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280" yWindow="75" windowWidth="12435" windowHeight="11580" tabRatio="711" activeTab="3"/>
  </bookViews>
  <sheets>
    <sheet name="ENERO" sheetId="5" r:id="rId1"/>
    <sheet name="AGRECAR" sheetId="2" r:id="rId2"/>
    <sheet name="CONTROL AGRECAR" sheetId="3" r:id="rId3"/>
    <sheet name="CONTROL DIARIO" sheetId="4" r:id="rId4"/>
    <sheet name="CONTROL DE TLC" sheetId="6" r:id="rId5"/>
    <sheet name="RICARDO BONILLA" sheetId="7" r:id="rId6"/>
    <sheet name="RAUL MENDEZ" sheetId="8" r:id="rId7"/>
    <sheet name="CRISTIAN HERRERA" sheetId="9" r:id="rId8"/>
    <sheet name="Hoja1" sheetId="10" r:id="rId9"/>
    <sheet name="Hoja4" sheetId="13" r:id="rId10"/>
  </sheets>
  <externalReferences>
    <externalReference r:id="rId11"/>
  </externalReferences>
  <definedNames>
    <definedName name="_xlnm._FilterDatabase" localSheetId="1" hidden="1">AGRECAR!$A$9:$N$4589</definedName>
    <definedName name="_xlnm._FilterDatabase" localSheetId="0" hidden="1">ENERO!$A$6:$AF$6</definedName>
    <definedName name="_xlnm.Print_Area" localSheetId="4">'CONTROL DE TLC'!$A$1:$G$29</definedName>
    <definedName name="_xlnm.Print_Area" localSheetId="3">'CONTROL DIARIO'!$B$1:$AS$39</definedName>
  </definedNames>
  <calcPr calcId="144525"/>
</workbook>
</file>

<file path=xl/calcChain.xml><?xml version="1.0" encoding="utf-8"?>
<calcChain xmlns="http://schemas.openxmlformats.org/spreadsheetml/2006/main">
  <c r="AI30" i="4" l="1"/>
  <c r="G542" i="5" l="1"/>
  <c r="AI32" i="4" l="1"/>
  <c r="AK40" i="4" l="1"/>
  <c r="F2069" i="5"/>
  <c r="AI38" i="4"/>
  <c r="Z18" i="5" l="1"/>
  <c r="U18" i="5"/>
  <c r="W18" i="5" s="1"/>
  <c r="Z52" i="5"/>
  <c r="U52" i="5"/>
  <c r="W52" i="5" s="1"/>
  <c r="Z82" i="5"/>
  <c r="U82" i="5"/>
  <c r="W82" i="5" s="1"/>
  <c r="Z115" i="5"/>
  <c r="U115" i="5"/>
  <c r="Y115" i="5" s="1"/>
  <c r="AB115" i="5" s="1"/>
  <c r="Z138" i="5"/>
  <c r="U138" i="5"/>
  <c r="W138" i="5" s="1"/>
  <c r="Z154" i="5"/>
  <c r="U154" i="5"/>
  <c r="W154" i="5" s="1"/>
  <c r="Z185" i="5"/>
  <c r="U185" i="5"/>
  <c r="Y185" i="5" s="1"/>
  <c r="AB185" i="5" s="1"/>
  <c r="Z242" i="5"/>
  <c r="U242" i="5"/>
  <c r="Y242" i="5" s="1"/>
  <c r="AB242" i="5" s="1"/>
  <c r="Z280" i="5"/>
  <c r="U280" i="5"/>
  <c r="W280" i="5" s="1"/>
  <c r="Z336" i="5"/>
  <c r="U336" i="5"/>
  <c r="W336" i="5" s="1"/>
  <c r="Z365" i="5"/>
  <c r="U365" i="5"/>
  <c r="Y365" i="5" s="1"/>
  <c r="AB365" i="5" s="1"/>
  <c r="Z428" i="5"/>
  <c r="U428" i="5"/>
  <c r="Y428" i="5" s="1"/>
  <c r="AB428" i="5" s="1"/>
  <c r="Z462" i="5"/>
  <c r="U462" i="5"/>
  <c r="W462" i="5" s="1"/>
  <c r="Z495" i="5"/>
  <c r="U495" i="5"/>
  <c r="W495" i="5" s="1"/>
  <c r="Z555" i="5"/>
  <c r="Z583" i="5"/>
  <c r="Z624" i="5"/>
  <c r="Z653" i="5"/>
  <c r="Z2049" i="5"/>
  <c r="Z2012" i="5"/>
  <c r="Z1925" i="5"/>
  <c r="Z1919" i="5"/>
  <c r="Z1888" i="5"/>
  <c r="Z1886" i="5"/>
  <c r="Z1828" i="5"/>
  <c r="Z1781" i="5"/>
  <c r="Z1751" i="5"/>
  <c r="Z1727" i="5"/>
  <c r="Z1686" i="5"/>
  <c r="Z1607" i="5"/>
  <c r="Z1563" i="5"/>
  <c r="Z1474" i="5"/>
  <c r="Z1416" i="5"/>
  <c r="Z1386" i="5"/>
  <c r="Z1314" i="5"/>
  <c r="Z1282" i="5"/>
  <c r="Z1256" i="5"/>
  <c r="Z1177" i="5"/>
  <c r="Z1176" i="5"/>
  <c r="Z1156" i="5"/>
  <c r="Z1140" i="5"/>
  <c r="Z1135" i="5"/>
  <c r="Z1127" i="5"/>
  <c r="Z1115" i="5"/>
  <c r="Z1092" i="5"/>
  <c r="Z1052" i="5"/>
  <c r="Z1043" i="5"/>
  <c r="Z972" i="5"/>
  <c r="Z944" i="5"/>
  <c r="Z864" i="5"/>
  <c r="Z820" i="5"/>
  <c r="Z816" i="5"/>
  <c r="Z795" i="5"/>
  <c r="Z788" i="5"/>
  <c r="Z735" i="5"/>
  <c r="Z713" i="5"/>
  <c r="Z677" i="5"/>
  <c r="Y52" i="5" l="1"/>
  <c r="AB52" i="5" s="1"/>
  <c r="Y154" i="5"/>
  <c r="AB154" i="5" s="1"/>
  <c r="Y495" i="5"/>
  <c r="AB495" i="5" s="1"/>
  <c r="Y82" i="5"/>
  <c r="AB82" i="5" s="1"/>
  <c r="W428" i="5"/>
  <c r="X428" i="5" s="1"/>
  <c r="AA428" i="5" s="1"/>
  <c r="W115" i="5"/>
  <c r="X115" i="5" s="1"/>
  <c r="AA115" i="5" s="1"/>
  <c r="Y336" i="5"/>
  <c r="AB336" i="5" s="1"/>
  <c r="W242" i="5"/>
  <c r="X242" i="5" s="1"/>
  <c r="AA242" i="5" s="1"/>
  <c r="X154" i="5"/>
  <c r="AA154" i="5" s="1"/>
  <c r="X82" i="5"/>
  <c r="AA82" i="5" s="1"/>
  <c r="X52" i="5"/>
  <c r="AA52" i="5" s="1"/>
  <c r="Y462" i="5"/>
  <c r="AB462" i="5" s="1"/>
  <c r="W365" i="5"/>
  <c r="X365" i="5" s="1"/>
  <c r="AA365" i="5" s="1"/>
  <c r="Y280" i="5"/>
  <c r="AB280" i="5" s="1"/>
  <c r="W185" i="5"/>
  <c r="X185" i="5" s="1"/>
  <c r="AA185" i="5" s="1"/>
  <c r="Y138" i="5"/>
  <c r="AB138" i="5" s="1"/>
  <c r="Y18" i="5"/>
  <c r="AB18" i="5" s="1"/>
  <c r="U110" i="5"/>
  <c r="U70" i="5"/>
  <c r="Y70" i="5" s="1"/>
  <c r="X495" i="5" l="1"/>
  <c r="AA495" i="5" s="1"/>
  <c r="X336" i="5"/>
  <c r="AA336" i="5" s="1"/>
  <c r="X18" i="5"/>
  <c r="AA18" i="5" s="1"/>
  <c r="X138" i="5"/>
  <c r="AA138" i="5" s="1"/>
  <c r="X280" i="5"/>
  <c r="AA280" i="5" s="1"/>
  <c r="X462" i="5"/>
  <c r="AA462" i="5" s="1"/>
  <c r="W70" i="5"/>
  <c r="Y110" i="5"/>
  <c r="W110" i="5"/>
  <c r="K2088" i="5"/>
  <c r="K2087" i="5"/>
  <c r="X110" i="5" l="1"/>
  <c r="X70" i="5"/>
  <c r="G568" i="5"/>
  <c r="G543" i="5"/>
  <c r="Z2068" i="5" l="1"/>
  <c r="U2068" i="5"/>
  <c r="Z2067" i="5"/>
  <c r="U2067" i="5"/>
  <c r="W2067" i="5" s="1"/>
  <c r="Z2066" i="5"/>
  <c r="U2066" i="5"/>
  <c r="Z2065" i="5"/>
  <c r="U2065" i="5"/>
  <c r="Z2064" i="5"/>
  <c r="U2064" i="5"/>
  <c r="W2064" i="5" s="1"/>
  <c r="Z2063" i="5"/>
  <c r="U2063" i="5"/>
  <c r="W2063" i="5" s="1"/>
  <c r="Z2062" i="5"/>
  <c r="U2062" i="5"/>
  <c r="Z2061" i="5"/>
  <c r="U2061" i="5"/>
  <c r="Z2060" i="5"/>
  <c r="U2060" i="5"/>
  <c r="W2060" i="5" s="1"/>
  <c r="Z2059" i="5"/>
  <c r="U2059" i="5"/>
  <c r="W2059" i="5" s="1"/>
  <c r="Z2057" i="5"/>
  <c r="U2057" i="5"/>
  <c r="Z2056" i="5"/>
  <c r="U2056" i="5"/>
  <c r="Z2055" i="5"/>
  <c r="U2055" i="5"/>
  <c r="W2055" i="5" s="1"/>
  <c r="Z2054" i="5"/>
  <c r="U2054" i="5"/>
  <c r="W2054" i="5" s="1"/>
  <c r="Z2053" i="5"/>
  <c r="U2053" i="5"/>
  <c r="Z2052" i="5"/>
  <c r="U2052" i="5"/>
  <c r="Z2051" i="5"/>
  <c r="U2051" i="5"/>
  <c r="W2051" i="5" s="1"/>
  <c r="Z2050" i="5"/>
  <c r="U2050" i="5"/>
  <c r="W2050" i="5" s="1"/>
  <c r="Z2048" i="5"/>
  <c r="U2048" i="5"/>
  <c r="Z2047" i="5"/>
  <c r="U2047" i="5"/>
  <c r="Z2046" i="5"/>
  <c r="U2046" i="5"/>
  <c r="W2046" i="5" s="1"/>
  <c r="Z2045" i="5"/>
  <c r="U2045" i="5"/>
  <c r="W2045" i="5" s="1"/>
  <c r="U2026" i="5"/>
  <c r="W2026" i="5" s="1"/>
  <c r="Z2026" i="5"/>
  <c r="U2027" i="5"/>
  <c r="W2027" i="5" s="1"/>
  <c r="Z2027" i="5"/>
  <c r="U2028" i="5"/>
  <c r="Z2028" i="5"/>
  <c r="U2029" i="5"/>
  <c r="W2029" i="5" s="1"/>
  <c r="Z2029" i="5"/>
  <c r="U2030" i="5"/>
  <c r="W2030" i="5" s="1"/>
  <c r="Z2030" i="5"/>
  <c r="U2031" i="5"/>
  <c r="W2031" i="5" s="1"/>
  <c r="Z2031" i="5"/>
  <c r="U2032" i="5"/>
  <c r="Z2032" i="5"/>
  <c r="U2033" i="5"/>
  <c r="Z2033" i="5"/>
  <c r="U2034" i="5"/>
  <c r="W2034" i="5" s="1"/>
  <c r="Z2034" i="5"/>
  <c r="U2035" i="5"/>
  <c r="W2035" i="5" s="1"/>
  <c r="Z2035" i="5"/>
  <c r="U2036" i="5"/>
  <c r="Z2036" i="5"/>
  <c r="U2037" i="5"/>
  <c r="W2037" i="5" s="1"/>
  <c r="Z2037" i="5"/>
  <c r="U2038" i="5"/>
  <c r="W2038" i="5" s="1"/>
  <c r="Z2038" i="5"/>
  <c r="U2039" i="5"/>
  <c r="W2039" i="5" s="1"/>
  <c r="Z2039" i="5"/>
  <c r="U2040" i="5"/>
  <c r="Z2040" i="5"/>
  <c r="U2041" i="5"/>
  <c r="Z2041" i="5"/>
  <c r="U2042" i="5"/>
  <c r="W2042" i="5" s="1"/>
  <c r="Z2042" i="5"/>
  <c r="U2043" i="5"/>
  <c r="W2043" i="5" s="1"/>
  <c r="Z2043" i="5"/>
  <c r="U2044" i="5"/>
  <c r="Z2044" i="5"/>
  <c r="Y2056" i="5" l="1"/>
  <c r="AB2056" i="5" s="1"/>
  <c r="W2056" i="5"/>
  <c r="Y2061" i="5"/>
  <c r="AB2061" i="5" s="1"/>
  <c r="W2061" i="5"/>
  <c r="Y2041" i="5"/>
  <c r="AB2041" i="5" s="1"/>
  <c r="W2041" i="5"/>
  <c r="Y2033" i="5"/>
  <c r="AB2033" i="5" s="1"/>
  <c r="W2033" i="5"/>
  <c r="Y2048" i="5"/>
  <c r="AB2048" i="5" s="1"/>
  <c r="W2048" i="5"/>
  <c r="Y2053" i="5"/>
  <c r="AB2053" i="5" s="1"/>
  <c r="W2053" i="5"/>
  <c r="Y2057" i="5"/>
  <c r="AB2057" i="5" s="1"/>
  <c r="W2057" i="5"/>
  <c r="Y2062" i="5"/>
  <c r="AB2062" i="5" s="1"/>
  <c r="W2062" i="5"/>
  <c r="Y2066" i="5"/>
  <c r="AB2066" i="5" s="1"/>
  <c r="W2066" i="5"/>
  <c r="W2068" i="5"/>
  <c r="Y2068" i="5"/>
  <c r="Y2047" i="5"/>
  <c r="AB2047" i="5" s="1"/>
  <c r="W2047" i="5"/>
  <c r="Y2052" i="5"/>
  <c r="AB2052" i="5" s="1"/>
  <c r="W2052" i="5"/>
  <c r="Y2065" i="5"/>
  <c r="AB2065" i="5" s="1"/>
  <c r="W2065" i="5"/>
  <c r="Y2044" i="5"/>
  <c r="AB2044" i="5" s="1"/>
  <c r="W2044" i="5"/>
  <c r="Y2040" i="5"/>
  <c r="AB2040" i="5" s="1"/>
  <c r="W2040" i="5"/>
  <c r="Y2036" i="5"/>
  <c r="AB2036" i="5" s="1"/>
  <c r="W2036" i="5"/>
  <c r="Y2032" i="5"/>
  <c r="AB2032" i="5" s="1"/>
  <c r="W2032" i="5"/>
  <c r="Y2028" i="5"/>
  <c r="AB2028" i="5" s="1"/>
  <c r="W2028" i="5"/>
  <c r="Y2046" i="5"/>
  <c r="AB2046" i="5" s="1"/>
  <c r="Y2038" i="5"/>
  <c r="AB2038" i="5" s="1"/>
  <c r="Y2037" i="5"/>
  <c r="AB2037" i="5" s="1"/>
  <c r="Y2030" i="5"/>
  <c r="AB2030" i="5" s="1"/>
  <c r="Y2029" i="5"/>
  <c r="AB2029" i="5" s="1"/>
  <c r="Y2054" i="5"/>
  <c r="AB2054" i="5" s="1"/>
  <c r="Y2055" i="5"/>
  <c r="AB2055" i="5" s="1"/>
  <c r="Y2063" i="5"/>
  <c r="AB2063" i="5" s="1"/>
  <c r="Y2064" i="5"/>
  <c r="AB2064" i="5" s="1"/>
  <c r="Y2042" i="5"/>
  <c r="AB2042" i="5" s="1"/>
  <c r="Y2034" i="5"/>
  <c r="AB2034" i="5" s="1"/>
  <c r="Y2026" i="5"/>
  <c r="AB2026" i="5" s="1"/>
  <c r="Y2051" i="5"/>
  <c r="AB2051" i="5" s="1"/>
  <c r="Y2059" i="5"/>
  <c r="AB2059" i="5" s="1"/>
  <c r="Y2060" i="5"/>
  <c r="AB2060" i="5" s="1"/>
  <c r="Y2067" i="5"/>
  <c r="AB2067" i="5" s="1"/>
  <c r="Y2045" i="5"/>
  <c r="AB2045" i="5" s="1"/>
  <c r="Y2050" i="5"/>
  <c r="AB2050" i="5" s="1"/>
  <c r="Y2043" i="5"/>
  <c r="AB2043" i="5" s="1"/>
  <c r="Y2039" i="5"/>
  <c r="AB2039" i="5" s="1"/>
  <c r="Y2035" i="5"/>
  <c r="AB2035" i="5" s="1"/>
  <c r="Y2031" i="5"/>
  <c r="AB2031" i="5" s="1"/>
  <c r="Y2027" i="5"/>
  <c r="AB2027" i="5" s="1"/>
  <c r="M27" i="3"/>
  <c r="F39" i="3"/>
  <c r="D4590" i="2"/>
  <c r="X2047" i="5" l="1"/>
  <c r="AA2047" i="5" s="1"/>
  <c r="X2066" i="5"/>
  <c r="AA2066" i="5" s="1"/>
  <c r="X2057" i="5"/>
  <c r="AA2057" i="5" s="1"/>
  <c r="X2041" i="5"/>
  <c r="AA2041" i="5" s="1"/>
  <c r="X2056" i="5"/>
  <c r="AA2056" i="5" s="1"/>
  <c r="X2040" i="5"/>
  <c r="AA2040" i="5" s="1"/>
  <c r="X2065" i="5"/>
  <c r="AA2065" i="5" s="1"/>
  <c r="X2048" i="5"/>
  <c r="AA2048" i="5" s="1"/>
  <c r="X2062" i="5"/>
  <c r="AA2062" i="5" s="1"/>
  <c r="X2044" i="5"/>
  <c r="AA2044" i="5" s="1"/>
  <c r="X2028" i="5"/>
  <c r="AA2028" i="5" s="1"/>
  <c r="X2036" i="5"/>
  <c r="AA2036" i="5" s="1"/>
  <c r="X2052" i="5"/>
  <c r="AA2052" i="5" s="1"/>
  <c r="X2068" i="5"/>
  <c r="X2053" i="5"/>
  <c r="AA2053" i="5" s="1"/>
  <c r="X2033" i="5"/>
  <c r="AA2033" i="5" s="1"/>
  <c r="X2061" i="5"/>
  <c r="AA2061" i="5" s="1"/>
  <c r="X2032" i="5"/>
  <c r="AA2032" i="5" s="1"/>
  <c r="AB2068" i="5"/>
  <c r="X2038" i="5"/>
  <c r="AA2038" i="5" s="1"/>
  <c r="X2063" i="5"/>
  <c r="AA2063" i="5" s="1"/>
  <c r="X2046" i="5"/>
  <c r="AA2046" i="5" s="1"/>
  <c r="X2059" i="5"/>
  <c r="AA2059" i="5" s="1"/>
  <c r="X2026" i="5"/>
  <c r="AA2026" i="5" s="1"/>
  <c r="X2064" i="5"/>
  <c r="AA2064" i="5" s="1"/>
  <c r="X2031" i="5"/>
  <c r="AA2031" i="5" s="1"/>
  <c r="X2030" i="5"/>
  <c r="AA2030" i="5" s="1"/>
  <c r="X2039" i="5"/>
  <c r="AA2039" i="5" s="1"/>
  <c r="X2060" i="5"/>
  <c r="AA2060" i="5" s="1"/>
  <c r="AA2068" i="5"/>
  <c r="X2042" i="5"/>
  <c r="AA2042" i="5" s="1"/>
  <c r="X2067" i="5"/>
  <c r="AA2067" i="5" s="1"/>
  <c r="X2055" i="5"/>
  <c r="AA2055" i="5" s="1"/>
  <c r="X2051" i="5"/>
  <c r="AA2051" i="5" s="1"/>
  <c r="X2054" i="5"/>
  <c r="AA2054" i="5" s="1"/>
  <c r="X2029" i="5"/>
  <c r="AA2029" i="5" s="1"/>
  <c r="X2034" i="5"/>
  <c r="AA2034" i="5" s="1"/>
  <c r="X2037" i="5"/>
  <c r="AA2037" i="5" s="1"/>
  <c r="X2050" i="5"/>
  <c r="AA2050" i="5" s="1"/>
  <c r="X2045" i="5"/>
  <c r="AA2045" i="5" s="1"/>
  <c r="X2027" i="5"/>
  <c r="AA2027" i="5" s="1"/>
  <c r="X2043" i="5"/>
  <c r="AA2043" i="5" s="1"/>
  <c r="X2035" i="5"/>
  <c r="AA2035" i="5" s="1"/>
  <c r="G2049" i="5"/>
  <c r="U2049" i="5" s="1"/>
  <c r="G1925" i="5"/>
  <c r="U1925" i="5" s="1"/>
  <c r="G2012" i="5"/>
  <c r="U2012" i="5" s="1"/>
  <c r="G1919" i="5"/>
  <c r="U1919" i="5" s="1"/>
  <c r="G1888" i="5"/>
  <c r="U1888" i="5" s="1"/>
  <c r="G1886" i="5"/>
  <c r="U1886" i="5" s="1"/>
  <c r="G1828" i="5"/>
  <c r="U1828" i="5" s="1"/>
  <c r="G1781" i="5"/>
  <c r="U1781" i="5" s="1"/>
  <c r="G1751" i="5"/>
  <c r="U1751" i="5" s="1"/>
  <c r="G1727" i="5"/>
  <c r="U1727" i="5" s="1"/>
  <c r="G1686" i="5"/>
  <c r="U1686" i="5" s="1"/>
  <c r="G1607" i="5"/>
  <c r="U1607" i="5" s="1"/>
  <c r="G1563" i="5"/>
  <c r="U1563" i="5" s="1"/>
  <c r="G1474" i="5"/>
  <c r="U1474" i="5" s="1"/>
  <c r="G1416" i="5"/>
  <c r="U1416" i="5" s="1"/>
  <c r="G1386" i="5"/>
  <c r="U1386" i="5" s="1"/>
  <c r="G1314" i="5"/>
  <c r="U1314" i="5" s="1"/>
  <c r="G1282" i="5"/>
  <c r="U1282" i="5" s="1"/>
  <c r="G1256" i="5"/>
  <c r="U1256" i="5" s="1"/>
  <c r="G1177" i="5"/>
  <c r="U1177" i="5" s="1"/>
  <c r="G1176" i="5"/>
  <c r="U1176" i="5" s="1"/>
  <c r="G1156" i="5"/>
  <c r="U1156" i="5" s="1"/>
  <c r="G1140" i="5"/>
  <c r="U1140" i="5" s="1"/>
  <c r="G1135" i="5"/>
  <c r="U1135" i="5" s="1"/>
  <c r="G1127" i="5"/>
  <c r="U1127" i="5" s="1"/>
  <c r="G1115" i="5"/>
  <c r="U1115" i="5" s="1"/>
  <c r="G1092" i="5"/>
  <c r="U1092" i="5" s="1"/>
  <c r="G1052" i="5"/>
  <c r="U1052" i="5" s="1"/>
  <c r="G1043" i="5"/>
  <c r="U1043" i="5" s="1"/>
  <c r="G972" i="5"/>
  <c r="U972" i="5" s="1"/>
  <c r="G944" i="5"/>
  <c r="U944" i="5" s="1"/>
  <c r="G864" i="5"/>
  <c r="U864" i="5" s="1"/>
  <c r="G820" i="5"/>
  <c r="U820" i="5" s="1"/>
  <c r="G816" i="5"/>
  <c r="U816" i="5" s="1"/>
  <c r="G795" i="5"/>
  <c r="U795" i="5" s="1"/>
  <c r="G788" i="5"/>
  <c r="U788" i="5" s="1"/>
  <c r="G735" i="5"/>
  <c r="U735" i="5" s="1"/>
  <c r="G713" i="5"/>
  <c r="U713" i="5" s="1"/>
  <c r="G677" i="5"/>
  <c r="U677" i="5" s="1"/>
  <c r="G653" i="5"/>
  <c r="U653" i="5" s="1"/>
  <c r="G624" i="5"/>
  <c r="U624" i="5" s="1"/>
  <c r="G583" i="5"/>
  <c r="U583" i="5" s="1"/>
  <c r="G555" i="5"/>
  <c r="G2069" i="5" s="1"/>
  <c r="W713" i="5" l="1"/>
  <c r="Y713" i="5"/>
  <c r="AB713" i="5" s="1"/>
  <c r="W1115" i="5"/>
  <c r="Y1115" i="5"/>
  <c r="AB1115" i="5" s="1"/>
  <c r="W1474" i="5"/>
  <c r="Y1474" i="5"/>
  <c r="AB1474" i="5" s="1"/>
  <c r="W1925" i="5"/>
  <c r="Y1925" i="5"/>
  <c r="AB1925" i="5" s="1"/>
  <c r="W624" i="5"/>
  <c r="Y624" i="5"/>
  <c r="AB624" i="5" s="1"/>
  <c r="W735" i="5"/>
  <c r="Y735" i="5"/>
  <c r="AB735" i="5" s="1"/>
  <c r="W820" i="5"/>
  <c r="Y820" i="5"/>
  <c r="AB820" i="5" s="1"/>
  <c r="W1043" i="5"/>
  <c r="Y1043" i="5"/>
  <c r="AB1043" i="5" s="1"/>
  <c r="W1127" i="5"/>
  <c r="Y1127" i="5"/>
  <c r="AB1127" i="5" s="1"/>
  <c r="W1176" i="5"/>
  <c r="Y1176" i="5"/>
  <c r="AB1176" i="5" s="1"/>
  <c r="W1314" i="5"/>
  <c r="Y1314" i="5"/>
  <c r="AB1314" i="5" s="1"/>
  <c r="W1563" i="5"/>
  <c r="Y1563" i="5"/>
  <c r="AB1563" i="5" s="1"/>
  <c r="W1751" i="5"/>
  <c r="Y1751" i="5"/>
  <c r="AB1751" i="5" s="1"/>
  <c r="W1888" i="5"/>
  <c r="Y1888" i="5"/>
  <c r="AB1888" i="5" s="1"/>
  <c r="W2049" i="5"/>
  <c r="Y2049" i="5"/>
  <c r="AB2049" i="5" s="1"/>
  <c r="W816" i="5"/>
  <c r="Y816" i="5"/>
  <c r="AB816" i="5" s="1"/>
  <c r="W1156" i="5"/>
  <c r="Y1156" i="5"/>
  <c r="AB1156" i="5" s="1"/>
  <c r="W1727" i="5"/>
  <c r="Y1727" i="5"/>
  <c r="AB1727" i="5" s="1"/>
  <c r="W653" i="5"/>
  <c r="Y653" i="5"/>
  <c r="AB653" i="5" s="1"/>
  <c r="Y788" i="5"/>
  <c r="AB788" i="5" s="1"/>
  <c r="W788" i="5"/>
  <c r="Y864" i="5"/>
  <c r="AB864" i="5" s="1"/>
  <c r="W864" i="5"/>
  <c r="Y1052" i="5"/>
  <c r="AB1052" i="5" s="1"/>
  <c r="W1052" i="5"/>
  <c r="Y1135" i="5"/>
  <c r="AB1135" i="5" s="1"/>
  <c r="W1135" i="5"/>
  <c r="Y1177" i="5"/>
  <c r="AB1177" i="5" s="1"/>
  <c r="W1177" i="5"/>
  <c r="Y1386" i="5"/>
  <c r="AB1386" i="5" s="1"/>
  <c r="W1386" i="5"/>
  <c r="Y1607" i="5"/>
  <c r="AB1607" i="5" s="1"/>
  <c r="W1607" i="5"/>
  <c r="Y1781" i="5"/>
  <c r="AB1781" i="5" s="1"/>
  <c r="W1781" i="5"/>
  <c r="Y1919" i="5"/>
  <c r="AB1919" i="5" s="1"/>
  <c r="W1919" i="5"/>
  <c r="Y583" i="5"/>
  <c r="AB583" i="5" s="1"/>
  <c r="W583" i="5"/>
  <c r="W972" i="5"/>
  <c r="Y972" i="5"/>
  <c r="AB972" i="5" s="1"/>
  <c r="W1282" i="5"/>
  <c r="Y1282" i="5"/>
  <c r="AB1282" i="5" s="1"/>
  <c r="W1886" i="5"/>
  <c r="Y1886" i="5"/>
  <c r="AB1886" i="5" s="1"/>
  <c r="U555" i="5"/>
  <c r="Y795" i="5"/>
  <c r="AB795" i="5" s="1"/>
  <c r="W795" i="5"/>
  <c r="Y944" i="5"/>
  <c r="AB944" i="5" s="1"/>
  <c r="W944" i="5"/>
  <c r="Y1092" i="5"/>
  <c r="AB1092" i="5" s="1"/>
  <c r="W1092" i="5"/>
  <c r="Y1140" i="5"/>
  <c r="AB1140" i="5" s="1"/>
  <c r="W1140" i="5"/>
  <c r="Y1256" i="5"/>
  <c r="AB1256" i="5" s="1"/>
  <c r="W1256" i="5"/>
  <c r="Y1416" i="5"/>
  <c r="AB1416" i="5" s="1"/>
  <c r="W1416" i="5"/>
  <c r="Y1686" i="5"/>
  <c r="AB1686" i="5" s="1"/>
  <c r="W1686" i="5"/>
  <c r="W1828" i="5"/>
  <c r="Y1828" i="5"/>
  <c r="AB1828" i="5" s="1"/>
  <c r="W2012" i="5"/>
  <c r="Y2012" i="5"/>
  <c r="AB2012" i="5" s="1"/>
  <c r="W677" i="5"/>
  <c r="Y677" i="5"/>
  <c r="AB677" i="5" s="1"/>
  <c r="AI16" i="4"/>
  <c r="AI15" i="4"/>
  <c r="AI14" i="4"/>
  <c r="AI13" i="4"/>
  <c r="AI17" i="4"/>
  <c r="S26" i="13"/>
  <c r="S25" i="13"/>
  <c r="S22" i="13"/>
  <c r="S23" i="13"/>
  <c r="S24" i="13"/>
  <c r="S21" i="13"/>
  <c r="R5" i="13"/>
  <c r="R6" i="13"/>
  <c r="R7" i="13"/>
  <c r="R8" i="13"/>
  <c r="R9" i="13"/>
  <c r="R10" i="13"/>
  <c r="R11" i="13"/>
  <c r="R12" i="13"/>
  <c r="R4" i="13"/>
  <c r="AI29" i="4"/>
  <c r="X1828" i="5" l="1"/>
  <c r="AA1828" i="5" s="1"/>
  <c r="X1919" i="5"/>
  <c r="AA1919" i="5" s="1"/>
  <c r="X1607" i="5"/>
  <c r="AA1607" i="5" s="1"/>
  <c r="X1177" i="5"/>
  <c r="AA1177" i="5" s="1"/>
  <c r="X1052" i="5"/>
  <c r="AA1052" i="5" s="1"/>
  <c r="X788" i="5"/>
  <c r="AA788" i="5" s="1"/>
  <c r="X1686" i="5"/>
  <c r="AA1686" i="5" s="1"/>
  <c r="X1256" i="5"/>
  <c r="AA1256" i="5" s="1"/>
  <c r="X1092" i="5"/>
  <c r="AA1092" i="5" s="1"/>
  <c r="X795" i="5"/>
  <c r="AA795" i="5" s="1"/>
  <c r="X1282" i="5"/>
  <c r="AA1282" i="5" s="1"/>
  <c r="X653" i="5"/>
  <c r="AA653" i="5" s="1"/>
  <c r="X1156" i="5"/>
  <c r="AA1156" i="5" s="1"/>
  <c r="X2049" i="5"/>
  <c r="AA2049" i="5" s="1"/>
  <c r="X1751" i="5"/>
  <c r="AA1751" i="5" s="1"/>
  <c r="X1314" i="5"/>
  <c r="AA1314" i="5" s="1"/>
  <c r="X1127" i="5"/>
  <c r="AA1127" i="5" s="1"/>
  <c r="X820" i="5"/>
  <c r="AA820" i="5" s="1"/>
  <c r="X624" i="5"/>
  <c r="AA624" i="5" s="1"/>
  <c r="X1474" i="5"/>
  <c r="AA1474" i="5" s="1"/>
  <c r="X713" i="5"/>
  <c r="AA713" i="5" s="1"/>
  <c r="X1886" i="5"/>
  <c r="AA1886" i="5" s="1"/>
  <c r="X972" i="5"/>
  <c r="AA972" i="5" s="1"/>
  <c r="X1727" i="5"/>
  <c r="AA1727" i="5" s="1"/>
  <c r="X816" i="5"/>
  <c r="AA816" i="5" s="1"/>
  <c r="X1888" i="5"/>
  <c r="AA1888" i="5" s="1"/>
  <c r="X1563" i="5"/>
  <c r="AA1563" i="5" s="1"/>
  <c r="X1176" i="5"/>
  <c r="AA1176" i="5" s="1"/>
  <c r="X1043" i="5"/>
  <c r="AA1043" i="5" s="1"/>
  <c r="X735" i="5"/>
  <c r="AA735" i="5" s="1"/>
  <c r="X1925" i="5"/>
  <c r="AA1925" i="5" s="1"/>
  <c r="X1115" i="5"/>
  <c r="AA1115" i="5" s="1"/>
  <c r="X2012" i="5"/>
  <c r="AA2012" i="5" s="1"/>
  <c r="X1416" i="5"/>
  <c r="AA1416" i="5" s="1"/>
  <c r="X1140" i="5"/>
  <c r="AA1140" i="5" s="1"/>
  <c r="X944" i="5"/>
  <c r="AA944" i="5" s="1"/>
  <c r="Y555" i="5"/>
  <c r="AB555" i="5" s="1"/>
  <c r="W555" i="5"/>
  <c r="X583" i="5"/>
  <c r="AA583" i="5" s="1"/>
  <c r="X1781" i="5"/>
  <c r="AA1781" i="5" s="1"/>
  <c r="X1386" i="5"/>
  <c r="AA1386" i="5" s="1"/>
  <c r="X1135" i="5"/>
  <c r="AA1135" i="5" s="1"/>
  <c r="X864" i="5"/>
  <c r="AA864" i="5" s="1"/>
  <c r="X677" i="5"/>
  <c r="AA677" i="5" s="1"/>
  <c r="S27" i="13"/>
  <c r="R13" i="13"/>
  <c r="AE2010" i="5"/>
  <c r="AI23" i="4"/>
  <c r="AI28" i="4"/>
  <c r="F2072" i="5" l="1"/>
  <c r="X555" i="5"/>
  <c r="AA555" i="5" s="1"/>
  <c r="G2073" i="5"/>
  <c r="AE2011" i="5"/>
  <c r="Z1990" i="5"/>
  <c r="U1990" i="5"/>
  <c r="W1990" i="5" s="1"/>
  <c r="Z1989" i="5"/>
  <c r="U1989" i="5"/>
  <c r="W1989" i="5" s="1"/>
  <c r="Z1960" i="5"/>
  <c r="U1960" i="5"/>
  <c r="Z1959" i="5"/>
  <c r="U1959" i="5"/>
  <c r="W1959" i="5" s="1"/>
  <c r="Z1957" i="5"/>
  <c r="U1957" i="5"/>
  <c r="W1957" i="5" s="1"/>
  <c r="Z1877" i="5"/>
  <c r="U1877" i="5"/>
  <c r="W1877" i="5" s="1"/>
  <c r="Z1875" i="5"/>
  <c r="U1875" i="5"/>
  <c r="Z1873" i="5"/>
  <c r="U1873" i="5"/>
  <c r="W1873" i="5" s="1"/>
  <c r="Z1871" i="5"/>
  <c r="U1871" i="5"/>
  <c r="W1871" i="5" s="1"/>
  <c r="Z1869" i="5"/>
  <c r="U1869" i="5"/>
  <c r="W1869" i="5" s="1"/>
  <c r="Z1868" i="5"/>
  <c r="U1868" i="5"/>
  <c r="Z1863" i="5"/>
  <c r="U1863" i="5"/>
  <c r="W1863" i="5" s="1"/>
  <c r="Z1862" i="5"/>
  <c r="U1862" i="5"/>
  <c r="W1862" i="5" s="1"/>
  <c r="Z1861" i="5"/>
  <c r="U1861" i="5"/>
  <c r="W1861" i="5" s="1"/>
  <c r="Z1858" i="5"/>
  <c r="U1858" i="5"/>
  <c r="W1858" i="5" s="1"/>
  <c r="Z1857" i="5"/>
  <c r="U1857" i="5"/>
  <c r="W1857" i="5" s="1"/>
  <c r="Z1855" i="5"/>
  <c r="U1855" i="5"/>
  <c r="W1855" i="5" s="1"/>
  <c r="Z1854" i="5"/>
  <c r="U1854" i="5"/>
  <c r="W1854" i="5" s="1"/>
  <c r="Z1853" i="5"/>
  <c r="U1853" i="5"/>
  <c r="Z1852" i="5"/>
  <c r="U1852" i="5"/>
  <c r="W1852" i="5" s="1"/>
  <c r="Z1849" i="5"/>
  <c r="U1849" i="5"/>
  <c r="W1849" i="5" s="1"/>
  <c r="Z1845" i="5"/>
  <c r="U1845" i="5"/>
  <c r="W1845" i="5" s="1"/>
  <c r="Z1843" i="5"/>
  <c r="U1843" i="5"/>
  <c r="Z1842" i="5"/>
  <c r="U1842" i="5"/>
  <c r="W1842" i="5" s="1"/>
  <c r="Z1840" i="5"/>
  <c r="U1840" i="5"/>
  <c r="W1840" i="5" s="1"/>
  <c r="Z1838" i="5"/>
  <c r="U1838" i="5"/>
  <c r="W1838" i="5" s="1"/>
  <c r="Z1837" i="5"/>
  <c r="U1837" i="5"/>
  <c r="Z1835" i="5"/>
  <c r="U1835" i="5"/>
  <c r="W1835" i="5" s="1"/>
  <c r="Z1832" i="5"/>
  <c r="U1832" i="5"/>
  <c r="W1832" i="5" s="1"/>
  <c r="Z1831" i="5"/>
  <c r="U1831" i="5"/>
  <c r="W1831" i="5" s="1"/>
  <c r="Z1826" i="5"/>
  <c r="U1826" i="5"/>
  <c r="Z1821" i="5"/>
  <c r="U1821" i="5"/>
  <c r="W1821" i="5" s="1"/>
  <c r="Z1819" i="5"/>
  <c r="U1819" i="5"/>
  <c r="W1819" i="5" s="1"/>
  <c r="Z1818" i="5"/>
  <c r="U1818" i="5"/>
  <c r="W1818" i="5" s="1"/>
  <c r="Z1817" i="5"/>
  <c r="U1817" i="5"/>
  <c r="Z1816" i="5"/>
  <c r="U1816" i="5"/>
  <c r="W1816" i="5" s="1"/>
  <c r="Z1815" i="5"/>
  <c r="U1815" i="5"/>
  <c r="W1815" i="5" s="1"/>
  <c r="Z1811" i="5"/>
  <c r="U1811" i="5"/>
  <c r="W1811" i="5" s="1"/>
  <c r="Z1809" i="5"/>
  <c r="U1809" i="5"/>
  <c r="Z1808" i="5"/>
  <c r="U1808" i="5"/>
  <c r="W1808" i="5" s="1"/>
  <c r="Z1807" i="5"/>
  <c r="U1807" i="5"/>
  <c r="W1807" i="5" s="1"/>
  <c r="Z1806" i="5"/>
  <c r="U1806" i="5"/>
  <c r="W1806" i="5" s="1"/>
  <c r="Z1801" i="5"/>
  <c r="U1801" i="5"/>
  <c r="Z1799" i="5"/>
  <c r="U1799" i="5"/>
  <c r="W1799" i="5" s="1"/>
  <c r="Z1798" i="5"/>
  <c r="U1798" i="5"/>
  <c r="W1798" i="5" s="1"/>
  <c r="Z1797" i="5"/>
  <c r="U1797" i="5"/>
  <c r="W1797" i="5" s="1"/>
  <c r="Z1795" i="5"/>
  <c r="U1795" i="5"/>
  <c r="W1795" i="5" s="1"/>
  <c r="Z1794" i="5"/>
  <c r="U1794" i="5"/>
  <c r="Z1792" i="5"/>
  <c r="U1792" i="5"/>
  <c r="W1792" i="5" s="1"/>
  <c r="Z1790" i="5"/>
  <c r="U1790" i="5"/>
  <c r="W1790" i="5" s="1"/>
  <c r="Z1786" i="5"/>
  <c r="U1786" i="5"/>
  <c r="W1786" i="5" s="1"/>
  <c r="Z1779" i="5"/>
  <c r="U1779" i="5"/>
  <c r="Z1777" i="5"/>
  <c r="U1777" i="5"/>
  <c r="W1777" i="5" s="1"/>
  <c r="Z1775" i="5"/>
  <c r="U1775" i="5"/>
  <c r="W1775" i="5" s="1"/>
  <c r="Z1773" i="5"/>
  <c r="U1773" i="5"/>
  <c r="Z1772" i="5"/>
  <c r="U1772" i="5"/>
  <c r="W1772" i="5" s="1"/>
  <c r="Z1771" i="5"/>
  <c r="U1771" i="5"/>
  <c r="W1771" i="5" s="1"/>
  <c r="Z1770" i="5"/>
  <c r="U1770" i="5"/>
  <c r="W1770" i="5" s="1"/>
  <c r="Z1769" i="5"/>
  <c r="U1769" i="5"/>
  <c r="Z1766" i="5"/>
  <c r="U1766" i="5"/>
  <c r="Z1765" i="5"/>
  <c r="U1765" i="5"/>
  <c r="W1765" i="5" s="1"/>
  <c r="Z1764" i="5"/>
  <c r="U1764" i="5"/>
  <c r="W1764" i="5" s="1"/>
  <c r="Z1763" i="5"/>
  <c r="U1763" i="5"/>
  <c r="Z1762" i="5"/>
  <c r="U1762" i="5"/>
  <c r="Z1760" i="5"/>
  <c r="U1760" i="5"/>
  <c r="W1760" i="5" s="1"/>
  <c r="Z1756" i="5"/>
  <c r="U1756" i="5"/>
  <c r="W1756" i="5" s="1"/>
  <c r="Z1755" i="5"/>
  <c r="U1755" i="5"/>
  <c r="Z1754" i="5"/>
  <c r="U1754" i="5"/>
  <c r="W1754" i="5" s="1"/>
  <c r="Z1753" i="5"/>
  <c r="U1753" i="5"/>
  <c r="W1753" i="5" s="1"/>
  <c r="Z1752" i="5"/>
  <c r="U1752" i="5"/>
  <c r="W1752" i="5" s="1"/>
  <c r="Z1750" i="5"/>
  <c r="U1750" i="5"/>
  <c r="Z1747" i="5"/>
  <c r="U1747" i="5"/>
  <c r="W1747" i="5" s="1"/>
  <c r="Z1741" i="5"/>
  <c r="U1741" i="5"/>
  <c r="Z1740" i="5"/>
  <c r="U1740" i="5"/>
  <c r="W1740" i="5" s="1"/>
  <c r="Z1739" i="5"/>
  <c r="U1739" i="5"/>
  <c r="Z1736" i="5"/>
  <c r="U1736" i="5"/>
  <c r="W1736" i="5" s="1"/>
  <c r="Z1732" i="5"/>
  <c r="U1732" i="5"/>
  <c r="W1732" i="5" s="1"/>
  <c r="Z1729" i="5"/>
  <c r="U1729" i="5"/>
  <c r="W1729" i="5" s="1"/>
  <c r="Z1728" i="5"/>
  <c r="U1728" i="5"/>
  <c r="Z1725" i="5"/>
  <c r="U1725" i="5"/>
  <c r="W1725" i="5" s="1"/>
  <c r="Z1723" i="5"/>
  <c r="U1723" i="5"/>
  <c r="Z1721" i="5"/>
  <c r="U1721" i="5"/>
  <c r="W1721" i="5" s="1"/>
  <c r="Z1719" i="5"/>
  <c r="U1719" i="5"/>
  <c r="W1719" i="5" s="1"/>
  <c r="Z1716" i="5"/>
  <c r="U1716" i="5"/>
  <c r="W1716" i="5" s="1"/>
  <c r="Z1715" i="5"/>
  <c r="U1715" i="5"/>
  <c r="Z1709" i="5"/>
  <c r="U1709" i="5"/>
  <c r="W1709" i="5" s="1"/>
  <c r="Z1707" i="5"/>
  <c r="U1707" i="5"/>
  <c r="W1707" i="5" s="1"/>
  <c r="Z1706" i="5"/>
  <c r="U1706" i="5"/>
  <c r="W1706" i="5" s="1"/>
  <c r="Z1705" i="5"/>
  <c r="U1705" i="5"/>
  <c r="Z1704" i="5"/>
  <c r="U1704" i="5"/>
  <c r="W1704" i="5" s="1"/>
  <c r="Z1702" i="5"/>
  <c r="U1702" i="5"/>
  <c r="W1702" i="5" s="1"/>
  <c r="Z1701" i="5"/>
  <c r="U1701" i="5"/>
  <c r="W1701" i="5" s="1"/>
  <c r="Z1700" i="5"/>
  <c r="U1700" i="5"/>
  <c r="Z1694" i="5"/>
  <c r="U1694" i="5"/>
  <c r="W1694" i="5" s="1"/>
  <c r="Z1693" i="5"/>
  <c r="U1693" i="5"/>
  <c r="Z1691" i="5"/>
  <c r="U1691" i="5"/>
  <c r="W1691" i="5" s="1"/>
  <c r="Z1689" i="5"/>
  <c r="U1689" i="5"/>
  <c r="Z1688" i="5"/>
  <c r="U1688" i="5"/>
  <c r="W1688" i="5" s="1"/>
  <c r="Z1685" i="5"/>
  <c r="U1685" i="5"/>
  <c r="Z1684" i="5"/>
  <c r="U1684" i="5"/>
  <c r="W1684" i="5" s="1"/>
  <c r="Z1677" i="5"/>
  <c r="U1677" i="5"/>
  <c r="W1677" i="5" s="1"/>
  <c r="Z1675" i="5"/>
  <c r="U1675" i="5"/>
  <c r="W1675" i="5" s="1"/>
  <c r="Z1673" i="5"/>
  <c r="U1673" i="5"/>
  <c r="Z1650" i="5"/>
  <c r="U1650" i="5"/>
  <c r="W1650" i="5" s="1"/>
  <c r="Z1649" i="5"/>
  <c r="U1649" i="5"/>
  <c r="W1649" i="5" s="1"/>
  <c r="Z1646" i="5"/>
  <c r="U1646" i="5"/>
  <c r="W1646" i="5" s="1"/>
  <c r="Z1640" i="5"/>
  <c r="U1640" i="5"/>
  <c r="Z1639" i="5"/>
  <c r="U1639" i="5"/>
  <c r="W1639" i="5" s="1"/>
  <c r="Z1605" i="5"/>
  <c r="U1605" i="5"/>
  <c r="W1605" i="5" s="1"/>
  <c r="Z1604" i="5"/>
  <c r="U1604" i="5"/>
  <c r="W1604" i="5" s="1"/>
  <c r="Z1550" i="5"/>
  <c r="U1550" i="5"/>
  <c r="Z1546" i="5"/>
  <c r="U1546" i="5"/>
  <c r="W1546" i="5" s="1"/>
  <c r="Z1544" i="5"/>
  <c r="U1544" i="5"/>
  <c r="Z1538" i="5"/>
  <c r="U1538" i="5"/>
  <c r="W1538" i="5" s="1"/>
  <c r="Z1536" i="5"/>
  <c r="U1536" i="5"/>
  <c r="W1536" i="5" s="1"/>
  <c r="Z1533" i="5"/>
  <c r="U1533" i="5"/>
  <c r="W1533" i="5" s="1"/>
  <c r="Z1522" i="5"/>
  <c r="U1522" i="5"/>
  <c r="Z1521" i="5"/>
  <c r="U1521" i="5"/>
  <c r="W1521" i="5" s="1"/>
  <c r="Z1518" i="5"/>
  <c r="U1518" i="5"/>
  <c r="W1518" i="5" s="1"/>
  <c r="Z1514" i="5"/>
  <c r="U1514" i="5"/>
  <c r="W1514" i="5" s="1"/>
  <c r="Z1513" i="5"/>
  <c r="U1513" i="5"/>
  <c r="W1513" i="5" s="1"/>
  <c r="Z1510" i="5"/>
  <c r="U1510" i="5"/>
  <c r="W1510" i="5" s="1"/>
  <c r="Z1489" i="5"/>
  <c r="U1489" i="5"/>
  <c r="W1489" i="5" s="1"/>
  <c r="Z1488" i="5"/>
  <c r="U1488" i="5"/>
  <c r="W1488" i="5" s="1"/>
  <c r="Z1478" i="5"/>
  <c r="U1478" i="5"/>
  <c r="Z1475" i="5"/>
  <c r="U1475" i="5"/>
  <c r="Z1472" i="5"/>
  <c r="U1472" i="5"/>
  <c r="W1472" i="5" s="1"/>
  <c r="Z1460" i="5"/>
  <c r="U1460" i="5"/>
  <c r="Z1459" i="5"/>
  <c r="U1459" i="5"/>
  <c r="Z1456" i="5"/>
  <c r="U1456" i="5"/>
  <c r="Z1436" i="5"/>
  <c r="U1436" i="5"/>
  <c r="W1436" i="5" s="1"/>
  <c r="Z1434" i="5"/>
  <c r="U1434" i="5"/>
  <c r="W1434" i="5" s="1"/>
  <c r="Z1433" i="5"/>
  <c r="U1433" i="5"/>
  <c r="Z1421" i="5"/>
  <c r="U1421" i="5"/>
  <c r="Z1420" i="5"/>
  <c r="U1420" i="5"/>
  <c r="W1420" i="5" s="1"/>
  <c r="Z1418" i="5"/>
  <c r="U1418" i="5"/>
  <c r="Z1410" i="5"/>
  <c r="U1410" i="5"/>
  <c r="Z1409" i="5"/>
  <c r="U1409" i="5"/>
  <c r="Z1408" i="5"/>
  <c r="U1408" i="5"/>
  <c r="W1408" i="5" s="1"/>
  <c r="Z1367" i="5"/>
  <c r="U1367" i="5"/>
  <c r="Z1323" i="5"/>
  <c r="U1323" i="5"/>
  <c r="W1323" i="5" s="1"/>
  <c r="Z1326" i="5"/>
  <c r="U1326" i="5"/>
  <c r="W1326" i="5" s="1"/>
  <c r="Z1325" i="5"/>
  <c r="U1325" i="5"/>
  <c r="W1325" i="5" s="1"/>
  <c r="Z1351" i="5"/>
  <c r="U1351" i="5"/>
  <c r="Z1354" i="5"/>
  <c r="U1354" i="5"/>
  <c r="W1354" i="5" s="1"/>
  <c r="Z1353" i="5"/>
  <c r="U1353" i="5"/>
  <c r="W1353" i="5" s="1"/>
  <c r="Z1365" i="5"/>
  <c r="U1365" i="5"/>
  <c r="U1710" i="5"/>
  <c r="W1710" i="5" s="1"/>
  <c r="Z1710" i="5"/>
  <c r="U1711" i="5"/>
  <c r="W1711" i="5" s="1"/>
  <c r="Z1711" i="5"/>
  <c r="U1712" i="5"/>
  <c r="Z1712" i="5"/>
  <c r="U1713" i="5"/>
  <c r="W1713" i="5" s="1"/>
  <c r="Z1713" i="5"/>
  <c r="U1714" i="5"/>
  <c r="W1714" i="5" s="1"/>
  <c r="Z1714" i="5"/>
  <c r="U1717" i="5"/>
  <c r="W1717" i="5" s="1"/>
  <c r="Z1717" i="5"/>
  <c r="U1718" i="5"/>
  <c r="Z1718" i="5"/>
  <c r="U1722" i="5"/>
  <c r="W1722" i="5" s="1"/>
  <c r="Z1722" i="5"/>
  <c r="U1724" i="5"/>
  <c r="W1724" i="5" s="1"/>
  <c r="Z1724" i="5"/>
  <c r="U1726" i="5"/>
  <c r="Z1726" i="5"/>
  <c r="U1730" i="5"/>
  <c r="Z1730" i="5"/>
  <c r="U1731" i="5"/>
  <c r="Z1731" i="5"/>
  <c r="U1733" i="5"/>
  <c r="W1733" i="5" s="1"/>
  <c r="Z1733" i="5"/>
  <c r="U1734" i="5"/>
  <c r="W1734" i="5" s="1"/>
  <c r="Z1734" i="5"/>
  <c r="U1735" i="5"/>
  <c r="Z1735" i="5"/>
  <c r="U1737" i="5"/>
  <c r="Z1737" i="5"/>
  <c r="U1738" i="5"/>
  <c r="W1738" i="5" s="1"/>
  <c r="Z1738" i="5"/>
  <c r="U1742" i="5"/>
  <c r="W1742" i="5" s="1"/>
  <c r="Z1742" i="5"/>
  <c r="U1743" i="5"/>
  <c r="W1743" i="5" s="1"/>
  <c r="Z1743" i="5"/>
  <c r="U1744" i="5"/>
  <c r="W1744" i="5" s="1"/>
  <c r="Z1744" i="5"/>
  <c r="U1745" i="5"/>
  <c r="W1745" i="5" s="1"/>
  <c r="Z1745" i="5"/>
  <c r="U1746" i="5"/>
  <c r="Z1746" i="5"/>
  <c r="U1748" i="5"/>
  <c r="W1748" i="5" s="1"/>
  <c r="Z1748" i="5"/>
  <c r="U1749" i="5"/>
  <c r="Z1749" i="5"/>
  <c r="U1757" i="5"/>
  <c r="W1757" i="5" s="1"/>
  <c r="Z1757" i="5"/>
  <c r="U1758" i="5"/>
  <c r="W1758" i="5" s="1"/>
  <c r="Z1758" i="5"/>
  <c r="U1759" i="5"/>
  <c r="Z1759" i="5"/>
  <c r="U1761" i="5"/>
  <c r="Z1761" i="5"/>
  <c r="U1767" i="5"/>
  <c r="W1767" i="5" s="1"/>
  <c r="Z1767" i="5"/>
  <c r="U1768" i="5"/>
  <c r="W1768" i="5" s="1"/>
  <c r="Z1768" i="5"/>
  <c r="U1774" i="5"/>
  <c r="Z1774" i="5"/>
  <c r="U1776" i="5"/>
  <c r="W1776" i="5" s="1"/>
  <c r="Z1776" i="5"/>
  <c r="U1778" i="5"/>
  <c r="W1778" i="5" s="1"/>
  <c r="Z1778" i="5"/>
  <c r="U1780" i="5"/>
  <c r="Z1780" i="5"/>
  <c r="U1783" i="5"/>
  <c r="W1783" i="5" s="1"/>
  <c r="Z1783" i="5"/>
  <c r="U1784" i="5"/>
  <c r="W1784" i="5" s="1"/>
  <c r="Z1784" i="5"/>
  <c r="U1785" i="5"/>
  <c r="W1785" i="5" s="1"/>
  <c r="Z1785" i="5"/>
  <c r="U1787" i="5"/>
  <c r="Z1787" i="5"/>
  <c r="U1788" i="5"/>
  <c r="W1788" i="5" s="1"/>
  <c r="Z1788" i="5"/>
  <c r="U1789" i="5"/>
  <c r="W1789" i="5" s="1"/>
  <c r="Z1789" i="5"/>
  <c r="U1791" i="5"/>
  <c r="W1791" i="5" s="1"/>
  <c r="Z1791" i="5"/>
  <c r="U1793" i="5"/>
  <c r="Z1793" i="5"/>
  <c r="U1796" i="5"/>
  <c r="W1796" i="5" s="1"/>
  <c r="Z1796" i="5"/>
  <c r="U1800" i="5"/>
  <c r="Z1800" i="5"/>
  <c r="U1802" i="5"/>
  <c r="Z1802" i="5"/>
  <c r="U1805" i="5"/>
  <c r="W1805" i="5" s="1"/>
  <c r="Z1805" i="5"/>
  <c r="U1810" i="5"/>
  <c r="W1810" i="5" s="1"/>
  <c r="Z1810" i="5"/>
  <c r="U1812" i="5"/>
  <c r="Z1812" i="5"/>
  <c r="U1813" i="5"/>
  <c r="W1813" i="5" s="1"/>
  <c r="Z1813" i="5"/>
  <c r="U1814" i="5"/>
  <c r="W1814" i="5" s="1"/>
  <c r="Z1814" i="5"/>
  <c r="U1820" i="5"/>
  <c r="Z1820" i="5"/>
  <c r="U1822" i="5"/>
  <c r="W1822" i="5" s="1"/>
  <c r="Z1822" i="5"/>
  <c r="U1823" i="5"/>
  <c r="W1823" i="5" s="1"/>
  <c r="Z1823" i="5"/>
  <c r="U1824" i="5"/>
  <c r="Z1824" i="5"/>
  <c r="U1825" i="5"/>
  <c r="W1825" i="5" s="1"/>
  <c r="Z1825" i="5"/>
  <c r="U1827" i="5"/>
  <c r="Z1827" i="5"/>
  <c r="U1830" i="5"/>
  <c r="W1830" i="5" s="1"/>
  <c r="Z1830" i="5"/>
  <c r="U1834" i="5"/>
  <c r="Z1834" i="5"/>
  <c r="U1836" i="5"/>
  <c r="Z1836" i="5"/>
  <c r="U1839" i="5"/>
  <c r="W1839" i="5" s="1"/>
  <c r="Z1839" i="5"/>
  <c r="U1841" i="5"/>
  <c r="Z1841" i="5"/>
  <c r="U1844" i="5"/>
  <c r="Z1844" i="5"/>
  <c r="U1846" i="5"/>
  <c r="W1846" i="5" s="1"/>
  <c r="Z1846" i="5"/>
  <c r="U1847" i="5"/>
  <c r="W1847" i="5" s="1"/>
  <c r="Z1847" i="5"/>
  <c r="U1848" i="5"/>
  <c r="Z1848" i="5"/>
  <c r="U1850" i="5"/>
  <c r="Z1850" i="5"/>
  <c r="U1851" i="5"/>
  <c r="W1851" i="5" s="1"/>
  <c r="Z1851" i="5"/>
  <c r="U1856" i="5"/>
  <c r="W1856" i="5" s="1"/>
  <c r="Z1856" i="5"/>
  <c r="U1860" i="5"/>
  <c r="Z1860" i="5"/>
  <c r="U1864" i="5"/>
  <c r="Z1864" i="5"/>
  <c r="U1865" i="5"/>
  <c r="W1865" i="5" s="1"/>
  <c r="Z1865" i="5"/>
  <c r="U1866" i="5"/>
  <c r="Z1866" i="5"/>
  <c r="U1867" i="5"/>
  <c r="W1867" i="5" s="1"/>
  <c r="Z1867" i="5"/>
  <c r="U1870" i="5"/>
  <c r="W1870" i="5" s="1"/>
  <c r="Z1870" i="5"/>
  <c r="U1872" i="5"/>
  <c r="Z1872" i="5"/>
  <c r="U1874" i="5"/>
  <c r="Z1874" i="5"/>
  <c r="U1876" i="5"/>
  <c r="Z1876" i="5"/>
  <c r="U1878" i="5"/>
  <c r="W1878" i="5" s="1"/>
  <c r="Z1878" i="5"/>
  <c r="U1879" i="5"/>
  <c r="Z1879" i="5"/>
  <c r="U1880" i="5"/>
  <c r="Z1880" i="5"/>
  <c r="U1881" i="5"/>
  <c r="Z1881" i="5"/>
  <c r="U1882" i="5"/>
  <c r="W1882" i="5" s="1"/>
  <c r="Z1882" i="5"/>
  <c r="U1883" i="5"/>
  <c r="Z1883" i="5"/>
  <c r="U1884" i="5"/>
  <c r="Z1884" i="5"/>
  <c r="U1885" i="5"/>
  <c r="W1885" i="5" s="1"/>
  <c r="Z1885" i="5"/>
  <c r="U1887" i="5"/>
  <c r="W1887" i="5" s="1"/>
  <c r="Z1887" i="5"/>
  <c r="U1889" i="5"/>
  <c r="W1889" i="5" s="1"/>
  <c r="Z1889" i="5"/>
  <c r="U1890" i="5"/>
  <c r="Z1890" i="5"/>
  <c r="U1891" i="5"/>
  <c r="W1891" i="5" s="1"/>
  <c r="Z1891" i="5"/>
  <c r="U1892" i="5"/>
  <c r="W1892" i="5" s="1"/>
  <c r="Z1892" i="5"/>
  <c r="U1893" i="5"/>
  <c r="W1893" i="5" s="1"/>
  <c r="Z1893" i="5"/>
  <c r="U1894" i="5"/>
  <c r="Z1894" i="5"/>
  <c r="U1895" i="5"/>
  <c r="Z1895" i="5"/>
  <c r="U1896" i="5"/>
  <c r="W1896" i="5" s="1"/>
  <c r="Z1896" i="5"/>
  <c r="U1897" i="5"/>
  <c r="Z1897" i="5"/>
  <c r="U1898" i="5"/>
  <c r="W1898" i="5" s="1"/>
  <c r="Z1898" i="5"/>
  <c r="U1899" i="5"/>
  <c r="W1899" i="5" s="1"/>
  <c r="Z1899" i="5"/>
  <c r="U1902" i="5"/>
  <c r="W1902" i="5" s="1"/>
  <c r="Z1902" i="5"/>
  <c r="U1903" i="5"/>
  <c r="Z1903" i="5"/>
  <c r="U1904" i="5"/>
  <c r="W1904" i="5" s="1"/>
  <c r="Z1904" i="5"/>
  <c r="U1906" i="5"/>
  <c r="W1906" i="5" s="1"/>
  <c r="Z1906" i="5"/>
  <c r="U1907" i="5"/>
  <c r="W1907" i="5" s="1"/>
  <c r="Z1907" i="5"/>
  <c r="U1908" i="5"/>
  <c r="W1908" i="5" s="1"/>
  <c r="Z1908" i="5"/>
  <c r="U1909" i="5"/>
  <c r="Z1909" i="5"/>
  <c r="U1910" i="5"/>
  <c r="W1910" i="5" s="1"/>
  <c r="Z1910" i="5"/>
  <c r="U1911" i="5"/>
  <c r="W1911" i="5" s="1"/>
  <c r="Z1911" i="5"/>
  <c r="U1912" i="5"/>
  <c r="Z1912" i="5"/>
  <c r="U1913" i="5"/>
  <c r="W1913" i="5" s="1"/>
  <c r="Z1913" i="5"/>
  <c r="U1914" i="5"/>
  <c r="W1914" i="5" s="1"/>
  <c r="Z1914" i="5"/>
  <c r="U1915" i="5"/>
  <c r="W1915" i="5" s="1"/>
  <c r="Z1915" i="5"/>
  <c r="U1916" i="5"/>
  <c r="W1916" i="5" s="1"/>
  <c r="Z1916" i="5"/>
  <c r="U1917" i="5"/>
  <c r="W1917" i="5" s="1"/>
  <c r="Z1917" i="5"/>
  <c r="U1920" i="5"/>
  <c r="W1920" i="5" s="1"/>
  <c r="Z1920" i="5"/>
  <c r="U1922" i="5"/>
  <c r="W1922" i="5" s="1"/>
  <c r="Z1922" i="5"/>
  <c r="U1923" i="5"/>
  <c r="Z1923" i="5"/>
  <c r="U1924" i="5"/>
  <c r="W1924" i="5" s="1"/>
  <c r="Z1924" i="5"/>
  <c r="U1927" i="5"/>
  <c r="W1927" i="5" s="1"/>
  <c r="Z1927" i="5"/>
  <c r="U1928" i="5"/>
  <c r="W1928" i="5" s="1"/>
  <c r="Z1928" i="5"/>
  <c r="U1929" i="5"/>
  <c r="W1929" i="5" s="1"/>
  <c r="Z1929" i="5"/>
  <c r="U1930" i="5"/>
  <c r="Z1930" i="5"/>
  <c r="U1931" i="5"/>
  <c r="W1931" i="5" s="1"/>
  <c r="Z1931" i="5"/>
  <c r="U1932" i="5"/>
  <c r="W1932" i="5" s="1"/>
  <c r="Z1932" i="5"/>
  <c r="U1933" i="5"/>
  <c r="W1933" i="5" s="1"/>
  <c r="Z1933" i="5"/>
  <c r="U1936" i="5"/>
  <c r="Z1936" i="5"/>
  <c r="U1937" i="5"/>
  <c r="W1937" i="5" s="1"/>
  <c r="Z1937" i="5"/>
  <c r="U1938" i="5"/>
  <c r="W1938" i="5" s="1"/>
  <c r="Z1938" i="5"/>
  <c r="U1939" i="5"/>
  <c r="Z1939" i="5"/>
  <c r="U1940" i="5"/>
  <c r="Z1940" i="5"/>
  <c r="U1941" i="5"/>
  <c r="W1941" i="5" s="1"/>
  <c r="Z1941" i="5"/>
  <c r="U1942" i="5"/>
  <c r="W1942" i="5" s="1"/>
  <c r="Z1942" i="5"/>
  <c r="U1944" i="5"/>
  <c r="Z1944" i="5"/>
  <c r="U1945" i="5"/>
  <c r="Z1945" i="5"/>
  <c r="U1946" i="5"/>
  <c r="W1946" i="5" s="1"/>
  <c r="Z1946" i="5"/>
  <c r="U1947" i="5"/>
  <c r="W1947" i="5" s="1"/>
  <c r="Z1947" i="5"/>
  <c r="U1948" i="5"/>
  <c r="Z1948" i="5"/>
  <c r="U1949" i="5"/>
  <c r="Z1949" i="5"/>
  <c r="U1950" i="5"/>
  <c r="W1950" i="5" s="1"/>
  <c r="Z1950" i="5"/>
  <c r="U1951" i="5"/>
  <c r="W1951" i="5" s="1"/>
  <c r="Z1951" i="5"/>
  <c r="U1952" i="5"/>
  <c r="Z1952" i="5"/>
  <c r="U1953" i="5"/>
  <c r="Z1953" i="5"/>
  <c r="U1954" i="5"/>
  <c r="W1954" i="5" s="1"/>
  <c r="Z1954" i="5"/>
  <c r="U1956" i="5"/>
  <c r="W1956" i="5" s="1"/>
  <c r="Z1956" i="5"/>
  <c r="U1958" i="5"/>
  <c r="Z1958" i="5"/>
  <c r="U1961" i="5"/>
  <c r="W1961" i="5" s="1"/>
  <c r="Z1961" i="5"/>
  <c r="U1963" i="5"/>
  <c r="W1963" i="5" s="1"/>
  <c r="Z1963" i="5"/>
  <c r="U1964" i="5"/>
  <c r="Z1964" i="5"/>
  <c r="U1965" i="5"/>
  <c r="Z1965" i="5"/>
  <c r="U1966" i="5"/>
  <c r="W1966" i="5" s="1"/>
  <c r="Z1966" i="5"/>
  <c r="U1967" i="5"/>
  <c r="W1967" i="5" s="1"/>
  <c r="Z1967" i="5"/>
  <c r="U1968" i="5"/>
  <c r="Z1968" i="5"/>
  <c r="U1969" i="5"/>
  <c r="Z1969" i="5"/>
  <c r="U1970" i="5"/>
  <c r="W1970" i="5" s="1"/>
  <c r="Z1970" i="5"/>
  <c r="U1971" i="5"/>
  <c r="W1971" i="5" s="1"/>
  <c r="Z1971" i="5"/>
  <c r="U1973" i="5"/>
  <c r="Z1973" i="5"/>
  <c r="U1974" i="5"/>
  <c r="Z1974" i="5"/>
  <c r="U1975" i="5"/>
  <c r="Z1975" i="5"/>
  <c r="U1976" i="5"/>
  <c r="W1976" i="5" s="1"/>
  <c r="Z1976" i="5"/>
  <c r="U1977" i="5"/>
  <c r="W1977" i="5" s="1"/>
  <c r="Z1977" i="5"/>
  <c r="U1978" i="5"/>
  <c r="W1978" i="5" s="1"/>
  <c r="Z1978" i="5"/>
  <c r="U1979" i="5"/>
  <c r="W1979" i="5" s="1"/>
  <c r="Z1979" i="5"/>
  <c r="U1980" i="5"/>
  <c r="W1980" i="5" s="1"/>
  <c r="Z1980" i="5"/>
  <c r="U1981" i="5"/>
  <c r="Z1981" i="5"/>
  <c r="U1982" i="5"/>
  <c r="Z1982" i="5"/>
  <c r="U1983" i="5"/>
  <c r="W1983" i="5" s="1"/>
  <c r="Z1983" i="5"/>
  <c r="U1984" i="5"/>
  <c r="W1984" i="5" s="1"/>
  <c r="Z1984" i="5"/>
  <c r="U1985" i="5"/>
  <c r="W1985" i="5" s="1"/>
  <c r="Z1985" i="5"/>
  <c r="U1986" i="5"/>
  <c r="Z1986" i="5"/>
  <c r="U1987" i="5"/>
  <c r="Z1987" i="5"/>
  <c r="U1988" i="5"/>
  <c r="W1988" i="5" s="1"/>
  <c r="Z1988" i="5"/>
  <c r="U1991" i="5"/>
  <c r="Z1991" i="5"/>
  <c r="U1992" i="5"/>
  <c r="W1992" i="5" s="1"/>
  <c r="Z1992" i="5"/>
  <c r="U1993" i="5"/>
  <c r="W1993" i="5" s="1"/>
  <c r="Z1993" i="5"/>
  <c r="U1994" i="5"/>
  <c r="W1994" i="5" s="1"/>
  <c r="Z1994" i="5"/>
  <c r="U1995" i="5"/>
  <c r="Z1995" i="5"/>
  <c r="U1996" i="5"/>
  <c r="Z1996" i="5"/>
  <c r="U1997" i="5"/>
  <c r="W1997" i="5" s="1"/>
  <c r="Z1997" i="5"/>
  <c r="U1998" i="5"/>
  <c r="W1998" i="5" s="1"/>
  <c r="Z1998" i="5"/>
  <c r="U1999" i="5"/>
  <c r="Z1999" i="5"/>
  <c r="U2000" i="5"/>
  <c r="Z2000" i="5"/>
  <c r="U2001" i="5"/>
  <c r="Z2001" i="5"/>
  <c r="U2002" i="5"/>
  <c r="W2002" i="5" s="1"/>
  <c r="Z2002" i="5"/>
  <c r="U2003" i="5"/>
  <c r="W2003" i="5" s="1"/>
  <c r="Z2003" i="5"/>
  <c r="U2004" i="5"/>
  <c r="Z2004" i="5"/>
  <c r="U2005" i="5"/>
  <c r="Z2005" i="5"/>
  <c r="U2006" i="5"/>
  <c r="W2006" i="5" s="1"/>
  <c r="Z2006" i="5"/>
  <c r="U2007" i="5"/>
  <c r="W2007" i="5" s="1"/>
  <c r="Z2007" i="5"/>
  <c r="U2008" i="5"/>
  <c r="Z2008" i="5"/>
  <c r="U2009" i="5"/>
  <c r="W2009" i="5" s="1"/>
  <c r="Z2009" i="5"/>
  <c r="U2010" i="5"/>
  <c r="W2010" i="5" s="1"/>
  <c r="Z2010" i="5"/>
  <c r="U2011" i="5"/>
  <c r="Z2011" i="5"/>
  <c r="U2013" i="5"/>
  <c r="Z2013" i="5"/>
  <c r="U2014" i="5"/>
  <c r="W2014" i="5" s="1"/>
  <c r="Z2014" i="5"/>
  <c r="U2015" i="5"/>
  <c r="W2015" i="5" s="1"/>
  <c r="Z2015" i="5"/>
  <c r="U2016" i="5"/>
  <c r="Z2016" i="5"/>
  <c r="U2017" i="5"/>
  <c r="Z2017" i="5"/>
  <c r="U2018" i="5"/>
  <c r="Z2018" i="5"/>
  <c r="U2019" i="5"/>
  <c r="W2019" i="5" s="1"/>
  <c r="Z2019" i="5"/>
  <c r="U2020" i="5"/>
  <c r="Z2020" i="5"/>
  <c r="U2021" i="5"/>
  <c r="Z2021" i="5"/>
  <c r="U2022" i="5"/>
  <c r="Z2022" i="5"/>
  <c r="U2023" i="5"/>
  <c r="W2023" i="5" s="1"/>
  <c r="Z2023" i="5"/>
  <c r="U2024" i="5"/>
  <c r="W2024" i="5" s="1"/>
  <c r="Z2024" i="5"/>
  <c r="U2025" i="5"/>
  <c r="Z2025" i="5"/>
  <c r="G2074" i="5" l="1"/>
  <c r="H2074" i="5" s="1"/>
  <c r="Y1409" i="5"/>
  <c r="W1409" i="5"/>
  <c r="Y1475" i="5"/>
  <c r="AB1475" i="5" s="1"/>
  <c r="W1475" i="5"/>
  <c r="Y1986" i="5"/>
  <c r="W1986" i="5"/>
  <c r="Y1982" i="5"/>
  <c r="W1982" i="5"/>
  <c r="Y1974" i="5"/>
  <c r="AB1974" i="5" s="1"/>
  <c r="W1974" i="5"/>
  <c r="Y1952" i="5"/>
  <c r="AB1952" i="5" s="1"/>
  <c r="W1952" i="5"/>
  <c r="Y1948" i="5"/>
  <c r="AB1948" i="5" s="1"/>
  <c r="W1948" i="5"/>
  <c r="Y1944" i="5"/>
  <c r="AB1944" i="5" s="1"/>
  <c r="W1944" i="5"/>
  <c r="Y1939" i="5"/>
  <c r="W1939" i="5"/>
  <c r="Y1912" i="5"/>
  <c r="AB1912" i="5" s="1"/>
  <c r="W1912" i="5"/>
  <c r="Y1903" i="5"/>
  <c r="W1903" i="5"/>
  <c r="Y1897" i="5"/>
  <c r="AB1897" i="5" s="1"/>
  <c r="W1897" i="5"/>
  <c r="Y1883" i="5"/>
  <c r="W1883" i="5"/>
  <c r="Y1879" i="5"/>
  <c r="AB1879" i="5" s="1"/>
  <c r="W1879" i="5"/>
  <c r="Y1836" i="5"/>
  <c r="W1836" i="5"/>
  <c r="Y1735" i="5"/>
  <c r="AB1735" i="5" s="1"/>
  <c r="W1735" i="5"/>
  <c r="Y1730" i="5"/>
  <c r="AB1730" i="5" s="1"/>
  <c r="W1730" i="5"/>
  <c r="Y1718" i="5"/>
  <c r="AB1718" i="5" s="1"/>
  <c r="W1718" i="5"/>
  <c r="Y1712" i="5"/>
  <c r="AB1712" i="5" s="1"/>
  <c r="W1712" i="5"/>
  <c r="Y1365" i="5"/>
  <c r="AB1365" i="5" s="1"/>
  <c r="W1365" i="5"/>
  <c r="Y1410" i="5"/>
  <c r="W1410" i="5"/>
  <c r="Y1433" i="5"/>
  <c r="AB1433" i="5" s="1"/>
  <c r="W1433" i="5"/>
  <c r="Y1459" i="5"/>
  <c r="AB1459" i="5" s="1"/>
  <c r="W1459" i="5"/>
  <c r="Y1478" i="5"/>
  <c r="AB1478" i="5" s="1"/>
  <c r="W1478" i="5"/>
  <c r="Y1522" i="5"/>
  <c r="AB1522" i="5" s="1"/>
  <c r="W1522" i="5"/>
  <c r="Y1544" i="5"/>
  <c r="AB1544" i="5" s="1"/>
  <c r="W1544" i="5"/>
  <c r="Y1550" i="5"/>
  <c r="AB1550" i="5" s="1"/>
  <c r="W1550" i="5"/>
  <c r="Y1640" i="5"/>
  <c r="AB1640" i="5" s="1"/>
  <c r="W1640" i="5"/>
  <c r="Y1673" i="5"/>
  <c r="W1673" i="5"/>
  <c r="Y1685" i="5"/>
  <c r="AB1685" i="5" s="1"/>
  <c r="W1685" i="5"/>
  <c r="Y1689" i="5"/>
  <c r="AB1689" i="5" s="1"/>
  <c r="W1689" i="5"/>
  <c r="Y1693" i="5"/>
  <c r="AB1693" i="5" s="1"/>
  <c r="W1693" i="5"/>
  <c r="Y1700" i="5"/>
  <c r="AB1700" i="5" s="1"/>
  <c r="W1700" i="5"/>
  <c r="Y1705" i="5"/>
  <c r="AB1705" i="5" s="1"/>
  <c r="W1705" i="5"/>
  <c r="Y1715" i="5"/>
  <c r="W1715" i="5"/>
  <c r="Y1723" i="5"/>
  <c r="AB1723" i="5" s="1"/>
  <c r="W1723" i="5"/>
  <c r="Y1728" i="5"/>
  <c r="W1728" i="5"/>
  <c r="Y1739" i="5"/>
  <c r="AB1739" i="5" s="1"/>
  <c r="W1739" i="5"/>
  <c r="Y1741" i="5"/>
  <c r="AB1741" i="5" s="1"/>
  <c r="W1741" i="5"/>
  <c r="Y1750" i="5"/>
  <c r="AB1750" i="5" s="1"/>
  <c r="W1750" i="5"/>
  <c r="Y1755" i="5"/>
  <c r="W1755" i="5"/>
  <c r="Y1763" i="5"/>
  <c r="W1763" i="5"/>
  <c r="Y1769" i="5"/>
  <c r="AB1769" i="5" s="1"/>
  <c r="W1769" i="5"/>
  <c r="Y1773" i="5"/>
  <c r="W1773" i="5"/>
  <c r="Y1801" i="5"/>
  <c r="W1801" i="5"/>
  <c r="Y1809" i="5"/>
  <c r="AB1809" i="5" s="1"/>
  <c r="W1809" i="5"/>
  <c r="Y1817" i="5"/>
  <c r="AB1817" i="5" s="1"/>
  <c r="W1817" i="5"/>
  <c r="Y1826" i="5"/>
  <c r="AB1826" i="5" s="1"/>
  <c r="W1826" i="5"/>
  <c r="Y1837" i="5"/>
  <c r="AB1837" i="5" s="1"/>
  <c r="W1837" i="5"/>
  <c r="Y1843" i="5"/>
  <c r="AB1843" i="5" s="1"/>
  <c r="W1843" i="5"/>
  <c r="Y1853" i="5"/>
  <c r="AB1853" i="5" s="1"/>
  <c r="W1853" i="5"/>
  <c r="Y1868" i="5"/>
  <c r="AB1868" i="5" s="1"/>
  <c r="W1868" i="5"/>
  <c r="Y1875" i="5"/>
  <c r="W1875" i="5"/>
  <c r="Y1960" i="5"/>
  <c r="AB1960" i="5" s="1"/>
  <c r="W1960" i="5"/>
  <c r="Y1351" i="5"/>
  <c r="AB1351" i="5" s="1"/>
  <c r="W1351" i="5"/>
  <c r="Y1367" i="5"/>
  <c r="W1367" i="5"/>
  <c r="Y1418" i="5"/>
  <c r="W1418" i="5"/>
  <c r="Y1421" i="5"/>
  <c r="AB1421" i="5" s="1"/>
  <c r="W1421" i="5"/>
  <c r="Y1456" i="5"/>
  <c r="AB1456" i="5" s="1"/>
  <c r="W1456" i="5"/>
  <c r="Y1460" i="5"/>
  <c r="AB1460" i="5" s="1"/>
  <c r="W1460" i="5"/>
  <c r="Y1762" i="5"/>
  <c r="AB1762" i="5" s="1"/>
  <c r="W1762" i="5"/>
  <c r="Y1766" i="5"/>
  <c r="AB1766" i="5" s="1"/>
  <c r="W1766" i="5"/>
  <c r="Y1779" i="5"/>
  <c r="AB1779" i="5" s="1"/>
  <c r="W1779" i="5"/>
  <c r="Y1794" i="5"/>
  <c r="AB1794" i="5" s="1"/>
  <c r="W1794" i="5"/>
  <c r="Y2025" i="5"/>
  <c r="AB2025" i="5" s="1"/>
  <c r="W2025" i="5"/>
  <c r="Y2021" i="5"/>
  <c r="AB2021" i="5" s="1"/>
  <c r="W2021" i="5"/>
  <c r="Y2017" i="5"/>
  <c r="AB2017" i="5" s="1"/>
  <c r="W2017" i="5"/>
  <c r="Y2013" i="5"/>
  <c r="AB2013" i="5" s="1"/>
  <c r="W2013" i="5"/>
  <c r="Y2008" i="5"/>
  <c r="AB2008" i="5" s="1"/>
  <c r="W2008" i="5"/>
  <c r="Y2004" i="5"/>
  <c r="AB2004" i="5" s="1"/>
  <c r="W2004" i="5"/>
  <c r="Y2000" i="5"/>
  <c r="AB2000" i="5" s="1"/>
  <c r="W2000" i="5"/>
  <c r="Y1996" i="5"/>
  <c r="AB1996" i="5" s="1"/>
  <c r="W1996" i="5"/>
  <c r="Y1969" i="5"/>
  <c r="W1969" i="5"/>
  <c r="Y1965" i="5"/>
  <c r="AB1965" i="5" s="1"/>
  <c r="W1965" i="5"/>
  <c r="Y1958" i="5"/>
  <c r="AB1958" i="5" s="1"/>
  <c r="W1958" i="5"/>
  <c r="Y1923" i="5"/>
  <c r="AB1923" i="5" s="1"/>
  <c r="W1923" i="5"/>
  <c r="Y1895" i="5"/>
  <c r="X1895" i="5" s="1"/>
  <c r="AA1895" i="5" s="1"/>
  <c r="W1895" i="5"/>
  <c r="Y1881" i="5"/>
  <c r="AB1881" i="5" s="1"/>
  <c r="W1881" i="5"/>
  <c r="Y1876" i="5"/>
  <c r="W1876" i="5"/>
  <c r="Y1872" i="5"/>
  <c r="AB1872" i="5" s="1"/>
  <c r="W1872" i="5"/>
  <c r="Y1860" i="5"/>
  <c r="W1860" i="5"/>
  <c r="Y1848" i="5"/>
  <c r="AB1848" i="5" s="1"/>
  <c r="W1848" i="5"/>
  <c r="Y1841" i="5"/>
  <c r="W1841" i="5"/>
  <c r="Y1820" i="5"/>
  <c r="W1820" i="5"/>
  <c r="Y1802" i="5"/>
  <c r="W1802" i="5"/>
  <c r="Y1774" i="5"/>
  <c r="AB1774" i="5" s="1"/>
  <c r="W1774" i="5"/>
  <c r="Y1759" i="5"/>
  <c r="W1759" i="5"/>
  <c r="Y2022" i="5"/>
  <c r="AB2022" i="5" s="1"/>
  <c r="W2022" i="5"/>
  <c r="Y2020" i="5"/>
  <c r="AB2020" i="5" s="1"/>
  <c r="W2020" i="5"/>
  <c r="Y2018" i="5"/>
  <c r="AB2018" i="5" s="1"/>
  <c r="W2018" i="5"/>
  <c r="Y2016" i="5"/>
  <c r="AB2016" i="5" s="1"/>
  <c r="W2016" i="5"/>
  <c r="Y2011" i="5"/>
  <c r="AB2011" i="5" s="1"/>
  <c r="W2011" i="5"/>
  <c r="Y2005" i="5"/>
  <c r="W2005" i="5"/>
  <c r="Y2001" i="5"/>
  <c r="AB2001" i="5" s="1"/>
  <c r="W2001" i="5"/>
  <c r="Y1999" i="5"/>
  <c r="AB1999" i="5" s="1"/>
  <c r="W1999" i="5"/>
  <c r="Y1995" i="5"/>
  <c r="AB1995" i="5" s="1"/>
  <c r="W1995" i="5"/>
  <c r="Y1991" i="5"/>
  <c r="AB1991" i="5" s="1"/>
  <c r="W1991" i="5"/>
  <c r="Y1987" i="5"/>
  <c r="AB1987" i="5" s="1"/>
  <c r="W1987" i="5"/>
  <c r="Y1981" i="5"/>
  <c r="W1981" i="5"/>
  <c r="Y1975" i="5"/>
  <c r="AB1975" i="5" s="1"/>
  <c r="W1975" i="5"/>
  <c r="Y1973" i="5"/>
  <c r="W1973" i="5"/>
  <c r="Y1968" i="5"/>
  <c r="W1968" i="5"/>
  <c r="Y1964" i="5"/>
  <c r="AB1964" i="5" s="1"/>
  <c r="W1964" i="5"/>
  <c r="Y1953" i="5"/>
  <c r="AB1953" i="5" s="1"/>
  <c r="W1953" i="5"/>
  <c r="Y1949" i="5"/>
  <c r="W1949" i="5"/>
  <c r="Y1945" i="5"/>
  <c r="W1945" i="5"/>
  <c r="Y1940" i="5"/>
  <c r="AB1940" i="5" s="1"/>
  <c r="W1940" i="5"/>
  <c r="Y1936" i="5"/>
  <c r="AB1936" i="5" s="1"/>
  <c r="W1936" i="5"/>
  <c r="Y1930" i="5"/>
  <c r="AB1930" i="5" s="1"/>
  <c r="W1930" i="5"/>
  <c r="Y1909" i="5"/>
  <c r="AB1909" i="5" s="1"/>
  <c r="W1909" i="5"/>
  <c r="Y1894" i="5"/>
  <c r="AB1894" i="5" s="1"/>
  <c r="W1894" i="5"/>
  <c r="Y1890" i="5"/>
  <c r="AB1890" i="5" s="1"/>
  <c r="W1890" i="5"/>
  <c r="Y1884" i="5"/>
  <c r="AB1884" i="5" s="1"/>
  <c r="W1884" i="5"/>
  <c r="Y1880" i="5"/>
  <c r="W1880" i="5"/>
  <c r="Y1874" i="5"/>
  <c r="W1874" i="5"/>
  <c r="Y1866" i="5"/>
  <c r="AB1866" i="5" s="1"/>
  <c r="W1866" i="5"/>
  <c r="Y1864" i="5"/>
  <c r="AB1864" i="5" s="1"/>
  <c r="W1864" i="5"/>
  <c r="Y1850" i="5"/>
  <c r="AB1850" i="5" s="1"/>
  <c r="W1850" i="5"/>
  <c r="Y1844" i="5"/>
  <c r="AB1844" i="5" s="1"/>
  <c r="W1844" i="5"/>
  <c r="Y1834" i="5"/>
  <c r="AB1834" i="5" s="1"/>
  <c r="W1834" i="5"/>
  <c r="Y1827" i="5"/>
  <c r="W1827" i="5"/>
  <c r="Y1824" i="5"/>
  <c r="AB1824" i="5" s="1"/>
  <c r="W1824" i="5"/>
  <c r="Y1812" i="5"/>
  <c r="W1812" i="5"/>
  <c r="Y1800" i="5"/>
  <c r="AB1800" i="5" s="1"/>
  <c r="W1800" i="5"/>
  <c r="Y1793" i="5"/>
  <c r="AB1793" i="5" s="1"/>
  <c r="W1793" i="5"/>
  <c r="Y1787" i="5"/>
  <c r="AB1787" i="5" s="1"/>
  <c r="W1787" i="5"/>
  <c r="Y1780" i="5"/>
  <c r="AB1780" i="5" s="1"/>
  <c r="W1780" i="5"/>
  <c r="Y1761" i="5"/>
  <c r="AB1761" i="5" s="1"/>
  <c r="W1761" i="5"/>
  <c r="Y1749" i="5"/>
  <c r="W1749" i="5"/>
  <c r="Y1746" i="5"/>
  <c r="AB1746" i="5" s="1"/>
  <c r="W1746" i="5"/>
  <c r="Y1737" i="5"/>
  <c r="W1737" i="5"/>
  <c r="Y1731" i="5"/>
  <c r="AB1731" i="5" s="1"/>
  <c r="W1731" i="5"/>
  <c r="Y1726" i="5"/>
  <c r="AB1726" i="5" s="1"/>
  <c r="W1726" i="5"/>
  <c r="Y1605" i="5"/>
  <c r="AB1605" i="5" s="1"/>
  <c r="Y1420" i="5"/>
  <c r="AB1420" i="5" s="1"/>
  <c r="Y1707" i="5"/>
  <c r="AB1707" i="5" s="1"/>
  <c r="Y1790" i="5"/>
  <c r="AB1790" i="5" s="1"/>
  <c r="Y1858" i="5"/>
  <c r="AB1858" i="5" s="1"/>
  <c r="AE2013" i="5"/>
  <c r="Y1323" i="5"/>
  <c r="AB1323" i="5" s="1"/>
  <c r="Y1434" i="5"/>
  <c r="AB1434" i="5" s="1"/>
  <c r="Y1719" i="5"/>
  <c r="AB1719" i="5" s="1"/>
  <c r="Y1732" i="5"/>
  <c r="AB1732" i="5" s="1"/>
  <c r="Y1753" i="5"/>
  <c r="AB1753" i="5" s="1"/>
  <c r="Y1788" i="5"/>
  <c r="X1788" i="5" s="1"/>
  <c r="AA1788" i="5" s="1"/>
  <c r="Y1518" i="5"/>
  <c r="AB1518" i="5" s="1"/>
  <c r="Y1677" i="5"/>
  <c r="AB1677" i="5" s="1"/>
  <c r="Y1756" i="5"/>
  <c r="AB1756" i="5" s="1"/>
  <c r="Y1795" i="5"/>
  <c r="AB1795" i="5" s="1"/>
  <c r="Y1957" i="5"/>
  <c r="AB1957" i="5" s="1"/>
  <c r="AE2012" i="5"/>
  <c r="Y1536" i="5"/>
  <c r="AB1536" i="5" s="1"/>
  <c r="Y1325" i="5"/>
  <c r="AB1325" i="5" s="1"/>
  <c r="Y1649" i="5"/>
  <c r="AB1649" i="5" s="1"/>
  <c r="Y1702" i="5"/>
  <c r="AB1702" i="5" s="1"/>
  <c r="Y1815" i="5"/>
  <c r="AB1815" i="5" s="1"/>
  <c r="Y1871" i="5"/>
  <c r="AB1871" i="5" s="1"/>
  <c r="Y1326" i="5"/>
  <c r="AB1326" i="5" s="1"/>
  <c r="Y1472" i="5"/>
  <c r="AB1472" i="5" s="1"/>
  <c r="Y1488" i="5"/>
  <c r="AB1488" i="5" s="1"/>
  <c r="Y1786" i="5"/>
  <c r="AB1786" i="5" s="1"/>
  <c r="Y1818" i="5"/>
  <c r="AB1818" i="5" s="1"/>
  <c r="Y1819" i="5"/>
  <c r="AB1819" i="5" s="1"/>
  <c r="Y1811" i="5"/>
  <c r="AB1811" i="5" s="1"/>
  <c r="Y1832" i="5"/>
  <c r="AB1832" i="5" s="1"/>
  <c r="Y1838" i="5"/>
  <c r="AB1838" i="5" s="1"/>
  <c r="Y1840" i="5"/>
  <c r="AB1840" i="5" s="1"/>
  <c r="Y1845" i="5"/>
  <c r="AB1845" i="5" s="1"/>
  <c r="Y1849" i="5"/>
  <c r="AB1849" i="5" s="1"/>
  <c r="Y1869" i="5"/>
  <c r="AB1869" i="5" s="1"/>
  <c r="Y1408" i="5"/>
  <c r="AB1408" i="5" s="1"/>
  <c r="Y1436" i="5"/>
  <c r="AB1436" i="5" s="1"/>
  <c r="Y1489" i="5"/>
  <c r="AB1489" i="5" s="1"/>
  <c r="Y1777" i="5"/>
  <c r="AB1777" i="5" s="1"/>
  <c r="Y1797" i="5"/>
  <c r="AB1797" i="5" s="1"/>
  <c r="Y1798" i="5"/>
  <c r="AB1798" i="5" s="1"/>
  <c r="Y1806" i="5"/>
  <c r="AB1806" i="5" s="1"/>
  <c r="Y1807" i="5"/>
  <c r="AB1807" i="5" s="1"/>
  <c r="Y1861" i="5"/>
  <c r="AB1861" i="5" s="1"/>
  <c r="Y1862" i="5"/>
  <c r="AB1862" i="5" s="1"/>
  <c r="Y1913" i="5"/>
  <c r="AB1913" i="5" s="1"/>
  <c r="Y1910" i="5"/>
  <c r="AB1910" i="5" s="1"/>
  <c r="Y1724" i="5"/>
  <c r="AB1724" i="5" s="1"/>
  <c r="Y1353" i="5"/>
  <c r="AB1353" i="5" s="1"/>
  <c r="Y1354" i="5"/>
  <c r="AB1354" i="5" s="1"/>
  <c r="Y1513" i="5"/>
  <c r="AB1513" i="5" s="1"/>
  <c r="Y1770" i="5"/>
  <c r="AB1770" i="5" s="1"/>
  <c r="Y1771" i="5"/>
  <c r="AB1771" i="5" s="1"/>
  <c r="Y1775" i="5"/>
  <c r="AB1775" i="5" s="1"/>
  <c r="Y1854" i="5"/>
  <c r="AB1854" i="5" s="1"/>
  <c r="Y1855" i="5"/>
  <c r="AB1855" i="5" s="1"/>
  <c r="Y1989" i="5"/>
  <c r="AB1989" i="5" s="1"/>
  <c r="Y1990" i="5"/>
  <c r="AB1990" i="5" s="1"/>
  <c r="Y1914" i="5"/>
  <c r="AB1914" i="5" s="1"/>
  <c r="Y1760" i="5"/>
  <c r="AB1760" i="5" s="1"/>
  <c r="Y1764" i="5"/>
  <c r="AB1764" i="5" s="1"/>
  <c r="Y1831" i="5"/>
  <c r="AB1831" i="5" s="1"/>
  <c r="Y1877" i="5"/>
  <c r="AB1877" i="5" s="1"/>
  <c r="Y1747" i="5"/>
  <c r="AB1747" i="5" s="1"/>
  <c r="X1456" i="5"/>
  <c r="AA1456" i="5" s="1"/>
  <c r="Y1639" i="5"/>
  <c r="AB1639" i="5" s="1"/>
  <c r="Y1701" i="5"/>
  <c r="AB1701" i="5" s="1"/>
  <c r="Y1736" i="5"/>
  <c r="AB1736" i="5" s="1"/>
  <c r="AB1755" i="5"/>
  <c r="Y1835" i="5"/>
  <c r="AB1835" i="5" s="1"/>
  <c r="Y1852" i="5"/>
  <c r="AB1852" i="5" s="1"/>
  <c r="Y1959" i="5"/>
  <c r="AB1959" i="5" s="1"/>
  <c r="Y1650" i="5"/>
  <c r="AB1650" i="5" s="1"/>
  <c r="Y1857" i="5"/>
  <c r="AB1857" i="5" s="1"/>
  <c r="Y1510" i="5"/>
  <c r="AB1510" i="5" s="1"/>
  <c r="Y1514" i="5"/>
  <c r="AB1514" i="5" s="1"/>
  <c r="Y1546" i="5"/>
  <c r="AB1546" i="5" s="1"/>
  <c r="Y1691" i="5"/>
  <c r="AB1691" i="5" s="1"/>
  <c r="Y1725" i="5"/>
  <c r="AB1725" i="5" s="1"/>
  <c r="Y1772" i="5"/>
  <c r="AB1772" i="5" s="1"/>
  <c r="Y1873" i="5"/>
  <c r="AB1873" i="5" s="1"/>
  <c r="Y1706" i="5"/>
  <c r="AB1706" i="5" s="1"/>
  <c r="Y1533" i="5"/>
  <c r="AB1533" i="5" s="1"/>
  <c r="Y1684" i="5"/>
  <c r="AB1684" i="5" s="1"/>
  <c r="Y1716" i="5"/>
  <c r="AB1716" i="5" s="1"/>
  <c r="Y1754" i="5"/>
  <c r="AB1754" i="5" s="1"/>
  <c r="Y1799" i="5"/>
  <c r="AB1799" i="5" s="1"/>
  <c r="Y1863" i="5"/>
  <c r="AB1863" i="5" s="1"/>
  <c r="Y1521" i="5"/>
  <c r="Y1538" i="5"/>
  <c r="Y1604" i="5"/>
  <c r="AB1604" i="5" s="1"/>
  <c r="Y1646" i="5"/>
  <c r="AB1646" i="5" s="1"/>
  <c r="Y1675" i="5"/>
  <c r="Y1688" i="5"/>
  <c r="Y1694" i="5"/>
  <c r="AB1694" i="5" s="1"/>
  <c r="Y1704" i="5"/>
  <c r="AB1704" i="5" s="1"/>
  <c r="Y1709" i="5"/>
  <c r="Y1721" i="5"/>
  <c r="Y1729" i="5"/>
  <c r="AB1729" i="5" s="1"/>
  <c r="Y1740" i="5"/>
  <c r="AB1740" i="5" s="1"/>
  <c r="Y1752" i="5"/>
  <c r="Y1808" i="5"/>
  <c r="AB1808" i="5" s="1"/>
  <c r="Y1816" i="5"/>
  <c r="AB1816" i="5" s="1"/>
  <c r="Y1821" i="5"/>
  <c r="AB1821" i="5" s="1"/>
  <c r="Y1842" i="5"/>
  <c r="AB1842" i="5" s="1"/>
  <c r="Y1765" i="5"/>
  <c r="AB1765" i="5" s="1"/>
  <c r="Y1792" i="5"/>
  <c r="AB1792" i="5" s="1"/>
  <c r="Y1891" i="5"/>
  <c r="X1891" i="5" s="1"/>
  <c r="AA1891" i="5" s="1"/>
  <c r="Y1713" i="5"/>
  <c r="AB1713" i="5" s="1"/>
  <c r="Y2014" i="5"/>
  <c r="AB2014" i="5" s="1"/>
  <c r="Y1983" i="5"/>
  <c r="X1983" i="5" s="1"/>
  <c r="AA1983" i="5" s="1"/>
  <c r="Y1917" i="5"/>
  <c r="AB1917" i="5" s="1"/>
  <c r="Y1783" i="5"/>
  <c r="AB1783" i="5" s="1"/>
  <c r="Y1993" i="5"/>
  <c r="AB1993" i="5" s="1"/>
  <c r="Y1734" i="5"/>
  <c r="AB1734" i="5" s="1"/>
  <c r="Y2007" i="5"/>
  <c r="AB2007" i="5" s="1"/>
  <c r="Y1904" i="5"/>
  <c r="AB1904" i="5" s="1"/>
  <c r="Y2009" i="5"/>
  <c r="AB2009" i="5" s="1"/>
  <c r="Y1924" i="5"/>
  <c r="X1924" i="5" s="1"/>
  <c r="AA1924" i="5" s="1"/>
  <c r="Y1906" i="5"/>
  <c r="AB1906" i="5" s="1"/>
  <c r="Y1885" i="5"/>
  <c r="X1885" i="5" s="1"/>
  <c r="AA1885" i="5" s="1"/>
  <c r="Y1742" i="5"/>
  <c r="AB1742" i="5" s="1"/>
  <c r="Y1979" i="5"/>
  <c r="AB1979" i="5" s="1"/>
  <c r="Y1931" i="5"/>
  <c r="AB1931" i="5" s="1"/>
  <c r="Y1776" i="5"/>
  <c r="AB1776" i="5" s="1"/>
  <c r="Y1899" i="5"/>
  <c r="AB1899" i="5" s="1"/>
  <c r="Y1813" i="5"/>
  <c r="AB1813" i="5" s="1"/>
  <c r="Y1743" i="5"/>
  <c r="AB1743" i="5" s="1"/>
  <c r="Y1722" i="5"/>
  <c r="AB1722" i="5" s="1"/>
  <c r="Y2024" i="5"/>
  <c r="AB2024" i="5" s="1"/>
  <c r="Y2003" i="5"/>
  <c r="AB2003" i="5" s="1"/>
  <c r="Y1997" i="5"/>
  <c r="AB1997" i="5" s="1"/>
  <c r="Y1927" i="5"/>
  <c r="AB1927" i="5" s="1"/>
  <c r="Y1846" i="5"/>
  <c r="AB1846" i="5" s="1"/>
  <c r="Y1805" i="5"/>
  <c r="X1805" i="5" s="1"/>
  <c r="AA1805" i="5" s="1"/>
  <c r="Y1710" i="5"/>
  <c r="AB1710" i="5" s="1"/>
  <c r="Y1920" i="5"/>
  <c r="AB1920" i="5" s="1"/>
  <c r="Y1714" i="5"/>
  <c r="AB1714" i="5" s="1"/>
  <c r="Y1916" i="5"/>
  <c r="AB1916" i="5" s="1"/>
  <c r="Y1908" i="5"/>
  <c r="AB1908" i="5" s="1"/>
  <c r="Y1970" i="5"/>
  <c r="Y1961" i="5"/>
  <c r="AB1961" i="5" s="1"/>
  <c r="Y1950" i="5"/>
  <c r="Y1941" i="5"/>
  <c r="AB1941" i="5" s="1"/>
  <c r="Y1933" i="5"/>
  <c r="AB1933" i="5" s="1"/>
  <c r="Y1898" i="5"/>
  <c r="AB1898" i="5" s="1"/>
  <c r="Y1889" i="5"/>
  <c r="AB1889" i="5" s="1"/>
  <c r="Y1867" i="5"/>
  <c r="Y1851" i="5"/>
  <c r="Y1785" i="5"/>
  <c r="AB1785" i="5" s="1"/>
  <c r="Y1768" i="5"/>
  <c r="AB1768" i="5" s="1"/>
  <c r="Y1757" i="5"/>
  <c r="AB1757" i="5" s="1"/>
  <c r="Y1893" i="5"/>
  <c r="AB1893" i="5" s="1"/>
  <c r="Y1870" i="5"/>
  <c r="AB1870" i="5" s="1"/>
  <c r="Y1810" i="5"/>
  <c r="AB1810" i="5" s="1"/>
  <c r="Y1791" i="5"/>
  <c r="AB1791" i="5" s="1"/>
  <c r="Y1745" i="5"/>
  <c r="AB1745" i="5" s="1"/>
  <c r="Y1978" i="5"/>
  <c r="AB1978" i="5" s="1"/>
  <c r="Y1825" i="5"/>
  <c r="AB1825" i="5" s="1"/>
  <c r="Y1992" i="5"/>
  <c r="AB1992" i="5" s="1"/>
  <c r="Y1985" i="5"/>
  <c r="AB1985" i="5" s="1"/>
  <c r="Y1977" i="5"/>
  <c r="AB1977" i="5" s="1"/>
  <c r="Y1966" i="5"/>
  <c r="AB1966" i="5" s="1"/>
  <c r="Y1954" i="5"/>
  <c r="AB1954" i="5" s="1"/>
  <c r="Y1946" i="5"/>
  <c r="AB1946" i="5" s="1"/>
  <c r="Y1937" i="5"/>
  <c r="AB1937" i="5" s="1"/>
  <c r="Y1929" i="5"/>
  <c r="AB1929" i="5" s="1"/>
  <c r="Y1822" i="5"/>
  <c r="AB1822" i="5" s="1"/>
  <c r="Y1778" i="5"/>
  <c r="AB1778" i="5" s="1"/>
  <c r="AB1982" i="5"/>
  <c r="Y2023" i="5"/>
  <c r="AB2023" i="5" s="1"/>
  <c r="Y1971" i="5"/>
  <c r="AB1971" i="5" s="1"/>
  <c r="Y2010" i="5"/>
  <c r="AB2010" i="5" s="1"/>
  <c r="Y1994" i="5"/>
  <c r="AB1994" i="5" s="1"/>
  <c r="Y1976" i="5"/>
  <c r="AB1976" i="5" s="1"/>
  <c r="Y2006" i="5"/>
  <c r="AB2006" i="5" s="1"/>
  <c r="Y1998" i="5"/>
  <c r="AB1998" i="5" s="1"/>
  <c r="Y1980" i="5"/>
  <c r="AB1980" i="5" s="1"/>
  <c r="Y1988" i="5"/>
  <c r="AB1988" i="5" s="1"/>
  <c r="Y2015" i="5"/>
  <c r="AB2015" i="5" s="1"/>
  <c r="Y2019" i="5"/>
  <c r="AB2019" i="5" s="1"/>
  <c r="Y2002" i="5"/>
  <c r="AB2002" i="5" s="1"/>
  <c r="Y1984" i="5"/>
  <c r="AB1984" i="5" s="1"/>
  <c r="AB1949" i="5"/>
  <c r="Y1896" i="5"/>
  <c r="AB1896" i="5" s="1"/>
  <c r="Y1711" i="5"/>
  <c r="AB1711" i="5" s="1"/>
  <c r="Y1967" i="5"/>
  <c r="AB1967" i="5" s="1"/>
  <c r="Y1963" i="5"/>
  <c r="AB1963" i="5" s="1"/>
  <c r="Y1956" i="5"/>
  <c r="AB1956" i="5" s="1"/>
  <c r="Y1951" i="5"/>
  <c r="AB1951" i="5" s="1"/>
  <c r="Y1947" i="5"/>
  <c r="AB1947" i="5" s="1"/>
  <c r="Y1942" i="5"/>
  <c r="AB1942" i="5" s="1"/>
  <c r="Y1928" i="5"/>
  <c r="AB1928" i="5" s="1"/>
  <c r="Y1915" i="5"/>
  <c r="AB1915" i="5" s="1"/>
  <c r="Y1882" i="5"/>
  <c r="AB1882" i="5" s="1"/>
  <c r="Y1856" i="5"/>
  <c r="AB1856" i="5" s="1"/>
  <c r="Y1738" i="5"/>
  <c r="AB1738" i="5" s="1"/>
  <c r="Y1911" i="5"/>
  <c r="AB1911" i="5" s="1"/>
  <c r="Y1847" i="5"/>
  <c r="AB1847" i="5" s="1"/>
  <c r="Y1932" i="5"/>
  <c r="AB1932" i="5" s="1"/>
  <c r="Y1922" i="5"/>
  <c r="AB1922" i="5" s="1"/>
  <c r="Y1902" i="5"/>
  <c r="AB1902" i="5" s="1"/>
  <c r="AB1895" i="5"/>
  <c r="Y1887" i="5"/>
  <c r="AB1887" i="5" s="1"/>
  <c r="AB1876" i="5"/>
  <c r="Y1865" i="5"/>
  <c r="AB1865" i="5" s="1"/>
  <c r="Y1767" i="5"/>
  <c r="AB1767" i="5" s="1"/>
  <c r="Y1744" i="5"/>
  <c r="AB1744" i="5" s="1"/>
  <c r="Y1878" i="5"/>
  <c r="AB1878" i="5" s="1"/>
  <c r="Y1938" i="5"/>
  <c r="AB1938" i="5" s="1"/>
  <c r="Y1907" i="5"/>
  <c r="AB1907" i="5" s="1"/>
  <c r="Y1892" i="5"/>
  <c r="AB1892" i="5" s="1"/>
  <c r="Y1814" i="5"/>
  <c r="AB1814" i="5" s="1"/>
  <c r="Y1748" i="5"/>
  <c r="AB1748" i="5" s="1"/>
  <c r="Y1823" i="5"/>
  <c r="AB1823" i="5" s="1"/>
  <c r="Y1784" i="5"/>
  <c r="AB1784" i="5" s="1"/>
  <c r="Y1758" i="5"/>
  <c r="AB1758" i="5" s="1"/>
  <c r="Y1717" i="5"/>
  <c r="AB1717" i="5" s="1"/>
  <c r="Y1839" i="5"/>
  <c r="AB1839" i="5" s="1"/>
  <c r="Y1830" i="5"/>
  <c r="AB1830" i="5" s="1"/>
  <c r="Y1796" i="5"/>
  <c r="AB1796" i="5" s="1"/>
  <c r="Y1789" i="5"/>
  <c r="AB1789" i="5" s="1"/>
  <c r="Y1733" i="5"/>
  <c r="AB1733" i="5" s="1"/>
  <c r="X1844" i="5" l="1"/>
  <c r="AA1844" i="5" s="1"/>
  <c r="X2008" i="5"/>
  <c r="AA2008" i="5" s="1"/>
  <c r="X1948" i="5"/>
  <c r="AA1948" i="5" s="1"/>
  <c r="X1958" i="5"/>
  <c r="AA1958" i="5" s="1"/>
  <c r="X1700" i="5"/>
  <c r="AA1700" i="5" s="1"/>
  <c r="X1689" i="5"/>
  <c r="AA1689" i="5" s="1"/>
  <c r="X1909" i="5"/>
  <c r="AA1909" i="5" s="1"/>
  <c r="X2000" i="5"/>
  <c r="AA2000" i="5" s="1"/>
  <c r="X1853" i="5"/>
  <c r="AA1853" i="5" s="1"/>
  <c r="X1817" i="5"/>
  <c r="AA1817" i="5" s="1"/>
  <c r="X1769" i="5"/>
  <c r="AA1769" i="5" s="1"/>
  <c r="X1741" i="5"/>
  <c r="AA1741" i="5" s="1"/>
  <c r="X1459" i="5"/>
  <c r="AA1459" i="5" s="1"/>
  <c r="X1712" i="5"/>
  <c r="AA1712" i="5" s="1"/>
  <c r="X1730" i="5"/>
  <c r="AA1730" i="5" s="1"/>
  <c r="X1974" i="5"/>
  <c r="AA1974" i="5" s="1"/>
  <c r="AB1788" i="5"/>
  <c r="G2076" i="5"/>
  <c r="G2078" i="5" s="1"/>
  <c r="G2080" i="5" s="1"/>
  <c r="G2082" i="5" s="1"/>
  <c r="X1800" i="5"/>
  <c r="AA1800" i="5" s="1"/>
  <c r="X2021" i="5"/>
  <c r="AA2021" i="5" s="1"/>
  <c r="X1949" i="5"/>
  <c r="AA1949" i="5" s="1"/>
  <c r="X1802" i="5"/>
  <c r="AA1802" i="5" s="1"/>
  <c r="X1755" i="5"/>
  <c r="AA1755" i="5" s="1"/>
  <c r="X1864" i="5"/>
  <c r="AA1864" i="5" s="1"/>
  <c r="X2020" i="5"/>
  <c r="AA2020" i="5" s="1"/>
  <c r="X1991" i="5"/>
  <c r="AA1991" i="5" s="1"/>
  <c r="X1940" i="5"/>
  <c r="AA1940" i="5" s="1"/>
  <c r="X2016" i="5"/>
  <c r="AA2016" i="5" s="1"/>
  <c r="X1726" i="5"/>
  <c r="AA1726" i="5" s="1"/>
  <c r="X1964" i="5"/>
  <c r="AA1964" i="5" s="1"/>
  <c r="X1876" i="5"/>
  <c r="AA1876" i="5" s="1"/>
  <c r="X1969" i="5"/>
  <c r="AA1969" i="5" s="1"/>
  <c r="X1945" i="5"/>
  <c r="AA1945" i="5" s="1"/>
  <c r="X1820" i="5"/>
  <c r="AA1820" i="5" s="1"/>
  <c r="AB1737" i="5"/>
  <c r="X1737" i="5"/>
  <c r="AA1737" i="5" s="1"/>
  <c r="AB1749" i="5"/>
  <c r="X1749" i="5"/>
  <c r="AA1749" i="5" s="1"/>
  <c r="AB1812" i="5"/>
  <c r="X1812" i="5"/>
  <c r="AA1812" i="5" s="1"/>
  <c r="AB1827" i="5"/>
  <c r="X1827" i="5"/>
  <c r="AA1827" i="5" s="1"/>
  <c r="AB1874" i="5"/>
  <c r="X1874" i="5"/>
  <c r="AA1874" i="5" s="1"/>
  <c r="AB1880" i="5"/>
  <c r="X1880" i="5"/>
  <c r="AA1880" i="5" s="1"/>
  <c r="AB1968" i="5"/>
  <c r="X1968" i="5"/>
  <c r="AA1968" i="5" s="1"/>
  <c r="AB1973" i="5"/>
  <c r="X1973" i="5"/>
  <c r="AA1973" i="5" s="1"/>
  <c r="AB1981" i="5"/>
  <c r="X1981" i="5"/>
  <c r="AA1981" i="5" s="1"/>
  <c r="AB2005" i="5"/>
  <c r="X2005" i="5"/>
  <c r="AA2005" i="5" s="1"/>
  <c r="AB1759" i="5"/>
  <c r="X1759" i="5"/>
  <c r="AA1759" i="5" s="1"/>
  <c r="AB1841" i="5"/>
  <c r="X1841" i="5"/>
  <c r="AA1841" i="5" s="1"/>
  <c r="AB1860" i="5"/>
  <c r="X1860" i="5"/>
  <c r="AA1860" i="5" s="1"/>
  <c r="AB1418" i="5"/>
  <c r="X1418" i="5"/>
  <c r="AA1418" i="5" s="1"/>
  <c r="AB1367" i="5"/>
  <c r="X1367" i="5"/>
  <c r="AA1367" i="5" s="1"/>
  <c r="AB1875" i="5"/>
  <c r="X1875" i="5"/>
  <c r="AA1875" i="5" s="1"/>
  <c r="AB1801" i="5"/>
  <c r="X1801" i="5"/>
  <c r="AA1801" i="5" s="1"/>
  <c r="X1773" i="5"/>
  <c r="AA1773" i="5" s="1"/>
  <c r="AB1773" i="5"/>
  <c r="AB1763" i="5"/>
  <c r="X1763" i="5"/>
  <c r="AA1763" i="5" s="1"/>
  <c r="AB1728" i="5"/>
  <c r="X1728" i="5"/>
  <c r="AA1728" i="5" s="1"/>
  <c r="AB1715" i="5"/>
  <c r="X1715" i="5"/>
  <c r="AA1715" i="5" s="1"/>
  <c r="AB1673" i="5"/>
  <c r="X1673" i="5"/>
  <c r="AA1673" i="5" s="1"/>
  <c r="AB1410" i="5"/>
  <c r="X1410" i="5"/>
  <c r="AA1410" i="5" s="1"/>
  <c r="AB1836" i="5"/>
  <c r="X1836" i="5"/>
  <c r="AA1836" i="5" s="1"/>
  <c r="AB1883" i="5"/>
  <c r="X1883" i="5"/>
  <c r="AA1883" i="5" s="1"/>
  <c r="AB1903" i="5"/>
  <c r="X1903" i="5"/>
  <c r="AA1903" i="5" s="1"/>
  <c r="AB1939" i="5"/>
  <c r="X1939" i="5"/>
  <c r="AA1939" i="5" s="1"/>
  <c r="X1986" i="5"/>
  <c r="AA1986" i="5" s="1"/>
  <c r="AB1986" i="5"/>
  <c r="AB1409" i="5"/>
  <c r="X1409" i="5"/>
  <c r="AA1409" i="5" s="1"/>
  <c r="X1780" i="5"/>
  <c r="AA1780" i="5" s="1"/>
  <c r="X1930" i="5"/>
  <c r="AA1930" i="5" s="1"/>
  <c r="X2004" i="5"/>
  <c r="AA2004" i="5" s="1"/>
  <c r="X2017" i="5"/>
  <c r="AA2017" i="5" s="1"/>
  <c r="X2025" i="5"/>
  <c r="AA2025" i="5" s="1"/>
  <c r="AB1945" i="5"/>
  <c r="AB1969" i="5"/>
  <c r="AB1802" i="5"/>
  <c r="X1746" i="5"/>
  <c r="AA1746" i="5" s="1"/>
  <c r="X1793" i="5"/>
  <c r="AA1793" i="5" s="1"/>
  <c r="X1894" i="5"/>
  <c r="AA1894" i="5" s="1"/>
  <c r="AB1820" i="5"/>
  <c r="X1884" i="5"/>
  <c r="AA1884" i="5" s="1"/>
  <c r="X1999" i="5"/>
  <c r="AA1999" i="5" s="1"/>
  <c r="X1834" i="5"/>
  <c r="AA1834" i="5" s="1"/>
  <c r="X1351" i="5"/>
  <c r="AA1351" i="5" s="1"/>
  <c r="X1779" i="5"/>
  <c r="AA1779" i="5" s="1"/>
  <c r="X1762" i="5"/>
  <c r="AA1762" i="5" s="1"/>
  <c r="X1809" i="5"/>
  <c r="AA1809" i="5" s="1"/>
  <c r="X1750" i="5"/>
  <c r="AA1750" i="5" s="1"/>
  <c r="X1522" i="5"/>
  <c r="AA1522" i="5" s="1"/>
  <c r="X1550" i="5"/>
  <c r="AA1550" i="5" s="1"/>
  <c r="X1866" i="5"/>
  <c r="AA1866" i="5" s="1"/>
  <c r="X1731" i="5"/>
  <c r="AA1731" i="5" s="1"/>
  <c r="X1761" i="5"/>
  <c r="AA1761" i="5" s="1"/>
  <c r="X1787" i="5"/>
  <c r="AA1787" i="5" s="1"/>
  <c r="X1824" i="5"/>
  <c r="AA1824" i="5" s="1"/>
  <c r="X1850" i="5"/>
  <c r="AA1850" i="5" s="1"/>
  <c r="X1890" i="5"/>
  <c r="AA1890" i="5" s="1"/>
  <c r="X1936" i="5"/>
  <c r="AA1936" i="5" s="1"/>
  <c r="X1953" i="5"/>
  <c r="AA1953" i="5" s="1"/>
  <c r="X1975" i="5"/>
  <c r="AA1975" i="5" s="1"/>
  <c r="X1987" i="5"/>
  <c r="AA1987" i="5" s="1"/>
  <c r="X1995" i="5"/>
  <c r="AA1995" i="5" s="1"/>
  <c r="X2001" i="5"/>
  <c r="AA2001" i="5" s="1"/>
  <c r="X2011" i="5"/>
  <c r="AA2011" i="5" s="1"/>
  <c r="X2018" i="5"/>
  <c r="AA2018" i="5" s="1"/>
  <c r="X2022" i="5"/>
  <c r="AA2022" i="5" s="1"/>
  <c r="X1774" i="5"/>
  <c r="AA1774" i="5" s="1"/>
  <c r="X1848" i="5"/>
  <c r="AA1848" i="5" s="1"/>
  <c r="X1872" i="5"/>
  <c r="AA1872" i="5" s="1"/>
  <c r="X1881" i="5"/>
  <c r="AA1881" i="5" s="1"/>
  <c r="X1923" i="5"/>
  <c r="AA1923" i="5" s="1"/>
  <c r="X1965" i="5"/>
  <c r="AA1965" i="5" s="1"/>
  <c r="X1996" i="5"/>
  <c r="AA1996" i="5" s="1"/>
  <c r="X2013" i="5"/>
  <c r="AA2013" i="5" s="1"/>
  <c r="X1794" i="5"/>
  <c r="AA1794" i="5" s="1"/>
  <c r="X1766" i="5"/>
  <c r="AA1766" i="5" s="1"/>
  <c r="X1460" i="5"/>
  <c r="AA1460" i="5" s="1"/>
  <c r="X1421" i="5"/>
  <c r="AA1421" i="5" s="1"/>
  <c r="X1960" i="5"/>
  <c r="AA1960" i="5" s="1"/>
  <c r="X1868" i="5"/>
  <c r="AA1868" i="5" s="1"/>
  <c r="X1843" i="5"/>
  <c r="AA1843" i="5" s="1"/>
  <c r="X1826" i="5"/>
  <c r="AA1826" i="5" s="1"/>
  <c r="X1739" i="5"/>
  <c r="AA1739" i="5" s="1"/>
  <c r="X1723" i="5"/>
  <c r="AA1723" i="5" s="1"/>
  <c r="X1705" i="5"/>
  <c r="AA1705" i="5" s="1"/>
  <c r="X1693" i="5"/>
  <c r="AA1693" i="5" s="1"/>
  <c r="X1685" i="5"/>
  <c r="AA1685" i="5" s="1"/>
  <c r="X1640" i="5"/>
  <c r="AA1640" i="5" s="1"/>
  <c r="X1544" i="5"/>
  <c r="AA1544" i="5" s="1"/>
  <c r="X1478" i="5"/>
  <c r="AA1478" i="5" s="1"/>
  <c r="X1433" i="5"/>
  <c r="AA1433" i="5" s="1"/>
  <c r="X1365" i="5"/>
  <c r="AA1365" i="5" s="1"/>
  <c r="X1718" i="5"/>
  <c r="AA1718" i="5" s="1"/>
  <c r="X1735" i="5"/>
  <c r="AA1735" i="5" s="1"/>
  <c r="X1879" i="5"/>
  <c r="AA1879" i="5" s="1"/>
  <c r="X1897" i="5"/>
  <c r="AA1897" i="5" s="1"/>
  <c r="X1912" i="5"/>
  <c r="AA1912" i="5" s="1"/>
  <c r="X1944" i="5"/>
  <c r="AA1944" i="5" s="1"/>
  <c r="X1952" i="5"/>
  <c r="AA1952" i="5" s="1"/>
  <c r="X1982" i="5"/>
  <c r="AA1982" i="5" s="1"/>
  <c r="X1475" i="5"/>
  <c r="AA1475" i="5" s="1"/>
  <c r="X1837" i="5"/>
  <c r="AA1837" i="5" s="1"/>
  <c r="X1742" i="5"/>
  <c r="AA1742" i="5" s="1"/>
  <c r="X1862" i="5"/>
  <c r="AA1862" i="5" s="1"/>
  <c r="X1858" i="5"/>
  <c r="AA1858" i="5" s="1"/>
  <c r="X1807" i="5"/>
  <c r="AA1807" i="5" s="1"/>
  <c r="X1605" i="5"/>
  <c r="AA1605" i="5" s="1"/>
  <c r="X1818" i="5"/>
  <c r="AA1818" i="5" s="1"/>
  <c r="X1732" i="5"/>
  <c r="AA1732" i="5" s="1"/>
  <c r="X1913" i="5"/>
  <c r="AA1913" i="5" s="1"/>
  <c r="X1840" i="5"/>
  <c r="AA1840" i="5" s="1"/>
  <c r="X1777" i="5"/>
  <c r="AA1777" i="5" s="1"/>
  <c r="X1649" i="5"/>
  <c r="AA1649" i="5" s="1"/>
  <c r="X1790" i="5"/>
  <c r="AA1790" i="5" s="1"/>
  <c r="X1420" i="5"/>
  <c r="AA1420" i="5" s="1"/>
  <c r="AB1983" i="5"/>
  <c r="X1536" i="5"/>
  <c r="AA1536" i="5" s="1"/>
  <c r="X1899" i="5"/>
  <c r="AA1899" i="5" s="1"/>
  <c r="X1734" i="5"/>
  <c r="AA1734" i="5" s="1"/>
  <c r="X1771" i="5"/>
  <c r="AA1771" i="5" s="1"/>
  <c r="X1869" i="5"/>
  <c r="AA1869" i="5" s="1"/>
  <c r="X1753" i="5"/>
  <c r="AA1753" i="5" s="1"/>
  <c r="X1719" i="5"/>
  <c r="AA1719" i="5" s="1"/>
  <c r="X1325" i="5"/>
  <c r="AA1325" i="5" s="1"/>
  <c r="X1957" i="5"/>
  <c r="AA1957" i="5" s="1"/>
  <c r="X1838" i="5"/>
  <c r="AA1838" i="5" s="1"/>
  <c r="X1707" i="5"/>
  <c r="AA1707" i="5" s="1"/>
  <c r="X1706" i="5"/>
  <c r="AA1706" i="5" s="1"/>
  <c r="X1772" i="5"/>
  <c r="AA1772" i="5" s="1"/>
  <c r="X1546" i="5"/>
  <c r="AA1546" i="5" s="1"/>
  <c r="X1323" i="5"/>
  <c r="AA1323" i="5" s="1"/>
  <c r="X1434" i="5"/>
  <c r="AA1434" i="5" s="1"/>
  <c r="X1353" i="5"/>
  <c r="AA1353" i="5" s="1"/>
  <c r="X1898" i="5"/>
  <c r="AA1898" i="5" s="1"/>
  <c r="X1950" i="5"/>
  <c r="AA1950" i="5" s="1"/>
  <c r="X1970" i="5"/>
  <c r="AA1970" i="5" s="1"/>
  <c r="X1677" i="5"/>
  <c r="AA1677" i="5" s="1"/>
  <c r="X1710" i="5"/>
  <c r="AA1710" i="5" s="1"/>
  <c r="X1743" i="5"/>
  <c r="AA1743" i="5" s="1"/>
  <c r="X1931" i="5"/>
  <c r="AA1931" i="5" s="1"/>
  <c r="X2024" i="5"/>
  <c r="AA2024" i="5" s="1"/>
  <c r="X1819" i="5"/>
  <c r="AA1819" i="5" s="1"/>
  <c r="X1842" i="5"/>
  <c r="AA1842" i="5" s="1"/>
  <c r="X1821" i="5"/>
  <c r="AA1821" i="5" s="1"/>
  <c r="X1816" i="5"/>
  <c r="AA1816" i="5" s="1"/>
  <c r="X1808" i="5"/>
  <c r="AA1808" i="5" s="1"/>
  <c r="X1716" i="5"/>
  <c r="AA1716" i="5" s="1"/>
  <c r="X1959" i="5"/>
  <c r="AA1959" i="5" s="1"/>
  <c r="X1835" i="5"/>
  <c r="AA1835" i="5" s="1"/>
  <c r="X1736" i="5"/>
  <c r="AA1736" i="5" s="1"/>
  <c r="X1639" i="5"/>
  <c r="AA1639" i="5" s="1"/>
  <c r="X1871" i="5"/>
  <c r="AA1871" i="5" s="1"/>
  <c r="X1811" i="5"/>
  <c r="AA1811" i="5" s="1"/>
  <c r="X1756" i="5"/>
  <c r="AA1756" i="5" s="1"/>
  <c r="X1326" i="5"/>
  <c r="AA1326" i="5" s="1"/>
  <c r="X1518" i="5"/>
  <c r="AA1518" i="5" s="1"/>
  <c r="X1702" i="5"/>
  <c r="AA1702" i="5" s="1"/>
  <c r="X1795" i="5"/>
  <c r="AA1795" i="5" s="1"/>
  <c r="X1993" i="5"/>
  <c r="AA1993" i="5" s="1"/>
  <c r="X1489" i="5"/>
  <c r="AA1489" i="5" s="1"/>
  <c r="X1854" i="5"/>
  <c r="AA1854" i="5" s="1"/>
  <c r="X1488" i="5"/>
  <c r="AA1488" i="5" s="1"/>
  <c r="X1861" i="5"/>
  <c r="AA1861" i="5" s="1"/>
  <c r="X2009" i="5"/>
  <c r="AA2009" i="5" s="1"/>
  <c r="X1714" i="5"/>
  <c r="AA1714" i="5" s="1"/>
  <c r="X1783" i="5"/>
  <c r="AA1783" i="5" s="1"/>
  <c r="X2007" i="5"/>
  <c r="AA2007" i="5" s="1"/>
  <c r="X1815" i="5"/>
  <c r="AA1815" i="5" s="1"/>
  <c r="X1806" i="5"/>
  <c r="AA1806" i="5" s="1"/>
  <c r="X1849" i="5"/>
  <c r="AA1849" i="5" s="1"/>
  <c r="X1786" i="5"/>
  <c r="AA1786" i="5" s="1"/>
  <c r="AB1950" i="5"/>
  <c r="X1757" i="5"/>
  <c r="AA1757" i="5" s="1"/>
  <c r="X1724" i="5"/>
  <c r="AA1724" i="5" s="1"/>
  <c r="X1910" i="5"/>
  <c r="AA1910" i="5" s="1"/>
  <c r="X1768" i="5"/>
  <c r="AA1768" i="5" s="1"/>
  <c r="X1851" i="5"/>
  <c r="AA1851" i="5" s="1"/>
  <c r="X1889" i="5"/>
  <c r="AA1889" i="5" s="1"/>
  <c r="X1914" i="5"/>
  <c r="AA1914" i="5" s="1"/>
  <c r="X1863" i="5"/>
  <c r="AA1863" i="5" s="1"/>
  <c r="X1754" i="5"/>
  <c r="AA1754" i="5" s="1"/>
  <c r="X1408" i="5"/>
  <c r="AA1408" i="5" s="1"/>
  <c r="X1845" i="5"/>
  <c r="AA1845" i="5" s="1"/>
  <c r="X1832" i="5"/>
  <c r="AA1832" i="5" s="1"/>
  <c r="X1472" i="5"/>
  <c r="AA1472" i="5" s="1"/>
  <c r="AB1891" i="5"/>
  <c r="X1765" i="5"/>
  <c r="AA1765" i="5" s="1"/>
  <c r="X1436" i="5"/>
  <c r="AA1436" i="5" s="1"/>
  <c r="X1513" i="5"/>
  <c r="AA1513" i="5" s="1"/>
  <c r="X1770" i="5"/>
  <c r="AA1770" i="5" s="1"/>
  <c r="AB1885" i="5"/>
  <c r="AB1924" i="5"/>
  <c r="X1713" i="5"/>
  <c r="AA1713" i="5" s="1"/>
  <c r="X1831" i="5"/>
  <c r="AA1831" i="5" s="1"/>
  <c r="X1990" i="5"/>
  <c r="AA1990" i="5" s="1"/>
  <c r="X1797" i="5"/>
  <c r="AA1797" i="5" s="1"/>
  <c r="AB1970" i="5"/>
  <c r="X2014" i="5"/>
  <c r="AA2014" i="5" s="1"/>
  <c r="X1917" i="5"/>
  <c r="AA1917" i="5" s="1"/>
  <c r="X1760" i="5"/>
  <c r="AA1760" i="5" s="1"/>
  <c r="X1533" i="5"/>
  <c r="AA1533" i="5" s="1"/>
  <c r="X1873" i="5"/>
  <c r="AA1873" i="5" s="1"/>
  <c r="X1691" i="5"/>
  <c r="AA1691" i="5" s="1"/>
  <c r="X1857" i="5"/>
  <c r="AA1857" i="5" s="1"/>
  <c r="X1650" i="5"/>
  <c r="AA1650" i="5" s="1"/>
  <c r="X1852" i="5"/>
  <c r="AA1852" i="5" s="1"/>
  <c r="X1701" i="5"/>
  <c r="AA1701" i="5" s="1"/>
  <c r="X1747" i="5"/>
  <c r="AA1747" i="5" s="1"/>
  <c r="X1877" i="5"/>
  <c r="AA1877" i="5" s="1"/>
  <c r="X1798" i="5"/>
  <c r="AA1798" i="5" s="1"/>
  <c r="X1989" i="5"/>
  <c r="AA1989" i="5" s="1"/>
  <c r="X1855" i="5"/>
  <c r="AA1855" i="5" s="1"/>
  <c r="X1775" i="5"/>
  <c r="AA1775" i="5" s="1"/>
  <c r="X1354" i="5"/>
  <c r="AA1354" i="5" s="1"/>
  <c r="X1764" i="5"/>
  <c r="AA1764" i="5" s="1"/>
  <c r="X1694" i="5"/>
  <c r="AA1694" i="5" s="1"/>
  <c r="X1729" i="5"/>
  <c r="AA1729" i="5" s="1"/>
  <c r="X1792" i="5"/>
  <c r="AA1792" i="5" s="1"/>
  <c r="X1721" i="5"/>
  <c r="AA1721" i="5" s="1"/>
  <c r="AB1721" i="5"/>
  <c r="X1688" i="5"/>
  <c r="AA1688" i="5" s="1"/>
  <c r="AB1688" i="5"/>
  <c r="X1538" i="5"/>
  <c r="AA1538" i="5" s="1"/>
  <c r="AB1538" i="5"/>
  <c r="X1799" i="5"/>
  <c r="AA1799" i="5" s="1"/>
  <c r="X1684" i="5"/>
  <c r="AA1684" i="5" s="1"/>
  <c r="X1725" i="5"/>
  <c r="AA1725" i="5" s="1"/>
  <c r="X1514" i="5"/>
  <c r="AA1514" i="5" s="1"/>
  <c r="X1646" i="5"/>
  <c r="AA1646" i="5" s="1"/>
  <c r="AB1752" i="5"/>
  <c r="X1752" i="5"/>
  <c r="AA1752" i="5" s="1"/>
  <c r="X1709" i="5"/>
  <c r="AA1709" i="5" s="1"/>
  <c r="AB1709" i="5"/>
  <c r="AB1675" i="5"/>
  <c r="X1675" i="5"/>
  <c r="AA1675" i="5" s="1"/>
  <c r="X1521" i="5"/>
  <c r="AA1521" i="5" s="1"/>
  <c r="AB1521" i="5"/>
  <c r="X1510" i="5"/>
  <c r="AA1510" i="5" s="1"/>
  <c r="X1604" i="5"/>
  <c r="AA1604" i="5" s="1"/>
  <c r="X1704" i="5"/>
  <c r="AA1704" i="5" s="1"/>
  <c r="X1740" i="5"/>
  <c r="AA1740" i="5" s="1"/>
  <c r="X1846" i="5"/>
  <c r="AA1846" i="5" s="1"/>
  <c r="X1979" i="5"/>
  <c r="AA1979" i="5" s="1"/>
  <c r="X1870" i="5"/>
  <c r="AA1870" i="5" s="1"/>
  <c r="X1906" i="5"/>
  <c r="AA1906" i="5" s="1"/>
  <c r="X1997" i="5"/>
  <c r="AA1997" i="5" s="1"/>
  <c r="X1822" i="5"/>
  <c r="AA1822" i="5" s="1"/>
  <c r="X1722" i="5"/>
  <c r="AA1722" i="5" s="1"/>
  <c r="X1916" i="5"/>
  <c r="AA1916" i="5" s="1"/>
  <c r="X1776" i="5"/>
  <c r="AA1776" i="5" s="1"/>
  <c r="AB1805" i="5"/>
  <c r="AB1851" i="5"/>
  <c r="X1813" i="5"/>
  <c r="AA1813" i="5" s="1"/>
  <c r="X1920" i="5"/>
  <c r="AA1920" i="5" s="1"/>
  <c r="X1908" i="5"/>
  <c r="AA1908" i="5" s="1"/>
  <c r="X1904" i="5"/>
  <c r="AA1904" i="5" s="1"/>
  <c r="X1976" i="5"/>
  <c r="AA1976" i="5" s="1"/>
  <c r="X2010" i="5"/>
  <c r="AA2010" i="5" s="1"/>
  <c r="X1937" i="5"/>
  <c r="AA1937" i="5" s="1"/>
  <c r="X1946" i="5"/>
  <c r="AA1946" i="5" s="1"/>
  <c r="X1966" i="5"/>
  <c r="AA1966" i="5" s="1"/>
  <c r="X1985" i="5"/>
  <c r="AA1985" i="5" s="1"/>
  <c r="X1992" i="5"/>
  <c r="AA1992" i="5" s="1"/>
  <c r="X2003" i="5"/>
  <c r="AA2003" i="5" s="1"/>
  <c r="X1978" i="5"/>
  <c r="AA1978" i="5" s="1"/>
  <c r="X1941" i="5"/>
  <c r="AA1941" i="5" s="1"/>
  <c r="X1961" i="5"/>
  <c r="AA1961" i="5" s="1"/>
  <c r="X1927" i="5"/>
  <c r="AA1927" i="5" s="1"/>
  <c r="X1789" i="5"/>
  <c r="AA1789" i="5" s="1"/>
  <c r="X1892" i="5"/>
  <c r="AA1892" i="5" s="1"/>
  <c r="X1878" i="5"/>
  <c r="AA1878" i="5" s="1"/>
  <c r="X1767" i="5"/>
  <c r="AA1767" i="5" s="1"/>
  <c r="X1911" i="5"/>
  <c r="AA1911" i="5" s="1"/>
  <c r="X1825" i="5"/>
  <c r="AA1825" i="5" s="1"/>
  <c r="X1791" i="5"/>
  <c r="AA1791" i="5" s="1"/>
  <c r="X1867" i="5"/>
  <c r="AA1867" i="5" s="1"/>
  <c r="AB1867" i="5"/>
  <c r="X1933" i="5"/>
  <c r="AA1933" i="5" s="1"/>
  <c r="X1778" i="5"/>
  <c r="AA1778" i="5" s="1"/>
  <c r="X1929" i="5"/>
  <c r="AA1929" i="5" s="1"/>
  <c r="X1785" i="5"/>
  <c r="AA1785" i="5" s="1"/>
  <c r="X1796" i="5"/>
  <c r="AA1796" i="5" s="1"/>
  <c r="X1717" i="5"/>
  <c r="AA1717" i="5" s="1"/>
  <c r="X1938" i="5"/>
  <c r="AA1938" i="5" s="1"/>
  <c r="X1744" i="5"/>
  <c r="AA1744" i="5" s="1"/>
  <c r="X1865" i="5"/>
  <c r="AA1865" i="5" s="1"/>
  <c r="X1887" i="5"/>
  <c r="AA1887" i="5" s="1"/>
  <c r="X1902" i="5"/>
  <c r="AA1902" i="5" s="1"/>
  <c r="X1847" i="5"/>
  <c r="AA1847" i="5" s="1"/>
  <c r="X1738" i="5"/>
  <c r="AA1738" i="5" s="1"/>
  <c r="X1915" i="5"/>
  <c r="AA1915" i="5" s="1"/>
  <c r="X1896" i="5"/>
  <c r="AA1896" i="5" s="1"/>
  <c r="X2019" i="5"/>
  <c r="AA2019" i="5" s="1"/>
  <c r="X1951" i="5"/>
  <c r="AA1951" i="5" s="1"/>
  <c r="X1954" i="5"/>
  <c r="AA1954" i="5" s="1"/>
  <c r="X1977" i="5"/>
  <c r="AA1977" i="5" s="1"/>
  <c r="X1745" i="5"/>
  <c r="AA1745" i="5" s="1"/>
  <c r="X1810" i="5"/>
  <c r="AA1810" i="5" s="1"/>
  <c r="X1893" i="5"/>
  <c r="AA1893" i="5" s="1"/>
  <c r="X1733" i="5"/>
  <c r="AA1733" i="5" s="1"/>
  <c r="X1839" i="5"/>
  <c r="AA1839" i="5" s="1"/>
  <c r="X1758" i="5"/>
  <c r="AA1758" i="5" s="1"/>
  <c r="X1748" i="5"/>
  <c r="AA1748" i="5" s="1"/>
  <c r="X1907" i="5"/>
  <c r="AA1907" i="5" s="1"/>
  <c r="X1932" i="5"/>
  <c r="AA1932" i="5" s="1"/>
  <c r="X1984" i="5"/>
  <c r="AA1984" i="5" s="1"/>
  <c r="X2002" i="5"/>
  <c r="AA2002" i="5" s="1"/>
  <c r="X1967" i="5"/>
  <c r="AA1967" i="5" s="1"/>
  <c r="X1980" i="5"/>
  <c r="AA1980" i="5" s="1"/>
  <c r="X1998" i="5"/>
  <c r="AA1998" i="5" s="1"/>
  <c r="X1994" i="5"/>
  <c r="AA1994" i="5" s="1"/>
  <c r="X1971" i="5"/>
  <c r="AA1971" i="5" s="1"/>
  <c r="X1947" i="5"/>
  <c r="AA1947" i="5" s="1"/>
  <c r="X1942" i="5"/>
  <c r="AA1942" i="5" s="1"/>
  <c r="X1830" i="5"/>
  <c r="AA1830" i="5" s="1"/>
  <c r="X1784" i="5"/>
  <c r="AA1784" i="5" s="1"/>
  <c r="X1823" i="5"/>
  <c r="AA1823" i="5" s="1"/>
  <c r="X1814" i="5"/>
  <c r="AA1814" i="5" s="1"/>
  <c r="X1922" i="5"/>
  <c r="AA1922" i="5" s="1"/>
  <c r="X1856" i="5"/>
  <c r="AA1856" i="5" s="1"/>
  <c r="X1882" i="5"/>
  <c r="AA1882" i="5" s="1"/>
  <c r="X1928" i="5"/>
  <c r="AA1928" i="5" s="1"/>
  <c r="X1711" i="5"/>
  <c r="AA1711" i="5" s="1"/>
  <c r="X2015" i="5"/>
  <c r="AA2015" i="5" s="1"/>
  <c r="X1988" i="5"/>
  <c r="AA1988" i="5" s="1"/>
  <c r="X1956" i="5"/>
  <c r="AA1956" i="5" s="1"/>
  <c r="X2006" i="5"/>
  <c r="AA2006" i="5" s="1"/>
  <c r="X1963" i="5"/>
  <c r="AA1963" i="5" s="1"/>
  <c r="X2023" i="5"/>
  <c r="AA2023" i="5" s="1"/>
  <c r="G2079" i="5" l="1"/>
  <c r="G2083" i="5" s="1"/>
  <c r="G2085" i="5" s="1"/>
  <c r="G2081" i="5"/>
  <c r="Z1699" i="5"/>
  <c r="U1699" i="5"/>
  <c r="W1699" i="5" s="1"/>
  <c r="Z1695" i="5"/>
  <c r="U1695" i="5"/>
  <c r="Z1690" i="5"/>
  <c r="U1690" i="5"/>
  <c r="Z1683" i="5"/>
  <c r="U1683" i="5"/>
  <c r="W1683" i="5" s="1"/>
  <c r="Z1679" i="5"/>
  <c r="U1679" i="5"/>
  <c r="W1679" i="5" s="1"/>
  <c r="Z1674" i="5"/>
  <c r="U1674" i="5"/>
  <c r="Z1671" i="5"/>
  <c r="U1671" i="5"/>
  <c r="W1671" i="5" s="1"/>
  <c r="Z1670" i="5"/>
  <c r="U1670" i="5"/>
  <c r="W1670" i="5" s="1"/>
  <c r="Z1664" i="5"/>
  <c r="U1664" i="5"/>
  <c r="Z1655" i="5"/>
  <c r="U1655" i="5"/>
  <c r="W1655" i="5" s="1"/>
  <c r="Z1654" i="5"/>
  <c r="U1654" i="5"/>
  <c r="W1654" i="5" s="1"/>
  <c r="Z1647" i="5"/>
  <c r="U1647" i="5"/>
  <c r="Z1645" i="5"/>
  <c r="U1645" i="5"/>
  <c r="W1645" i="5" s="1"/>
  <c r="Z1644" i="5"/>
  <c r="U1644" i="5"/>
  <c r="W1644" i="5" s="1"/>
  <c r="Z1641" i="5"/>
  <c r="U1641" i="5"/>
  <c r="Z1627" i="5"/>
  <c r="U1627" i="5"/>
  <c r="W1627" i="5" s="1"/>
  <c r="Z1626" i="5"/>
  <c r="U1626" i="5"/>
  <c r="W1626" i="5" s="1"/>
  <c r="Z1623" i="5"/>
  <c r="U1623" i="5"/>
  <c r="Z1617" i="5"/>
  <c r="U1617" i="5"/>
  <c r="Z1616" i="5"/>
  <c r="U1616" i="5"/>
  <c r="W1616" i="5" s="1"/>
  <c r="Z1615" i="5"/>
  <c r="U1615" i="5"/>
  <c r="W1615" i="5" s="1"/>
  <c r="Z1612" i="5"/>
  <c r="U1612" i="5"/>
  <c r="Z1610" i="5"/>
  <c r="U1610" i="5"/>
  <c r="Z1606" i="5"/>
  <c r="U1606" i="5"/>
  <c r="W1606" i="5" s="1"/>
  <c r="Z1594" i="5"/>
  <c r="U1594" i="5"/>
  <c r="Z1591" i="5"/>
  <c r="U1591" i="5"/>
  <c r="Z1587" i="5"/>
  <c r="U1587" i="5"/>
  <c r="W1587" i="5" s="1"/>
  <c r="Z1582" i="5"/>
  <c r="U1582" i="5"/>
  <c r="W1582" i="5" s="1"/>
  <c r="Z1581" i="5"/>
  <c r="U1581" i="5"/>
  <c r="Z1580" i="5"/>
  <c r="U1580" i="5"/>
  <c r="Z1578" i="5"/>
  <c r="U1578" i="5"/>
  <c r="W1578" i="5" s="1"/>
  <c r="Z1573" i="5"/>
  <c r="U1573" i="5"/>
  <c r="W1573" i="5" s="1"/>
  <c r="Z1571" i="5"/>
  <c r="U1571" i="5"/>
  <c r="Z1570" i="5"/>
  <c r="U1570" i="5"/>
  <c r="Z1568" i="5"/>
  <c r="U1568" i="5"/>
  <c r="W1568" i="5" s="1"/>
  <c r="Z1566" i="5"/>
  <c r="U1566" i="5"/>
  <c r="W1566" i="5" s="1"/>
  <c r="Z1565" i="5"/>
  <c r="U1565" i="5"/>
  <c r="Z1564" i="5"/>
  <c r="U1564" i="5"/>
  <c r="Z1561" i="5"/>
  <c r="U1561" i="5"/>
  <c r="Z1553" i="5"/>
  <c r="U1553" i="5"/>
  <c r="Z1551" i="5"/>
  <c r="U1551" i="5"/>
  <c r="Z1548" i="5"/>
  <c r="U1548" i="5"/>
  <c r="Z1537" i="5"/>
  <c r="U1537" i="5"/>
  <c r="Z1524" i="5"/>
  <c r="U1524" i="5"/>
  <c r="Z1515" i="5"/>
  <c r="U1515" i="5"/>
  <c r="Z1509" i="5"/>
  <c r="U1509" i="5"/>
  <c r="Z1505" i="5"/>
  <c r="U1505" i="5"/>
  <c r="Z1502" i="5"/>
  <c r="U1502" i="5"/>
  <c r="Z1492" i="5"/>
  <c r="U1492" i="5"/>
  <c r="W1492" i="5" s="1"/>
  <c r="Z1491" i="5"/>
  <c r="U1491" i="5"/>
  <c r="Z1487" i="5"/>
  <c r="U1487" i="5"/>
  <c r="Z1484" i="5"/>
  <c r="U1484" i="5"/>
  <c r="Z1483" i="5"/>
  <c r="U1483" i="5"/>
  <c r="W1483" i="5" s="1"/>
  <c r="Z1481" i="5"/>
  <c r="U1481" i="5"/>
  <c r="Z1470" i="5"/>
  <c r="U1470" i="5"/>
  <c r="Z1469" i="5"/>
  <c r="U1469" i="5"/>
  <c r="W1469" i="5" s="1"/>
  <c r="Z1466" i="5"/>
  <c r="U1466" i="5"/>
  <c r="Z1462" i="5"/>
  <c r="U1462" i="5"/>
  <c r="Z1461" i="5"/>
  <c r="U1461" i="5"/>
  <c r="Z1457" i="5"/>
  <c r="U1457" i="5"/>
  <c r="W1457" i="5" s="1"/>
  <c r="Z1450" i="5"/>
  <c r="U1450" i="5"/>
  <c r="Z1449" i="5"/>
  <c r="U1449" i="5"/>
  <c r="Z1442" i="5"/>
  <c r="U1442" i="5"/>
  <c r="W1442" i="5" s="1"/>
  <c r="Z1440" i="5"/>
  <c r="U1440" i="5"/>
  <c r="W1440" i="5" s="1"/>
  <c r="Z1429" i="5"/>
  <c r="U1429" i="5"/>
  <c r="Z1425" i="5"/>
  <c r="U1425" i="5"/>
  <c r="W1425" i="5" s="1"/>
  <c r="Z1417" i="5"/>
  <c r="U1417" i="5"/>
  <c r="Z1412" i="5"/>
  <c r="U1412" i="5"/>
  <c r="Z1411" i="5"/>
  <c r="U1411" i="5"/>
  <c r="W1411" i="5" s="1"/>
  <c r="Z1407" i="5"/>
  <c r="U1407" i="5"/>
  <c r="Z1406" i="5"/>
  <c r="U1406" i="5"/>
  <c r="Z1394" i="5"/>
  <c r="U1394" i="5"/>
  <c r="W1394" i="5" s="1"/>
  <c r="Z1374" i="5"/>
  <c r="U1374" i="5"/>
  <c r="W1374" i="5" s="1"/>
  <c r="Z1372" i="5"/>
  <c r="U1372" i="5"/>
  <c r="Z1371" i="5"/>
  <c r="U1371" i="5"/>
  <c r="Z1366" i="5"/>
  <c r="U1366" i="5"/>
  <c r="W1366" i="5" s="1"/>
  <c r="Z1362" i="5"/>
  <c r="U1362" i="5"/>
  <c r="W1362" i="5" s="1"/>
  <c r="Z1332" i="5"/>
  <c r="U1332" i="5"/>
  <c r="Z1331" i="5"/>
  <c r="U1331" i="5"/>
  <c r="W1331" i="5" s="1"/>
  <c r="Z1330" i="5"/>
  <c r="U1330" i="5"/>
  <c r="W1330" i="5" s="1"/>
  <c r="Z1329" i="5"/>
  <c r="U1329" i="5"/>
  <c r="Z1703" i="5"/>
  <c r="U1703" i="5"/>
  <c r="Z1698" i="5"/>
  <c r="U1698" i="5"/>
  <c r="W1698" i="5" s="1"/>
  <c r="Z1697" i="5"/>
  <c r="U1697" i="5"/>
  <c r="W1697" i="5" s="1"/>
  <c r="Z1696" i="5"/>
  <c r="U1696" i="5"/>
  <c r="Z1682" i="5"/>
  <c r="U1682" i="5"/>
  <c r="Z1680" i="5"/>
  <c r="U1680" i="5"/>
  <c r="Z1678" i="5"/>
  <c r="U1678" i="5"/>
  <c r="W1678" i="5" s="1"/>
  <c r="Z1676" i="5"/>
  <c r="U1676" i="5"/>
  <c r="Z1672" i="5"/>
  <c r="U1672" i="5"/>
  <c r="W1672" i="5" s="1"/>
  <c r="Z1667" i="5"/>
  <c r="U1667" i="5"/>
  <c r="Z1666" i="5"/>
  <c r="U1666" i="5"/>
  <c r="W1666" i="5" s="1"/>
  <c r="Z1665" i="5"/>
  <c r="U1665" i="5"/>
  <c r="W1665" i="5" s="1"/>
  <c r="Z1663" i="5"/>
  <c r="U1663" i="5"/>
  <c r="Z1662" i="5"/>
  <c r="U1662" i="5"/>
  <c r="W1662" i="5" s="1"/>
  <c r="Z1661" i="5"/>
  <c r="U1661" i="5"/>
  <c r="W1661" i="5" s="1"/>
  <c r="Z1660" i="5"/>
  <c r="U1660" i="5"/>
  <c r="Z1659" i="5"/>
  <c r="U1659" i="5"/>
  <c r="Z1658" i="5"/>
  <c r="U1658" i="5"/>
  <c r="W1658" i="5" s="1"/>
  <c r="Z1657" i="5"/>
  <c r="U1657" i="5"/>
  <c r="W1657" i="5" s="1"/>
  <c r="Z1656" i="5"/>
  <c r="U1656" i="5"/>
  <c r="Z1653" i="5"/>
  <c r="U1653" i="5"/>
  <c r="W1653" i="5" s="1"/>
  <c r="Z1652" i="5"/>
  <c r="U1652" i="5"/>
  <c r="Z1651" i="5"/>
  <c r="U1651" i="5"/>
  <c r="Z1638" i="5"/>
  <c r="U1638" i="5"/>
  <c r="W1638" i="5" s="1"/>
  <c r="Z1637" i="5"/>
  <c r="U1637" i="5"/>
  <c r="W1637" i="5" s="1"/>
  <c r="Z1636" i="5"/>
  <c r="U1636" i="5"/>
  <c r="W1636" i="5" s="1"/>
  <c r="Z1635" i="5"/>
  <c r="U1635" i="5"/>
  <c r="Z1631" i="5"/>
  <c r="U1631" i="5"/>
  <c r="W1631" i="5" s="1"/>
  <c r="Z1630" i="5"/>
  <c r="U1630" i="5"/>
  <c r="W1630" i="5" s="1"/>
  <c r="Z1628" i="5"/>
  <c r="U1628" i="5"/>
  <c r="Z1625" i="5"/>
  <c r="U1625" i="5"/>
  <c r="W1625" i="5" s="1"/>
  <c r="Z1621" i="5"/>
  <c r="U1621" i="5"/>
  <c r="Z1620" i="5"/>
  <c r="U1620" i="5"/>
  <c r="W1620" i="5" s="1"/>
  <c r="Z1619" i="5"/>
  <c r="U1619" i="5"/>
  <c r="W1619" i="5" s="1"/>
  <c r="Z1618" i="5"/>
  <c r="U1618" i="5"/>
  <c r="W1618" i="5" s="1"/>
  <c r="Z1614" i="5"/>
  <c r="U1614" i="5"/>
  <c r="Z1613" i="5"/>
  <c r="U1613" i="5"/>
  <c r="Z1611" i="5"/>
  <c r="U1611" i="5"/>
  <c r="W1611" i="5" s="1"/>
  <c r="Z1609" i="5"/>
  <c r="U1609" i="5"/>
  <c r="Z1603" i="5"/>
  <c r="U1603" i="5"/>
  <c r="W1603" i="5" s="1"/>
  <c r="Z1602" i="5"/>
  <c r="U1602" i="5"/>
  <c r="Z1601" i="5"/>
  <c r="U1601" i="5"/>
  <c r="Z1600" i="5"/>
  <c r="U1600" i="5"/>
  <c r="W1600" i="5" s="1"/>
  <c r="Z1599" i="5"/>
  <c r="U1599" i="5"/>
  <c r="W1599" i="5" s="1"/>
  <c r="Z1598" i="5"/>
  <c r="U1598" i="5"/>
  <c r="Z1596" i="5"/>
  <c r="U1596" i="5"/>
  <c r="Z1590" i="5"/>
  <c r="U1590" i="5"/>
  <c r="W1590" i="5" s="1"/>
  <c r="Z1588" i="5"/>
  <c r="U1588" i="5"/>
  <c r="Z1586" i="5"/>
  <c r="U1586" i="5"/>
  <c r="W1586" i="5" s="1"/>
  <c r="Z1585" i="5"/>
  <c r="U1585" i="5"/>
  <c r="Z1584" i="5"/>
  <c r="U1584" i="5"/>
  <c r="Z1583" i="5"/>
  <c r="U1583" i="5"/>
  <c r="W1583" i="5" s="1"/>
  <c r="Z1579" i="5"/>
  <c r="U1579" i="5"/>
  <c r="W1579" i="5" s="1"/>
  <c r="Z1577" i="5"/>
  <c r="U1577" i="5"/>
  <c r="W1577" i="5" s="1"/>
  <c r="Z1576" i="5"/>
  <c r="U1576" i="5"/>
  <c r="Z1575" i="5"/>
  <c r="U1575" i="5"/>
  <c r="W1575" i="5" s="1"/>
  <c r="Z1574" i="5"/>
  <c r="U1574" i="5"/>
  <c r="W1574" i="5" s="1"/>
  <c r="Z1569" i="5"/>
  <c r="U1569" i="5"/>
  <c r="W1569" i="5" s="1"/>
  <c r="Z1567" i="5"/>
  <c r="U1567" i="5"/>
  <c r="Z1562" i="5"/>
  <c r="U1562" i="5"/>
  <c r="Z1560" i="5"/>
  <c r="U1560" i="5"/>
  <c r="W1560" i="5" s="1"/>
  <c r="Z1559" i="5"/>
  <c r="U1559" i="5"/>
  <c r="Z1558" i="5"/>
  <c r="U1558" i="5"/>
  <c r="Z1557" i="5"/>
  <c r="U1557" i="5"/>
  <c r="W1557" i="5" s="1"/>
  <c r="Z1556" i="5"/>
  <c r="U1556" i="5"/>
  <c r="W1556" i="5" s="1"/>
  <c r="Z1555" i="5"/>
  <c r="U1555" i="5"/>
  <c r="W1555" i="5" s="1"/>
  <c r="Z1552" i="5"/>
  <c r="U1552" i="5"/>
  <c r="W1552" i="5" s="1"/>
  <c r="Z1549" i="5"/>
  <c r="U1549" i="5"/>
  <c r="Z1547" i="5"/>
  <c r="U1547" i="5"/>
  <c r="W1547" i="5" s="1"/>
  <c r="Z1545" i="5"/>
  <c r="U1545" i="5"/>
  <c r="W1545" i="5" s="1"/>
  <c r="Z1543" i="5"/>
  <c r="U1543" i="5"/>
  <c r="Z1542" i="5"/>
  <c r="U1542" i="5"/>
  <c r="Z1540" i="5"/>
  <c r="U1540" i="5"/>
  <c r="W1540" i="5" s="1"/>
  <c r="Z1539" i="5"/>
  <c r="U1539" i="5"/>
  <c r="W1539" i="5" s="1"/>
  <c r="Z1534" i="5"/>
  <c r="U1534" i="5"/>
  <c r="Z1532" i="5"/>
  <c r="U1532" i="5"/>
  <c r="W1532" i="5" s="1"/>
  <c r="Z1529" i="5"/>
  <c r="U1529" i="5"/>
  <c r="W1529" i="5" s="1"/>
  <c r="Z1527" i="5"/>
  <c r="U1527" i="5"/>
  <c r="Z1526" i="5"/>
  <c r="U1526" i="5"/>
  <c r="Z1525" i="5"/>
  <c r="U1525" i="5"/>
  <c r="W1525" i="5" s="1"/>
  <c r="Z1523" i="5"/>
  <c r="U1523" i="5"/>
  <c r="Z1520" i="5"/>
  <c r="U1520" i="5"/>
  <c r="Z1519" i="5"/>
  <c r="U1519" i="5"/>
  <c r="W1519" i="5" s="1"/>
  <c r="Z1516" i="5"/>
  <c r="U1516" i="5"/>
  <c r="W1516" i="5" s="1"/>
  <c r="Z1512" i="5"/>
  <c r="U1512" i="5"/>
  <c r="Z1511" i="5"/>
  <c r="U1511" i="5"/>
  <c r="W1511" i="5" s="1"/>
  <c r="Z1508" i="5"/>
  <c r="U1508" i="5"/>
  <c r="Z1507" i="5"/>
  <c r="U1507" i="5"/>
  <c r="Z1506" i="5"/>
  <c r="U1506" i="5"/>
  <c r="Z1504" i="5"/>
  <c r="U1504" i="5"/>
  <c r="Z1503" i="5"/>
  <c r="U1503" i="5"/>
  <c r="Z1501" i="5"/>
  <c r="U1501" i="5"/>
  <c r="W1501" i="5" s="1"/>
  <c r="Z1500" i="5"/>
  <c r="U1500" i="5"/>
  <c r="Z1499" i="5"/>
  <c r="U1499" i="5"/>
  <c r="Z1498" i="5"/>
  <c r="U1498" i="5"/>
  <c r="W1498" i="5" s="1"/>
  <c r="Z1497" i="5"/>
  <c r="U1497" i="5"/>
  <c r="W1497" i="5" s="1"/>
  <c r="Z1496" i="5"/>
  <c r="U1496" i="5"/>
  <c r="Z1495" i="5"/>
  <c r="U1495" i="5"/>
  <c r="Z1494" i="5"/>
  <c r="U1494" i="5"/>
  <c r="W1494" i="5" s="1"/>
  <c r="Z1493" i="5"/>
  <c r="U1493" i="5"/>
  <c r="W1493" i="5" s="1"/>
  <c r="Z1490" i="5"/>
  <c r="U1490" i="5"/>
  <c r="W1490" i="5" s="1"/>
  <c r="Z1486" i="5"/>
  <c r="U1486" i="5"/>
  <c r="Z1485" i="5"/>
  <c r="U1485" i="5"/>
  <c r="Z1482" i="5"/>
  <c r="U1482" i="5"/>
  <c r="Z1480" i="5"/>
  <c r="U1480" i="5"/>
  <c r="W1480" i="5" s="1"/>
  <c r="Z1479" i="5"/>
  <c r="U1479" i="5"/>
  <c r="W1479" i="5" s="1"/>
  <c r="Z1477" i="5"/>
  <c r="U1477" i="5"/>
  <c r="Z1476" i="5"/>
  <c r="U1476" i="5"/>
  <c r="Z1468" i="5"/>
  <c r="U1468" i="5"/>
  <c r="Y1482" i="5" l="1"/>
  <c r="AB1482" i="5" s="1"/>
  <c r="W1482" i="5"/>
  <c r="Y1504" i="5"/>
  <c r="AB1504" i="5" s="1"/>
  <c r="W1504" i="5"/>
  <c r="Y1542" i="5"/>
  <c r="AB1542" i="5" s="1"/>
  <c r="W1542" i="5"/>
  <c r="Y1549" i="5"/>
  <c r="AB1549" i="5" s="1"/>
  <c r="W1549" i="5"/>
  <c r="Y1559" i="5"/>
  <c r="AB1559" i="5" s="1"/>
  <c r="W1559" i="5"/>
  <c r="Y1585" i="5"/>
  <c r="AB1585" i="5" s="1"/>
  <c r="W1585" i="5"/>
  <c r="Y1621" i="5"/>
  <c r="AB1621" i="5" s="1"/>
  <c r="W1621" i="5"/>
  <c r="Y1652" i="5"/>
  <c r="AB1652" i="5" s="1"/>
  <c r="W1652" i="5"/>
  <c r="Y1680" i="5"/>
  <c r="AB1680" i="5" s="1"/>
  <c r="W1680" i="5"/>
  <c r="Y1417" i="5"/>
  <c r="AB1417" i="5" s="1"/>
  <c r="W1417" i="5"/>
  <c r="Y1450" i="5"/>
  <c r="AB1450" i="5" s="1"/>
  <c r="W1450" i="5"/>
  <c r="Y1515" i="5"/>
  <c r="AB1515" i="5" s="1"/>
  <c r="W1515" i="5"/>
  <c r="Y1617" i="5"/>
  <c r="AB1617" i="5" s="1"/>
  <c r="W1617" i="5"/>
  <c r="Y1641" i="5"/>
  <c r="AB1641" i="5" s="1"/>
  <c r="W1641" i="5"/>
  <c r="Y1664" i="5"/>
  <c r="AB1664" i="5" s="1"/>
  <c r="W1664" i="5"/>
  <c r="Y1486" i="5"/>
  <c r="AB1486" i="5" s="1"/>
  <c r="W1486" i="5"/>
  <c r="Y1495" i="5"/>
  <c r="AB1495" i="5" s="1"/>
  <c r="W1495" i="5"/>
  <c r="Y1499" i="5"/>
  <c r="AB1499" i="5" s="1"/>
  <c r="W1499" i="5"/>
  <c r="Y1507" i="5"/>
  <c r="AB1507" i="5" s="1"/>
  <c r="W1507" i="5"/>
  <c r="Y1588" i="5"/>
  <c r="AB1588" i="5" s="1"/>
  <c r="W1588" i="5"/>
  <c r="Y1614" i="5"/>
  <c r="AB1614" i="5" s="1"/>
  <c r="W1614" i="5"/>
  <c r="Y1628" i="5"/>
  <c r="AB1628" i="5" s="1"/>
  <c r="W1628" i="5"/>
  <c r="Y1656" i="5"/>
  <c r="AB1656" i="5" s="1"/>
  <c r="W1656" i="5"/>
  <c r="Y1660" i="5"/>
  <c r="AB1660" i="5" s="1"/>
  <c r="W1660" i="5"/>
  <c r="Y1667" i="5"/>
  <c r="AB1667" i="5" s="1"/>
  <c r="W1667" i="5"/>
  <c r="Y1406" i="5"/>
  <c r="AB1406" i="5" s="1"/>
  <c r="W1406" i="5"/>
  <c r="Y1466" i="5"/>
  <c r="W1466" i="5"/>
  <c r="Y1537" i="5"/>
  <c r="AB1537" i="5" s="1"/>
  <c r="W1537" i="5"/>
  <c r="Y1561" i="5"/>
  <c r="AB1561" i="5" s="1"/>
  <c r="W1561" i="5"/>
  <c r="Y1594" i="5"/>
  <c r="AB1594" i="5" s="1"/>
  <c r="W1594" i="5"/>
  <c r="Y1477" i="5"/>
  <c r="AB1477" i="5" s="1"/>
  <c r="W1477" i="5"/>
  <c r="Y1485" i="5"/>
  <c r="AB1485" i="5" s="1"/>
  <c r="W1485" i="5"/>
  <c r="Y1496" i="5"/>
  <c r="AB1496" i="5" s="1"/>
  <c r="W1496" i="5"/>
  <c r="Y1500" i="5"/>
  <c r="AB1500" i="5" s="1"/>
  <c r="W1500" i="5"/>
  <c r="Y1506" i="5"/>
  <c r="AB1506" i="5" s="1"/>
  <c r="W1506" i="5"/>
  <c r="Y1508" i="5"/>
  <c r="AB1508" i="5" s="1"/>
  <c r="W1508" i="5"/>
  <c r="Y1523" i="5"/>
  <c r="AB1523" i="5" s="1"/>
  <c r="W1523" i="5"/>
  <c r="Y1526" i="5"/>
  <c r="AB1526" i="5" s="1"/>
  <c r="W1526" i="5"/>
  <c r="Y1534" i="5"/>
  <c r="AB1534" i="5" s="1"/>
  <c r="W1534" i="5"/>
  <c r="Y1543" i="5"/>
  <c r="AB1543" i="5" s="1"/>
  <c r="W1543" i="5"/>
  <c r="Y1558" i="5"/>
  <c r="AB1558" i="5" s="1"/>
  <c r="W1558" i="5"/>
  <c r="Y1567" i="5"/>
  <c r="AB1567" i="5" s="1"/>
  <c r="W1567" i="5"/>
  <c r="Y1576" i="5"/>
  <c r="AB1576" i="5" s="1"/>
  <c r="W1576" i="5"/>
  <c r="Y1584" i="5"/>
  <c r="AB1584" i="5" s="1"/>
  <c r="W1584" i="5"/>
  <c r="Y1598" i="5"/>
  <c r="AB1598" i="5" s="1"/>
  <c r="W1598" i="5"/>
  <c r="Y1602" i="5"/>
  <c r="AB1602" i="5" s="1"/>
  <c r="W1602" i="5"/>
  <c r="Y1609" i="5"/>
  <c r="AB1609" i="5" s="1"/>
  <c r="W1609" i="5"/>
  <c r="Y1613" i="5"/>
  <c r="AB1613" i="5" s="1"/>
  <c r="W1613" i="5"/>
  <c r="Y1635" i="5"/>
  <c r="AB1635" i="5" s="1"/>
  <c r="W1635" i="5"/>
  <c r="Y1651" i="5"/>
  <c r="AB1651" i="5" s="1"/>
  <c r="W1651" i="5"/>
  <c r="Y1659" i="5"/>
  <c r="AB1659" i="5" s="1"/>
  <c r="W1659" i="5"/>
  <c r="Y1663" i="5"/>
  <c r="AB1663" i="5" s="1"/>
  <c r="W1663" i="5"/>
  <c r="Y1682" i="5"/>
  <c r="AB1682" i="5" s="1"/>
  <c r="W1682" i="5"/>
  <c r="Y1703" i="5"/>
  <c r="AB1703" i="5" s="1"/>
  <c r="W1703" i="5"/>
  <c r="Y1332" i="5"/>
  <c r="AB1332" i="5" s="1"/>
  <c r="W1332" i="5"/>
  <c r="Y1372" i="5"/>
  <c r="AB1372" i="5" s="1"/>
  <c r="W1372" i="5"/>
  <c r="Y1407" i="5"/>
  <c r="AB1407" i="5" s="1"/>
  <c r="W1407" i="5"/>
  <c r="Y1412" i="5"/>
  <c r="AB1412" i="5" s="1"/>
  <c r="W1412" i="5"/>
  <c r="Y1449" i="5"/>
  <c r="AB1449" i="5" s="1"/>
  <c r="W1449" i="5"/>
  <c r="Y1462" i="5"/>
  <c r="AB1462" i="5" s="1"/>
  <c r="W1462" i="5"/>
  <c r="Y1481" i="5"/>
  <c r="AB1481" i="5" s="1"/>
  <c r="W1481" i="5"/>
  <c r="Y1484" i="5"/>
  <c r="AB1484" i="5" s="1"/>
  <c r="W1484" i="5"/>
  <c r="Y1491" i="5"/>
  <c r="W1491" i="5"/>
  <c r="Y1502" i="5"/>
  <c r="AB1502" i="5" s="1"/>
  <c r="W1502" i="5"/>
  <c r="Y1509" i="5"/>
  <c r="W1509" i="5"/>
  <c r="Y1524" i="5"/>
  <c r="AB1524" i="5" s="1"/>
  <c r="W1524" i="5"/>
  <c r="Y1548" i="5"/>
  <c r="W1548" i="5"/>
  <c r="Y1553" i="5"/>
  <c r="AB1553" i="5" s="1"/>
  <c r="W1553" i="5"/>
  <c r="Y1564" i="5"/>
  <c r="AB1564" i="5" s="1"/>
  <c r="W1564" i="5"/>
  <c r="Y1570" i="5"/>
  <c r="AB1570" i="5" s="1"/>
  <c r="W1570" i="5"/>
  <c r="Y1580" i="5"/>
  <c r="AB1580" i="5" s="1"/>
  <c r="W1580" i="5"/>
  <c r="Y1591" i="5"/>
  <c r="AB1591" i="5" s="1"/>
  <c r="W1591" i="5"/>
  <c r="Y1612" i="5"/>
  <c r="AB1612" i="5" s="1"/>
  <c r="W1612" i="5"/>
  <c r="Y1623" i="5"/>
  <c r="AB1623" i="5" s="1"/>
  <c r="W1623" i="5"/>
  <c r="Y1647" i="5"/>
  <c r="AB1647" i="5" s="1"/>
  <c r="W1647" i="5"/>
  <c r="Y1674" i="5"/>
  <c r="AB1674" i="5" s="1"/>
  <c r="W1674" i="5"/>
  <c r="Y1695" i="5"/>
  <c r="AB1695" i="5" s="1"/>
  <c r="W1695" i="5"/>
  <c r="Y1476" i="5"/>
  <c r="AB1476" i="5" s="1"/>
  <c r="W1476" i="5"/>
  <c r="Y1520" i="5"/>
  <c r="AB1520" i="5" s="1"/>
  <c r="W1520" i="5"/>
  <c r="Y1527" i="5"/>
  <c r="AB1527" i="5" s="1"/>
  <c r="W1527" i="5"/>
  <c r="Y1562" i="5"/>
  <c r="AB1562" i="5" s="1"/>
  <c r="W1562" i="5"/>
  <c r="Y1596" i="5"/>
  <c r="AB1596" i="5" s="1"/>
  <c r="W1596" i="5"/>
  <c r="Y1601" i="5"/>
  <c r="AB1601" i="5" s="1"/>
  <c r="W1601" i="5"/>
  <c r="Y1676" i="5"/>
  <c r="AB1676" i="5" s="1"/>
  <c r="W1676" i="5"/>
  <c r="Y1696" i="5"/>
  <c r="AB1696" i="5" s="1"/>
  <c r="W1696" i="5"/>
  <c r="Y1329" i="5"/>
  <c r="AB1329" i="5" s="1"/>
  <c r="W1329" i="5"/>
  <c r="Y1371" i="5"/>
  <c r="AB1371" i="5" s="1"/>
  <c r="W1371" i="5"/>
  <c r="Y1429" i="5"/>
  <c r="AB1429" i="5" s="1"/>
  <c r="W1429" i="5"/>
  <c r="Y1461" i="5"/>
  <c r="AB1461" i="5" s="1"/>
  <c r="W1461" i="5"/>
  <c r="Y1470" i="5"/>
  <c r="AB1470" i="5" s="1"/>
  <c r="W1470" i="5"/>
  <c r="Y1487" i="5"/>
  <c r="AB1487" i="5" s="1"/>
  <c r="W1487" i="5"/>
  <c r="Y1505" i="5"/>
  <c r="AB1505" i="5" s="1"/>
  <c r="W1505" i="5"/>
  <c r="Y1551" i="5"/>
  <c r="AB1551" i="5" s="1"/>
  <c r="W1551" i="5"/>
  <c r="Y1565" i="5"/>
  <c r="AB1565" i="5" s="1"/>
  <c r="W1565" i="5"/>
  <c r="Y1571" i="5"/>
  <c r="AB1571" i="5" s="1"/>
  <c r="W1571" i="5"/>
  <c r="Y1581" i="5"/>
  <c r="AB1581" i="5" s="1"/>
  <c r="W1581" i="5"/>
  <c r="Y1610" i="5"/>
  <c r="AB1610" i="5" s="1"/>
  <c r="W1610" i="5"/>
  <c r="Y1690" i="5"/>
  <c r="AB1690" i="5" s="1"/>
  <c r="W1690" i="5"/>
  <c r="Y1468" i="5"/>
  <c r="AB1468" i="5" s="1"/>
  <c r="W1468" i="5"/>
  <c r="Y1503" i="5"/>
  <c r="AB1503" i="5" s="1"/>
  <c r="W1503" i="5"/>
  <c r="Y1512" i="5"/>
  <c r="AB1512" i="5" s="1"/>
  <c r="W1512" i="5"/>
  <c r="Y1645" i="5"/>
  <c r="AB1645" i="5" s="1"/>
  <c r="Y1699" i="5"/>
  <c r="AB1699" i="5" s="1"/>
  <c r="Y1616" i="5"/>
  <c r="AB1616" i="5" s="1"/>
  <c r="Y1442" i="5"/>
  <c r="AB1442" i="5" s="1"/>
  <c r="Y1578" i="5"/>
  <c r="AB1578" i="5" s="1"/>
  <c r="Y1483" i="5"/>
  <c r="AB1483" i="5" s="1"/>
  <c r="Y1587" i="5"/>
  <c r="AB1587" i="5" s="1"/>
  <c r="Y1670" i="5"/>
  <c r="AB1670" i="5" s="1"/>
  <c r="Y1366" i="5"/>
  <c r="AB1366" i="5" s="1"/>
  <c r="Y1679" i="5"/>
  <c r="AB1679" i="5" s="1"/>
  <c r="Y1469" i="5"/>
  <c r="AB1469" i="5" s="1"/>
  <c r="Y1590" i="5"/>
  <c r="AB1590" i="5" s="1"/>
  <c r="Y1425" i="5"/>
  <c r="AB1425" i="5" s="1"/>
  <c r="Y1457" i="5"/>
  <c r="AB1457" i="5" s="1"/>
  <c r="Y1492" i="5"/>
  <c r="AB1492" i="5" s="1"/>
  <c r="Y1606" i="5"/>
  <c r="AB1606" i="5" s="1"/>
  <c r="Y1627" i="5"/>
  <c r="AB1627" i="5" s="1"/>
  <c r="Y1655" i="5"/>
  <c r="AB1655" i="5" s="1"/>
  <c r="Y1330" i="5"/>
  <c r="AB1330" i="5" s="1"/>
  <c r="Y1331" i="5"/>
  <c r="AB1331" i="5" s="1"/>
  <c r="Y1362" i="5"/>
  <c r="AB1362" i="5" s="1"/>
  <c r="Y1374" i="5"/>
  <c r="AB1374" i="5" s="1"/>
  <c r="Y1394" i="5"/>
  <c r="AB1394" i="5" s="1"/>
  <c r="Y1411" i="5"/>
  <c r="AB1411" i="5" s="1"/>
  <c r="AB1509" i="5"/>
  <c r="Y1440" i="5"/>
  <c r="AB1440" i="5" s="1"/>
  <c r="Y1568" i="5"/>
  <c r="AB1568" i="5" s="1"/>
  <c r="Y1566" i="5"/>
  <c r="AB1566" i="5" s="1"/>
  <c r="Y1573" i="5"/>
  <c r="AB1573" i="5" s="1"/>
  <c r="Y1582" i="5"/>
  <c r="AB1582" i="5" s="1"/>
  <c r="Y1615" i="5"/>
  <c r="AB1615" i="5" s="1"/>
  <c r="Y1626" i="5"/>
  <c r="AB1626" i="5" s="1"/>
  <c r="Y1644" i="5"/>
  <c r="AB1644" i="5" s="1"/>
  <c r="Y1654" i="5"/>
  <c r="AB1654" i="5" s="1"/>
  <c r="Y1671" i="5"/>
  <c r="AB1671" i="5" s="1"/>
  <c r="Y1683" i="5"/>
  <c r="AB1683" i="5" s="1"/>
  <c r="Y1525" i="5"/>
  <c r="AB1525" i="5" s="1"/>
  <c r="Y1555" i="5"/>
  <c r="AB1555" i="5" s="1"/>
  <c r="Y1697" i="5"/>
  <c r="AB1697" i="5" s="1"/>
  <c r="Y1552" i="5"/>
  <c r="AB1552" i="5" s="1"/>
  <c r="Y1577" i="5"/>
  <c r="AB1577" i="5" s="1"/>
  <c r="Y1547" i="5"/>
  <c r="AB1547" i="5" s="1"/>
  <c r="X1559" i="5"/>
  <c r="AA1559" i="5" s="1"/>
  <c r="Y1583" i="5"/>
  <c r="AB1583" i="5" s="1"/>
  <c r="X1635" i="5"/>
  <c r="AA1635" i="5" s="1"/>
  <c r="Y1661" i="5"/>
  <c r="AB1661" i="5" s="1"/>
  <c r="X1680" i="5"/>
  <c r="AA1680" i="5" s="1"/>
  <c r="Y1619" i="5"/>
  <c r="AB1619" i="5" s="1"/>
  <c r="Y1519" i="5"/>
  <c r="AB1519" i="5" s="1"/>
  <c r="Y1618" i="5"/>
  <c r="AB1618" i="5" s="1"/>
  <c r="X1621" i="5"/>
  <c r="AA1621" i="5" s="1"/>
  <c r="Y1653" i="5"/>
  <c r="AB1653" i="5" s="1"/>
  <c r="X1667" i="5"/>
  <c r="AA1667" i="5" s="1"/>
  <c r="Y1490" i="5"/>
  <c r="AB1490" i="5" s="1"/>
  <c r="Y1511" i="5"/>
  <c r="AB1511" i="5" s="1"/>
  <c r="Y1540" i="5"/>
  <c r="AB1540" i="5" s="1"/>
  <c r="Y1579" i="5"/>
  <c r="AB1579" i="5" s="1"/>
  <c r="Y1600" i="5"/>
  <c r="AB1600" i="5" s="1"/>
  <c r="Y1637" i="5"/>
  <c r="AB1637" i="5" s="1"/>
  <c r="Y1657" i="5"/>
  <c r="AB1657" i="5" s="1"/>
  <c r="Y1625" i="5"/>
  <c r="AB1625" i="5" s="1"/>
  <c r="Y1665" i="5"/>
  <c r="AB1665" i="5" s="1"/>
  <c r="Y1532" i="5"/>
  <c r="AB1532" i="5" s="1"/>
  <c r="Y1557" i="5"/>
  <c r="AB1557" i="5" s="1"/>
  <c r="Y1575" i="5"/>
  <c r="AB1575" i="5" s="1"/>
  <c r="Y1630" i="5"/>
  <c r="AB1630" i="5" s="1"/>
  <c r="Y1636" i="5"/>
  <c r="AB1636" i="5" s="1"/>
  <c r="Y1678" i="5"/>
  <c r="AB1678" i="5" s="1"/>
  <c r="Y1480" i="5"/>
  <c r="AB1480" i="5" s="1"/>
  <c r="X1482" i="5"/>
  <c r="AA1482" i="5" s="1"/>
  <c r="Y1494" i="5"/>
  <c r="AB1494" i="5" s="1"/>
  <c r="Y1498" i="5"/>
  <c r="AB1498" i="5" s="1"/>
  <c r="Y1479" i="5"/>
  <c r="AB1479" i="5" s="1"/>
  <c r="Y1493" i="5"/>
  <c r="AB1493" i="5" s="1"/>
  <c r="Y1497" i="5"/>
  <c r="AB1497" i="5" s="1"/>
  <c r="Y1501" i="5"/>
  <c r="AB1501" i="5" s="1"/>
  <c r="Y1516" i="5"/>
  <c r="AB1516" i="5" s="1"/>
  <c r="Y1529" i="5"/>
  <c r="AB1529" i="5" s="1"/>
  <c r="X1534" i="5"/>
  <c r="AA1534" i="5" s="1"/>
  <c r="Y1539" i="5"/>
  <c r="AB1539" i="5" s="1"/>
  <c r="X1542" i="5"/>
  <c r="AA1542" i="5" s="1"/>
  <c r="Y1545" i="5"/>
  <c r="AB1545" i="5" s="1"/>
  <c r="Y1556" i="5"/>
  <c r="AB1556" i="5" s="1"/>
  <c r="Y1560" i="5"/>
  <c r="AB1560" i="5" s="1"/>
  <c r="Y1569" i="5"/>
  <c r="AB1569" i="5" s="1"/>
  <c r="Y1574" i="5"/>
  <c r="AB1574" i="5" s="1"/>
  <c r="X1576" i="5"/>
  <c r="AA1576" i="5" s="1"/>
  <c r="Y1586" i="5"/>
  <c r="AB1586" i="5" s="1"/>
  <c r="Y1599" i="5"/>
  <c r="AB1599" i="5" s="1"/>
  <c r="Y1603" i="5"/>
  <c r="AB1603" i="5" s="1"/>
  <c r="X1609" i="5"/>
  <c r="AA1609" i="5" s="1"/>
  <c r="Y1611" i="5"/>
  <c r="AB1611" i="5" s="1"/>
  <c r="Y1620" i="5"/>
  <c r="AB1620" i="5" s="1"/>
  <c r="Y1631" i="5"/>
  <c r="AB1631" i="5" s="1"/>
  <c r="Y1638" i="5"/>
  <c r="AB1638" i="5" s="1"/>
  <c r="Y1658" i="5"/>
  <c r="AB1658" i="5" s="1"/>
  <c r="Y1662" i="5"/>
  <c r="AB1662" i="5" s="1"/>
  <c r="Y1666" i="5"/>
  <c r="AB1666" i="5" s="1"/>
  <c r="Y1672" i="5"/>
  <c r="AB1672" i="5" s="1"/>
  <c r="Y1698" i="5"/>
  <c r="AB1698" i="5" s="1"/>
  <c r="I9" i="7"/>
  <c r="G28" i="9"/>
  <c r="I22" i="9" s="1"/>
  <c r="I28" i="9" s="1"/>
  <c r="H27" i="9"/>
  <c r="H26" i="9"/>
  <c r="H25" i="9"/>
  <c r="H24" i="9"/>
  <c r="H23" i="9"/>
  <c r="H22" i="9"/>
  <c r="H6" i="9"/>
  <c r="H17" i="9"/>
  <c r="J17" i="9" s="1"/>
  <c r="J18" i="9" s="1"/>
  <c r="G18" i="9"/>
  <c r="I17" i="9" s="1"/>
  <c r="I18" i="9" s="1"/>
  <c r="H10" i="9"/>
  <c r="I32" i="8"/>
  <c r="I31" i="8"/>
  <c r="I25" i="8"/>
  <c r="I24" i="8"/>
  <c r="I23" i="8"/>
  <c r="I33" i="8"/>
  <c r="I44" i="8"/>
  <c r="I43" i="8"/>
  <c r="H47" i="8"/>
  <c r="H37" i="8"/>
  <c r="J31" i="8" s="1"/>
  <c r="I42" i="8"/>
  <c r="I41" i="8"/>
  <c r="E50" i="8"/>
  <c r="I36" i="8"/>
  <c r="I35" i="8"/>
  <c r="G17" i="10"/>
  <c r="I11" i="10"/>
  <c r="F11" i="10"/>
  <c r="I34" i="8"/>
  <c r="X1612" i="5" l="1"/>
  <c r="AA1612" i="5" s="1"/>
  <c r="X1656" i="5"/>
  <c r="AA1656" i="5" s="1"/>
  <c r="X1507" i="5"/>
  <c r="AA1507" i="5" s="1"/>
  <c r="X1523" i="5"/>
  <c r="AA1523" i="5" s="1"/>
  <c r="X1664" i="5"/>
  <c r="AA1664" i="5" s="1"/>
  <c r="X1617" i="5"/>
  <c r="AA1617" i="5" s="1"/>
  <c r="X1450" i="5"/>
  <c r="AA1450" i="5" s="1"/>
  <c r="X1548" i="5"/>
  <c r="AA1548" i="5" s="1"/>
  <c r="X1509" i="5"/>
  <c r="AA1509" i="5" s="1"/>
  <c r="X1491" i="5"/>
  <c r="AA1491" i="5" s="1"/>
  <c r="X1466" i="5"/>
  <c r="AA1466" i="5" s="1"/>
  <c r="X1562" i="5"/>
  <c r="AA1562" i="5" s="1"/>
  <c r="X1332" i="5"/>
  <c r="AA1332" i="5" s="1"/>
  <c r="AB1548" i="5"/>
  <c r="X1543" i="5"/>
  <c r="AA1543" i="5" s="1"/>
  <c r="X1406" i="5"/>
  <c r="AA1406" i="5" s="1"/>
  <c r="X1486" i="5"/>
  <c r="AA1486" i="5" s="1"/>
  <c r="X1652" i="5"/>
  <c r="AA1652" i="5" s="1"/>
  <c r="X1468" i="5"/>
  <c r="AA1468" i="5" s="1"/>
  <c r="X1614" i="5"/>
  <c r="AA1614" i="5" s="1"/>
  <c r="X1659" i="5"/>
  <c r="AA1659" i="5" s="1"/>
  <c r="X1647" i="5"/>
  <c r="AA1647" i="5" s="1"/>
  <c r="AB1466" i="5"/>
  <c r="X1696" i="5"/>
  <c r="AA1696" i="5" s="1"/>
  <c r="X1520" i="5"/>
  <c r="AA1520" i="5" s="1"/>
  <c r="X1682" i="5"/>
  <c r="AA1682" i="5" s="1"/>
  <c r="X1601" i="5"/>
  <c r="AA1601" i="5" s="1"/>
  <c r="X1558" i="5"/>
  <c r="AA1558" i="5" s="1"/>
  <c r="X1495" i="5"/>
  <c r="AA1495" i="5" s="1"/>
  <c r="X1496" i="5"/>
  <c r="AA1496" i="5" s="1"/>
  <c r="X1477" i="5"/>
  <c r="AA1477" i="5" s="1"/>
  <c r="X1598" i="5"/>
  <c r="AA1598" i="5" s="1"/>
  <c r="X1506" i="5"/>
  <c r="AA1506" i="5" s="1"/>
  <c r="X1449" i="5"/>
  <c r="AA1449" i="5" s="1"/>
  <c r="AB1491" i="5"/>
  <c r="X1561" i="5"/>
  <c r="AA1561" i="5" s="1"/>
  <c r="X1502" i="5"/>
  <c r="AA1502" i="5" s="1"/>
  <c r="X1651" i="5"/>
  <c r="AA1651" i="5" s="1"/>
  <c r="X1526" i="5"/>
  <c r="AA1526" i="5" s="1"/>
  <c r="X1500" i="5"/>
  <c r="AA1500" i="5" s="1"/>
  <c r="X1588" i="5"/>
  <c r="AA1588" i="5" s="1"/>
  <c r="X1571" i="5"/>
  <c r="AA1571" i="5" s="1"/>
  <c r="X1519" i="5"/>
  <c r="AA1519" i="5" s="1"/>
  <c r="X1564" i="5"/>
  <c r="AA1564" i="5" s="1"/>
  <c r="X1512" i="5"/>
  <c r="AA1512" i="5" s="1"/>
  <c r="X1695" i="5"/>
  <c r="AA1695" i="5" s="1"/>
  <c r="X1610" i="5"/>
  <c r="AA1610" i="5" s="1"/>
  <c r="X1580" i="5"/>
  <c r="AA1580" i="5" s="1"/>
  <c r="X1461" i="5"/>
  <c r="AA1461" i="5" s="1"/>
  <c r="X1371" i="5"/>
  <c r="AA1371" i="5" s="1"/>
  <c r="X1690" i="5"/>
  <c r="AA1690" i="5" s="1"/>
  <c r="X1481" i="5"/>
  <c r="AA1481" i="5" s="1"/>
  <c r="X1487" i="5"/>
  <c r="AA1487" i="5" s="1"/>
  <c r="X1503" i="5"/>
  <c r="AA1503" i="5" s="1"/>
  <c r="X1581" i="5"/>
  <c r="AA1581" i="5" s="1"/>
  <c r="X1565" i="5"/>
  <c r="AA1565" i="5" s="1"/>
  <c r="X1505" i="5"/>
  <c r="AA1505" i="5" s="1"/>
  <c r="X1470" i="5"/>
  <c r="AA1470" i="5" s="1"/>
  <c r="X1429" i="5"/>
  <c r="AA1429" i="5" s="1"/>
  <c r="X1329" i="5"/>
  <c r="AA1329" i="5" s="1"/>
  <c r="X1676" i="5"/>
  <c r="AA1676" i="5" s="1"/>
  <c r="X1596" i="5"/>
  <c r="AA1596" i="5" s="1"/>
  <c r="X1527" i="5"/>
  <c r="AA1527" i="5" s="1"/>
  <c r="X1476" i="5"/>
  <c r="AA1476" i="5" s="1"/>
  <c r="X1674" i="5"/>
  <c r="AA1674" i="5" s="1"/>
  <c r="X1623" i="5"/>
  <c r="AA1623" i="5" s="1"/>
  <c r="X1591" i="5"/>
  <c r="AA1591" i="5" s="1"/>
  <c r="X1570" i="5"/>
  <c r="AA1570" i="5" s="1"/>
  <c r="X1553" i="5"/>
  <c r="AA1553" i="5" s="1"/>
  <c r="X1524" i="5"/>
  <c r="AA1524" i="5" s="1"/>
  <c r="X1484" i="5"/>
  <c r="AA1484" i="5" s="1"/>
  <c r="X1462" i="5"/>
  <c r="AA1462" i="5" s="1"/>
  <c r="X1412" i="5"/>
  <c r="AA1412" i="5" s="1"/>
  <c r="X1372" i="5"/>
  <c r="AA1372" i="5" s="1"/>
  <c r="X1703" i="5"/>
  <c r="AA1703" i="5" s="1"/>
  <c r="X1663" i="5"/>
  <c r="AA1663" i="5" s="1"/>
  <c r="X1613" i="5"/>
  <c r="AA1613" i="5" s="1"/>
  <c r="X1602" i="5"/>
  <c r="AA1602" i="5" s="1"/>
  <c r="X1584" i="5"/>
  <c r="AA1584" i="5" s="1"/>
  <c r="X1567" i="5"/>
  <c r="AA1567" i="5" s="1"/>
  <c r="X1508" i="5"/>
  <c r="AA1508" i="5" s="1"/>
  <c r="X1485" i="5"/>
  <c r="AA1485" i="5" s="1"/>
  <c r="X1594" i="5"/>
  <c r="AA1594" i="5" s="1"/>
  <c r="X1537" i="5"/>
  <c r="AA1537" i="5" s="1"/>
  <c r="X1660" i="5"/>
  <c r="AA1660" i="5" s="1"/>
  <c r="X1628" i="5"/>
  <c r="AA1628" i="5" s="1"/>
  <c r="X1499" i="5"/>
  <c r="AA1499" i="5" s="1"/>
  <c r="X1641" i="5"/>
  <c r="AA1641" i="5" s="1"/>
  <c r="X1515" i="5"/>
  <c r="AA1515" i="5" s="1"/>
  <c r="X1417" i="5"/>
  <c r="AA1417" i="5" s="1"/>
  <c r="X1585" i="5"/>
  <c r="AA1585" i="5" s="1"/>
  <c r="X1549" i="5"/>
  <c r="AA1549" i="5" s="1"/>
  <c r="X1504" i="5"/>
  <c r="AA1504" i="5" s="1"/>
  <c r="X1407" i="5"/>
  <c r="AA1407" i="5" s="1"/>
  <c r="X1551" i="5"/>
  <c r="AA1551" i="5" s="1"/>
  <c r="X1616" i="5"/>
  <c r="AA1616" i="5" s="1"/>
  <c r="X1483" i="5"/>
  <c r="AA1483" i="5" s="1"/>
  <c r="X1442" i="5"/>
  <c r="AA1442" i="5" s="1"/>
  <c r="X1699" i="5"/>
  <c r="AA1699" i="5" s="1"/>
  <c r="X1525" i="5"/>
  <c r="AA1525" i="5" s="1"/>
  <c r="X1552" i="5"/>
  <c r="AA1552" i="5" s="1"/>
  <c r="X1697" i="5"/>
  <c r="AA1697" i="5" s="1"/>
  <c r="X1645" i="5"/>
  <c r="AA1645" i="5" s="1"/>
  <c r="X1469" i="5"/>
  <c r="AA1469" i="5" s="1"/>
  <c r="X1492" i="5"/>
  <c r="AA1492" i="5" s="1"/>
  <c r="X1547" i="5"/>
  <c r="AA1547" i="5" s="1"/>
  <c r="X1425" i="5"/>
  <c r="AA1425" i="5" s="1"/>
  <c r="X1578" i="5"/>
  <c r="AA1578" i="5" s="1"/>
  <c r="X1670" i="5"/>
  <c r="AA1670" i="5" s="1"/>
  <c r="X1679" i="5"/>
  <c r="AA1679" i="5" s="1"/>
  <c r="X1590" i="5"/>
  <c r="AA1590" i="5" s="1"/>
  <c r="X1374" i="5"/>
  <c r="AA1374" i="5" s="1"/>
  <c r="X1644" i="5"/>
  <c r="AA1644" i="5" s="1"/>
  <c r="X1587" i="5"/>
  <c r="AA1587" i="5" s="1"/>
  <c r="X1330" i="5"/>
  <c r="AA1330" i="5" s="1"/>
  <c r="X1573" i="5"/>
  <c r="AA1573" i="5" s="1"/>
  <c r="X1411" i="5"/>
  <c r="AA1411" i="5" s="1"/>
  <c r="X1366" i="5"/>
  <c r="AA1366" i="5" s="1"/>
  <c r="X1627" i="5"/>
  <c r="AA1627" i="5" s="1"/>
  <c r="X1362" i="5"/>
  <c r="AA1362" i="5" s="1"/>
  <c r="X1582" i="5"/>
  <c r="AA1582" i="5" s="1"/>
  <c r="X1394" i="5"/>
  <c r="AA1394" i="5" s="1"/>
  <c r="X1331" i="5"/>
  <c r="AA1331" i="5" s="1"/>
  <c r="X1457" i="5"/>
  <c r="AA1457" i="5" s="1"/>
  <c r="X1655" i="5"/>
  <c r="AA1655" i="5" s="1"/>
  <c r="X1606" i="5"/>
  <c r="AA1606" i="5" s="1"/>
  <c r="X1626" i="5"/>
  <c r="AA1626" i="5" s="1"/>
  <c r="X1566" i="5"/>
  <c r="AA1566" i="5" s="1"/>
  <c r="X1683" i="5"/>
  <c r="AA1683" i="5" s="1"/>
  <c r="X1568" i="5"/>
  <c r="AA1568" i="5" s="1"/>
  <c r="X1671" i="5"/>
  <c r="AA1671" i="5" s="1"/>
  <c r="X1615" i="5"/>
  <c r="AA1615" i="5" s="1"/>
  <c r="X1654" i="5"/>
  <c r="AA1654" i="5" s="1"/>
  <c r="X1440" i="5"/>
  <c r="AA1440" i="5" s="1"/>
  <c r="X1579" i="5"/>
  <c r="AA1579" i="5" s="1"/>
  <c r="X1661" i="5"/>
  <c r="AA1661" i="5" s="1"/>
  <c r="X1555" i="5"/>
  <c r="AA1555" i="5" s="1"/>
  <c r="X1583" i="5"/>
  <c r="AA1583" i="5" s="1"/>
  <c r="X1619" i="5"/>
  <c r="AA1619" i="5" s="1"/>
  <c r="X1653" i="5"/>
  <c r="AA1653" i="5" s="1"/>
  <c r="X1618" i="5"/>
  <c r="AA1618" i="5" s="1"/>
  <c r="X1577" i="5"/>
  <c r="AA1577" i="5" s="1"/>
  <c r="X1637" i="5"/>
  <c r="AA1637" i="5" s="1"/>
  <c r="X1678" i="5"/>
  <c r="AA1678" i="5" s="1"/>
  <c r="X1625" i="5"/>
  <c r="AA1625" i="5" s="1"/>
  <c r="X1631" i="5"/>
  <c r="AA1631" i="5" s="1"/>
  <c r="X1636" i="5"/>
  <c r="AA1636" i="5" s="1"/>
  <c r="X1630" i="5"/>
  <c r="AA1630" i="5" s="1"/>
  <c r="X1575" i="5"/>
  <c r="AA1575" i="5" s="1"/>
  <c r="X1600" i="5"/>
  <c r="AA1600" i="5" s="1"/>
  <c r="X1620" i="5"/>
  <c r="AA1620" i="5" s="1"/>
  <c r="X1540" i="5"/>
  <c r="AA1540" i="5" s="1"/>
  <c r="X1665" i="5"/>
  <c r="AA1665" i="5" s="1"/>
  <c r="X1532" i="5"/>
  <c r="AA1532" i="5" s="1"/>
  <c r="X1490" i="5"/>
  <c r="AA1490" i="5" s="1"/>
  <c r="X1657" i="5"/>
  <c r="AA1657" i="5" s="1"/>
  <c r="X1511" i="5"/>
  <c r="AA1511" i="5" s="1"/>
  <c r="X1557" i="5"/>
  <c r="AA1557" i="5" s="1"/>
  <c r="X1662" i="5"/>
  <c r="AA1662" i="5" s="1"/>
  <c r="X1497" i="5"/>
  <c r="AA1497" i="5" s="1"/>
  <c r="X1574" i="5"/>
  <c r="AA1574" i="5" s="1"/>
  <c r="X1556" i="5"/>
  <c r="AA1556" i="5" s="1"/>
  <c r="X1479" i="5"/>
  <c r="AA1479" i="5" s="1"/>
  <c r="X1493" i="5"/>
  <c r="AA1493" i="5" s="1"/>
  <c r="X1498" i="5"/>
  <c r="AA1498" i="5" s="1"/>
  <c r="X1611" i="5"/>
  <c r="AA1611" i="5" s="1"/>
  <c r="X1586" i="5"/>
  <c r="AA1586" i="5" s="1"/>
  <c r="X1569" i="5"/>
  <c r="AA1569" i="5" s="1"/>
  <c r="X1516" i="5"/>
  <c r="AA1516" i="5" s="1"/>
  <c r="X1638" i="5"/>
  <c r="AA1638" i="5" s="1"/>
  <c r="X1666" i="5"/>
  <c r="AA1666" i="5" s="1"/>
  <c r="X1698" i="5"/>
  <c r="AA1698" i="5" s="1"/>
  <c r="X1529" i="5"/>
  <c r="AA1529" i="5" s="1"/>
  <c r="X1494" i="5"/>
  <c r="AA1494" i="5" s="1"/>
  <c r="X1603" i="5"/>
  <c r="AA1603" i="5" s="1"/>
  <c r="X1545" i="5"/>
  <c r="AA1545" i="5" s="1"/>
  <c r="X1480" i="5"/>
  <c r="AA1480" i="5" s="1"/>
  <c r="X1672" i="5"/>
  <c r="AA1672" i="5" s="1"/>
  <c r="X1658" i="5"/>
  <c r="AA1658" i="5" s="1"/>
  <c r="X1501" i="5"/>
  <c r="AA1501" i="5" s="1"/>
  <c r="X1599" i="5"/>
  <c r="AA1599" i="5" s="1"/>
  <c r="X1560" i="5"/>
  <c r="AA1560" i="5" s="1"/>
  <c r="X1539" i="5"/>
  <c r="AA1539" i="5" s="1"/>
  <c r="I47" i="8"/>
  <c r="K41" i="8" s="1"/>
  <c r="H28" i="9"/>
  <c r="H18" i="9"/>
  <c r="K18" i="9" s="1"/>
  <c r="J41" i="8"/>
  <c r="J47" i="8" s="1"/>
  <c r="J22" i="9" l="1"/>
  <c r="J28" i="9" s="1"/>
  <c r="K28" i="9" s="1"/>
  <c r="E15" i="10"/>
  <c r="I26" i="8"/>
  <c r="I37" i="8"/>
  <c r="K31" i="8" s="1"/>
  <c r="H11" i="9" l="1"/>
  <c r="G12" i="9"/>
  <c r="I6" i="9" s="1"/>
  <c r="I12" i="9" s="1"/>
  <c r="H9" i="9"/>
  <c r="H7" i="9"/>
  <c r="H8" i="9"/>
  <c r="H39" i="7"/>
  <c r="I38" i="7"/>
  <c r="I37" i="7"/>
  <c r="I36" i="7"/>
  <c r="I35" i="7"/>
  <c r="D35" i="7"/>
  <c r="I39" i="7" l="1"/>
  <c r="K35" i="7" s="1"/>
  <c r="K39" i="7" s="1"/>
  <c r="H12" i="9"/>
  <c r="J35" i="7"/>
  <c r="J39" i="7" s="1"/>
  <c r="J6" i="9" l="1"/>
  <c r="I15" i="10"/>
  <c r="J15" i="10" s="1"/>
  <c r="I14" i="10"/>
  <c r="I13" i="10"/>
  <c r="J13" i="10" s="1"/>
  <c r="F13" i="10"/>
  <c r="I12" i="10"/>
  <c r="J12" i="10" s="1"/>
  <c r="F12" i="10"/>
  <c r="J11" i="10"/>
  <c r="I10" i="10"/>
  <c r="J10" i="10" s="1"/>
  <c r="F10" i="10"/>
  <c r="I19" i="7"/>
  <c r="I18" i="7"/>
  <c r="I25" i="7"/>
  <c r="H20" i="7"/>
  <c r="J15" i="7" s="1"/>
  <c r="J12" i="9" l="1"/>
  <c r="K12" i="9"/>
  <c r="E17" i="10"/>
  <c r="F15" i="10"/>
  <c r="J37" i="8" l="1"/>
  <c r="K37" i="8" l="1"/>
  <c r="I15" i="7"/>
  <c r="H29" i="7"/>
  <c r="I28" i="7"/>
  <c r="I29" i="7" s="1"/>
  <c r="K25" i="7" s="1"/>
  <c r="K29" i="7" s="1"/>
  <c r="I27" i="7"/>
  <c r="I26" i="7"/>
  <c r="AI36" i="4"/>
  <c r="AI18" i="4"/>
  <c r="AI21" i="4"/>
  <c r="AI24" i="4"/>
  <c r="AI31" i="4"/>
  <c r="U1324" i="5" l="1"/>
  <c r="W1324" i="5" s="1"/>
  <c r="Z1324" i="5"/>
  <c r="U1328" i="5"/>
  <c r="W1328" i="5" s="1"/>
  <c r="Z1328" i="5"/>
  <c r="U1333" i="5"/>
  <c r="Z1333" i="5"/>
  <c r="U1334" i="5"/>
  <c r="W1334" i="5" s="1"/>
  <c r="Z1334" i="5"/>
  <c r="U1335" i="5"/>
  <c r="W1335" i="5" s="1"/>
  <c r="Z1335" i="5"/>
  <c r="U1336" i="5"/>
  <c r="W1336" i="5" s="1"/>
  <c r="Z1336" i="5"/>
  <c r="U1337" i="5"/>
  <c r="Z1337" i="5"/>
  <c r="U1338" i="5"/>
  <c r="W1338" i="5" s="1"/>
  <c r="Z1338" i="5"/>
  <c r="U1341" i="5"/>
  <c r="W1341" i="5" s="1"/>
  <c r="Z1341" i="5"/>
  <c r="U1342" i="5"/>
  <c r="W1342" i="5" s="1"/>
  <c r="Z1342" i="5"/>
  <c r="U1345" i="5"/>
  <c r="Z1345" i="5"/>
  <c r="U1346" i="5"/>
  <c r="W1346" i="5" s="1"/>
  <c r="Z1346" i="5"/>
  <c r="U1347" i="5"/>
  <c r="W1347" i="5" s="1"/>
  <c r="Z1347" i="5"/>
  <c r="U1348" i="5"/>
  <c r="W1348" i="5" s="1"/>
  <c r="Z1348" i="5"/>
  <c r="U1349" i="5"/>
  <c r="Z1349" i="5"/>
  <c r="U1352" i="5"/>
  <c r="Z1352" i="5"/>
  <c r="U1355" i="5"/>
  <c r="W1355" i="5" s="1"/>
  <c r="Z1355" i="5"/>
  <c r="U1356" i="5"/>
  <c r="W1356" i="5" s="1"/>
  <c r="Z1356" i="5"/>
  <c r="U1357" i="5"/>
  <c r="Z1357" i="5"/>
  <c r="U1361" i="5"/>
  <c r="Z1361" i="5"/>
  <c r="U1363" i="5"/>
  <c r="W1363" i="5" s="1"/>
  <c r="Z1363" i="5"/>
  <c r="U1364" i="5"/>
  <c r="Z1364" i="5"/>
  <c r="U1369" i="5"/>
  <c r="Z1369" i="5"/>
  <c r="U1370" i="5"/>
  <c r="W1370" i="5" s="1"/>
  <c r="Z1370" i="5"/>
  <c r="U1373" i="5"/>
  <c r="W1373" i="5" s="1"/>
  <c r="Z1373" i="5"/>
  <c r="U1375" i="5"/>
  <c r="W1375" i="5" s="1"/>
  <c r="Z1375" i="5"/>
  <c r="U1376" i="5"/>
  <c r="W1376" i="5" s="1"/>
  <c r="Z1376" i="5"/>
  <c r="U1377" i="5"/>
  <c r="W1377" i="5" s="1"/>
  <c r="Z1377" i="5"/>
  <c r="U1378" i="5"/>
  <c r="W1378" i="5" s="1"/>
  <c r="Z1378" i="5"/>
  <c r="U1379" i="5"/>
  <c r="W1379" i="5" s="1"/>
  <c r="Z1379" i="5"/>
  <c r="U1380" i="5"/>
  <c r="Z1380" i="5"/>
  <c r="U1381" i="5"/>
  <c r="W1381" i="5" s="1"/>
  <c r="Z1381" i="5"/>
  <c r="U1383" i="5"/>
  <c r="W1383" i="5" s="1"/>
  <c r="Z1383" i="5"/>
  <c r="U1387" i="5"/>
  <c r="W1387" i="5" s="1"/>
  <c r="Z1387" i="5"/>
  <c r="U1389" i="5"/>
  <c r="W1389" i="5" s="1"/>
  <c r="Z1389" i="5"/>
  <c r="U1390" i="5"/>
  <c r="W1390" i="5" s="1"/>
  <c r="Z1390" i="5"/>
  <c r="U1391" i="5"/>
  <c r="W1391" i="5" s="1"/>
  <c r="Z1391" i="5"/>
  <c r="U1392" i="5"/>
  <c r="W1392" i="5" s="1"/>
  <c r="Z1392" i="5"/>
  <c r="U1396" i="5"/>
  <c r="W1396" i="5" s="1"/>
  <c r="Z1396" i="5"/>
  <c r="U1397" i="5"/>
  <c r="W1397" i="5" s="1"/>
  <c r="Z1397" i="5"/>
  <c r="U1398" i="5"/>
  <c r="W1398" i="5" s="1"/>
  <c r="Z1398" i="5"/>
  <c r="U1399" i="5"/>
  <c r="Z1399" i="5"/>
  <c r="U1400" i="5"/>
  <c r="W1400" i="5" s="1"/>
  <c r="Z1400" i="5"/>
  <c r="U1403" i="5"/>
  <c r="W1403" i="5" s="1"/>
  <c r="Z1403" i="5"/>
  <c r="U1404" i="5"/>
  <c r="W1404" i="5" s="1"/>
  <c r="Z1404" i="5"/>
  <c r="U1414" i="5"/>
  <c r="Z1414" i="5"/>
  <c r="U1415" i="5"/>
  <c r="W1415" i="5" s="1"/>
  <c r="Z1415" i="5"/>
  <c r="U1419" i="5"/>
  <c r="W1419" i="5" s="1"/>
  <c r="Z1419" i="5"/>
  <c r="U1422" i="5"/>
  <c r="W1422" i="5" s="1"/>
  <c r="Z1422" i="5"/>
  <c r="U1423" i="5"/>
  <c r="W1423" i="5" s="1"/>
  <c r="Z1423" i="5"/>
  <c r="U1424" i="5"/>
  <c r="W1424" i="5" s="1"/>
  <c r="Z1424" i="5"/>
  <c r="U1427" i="5"/>
  <c r="Z1427" i="5"/>
  <c r="U1430" i="5"/>
  <c r="W1430" i="5" s="1"/>
  <c r="Z1430" i="5"/>
  <c r="U1431" i="5"/>
  <c r="W1431" i="5" s="1"/>
  <c r="Z1431" i="5"/>
  <c r="U1435" i="5"/>
  <c r="Z1435" i="5"/>
  <c r="U1437" i="5"/>
  <c r="W1437" i="5" s="1"/>
  <c r="Z1437" i="5"/>
  <c r="U1438" i="5"/>
  <c r="W1438" i="5" s="1"/>
  <c r="Z1438" i="5"/>
  <c r="U1439" i="5"/>
  <c r="W1439" i="5" s="1"/>
  <c r="Z1439" i="5"/>
  <c r="U1441" i="5"/>
  <c r="W1441" i="5" s="1"/>
  <c r="Z1441" i="5"/>
  <c r="U1443" i="5"/>
  <c r="W1443" i="5" s="1"/>
  <c r="Z1443" i="5"/>
  <c r="U1445" i="5"/>
  <c r="Z1445" i="5"/>
  <c r="U1446" i="5"/>
  <c r="W1446" i="5" s="1"/>
  <c r="Z1446" i="5"/>
  <c r="U1447" i="5"/>
  <c r="W1447" i="5" s="1"/>
  <c r="Z1447" i="5"/>
  <c r="U1448" i="5"/>
  <c r="W1448" i="5" s="1"/>
  <c r="Z1448" i="5"/>
  <c r="U1451" i="5"/>
  <c r="W1451" i="5" s="1"/>
  <c r="Z1451" i="5"/>
  <c r="U1453" i="5"/>
  <c r="W1453" i="5" s="1"/>
  <c r="Z1453" i="5"/>
  <c r="U1454" i="5"/>
  <c r="Z1454" i="5"/>
  <c r="U1455" i="5"/>
  <c r="W1455" i="5" s="1"/>
  <c r="Z1455" i="5"/>
  <c r="U1463" i="5"/>
  <c r="W1463" i="5" s="1"/>
  <c r="Z1463" i="5"/>
  <c r="U1464" i="5"/>
  <c r="W1464" i="5" s="1"/>
  <c r="Z1464" i="5"/>
  <c r="U1465" i="5"/>
  <c r="Z1465" i="5"/>
  <c r="U1467" i="5"/>
  <c r="W1467" i="5" s="1"/>
  <c r="Z1467" i="5"/>
  <c r="Y1427" i="5" l="1"/>
  <c r="AB1427" i="5" s="1"/>
  <c r="W1427" i="5"/>
  <c r="Y1414" i="5"/>
  <c r="AB1414" i="5" s="1"/>
  <c r="W1414" i="5"/>
  <c r="Y1399" i="5"/>
  <c r="AB1399" i="5" s="1"/>
  <c r="W1399" i="5"/>
  <c r="Y1364" i="5"/>
  <c r="AB1364" i="5" s="1"/>
  <c r="W1364" i="5"/>
  <c r="Y1361" i="5"/>
  <c r="AB1361" i="5" s="1"/>
  <c r="W1361" i="5"/>
  <c r="Y1352" i="5"/>
  <c r="AB1352" i="5" s="1"/>
  <c r="W1352" i="5"/>
  <c r="Y1465" i="5"/>
  <c r="AB1465" i="5" s="1"/>
  <c r="W1465" i="5"/>
  <c r="Y1454" i="5"/>
  <c r="AB1454" i="5" s="1"/>
  <c r="W1454" i="5"/>
  <c r="Y1445" i="5"/>
  <c r="AB1445" i="5" s="1"/>
  <c r="W1445" i="5"/>
  <c r="Y1435" i="5"/>
  <c r="AB1435" i="5" s="1"/>
  <c r="W1435" i="5"/>
  <c r="Y1380" i="5"/>
  <c r="AB1380" i="5" s="1"/>
  <c r="W1380" i="5"/>
  <c r="Y1369" i="5"/>
  <c r="AB1369" i="5" s="1"/>
  <c r="W1369" i="5"/>
  <c r="Y1357" i="5"/>
  <c r="AB1357" i="5" s="1"/>
  <c r="W1357" i="5"/>
  <c r="Y1349" i="5"/>
  <c r="AB1349" i="5" s="1"/>
  <c r="W1349" i="5"/>
  <c r="Y1345" i="5"/>
  <c r="AB1345" i="5" s="1"/>
  <c r="W1345" i="5"/>
  <c r="Y1337" i="5"/>
  <c r="AB1337" i="5" s="1"/>
  <c r="W1337" i="5"/>
  <c r="Y1333" i="5"/>
  <c r="AB1333" i="5" s="1"/>
  <c r="W1333" i="5"/>
  <c r="Y1430" i="5"/>
  <c r="AB1430" i="5" s="1"/>
  <c r="Y1389" i="5"/>
  <c r="AB1389" i="5" s="1"/>
  <c r="Y1373" i="5"/>
  <c r="AB1373" i="5" s="1"/>
  <c r="Y1455" i="5"/>
  <c r="AB1455" i="5" s="1"/>
  <c r="Y1422" i="5"/>
  <c r="AB1422" i="5" s="1"/>
  <c r="Y1415" i="5"/>
  <c r="AB1415" i="5" s="1"/>
  <c r="Y1446" i="5"/>
  <c r="AB1446" i="5" s="1"/>
  <c r="Y1400" i="5"/>
  <c r="AB1400" i="5" s="1"/>
  <c r="Y1376" i="5"/>
  <c r="AB1376" i="5" s="1"/>
  <c r="Y1467" i="5"/>
  <c r="AB1467" i="5" s="1"/>
  <c r="Y1463" i="5"/>
  <c r="AB1463" i="5" s="1"/>
  <c r="Y1453" i="5"/>
  <c r="AB1453" i="5" s="1"/>
  <c r="Y1448" i="5"/>
  <c r="AB1448" i="5" s="1"/>
  <c r="Y1439" i="5"/>
  <c r="AB1439" i="5" s="1"/>
  <c r="Y1424" i="5"/>
  <c r="AB1424" i="5" s="1"/>
  <c r="Y1403" i="5"/>
  <c r="AB1403" i="5" s="1"/>
  <c r="Y1370" i="5"/>
  <c r="AB1370" i="5" s="1"/>
  <c r="Y1355" i="5"/>
  <c r="AB1355" i="5" s="1"/>
  <c r="Y1324" i="5"/>
  <c r="AB1324" i="5" s="1"/>
  <c r="Y1443" i="5"/>
  <c r="AB1443" i="5" s="1"/>
  <c r="Y1441" i="5"/>
  <c r="AB1441" i="5" s="1"/>
  <c r="Y1438" i="5"/>
  <c r="AB1438" i="5" s="1"/>
  <c r="Y1437" i="5"/>
  <c r="AB1437" i="5" s="1"/>
  <c r="Y1423" i="5"/>
  <c r="AB1423" i="5" s="1"/>
  <c r="Y1397" i="5"/>
  <c r="AB1397" i="5" s="1"/>
  <c r="Y1396" i="5"/>
  <c r="AB1396" i="5" s="1"/>
  <c r="Y1391" i="5"/>
  <c r="AB1391" i="5" s="1"/>
  <c r="Y1390" i="5"/>
  <c r="AB1390" i="5" s="1"/>
  <c r="Y1383" i="5"/>
  <c r="AB1383" i="5" s="1"/>
  <c r="Y1381" i="5"/>
  <c r="AB1381" i="5" s="1"/>
  <c r="Y1378" i="5"/>
  <c r="AB1378" i="5" s="1"/>
  <c r="Y1377" i="5"/>
  <c r="AB1377" i="5" s="1"/>
  <c r="Y1347" i="5"/>
  <c r="AB1347" i="5" s="1"/>
  <c r="Y1346" i="5"/>
  <c r="AB1346" i="5" s="1"/>
  <c r="Y1341" i="5"/>
  <c r="AB1341" i="5" s="1"/>
  <c r="Y1338" i="5"/>
  <c r="AB1338" i="5" s="1"/>
  <c r="Y1335" i="5"/>
  <c r="AB1335" i="5" s="1"/>
  <c r="Y1334" i="5"/>
  <c r="AB1334" i="5" s="1"/>
  <c r="Y1348" i="5"/>
  <c r="AB1348" i="5" s="1"/>
  <c r="Y1328" i="5"/>
  <c r="AB1328" i="5" s="1"/>
  <c r="Y1464" i="5"/>
  <c r="AB1464" i="5" s="1"/>
  <c r="Y1451" i="5"/>
  <c r="AB1451" i="5" s="1"/>
  <c r="Y1447" i="5"/>
  <c r="AB1447" i="5" s="1"/>
  <c r="Y1398" i="5"/>
  <c r="AB1398" i="5" s="1"/>
  <c r="Y1387" i="5"/>
  <c r="AB1387" i="5" s="1"/>
  <c r="Y1431" i="5"/>
  <c r="AB1431" i="5" s="1"/>
  <c r="Y1404" i="5"/>
  <c r="AB1404" i="5" s="1"/>
  <c r="Y1356" i="5"/>
  <c r="AB1356" i="5" s="1"/>
  <c r="Y1336" i="5"/>
  <c r="AB1336" i="5" s="1"/>
  <c r="Y1419" i="5"/>
  <c r="AB1419" i="5" s="1"/>
  <c r="Y1392" i="5"/>
  <c r="AB1392" i="5" s="1"/>
  <c r="Y1379" i="5"/>
  <c r="AB1379" i="5" s="1"/>
  <c r="Y1363" i="5"/>
  <c r="AB1363" i="5" s="1"/>
  <c r="Y1375" i="5"/>
  <c r="AB1375" i="5" s="1"/>
  <c r="Y1342" i="5"/>
  <c r="AB1342" i="5" s="1"/>
  <c r="X1427" i="5" l="1"/>
  <c r="AA1427" i="5" s="1"/>
  <c r="X1380" i="5"/>
  <c r="AA1380" i="5" s="1"/>
  <c r="X1445" i="5"/>
  <c r="AA1445" i="5" s="1"/>
  <c r="X1370" i="5"/>
  <c r="AA1370" i="5" s="1"/>
  <c r="X1446" i="5"/>
  <c r="AA1446" i="5" s="1"/>
  <c r="X1357" i="5"/>
  <c r="AA1357" i="5" s="1"/>
  <c r="X1435" i="5"/>
  <c r="AA1435" i="5" s="1"/>
  <c r="X1352" i="5"/>
  <c r="AA1352" i="5" s="1"/>
  <c r="X1361" i="5"/>
  <c r="AA1361" i="5" s="1"/>
  <c r="X1333" i="5"/>
  <c r="AA1333" i="5" s="1"/>
  <c r="X1465" i="5"/>
  <c r="AA1465" i="5" s="1"/>
  <c r="X1345" i="5"/>
  <c r="AA1345" i="5" s="1"/>
  <c r="X1337" i="5"/>
  <c r="AA1337" i="5" s="1"/>
  <c r="X1399" i="5"/>
  <c r="AA1399" i="5" s="1"/>
  <c r="X1364" i="5"/>
  <c r="AA1364" i="5" s="1"/>
  <c r="X1414" i="5"/>
  <c r="AA1414" i="5" s="1"/>
  <c r="X1349" i="5"/>
  <c r="AA1349" i="5" s="1"/>
  <c r="X1369" i="5"/>
  <c r="AA1369" i="5" s="1"/>
  <c r="X1454" i="5"/>
  <c r="AA1454" i="5" s="1"/>
  <c r="X1430" i="5"/>
  <c r="AA1430" i="5" s="1"/>
  <c r="X1373" i="5"/>
  <c r="AA1373" i="5" s="1"/>
  <c r="X1335" i="5"/>
  <c r="AA1335" i="5" s="1"/>
  <c r="X1324" i="5"/>
  <c r="AA1324" i="5" s="1"/>
  <c r="X1439" i="5"/>
  <c r="AA1439" i="5" s="1"/>
  <c r="X1403" i="5"/>
  <c r="AA1403" i="5" s="1"/>
  <c r="X1378" i="5"/>
  <c r="AA1378" i="5" s="1"/>
  <c r="X1376" i="5"/>
  <c r="AA1376" i="5" s="1"/>
  <c r="X1455" i="5"/>
  <c r="AA1455" i="5" s="1"/>
  <c r="X1467" i="5"/>
  <c r="AA1467" i="5" s="1"/>
  <c r="X1391" i="5"/>
  <c r="AA1391" i="5" s="1"/>
  <c r="X1355" i="5"/>
  <c r="AA1355" i="5" s="1"/>
  <c r="X1424" i="5"/>
  <c r="AA1424" i="5" s="1"/>
  <c r="X1422" i="5"/>
  <c r="AA1422" i="5" s="1"/>
  <c r="X1347" i="5"/>
  <c r="AA1347" i="5" s="1"/>
  <c r="X1341" i="5"/>
  <c r="AA1341" i="5" s="1"/>
  <c r="X1415" i="5"/>
  <c r="AA1415" i="5" s="1"/>
  <c r="X1463" i="5"/>
  <c r="AA1463" i="5" s="1"/>
  <c r="X1389" i="5"/>
  <c r="AA1389" i="5" s="1"/>
  <c r="X1400" i="5"/>
  <c r="AA1400" i="5" s="1"/>
  <c r="X1342" i="5"/>
  <c r="AA1342" i="5" s="1"/>
  <c r="X1363" i="5"/>
  <c r="AA1363" i="5" s="1"/>
  <c r="X1379" i="5"/>
  <c r="AA1379" i="5" s="1"/>
  <c r="X1392" i="5"/>
  <c r="AA1392" i="5" s="1"/>
  <c r="X1419" i="5"/>
  <c r="AA1419" i="5" s="1"/>
  <c r="X1336" i="5"/>
  <c r="AA1336" i="5" s="1"/>
  <c r="X1448" i="5"/>
  <c r="AA1448" i="5" s="1"/>
  <c r="X1453" i="5"/>
  <c r="AA1453" i="5" s="1"/>
  <c r="X1377" i="5"/>
  <c r="AA1377" i="5" s="1"/>
  <c r="X1397" i="5"/>
  <c r="AA1397" i="5" s="1"/>
  <c r="X1334" i="5"/>
  <c r="AA1334" i="5" s="1"/>
  <c r="X1381" i="5"/>
  <c r="AA1381" i="5" s="1"/>
  <c r="X1441" i="5"/>
  <c r="AA1441" i="5" s="1"/>
  <c r="X1338" i="5"/>
  <c r="AA1338" i="5" s="1"/>
  <c r="X1423" i="5"/>
  <c r="AA1423" i="5" s="1"/>
  <c r="X1387" i="5"/>
  <c r="AA1387" i="5" s="1"/>
  <c r="X1383" i="5"/>
  <c r="AA1383" i="5" s="1"/>
  <c r="X1438" i="5"/>
  <c r="AA1438" i="5" s="1"/>
  <c r="X1346" i="5"/>
  <c r="AA1346" i="5" s="1"/>
  <c r="X1396" i="5"/>
  <c r="AA1396" i="5" s="1"/>
  <c r="X1443" i="5"/>
  <c r="AA1443" i="5" s="1"/>
  <c r="X1390" i="5"/>
  <c r="AA1390" i="5" s="1"/>
  <c r="X1437" i="5"/>
  <c r="AA1437" i="5" s="1"/>
  <c r="X1451" i="5"/>
  <c r="AA1451" i="5" s="1"/>
  <c r="X1356" i="5"/>
  <c r="AA1356" i="5" s="1"/>
  <c r="X1328" i="5"/>
  <c r="AA1328" i="5" s="1"/>
  <c r="X1447" i="5"/>
  <c r="AA1447" i="5" s="1"/>
  <c r="X1375" i="5"/>
  <c r="AA1375" i="5" s="1"/>
  <c r="X1404" i="5"/>
  <c r="AA1404" i="5" s="1"/>
  <c r="X1431" i="5"/>
  <c r="AA1431" i="5" s="1"/>
  <c r="X1398" i="5"/>
  <c r="AA1398" i="5" s="1"/>
  <c r="X1348" i="5"/>
  <c r="AA1348" i="5" s="1"/>
  <c r="X1464" i="5"/>
  <c r="AA1464" i="5" s="1"/>
  <c r="Z1322" i="5" l="1"/>
  <c r="U1322" i="5"/>
  <c r="W1322" i="5" s="1"/>
  <c r="Z1321" i="5"/>
  <c r="U1321" i="5"/>
  <c r="Z1320" i="5"/>
  <c r="U1320" i="5"/>
  <c r="Z1313" i="5"/>
  <c r="U1313" i="5"/>
  <c r="W1313" i="5" s="1"/>
  <c r="Z1312" i="5"/>
  <c r="U1312" i="5"/>
  <c r="W1312" i="5" s="1"/>
  <c r="Z1310" i="5"/>
  <c r="U1310" i="5"/>
  <c r="W1310" i="5" s="1"/>
  <c r="Z1309" i="5"/>
  <c r="U1309" i="5"/>
  <c r="Z1308" i="5"/>
  <c r="U1308" i="5"/>
  <c r="W1308" i="5" s="1"/>
  <c r="Z1307" i="5"/>
  <c r="U1307" i="5"/>
  <c r="W1307" i="5" s="1"/>
  <c r="Z1306" i="5"/>
  <c r="U1306" i="5"/>
  <c r="W1306" i="5" s="1"/>
  <c r="Z1305" i="5"/>
  <c r="U1305" i="5"/>
  <c r="Z1304" i="5"/>
  <c r="U1304" i="5"/>
  <c r="W1304" i="5" s="1"/>
  <c r="Z1303" i="5"/>
  <c r="U1303" i="5"/>
  <c r="W1303" i="5" s="1"/>
  <c r="Z1302" i="5"/>
  <c r="U1302" i="5"/>
  <c r="Z1301" i="5"/>
  <c r="U1301" i="5"/>
  <c r="W1301" i="5" s="1"/>
  <c r="Z1300" i="5"/>
  <c r="U1300" i="5"/>
  <c r="W1300" i="5" s="1"/>
  <c r="Z1299" i="5"/>
  <c r="U1299" i="5"/>
  <c r="W1299" i="5" s="1"/>
  <c r="Z1297" i="5"/>
  <c r="U1297" i="5"/>
  <c r="W1297" i="5" s="1"/>
  <c r="Z1295" i="5"/>
  <c r="U1295" i="5"/>
  <c r="Z1293" i="5"/>
  <c r="U1293" i="5"/>
  <c r="W1293" i="5" s="1"/>
  <c r="Z1292" i="5"/>
  <c r="U1292" i="5"/>
  <c r="W1292" i="5" s="1"/>
  <c r="Z1291" i="5"/>
  <c r="U1291" i="5"/>
  <c r="Z1287" i="5"/>
  <c r="U1287" i="5"/>
  <c r="W1287" i="5" s="1"/>
  <c r="Z1286" i="5"/>
  <c r="U1286" i="5"/>
  <c r="W1286" i="5" s="1"/>
  <c r="Z1285" i="5"/>
  <c r="U1285" i="5"/>
  <c r="W1285" i="5" s="1"/>
  <c r="Z1284" i="5"/>
  <c r="U1284" i="5"/>
  <c r="W1284" i="5" s="1"/>
  <c r="Z1281" i="5"/>
  <c r="U1281" i="5"/>
  <c r="W1281" i="5" s="1"/>
  <c r="Z1279" i="5"/>
  <c r="U1279" i="5"/>
  <c r="W1279" i="5" s="1"/>
  <c r="Z1278" i="5"/>
  <c r="U1278" i="5"/>
  <c r="W1278" i="5" s="1"/>
  <c r="Z1277" i="5"/>
  <c r="U1277" i="5"/>
  <c r="W1277" i="5" s="1"/>
  <c r="Z1276" i="5"/>
  <c r="U1276" i="5"/>
  <c r="W1276" i="5" s="1"/>
  <c r="Z1274" i="5"/>
  <c r="U1274" i="5"/>
  <c r="W1274" i="5" s="1"/>
  <c r="Z1273" i="5"/>
  <c r="U1273" i="5"/>
  <c r="W1273" i="5" s="1"/>
  <c r="Z1272" i="5"/>
  <c r="U1272" i="5"/>
  <c r="Z1271" i="5"/>
  <c r="U1271" i="5"/>
  <c r="Z1270" i="5"/>
  <c r="U1270" i="5"/>
  <c r="W1270" i="5" s="1"/>
  <c r="Z1268" i="5"/>
  <c r="U1268" i="5"/>
  <c r="W1268" i="5" s="1"/>
  <c r="Z1266" i="5"/>
  <c r="U1266" i="5"/>
  <c r="Z1263" i="5"/>
  <c r="U1263" i="5"/>
  <c r="Z1262" i="5"/>
  <c r="U1262" i="5"/>
  <c r="W1262" i="5" s="1"/>
  <c r="Z1261" i="5"/>
  <c r="U1261" i="5"/>
  <c r="W1261" i="5" s="1"/>
  <c r="Z1260" i="5"/>
  <c r="U1260" i="5"/>
  <c r="Z1259" i="5"/>
  <c r="U1259" i="5"/>
  <c r="Z1258" i="5"/>
  <c r="U1258" i="5"/>
  <c r="W1258" i="5" s="1"/>
  <c r="Z1257" i="5"/>
  <c r="U1257" i="5"/>
  <c r="W1257" i="5" s="1"/>
  <c r="Z1255" i="5"/>
  <c r="U1255" i="5"/>
  <c r="W1255" i="5" s="1"/>
  <c r="Z1254" i="5"/>
  <c r="U1254" i="5"/>
  <c r="Z1251" i="5"/>
  <c r="U1251" i="5"/>
  <c r="W1251" i="5" s="1"/>
  <c r="Z1250" i="5"/>
  <c r="U1250" i="5"/>
  <c r="W1250" i="5" s="1"/>
  <c r="Z1249" i="5"/>
  <c r="U1249" i="5"/>
  <c r="Z1247" i="5"/>
  <c r="U1247" i="5"/>
  <c r="W1247" i="5" s="1"/>
  <c r="Z1245" i="5"/>
  <c r="U1245" i="5"/>
  <c r="W1245" i="5" s="1"/>
  <c r="Z1244" i="5"/>
  <c r="U1244" i="5"/>
  <c r="W1244" i="5" s="1"/>
  <c r="Z1243" i="5"/>
  <c r="U1243" i="5"/>
  <c r="Z1242" i="5"/>
  <c r="U1242" i="5"/>
  <c r="Z1237" i="5"/>
  <c r="U1237" i="5"/>
  <c r="W1237" i="5" s="1"/>
  <c r="Z1236" i="5"/>
  <c r="U1236" i="5"/>
  <c r="W1236" i="5" s="1"/>
  <c r="Z1235" i="5"/>
  <c r="U1235" i="5"/>
  <c r="W1235" i="5" s="1"/>
  <c r="Z1234" i="5"/>
  <c r="U1234" i="5"/>
  <c r="Z1233" i="5"/>
  <c r="U1233" i="5"/>
  <c r="W1233" i="5" s="1"/>
  <c r="Z1232" i="5"/>
  <c r="U1232" i="5"/>
  <c r="W1232" i="5" s="1"/>
  <c r="Z1229" i="5"/>
  <c r="U1229" i="5"/>
  <c r="Z1228" i="5"/>
  <c r="U1228" i="5"/>
  <c r="W1228" i="5" s="1"/>
  <c r="Z1227" i="5"/>
  <c r="U1227" i="5"/>
  <c r="W1227" i="5" s="1"/>
  <c r="Z1226" i="5"/>
  <c r="U1226" i="5"/>
  <c r="W1226" i="5" s="1"/>
  <c r="Z1225" i="5"/>
  <c r="U1225" i="5"/>
  <c r="Z1223" i="5"/>
  <c r="U1223" i="5"/>
  <c r="Z1222" i="5"/>
  <c r="U1222" i="5"/>
  <c r="W1222" i="5" s="1"/>
  <c r="Z1221" i="5"/>
  <c r="U1221" i="5"/>
  <c r="W1221" i="5" s="1"/>
  <c r="Z1220" i="5"/>
  <c r="U1220" i="5"/>
  <c r="Z1219" i="5"/>
  <c r="U1219" i="5"/>
  <c r="W1219" i="5" s="1"/>
  <c r="Z1218" i="5"/>
  <c r="U1218" i="5"/>
  <c r="W1218" i="5" s="1"/>
  <c r="Z1216" i="5"/>
  <c r="U1216" i="5"/>
  <c r="W1216" i="5" s="1"/>
  <c r="Z1215" i="5"/>
  <c r="U1215" i="5"/>
  <c r="Z1214" i="5"/>
  <c r="U1214" i="5"/>
  <c r="Z1213" i="5"/>
  <c r="U1213" i="5"/>
  <c r="W1213" i="5" s="1"/>
  <c r="Z1212" i="5"/>
  <c r="U1212" i="5"/>
  <c r="W1212" i="5" s="1"/>
  <c r="Z1202" i="5"/>
  <c r="U1202" i="5"/>
  <c r="Z1201" i="5"/>
  <c r="U1201" i="5"/>
  <c r="W1201" i="5" s="1"/>
  <c r="Z1196" i="5"/>
  <c r="U1196" i="5"/>
  <c r="W1196" i="5" s="1"/>
  <c r="Z1193" i="5"/>
  <c r="U1193" i="5"/>
  <c r="W1193" i="5" s="1"/>
  <c r="Z1191" i="5"/>
  <c r="U1191" i="5"/>
  <c r="Z1190" i="5"/>
  <c r="U1190" i="5"/>
  <c r="Z1189" i="5"/>
  <c r="U1189" i="5"/>
  <c r="Z1188" i="5"/>
  <c r="U1188" i="5"/>
  <c r="W1188" i="5" s="1"/>
  <c r="Z1185" i="5"/>
  <c r="U1185" i="5"/>
  <c r="W1185" i="5" s="1"/>
  <c r="Z1183" i="5"/>
  <c r="U1183" i="5"/>
  <c r="W1183" i="5" s="1"/>
  <c r="Z1180" i="5"/>
  <c r="U1180" i="5"/>
  <c r="W1180" i="5" s="1"/>
  <c r="Z1179" i="5"/>
  <c r="U1179" i="5"/>
  <c r="W1179" i="5" s="1"/>
  <c r="Z1174" i="5"/>
  <c r="U1174" i="5"/>
  <c r="Z1172" i="5"/>
  <c r="U1172" i="5"/>
  <c r="W1172" i="5" s="1"/>
  <c r="Z1170" i="5"/>
  <c r="U1170" i="5"/>
  <c r="W1170" i="5" s="1"/>
  <c r="Z1169" i="5"/>
  <c r="U1169" i="5"/>
  <c r="W1169" i="5" s="1"/>
  <c r="Z1167" i="5"/>
  <c r="U1167" i="5"/>
  <c r="Z1165" i="5"/>
  <c r="U1165" i="5"/>
  <c r="W1165" i="5" s="1"/>
  <c r="Z1164" i="5"/>
  <c r="U1164" i="5"/>
  <c r="W1164" i="5" s="1"/>
  <c r="Z1162" i="5"/>
  <c r="U1162" i="5"/>
  <c r="W1162" i="5" s="1"/>
  <c r="Z1157" i="5"/>
  <c r="U1157" i="5"/>
  <c r="W1157" i="5" s="1"/>
  <c r="Z1155" i="5"/>
  <c r="U1155" i="5"/>
  <c r="W1155" i="5" s="1"/>
  <c r="Z1154" i="5"/>
  <c r="U1154" i="5"/>
  <c r="W1154" i="5" s="1"/>
  <c r="Z1153" i="5"/>
  <c r="U1153" i="5"/>
  <c r="W1153" i="5" s="1"/>
  <c r="Z1152" i="5"/>
  <c r="U1152" i="5"/>
  <c r="W1152" i="5" s="1"/>
  <c r="Z1147" i="5"/>
  <c r="U1147" i="5"/>
  <c r="W1147" i="5" s="1"/>
  <c r="Z1142" i="5"/>
  <c r="U1142" i="5"/>
  <c r="W1142" i="5" s="1"/>
  <c r="Z1141" i="5"/>
  <c r="U1141" i="5"/>
  <c r="W1141" i="5" s="1"/>
  <c r="Z1137" i="5"/>
  <c r="U1137" i="5"/>
  <c r="Z1133" i="5"/>
  <c r="U1133" i="5"/>
  <c r="W1133" i="5" s="1"/>
  <c r="Z1125" i="5"/>
  <c r="U1125" i="5"/>
  <c r="W1125" i="5" s="1"/>
  <c r="Z1123" i="5"/>
  <c r="U1123" i="5"/>
  <c r="W1123" i="5" s="1"/>
  <c r="Z1120" i="5"/>
  <c r="U1120" i="5"/>
  <c r="W1120" i="5" s="1"/>
  <c r="Z1114" i="5"/>
  <c r="U1114" i="5"/>
  <c r="W1114" i="5" s="1"/>
  <c r="Z1111" i="5"/>
  <c r="U1111" i="5"/>
  <c r="W1111" i="5" s="1"/>
  <c r="Z1110" i="5"/>
  <c r="U1110" i="5"/>
  <c r="W1110" i="5" s="1"/>
  <c r="Z1109" i="5"/>
  <c r="U1109" i="5"/>
  <c r="Z1108" i="5"/>
  <c r="U1108" i="5"/>
  <c r="W1108" i="5" s="1"/>
  <c r="Z1107" i="5"/>
  <c r="U1107" i="5"/>
  <c r="W1107" i="5" s="1"/>
  <c r="Z1105" i="5"/>
  <c r="U1105" i="5"/>
  <c r="W1105" i="5" s="1"/>
  <c r="Z1104" i="5"/>
  <c r="U1104" i="5"/>
  <c r="Z1101" i="5"/>
  <c r="U1101" i="5"/>
  <c r="Z1100" i="5"/>
  <c r="U1100" i="5"/>
  <c r="W1100" i="5" s="1"/>
  <c r="Z1099" i="5"/>
  <c r="U1099" i="5"/>
  <c r="W1099" i="5" s="1"/>
  <c r="Z1094" i="5"/>
  <c r="U1094" i="5"/>
  <c r="W1094" i="5" s="1"/>
  <c r="Z1089" i="5"/>
  <c r="U1089" i="5"/>
  <c r="W1089" i="5" s="1"/>
  <c r="Z1086" i="5"/>
  <c r="U1086" i="5"/>
  <c r="W1086" i="5" s="1"/>
  <c r="Z1085" i="5"/>
  <c r="U1085" i="5"/>
  <c r="W1085" i="5" s="1"/>
  <c r="Z1084" i="5"/>
  <c r="U1084" i="5"/>
  <c r="W1084" i="5" s="1"/>
  <c r="Z1083" i="5"/>
  <c r="U1083" i="5"/>
  <c r="Z1082" i="5"/>
  <c r="U1082" i="5"/>
  <c r="W1082" i="5" s="1"/>
  <c r="Z1081" i="5"/>
  <c r="U1081" i="5"/>
  <c r="W1081" i="5" s="1"/>
  <c r="Z1080" i="5"/>
  <c r="U1080" i="5"/>
  <c r="Z1079" i="5"/>
  <c r="U1079" i="5"/>
  <c r="Z1078" i="5"/>
  <c r="U1078" i="5"/>
  <c r="W1078" i="5" s="1"/>
  <c r="Z1077" i="5"/>
  <c r="U1077" i="5"/>
  <c r="W1077" i="5" s="1"/>
  <c r="Z1076" i="5"/>
  <c r="U1076" i="5"/>
  <c r="W1076" i="5" s="1"/>
  <c r="Z1075" i="5"/>
  <c r="U1075" i="5"/>
  <c r="Z1074" i="5"/>
  <c r="U1074" i="5"/>
  <c r="W1074" i="5" s="1"/>
  <c r="Z1071" i="5"/>
  <c r="U1071" i="5"/>
  <c r="W1071" i="5" s="1"/>
  <c r="Z1070" i="5"/>
  <c r="U1070" i="5"/>
  <c r="W1070" i="5" s="1"/>
  <c r="Z1069" i="5"/>
  <c r="U1069" i="5"/>
  <c r="W1069" i="5" s="1"/>
  <c r="Z1064" i="5"/>
  <c r="U1064" i="5"/>
  <c r="W1064" i="5" s="1"/>
  <c r="Z1062" i="5"/>
  <c r="U1062" i="5"/>
  <c r="W1062" i="5" s="1"/>
  <c r="Z1061" i="5"/>
  <c r="U1061" i="5"/>
  <c r="Z1059" i="5"/>
  <c r="U1059" i="5"/>
  <c r="Z1057" i="5"/>
  <c r="U1057" i="5"/>
  <c r="W1057" i="5" s="1"/>
  <c r="Z1056" i="5"/>
  <c r="U1056" i="5"/>
  <c r="W1056" i="5" s="1"/>
  <c r="Z1055" i="5"/>
  <c r="U1055" i="5"/>
  <c r="Z1054" i="5"/>
  <c r="U1054" i="5"/>
  <c r="Z1053" i="5"/>
  <c r="U1053" i="5"/>
  <c r="W1053" i="5" s="1"/>
  <c r="Z1051" i="5"/>
  <c r="U1051" i="5"/>
  <c r="W1051" i="5" s="1"/>
  <c r="Z1050" i="5"/>
  <c r="U1050" i="5"/>
  <c r="Z1049" i="5"/>
  <c r="U1049" i="5"/>
  <c r="W1049" i="5" s="1"/>
  <c r="Z1048" i="5"/>
  <c r="U1048" i="5"/>
  <c r="W1048" i="5" s="1"/>
  <c r="Z1047" i="5"/>
  <c r="U1047" i="5"/>
  <c r="W1047" i="5" s="1"/>
  <c r="Z1046" i="5"/>
  <c r="U1046" i="5"/>
  <c r="Z1045" i="5"/>
  <c r="U1045" i="5"/>
  <c r="Z1044" i="5"/>
  <c r="U1044" i="5"/>
  <c r="W1044" i="5" s="1"/>
  <c r="Z1042" i="5"/>
  <c r="U1042" i="5"/>
  <c r="W1042" i="5" s="1"/>
  <c r="Z1041" i="5"/>
  <c r="U1041" i="5"/>
  <c r="Z1040" i="5"/>
  <c r="U1040" i="5"/>
  <c r="W1040" i="5" s="1"/>
  <c r="Z1039" i="5"/>
  <c r="U1039" i="5"/>
  <c r="W1039" i="5" s="1"/>
  <c r="Z1038" i="5"/>
  <c r="U1038" i="5"/>
  <c r="W1038" i="5" s="1"/>
  <c r="Z1037" i="5"/>
  <c r="U1037" i="5"/>
  <c r="Z1036" i="5"/>
  <c r="U1036" i="5"/>
  <c r="Z1035" i="5"/>
  <c r="U1035" i="5"/>
  <c r="W1035" i="5" s="1"/>
  <c r="Z1034" i="5"/>
  <c r="U1034" i="5"/>
  <c r="W1034" i="5" s="1"/>
  <c r="Z1032" i="5"/>
  <c r="U1032" i="5"/>
  <c r="Z1031" i="5"/>
  <c r="U1031" i="5"/>
  <c r="Z1030" i="5"/>
  <c r="U1030" i="5"/>
  <c r="W1030" i="5" s="1"/>
  <c r="Z1029" i="5"/>
  <c r="U1029" i="5"/>
  <c r="W1029" i="5" s="1"/>
  <c r="Z1028" i="5"/>
  <c r="U1028" i="5"/>
  <c r="Z1027" i="5"/>
  <c r="U1027" i="5"/>
  <c r="Z1026" i="5"/>
  <c r="U1026" i="5"/>
  <c r="W1026" i="5" s="1"/>
  <c r="Z1025" i="5"/>
  <c r="U1025" i="5"/>
  <c r="W1025" i="5" s="1"/>
  <c r="Z1024" i="5"/>
  <c r="U1024" i="5"/>
  <c r="Z1023" i="5"/>
  <c r="U1023" i="5"/>
  <c r="Z1022" i="5"/>
  <c r="U1022" i="5"/>
  <c r="W1022" i="5" s="1"/>
  <c r="Z1021" i="5"/>
  <c r="U1021" i="5"/>
  <c r="W1021" i="5" s="1"/>
  <c r="Z1020" i="5"/>
  <c r="U1020" i="5"/>
  <c r="Z1019" i="5"/>
  <c r="U1019" i="5"/>
  <c r="W1019" i="5" s="1"/>
  <c r="Z1018" i="5"/>
  <c r="U1018" i="5"/>
  <c r="W1018" i="5" s="1"/>
  <c r="Z1017" i="5"/>
  <c r="U1017" i="5"/>
  <c r="W1017" i="5" s="1"/>
  <c r="Z1016" i="5"/>
  <c r="U1016" i="5"/>
  <c r="Z1015" i="5"/>
  <c r="U1015" i="5"/>
  <c r="Z1014" i="5"/>
  <c r="U1014" i="5"/>
  <c r="W1014" i="5" s="1"/>
  <c r="Z1013" i="5"/>
  <c r="U1013" i="5"/>
  <c r="W1013" i="5" s="1"/>
  <c r="Z1012" i="5"/>
  <c r="U1012" i="5"/>
  <c r="Z1011" i="5"/>
  <c r="U1011" i="5"/>
  <c r="W1011" i="5" s="1"/>
  <c r="Z1010" i="5"/>
  <c r="U1010" i="5"/>
  <c r="W1010" i="5" s="1"/>
  <c r="Z1009" i="5"/>
  <c r="U1009" i="5"/>
  <c r="W1009" i="5" s="1"/>
  <c r="Z1008" i="5"/>
  <c r="U1008" i="5"/>
  <c r="Z1007" i="5"/>
  <c r="U1007" i="5"/>
  <c r="Z1006" i="5"/>
  <c r="U1006" i="5"/>
  <c r="Z1005" i="5"/>
  <c r="U1005" i="5"/>
  <c r="W1005" i="5" s="1"/>
  <c r="Z1004" i="5"/>
  <c r="U1004" i="5"/>
  <c r="Z1002" i="5"/>
  <c r="U1002" i="5"/>
  <c r="W1002" i="5" s="1"/>
  <c r="Z1000" i="5"/>
  <c r="U1000" i="5"/>
  <c r="Z999" i="5"/>
  <c r="U999" i="5"/>
  <c r="W999" i="5" s="1"/>
  <c r="Z997" i="5"/>
  <c r="U997" i="5"/>
  <c r="Z994" i="5"/>
  <c r="U994" i="5"/>
  <c r="W994" i="5" s="1"/>
  <c r="Z993" i="5"/>
  <c r="U993" i="5"/>
  <c r="W993" i="5" s="1"/>
  <c r="Z992" i="5"/>
  <c r="U992" i="5"/>
  <c r="W992" i="5" s="1"/>
  <c r="Z991" i="5"/>
  <c r="U991" i="5"/>
  <c r="Z990" i="5"/>
  <c r="U990" i="5"/>
  <c r="W990" i="5" s="1"/>
  <c r="Z987" i="5"/>
  <c r="U987" i="5"/>
  <c r="Z984" i="5"/>
  <c r="U984" i="5"/>
  <c r="W984" i="5" s="1"/>
  <c r="Z983" i="5"/>
  <c r="U983" i="5"/>
  <c r="Z982" i="5"/>
  <c r="U982" i="5"/>
  <c r="W982" i="5" s="1"/>
  <c r="Z981" i="5"/>
  <c r="U981" i="5"/>
  <c r="Z979" i="5"/>
  <c r="U979" i="5"/>
  <c r="W979" i="5" s="1"/>
  <c r="Z978" i="5"/>
  <c r="U978" i="5"/>
  <c r="W978" i="5" s="1"/>
  <c r="Z977" i="5"/>
  <c r="U977" i="5"/>
  <c r="W977" i="5" s="1"/>
  <c r="Z976" i="5"/>
  <c r="U976" i="5"/>
  <c r="Z975" i="5"/>
  <c r="U975" i="5"/>
  <c r="W975" i="5" s="1"/>
  <c r="Z971" i="5"/>
  <c r="U971" i="5"/>
  <c r="W971" i="5" s="1"/>
  <c r="Z969" i="5"/>
  <c r="U969" i="5"/>
  <c r="W969" i="5" s="1"/>
  <c r="Z967" i="5"/>
  <c r="U967" i="5"/>
  <c r="Z966" i="5"/>
  <c r="U966" i="5"/>
  <c r="W966" i="5" s="1"/>
  <c r="Z965" i="5"/>
  <c r="U965" i="5"/>
  <c r="Z963" i="5"/>
  <c r="U963" i="5"/>
  <c r="W963" i="5" s="1"/>
  <c r="Z962" i="5"/>
  <c r="U962" i="5"/>
  <c r="Z961" i="5"/>
  <c r="U961" i="5"/>
  <c r="W961" i="5" s="1"/>
  <c r="Z960" i="5"/>
  <c r="U960" i="5"/>
  <c r="Z959" i="5"/>
  <c r="U959" i="5"/>
  <c r="W959" i="5" s="1"/>
  <c r="Z957" i="5"/>
  <c r="U957" i="5"/>
  <c r="Z955" i="5"/>
  <c r="U955" i="5"/>
  <c r="W955" i="5" s="1"/>
  <c r="Z954" i="5"/>
  <c r="U954" i="5"/>
  <c r="Z952" i="5"/>
  <c r="U952" i="5"/>
  <c r="Z951" i="5"/>
  <c r="U951" i="5"/>
  <c r="Z950" i="5"/>
  <c r="U950" i="5"/>
  <c r="Z949" i="5"/>
  <c r="U949" i="5"/>
  <c r="W949" i="5" s="1"/>
  <c r="Z945" i="5"/>
  <c r="U945" i="5"/>
  <c r="Z943" i="5"/>
  <c r="U943" i="5"/>
  <c r="Z942" i="5"/>
  <c r="U942" i="5"/>
  <c r="Z941" i="5"/>
  <c r="U941" i="5"/>
  <c r="W941" i="5" s="1"/>
  <c r="Z940" i="5"/>
  <c r="U940" i="5"/>
  <c r="W940" i="5" s="1"/>
  <c r="Z939" i="5"/>
  <c r="U939" i="5"/>
  <c r="Z938" i="5"/>
  <c r="U938" i="5"/>
  <c r="Z937" i="5"/>
  <c r="U937" i="5"/>
  <c r="W937" i="5" s="1"/>
  <c r="Z936" i="5"/>
  <c r="U936" i="5"/>
  <c r="Z935" i="5"/>
  <c r="U935" i="5"/>
  <c r="Z934" i="5"/>
  <c r="U934" i="5"/>
  <c r="Z933" i="5"/>
  <c r="U933" i="5"/>
  <c r="W933" i="5" s="1"/>
  <c r="Z932" i="5"/>
  <c r="U932" i="5"/>
  <c r="W932" i="5" s="1"/>
  <c r="Z931" i="5"/>
  <c r="U931" i="5"/>
  <c r="Z930" i="5"/>
  <c r="U930" i="5"/>
  <c r="Z929" i="5"/>
  <c r="U929" i="5"/>
  <c r="W929" i="5" s="1"/>
  <c r="Z928" i="5"/>
  <c r="U928" i="5"/>
  <c r="Z927" i="5"/>
  <c r="U927" i="5"/>
  <c r="Z926" i="5"/>
  <c r="U926" i="5"/>
  <c r="Z925" i="5"/>
  <c r="U925" i="5"/>
  <c r="W925" i="5" s="1"/>
  <c r="Z924" i="5"/>
  <c r="U924" i="5"/>
  <c r="W924" i="5" s="1"/>
  <c r="Z923" i="5"/>
  <c r="U923" i="5"/>
  <c r="Z922" i="5"/>
  <c r="U922" i="5"/>
  <c r="Z921" i="5"/>
  <c r="U921" i="5"/>
  <c r="W921" i="5" s="1"/>
  <c r="Z919" i="5"/>
  <c r="U919" i="5"/>
  <c r="Z916" i="5"/>
  <c r="U916" i="5"/>
  <c r="Z915" i="5"/>
  <c r="U915" i="5"/>
  <c r="Z911" i="5"/>
  <c r="U911" i="5"/>
  <c r="W911" i="5" s="1"/>
  <c r="Z910" i="5"/>
  <c r="U910" i="5"/>
  <c r="W910" i="5" s="1"/>
  <c r="Z908" i="5"/>
  <c r="U908" i="5"/>
  <c r="Z906" i="5"/>
  <c r="U906" i="5"/>
  <c r="Z905" i="5"/>
  <c r="U905" i="5"/>
  <c r="W905" i="5" s="1"/>
  <c r="Z903" i="5"/>
  <c r="U903" i="5"/>
  <c r="Z902" i="5"/>
  <c r="U902" i="5"/>
  <c r="Z898" i="5"/>
  <c r="U898" i="5"/>
  <c r="Z897" i="5"/>
  <c r="U897" i="5"/>
  <c r="W897" i="5" s="1"/>
  <c r="Z896" i="5"/>
  <c r="U896" i="5"/>
  <c r="W896" i="5" s="1"/>
  <c r="Z895" i="5"/>
  <c r="U895" i="5"/>
  <c r="Z894" i="5"/>
  <c r="U894" i="5"/>
  <c r="Z890" i="5"/>
  <c r="U890" i="5"/>
  <c r="W890" i="5" s="1"/>
  <c r="Z889" i="5"/>
  <c r="U889" i="5"/>
  <c r="W889" i="5" s="1"/>
  <c r="Z888" i="5"/>
  <c r="U888" i="5"/>
  <c r="Z885" i="5"/>
  <c r="U885" i="5"/>
  <c r="Z884" i="5"/>
  <c r="U884" i="5"/>
  <c r="W884" i="5" s="1"/>
  <c r="Z879" i="5"/>
  <c r="U879" i="5"/>
  <c r="W879" i="5" s="1"/>
  <c r="Z876" i="5"/>
  <c r="U876" i="5"/>
  <c r="Z875" i="5"/>
  <c r="U875" i="5"/>
  <c r="Z872" i="5"/>
  <c r="U872" i="5"/>
  <c r="W872" i="5" s="1"/>
  <c r="Z870" i="5"/>
  <c r="U870" i="5"/>
  <c r="W870" i="5" s="1"/>
  <c r="Z867" i="5"/>
  <c r="U867" i="5"/>
  <c r="Z866" i="5"/>
  <c r="U866" i="5"/>
  <c r="Z865" i="5"/>
  <c r="U865" i="5"/>
  <c r="W865" i="5" s="1"/>
  <c r="Z863" i="5"/>
  <c r="U863" i="5"/>
  <c r="W863" i="5" s="1"/>
  <c r="Z862" i="5"/>
  <c r="U862" i="5"/>
  <c r="Z859" i="5"/>
  <c r="U859" i="5"/>
  <c r="Z857" i="5"/>
  <c r="U857" i="5"/>
  <c r="W857" i="5" s="1"/>
  <c r="Z856" i="5"/>
  <c r="U856" i="5"/>
  <c r="W856" i="5" s="1"/>
  <c r="Y895" i="5" l="1"/>
  <c r="AB895" i="5" s="1"/>
  <c r="W895" i="5"/>
  <c r="Y908" i="5"/>
  <c r="AB908" i="5" s="1"/>
  <c r="W908" i="5"/>
  <c r="Y951" i="5"/>
  <c r="AB951" i="5" s="1"/>
  <c r="W951" i="5"/>
  <c r="Y960" i="5"/>
  <c r="AB960" i="5" s="1"/>
  <c r="W960" i="5"/>
  <c r="Y981" i="5"/>
  <c r="AB981" i="5" s="1"/>
  <c r="W981" i="5"/>
  <c r="Y991" i="5"/>
  <c r="AB991" i="5" s="1"/>
  <c r="W991" i="5"/>
  <c r="Y1004" i="5"/>
  <c r="AB1004" i="5" s="1"/>
  <c r="W1004" i="5"/>
  <c r="Y1016" i="5"/>
  <c r="AB1016" i="5" s="1"/>
  <c r="W1016" i="5"/>
  <c r="Y1028" i="5"/>
  <c r="AB1028" i="5" s="1"/>
  <c r="W1028" i="5"/>
  <c r="Y1041" i="5"/>
  <c r="AB1041" i="5" s="1"/>
  <c r="W1041" i="5"/>
  <c r="Y1055" i="5"/>
  <c r="AB1055" i="5" s="1"/>
  <c r="W1055" i="5"/>
  <c r="Y1109" i="5"/>
  <c r="AB1109" i="5" s="1"/>
  <c r="W1109" i="5"/>
  <c r="Y1137" i="5"/>
  <c r="AB1137" i="5" s="1"/>
  <c r="W1137" i="5"/>
  <c r="Y1174" i="5"/>
  <c r="AB1174" i="5" s="1"/>
  <c r="W1174" i="5"/>
  <c r="Y1189" i="5"/>
  <c r="AB1189" i="5" s="1"/>
  <c r="W1189" i="5"/>
  <c r="Y1220" i="5"/>
  <c r="AB1220" i="5" s="1"/>
  <c r="W1220" i="5"/>
  <c r="Y1229" i="5"/>
  <c r="AB1229" i="5" s="1"/>
  <c r="W1229" i="5"/>
  <c r="Y1249" i="5"/>
  <c r="AB1249" i="5" s="1"/>
  <c r="W1249" i="5"/>
  <c r="Y1266" i="5"/>
  <c r="AB1266" i="5" s="1"/>
  <c r="W1266" i="5"/>
  <c r="Y1291" i="5"/>
  <c r="AB1291" i="5" s="1"/>
  <c r="W1291" i="5"/>
  <c r="Y888" i="5"/>
  <c r="AB888" i="5" s="1"/>
  <c r="W888" i="5"/>
  <c r="Y902" i="5"/>
  <c r="AB902" i="5" s="1"/>
  <c r="W902" i="5"/>
  <c r="Y916" i="5"/>
  <c r="AB916" i="5" s="1"/>
  <c r="W916" i="5"/>
  <c r="Y923" i="5"/>
  <c r="AB923" i="5" s="1"/>
  <c r="W923" i="5"/>
  <c r="Y927" i="5"/>
  <c r="AB927" i="5" s="1"/>
  <c r="W927" i="5"/>
  <c r="Y931" i="5"/>
  <c r="AB931" i="5" s="1"/>
  <c r="W931" i="5"/>
  <c r="Y935" i="5"/>
  <c r="AB935" i="5" s="1"/>
  <c r="W935" i="5"/>
  <c r="Y939" i="5"/>
  <c r="AB939" i="5" s="1"/>
  <c r="W939" i="5"/>
  <c r="Y943" i="5"/>
  <c r="AB943" i="5" s="1"/>
  <c r="W943" i="5"/>
  <c r="Y957" i="5"/>
  <c r="AB957" i="5" s="1"/>
  <c r="W957" i="5"/>
  <c r="Y962" i="5"/>
  <c r="AB962" i="5" s="1"/>
  <c r="W962" i="5"/>
  <c r="Y967" i="5"/>
  <c r="AB967" i="5" s="1"/>
  <c r="W967" i="5"/>
  <c r="Y976" i="5"/>
  <c r="AB976" i="5" s="1"/>
  <c r="W976" i="5"/>
  <c r="Y983" i="5"/>
  <c r="AB983" i="5" s="1"/>
  <c r="W983" i="5"/>
  <c r="Y1000" i="5"/>
  <c r="AB1000" i="5" s="1"/>
  <c r="W1000" i="5"/>
  <c r="Y1008" i="5"/>
  <c r="AB1008" i="5" s="1"/>
  <c r="W1008" i="5"/>
  <c r="Y1020" i="5"/>
  <c r="AB1020" i="5" s="1"/>
  <c r="W1020" i="5"/>
  <c r="Y1032" i="5"/>
  <c r="AB1032" i="5" s="1"/>
  <c r="W1032" i="5"/>
  <c r="Y1046" i="5"/>
  <c r="AB1046" i="5" s="1"/>
  <c r="W1046" i="5"/>
  <c r="Y1080" i="5"/>
  <c r="AB1080" i="5" s="1"/>
  <c r="W1080" i="5"/>
  <c r="Y1104" i="5"/>
  <c r="AB1104" i="5" s="1"/>
  <c r="W1104" i="5"/>
  <c r="Y1167" i="5"/>
  <c r="AB1167" i="5" s="1"/>
  <c r="W1167" i="5"/>
  <c r="Y1191" i="5"/>
  <c r="AB1191" i="5" s="1"/>
  <c r="W1191" i="5"/>
  <c r="Y1202" i="5"/>
  <c r="AB1202" i="5" s="1"/>
  <c r="W1202" i="5"/>
  <c r="Y1215" i="5"/>
  <c r="AB1215" i="5" s="1"/>
  <c r="W1215" i="5"/>
  <c r="Y1260" i="5"/>
  <c r="AB1260" i="5" s="1"/>
  <c r="W1260" i="5"/>
  <c r="Y859" i="5"/>
  <c r="AB859" i="5" s="1"/>
  <c r="W859" i="5"/>
  <c r="Y866" i="5"/>
  <c r="AB866" i="5" s="1"/>
  <c r="W866" i="5"/>
  <c r="Y875" i="5"/>
  <c r="AB875" i="5" s="1"/>
  <c r="W875" i="5"/>
  <c r="Y885" i="5"/>
  <c r="AB885" i="5" s="1"/>
  <c r="W885" i="5"/>
  <c r="Y894" i="5"/>
  <c r="AB894" i="5" s="1"/>
  <c r="W894" i="5"/>
  <c r="Y898" i="5"/>
  <c r="AB898" i="5" s="1"/>
  <c r="W898" i="5"/>
  <c r="Y903" i="5"/>
  <c r="AB903" i="5" s="1"/>
  <c r="W903" i="5"/>
  <c r="Y906" i="5"/>
  <c r="AB906" i="5" s="1"/>
  <c r="W906" i="5"/>
  <c r="Y915" i="5"/>
  <c r="AB915" i="5" s="1"/>
  <c r="W915" i="5"/>
  <c r="Y919" i="5"/>
  <c r="AB919" i="5" s="1"/>
  <c r="W919" i="5"/>
  <c r="Y922" i="5"/>
  <c r="AB922" i="5" s="1"/>
  <c r="W922" i="5"/>
  <c r="Y926" i="5"/>
  <c r="AB926" i="5" s="1"/>
  <c r="W926" i="5"/>
  <c r="Y928" i="5"/>
  <c r="AB928" i="5" s="1"/>
  <c r="W928" i="5"/>
  <c r="Y930" i="5"/>
  <c r="AB930" i="5" s="1"/>
  <c r="W930" i="5"/>
  <c r="Y934" i="5"/>
  <c r="AB934" i="5" s="1"/>
  <c r="W934" i="5"/>
  <c r="Y936" i="5"/>
  <c r="AB936" i="5" s="1"/>
  <c r="W936" i="5"/>
  <c r="Y938" i="5"/>
  <c r="AB938" i="5" s="1"/>
  <c r="W938" i="5"/>
  <c r="Y942" i="5"/>
  <c r="AB942" i="5" s="1"/>
  <c r="W942" i="5"/>
  <c r="Y945" i="5"/>
  <c r="AB945" i="5" s="1"/>
  <c r="W945" i="5"/>
  <c r="Y950" i="5"/>
  <c r="AB950" i="5" s="1"/>
  <c r="W950" i="5"/>
  <c r="Y952" i="5"/>
  <c r="AB952" i="5" s="1"/>
  <c r="W952" i="5"/>
  <c r="Y1007" i="5"/>
  <c r="AB1007" i="5" s="1"/>
  <c r="W1007" i="5"/>
  <c r="Y1015" i="5"/>
  <c r="AB1015" i="5" s="1"/>
  <c r="W1015" i="5"/>
  <c r="Y1023" i="5"/>
  <c r="AB1023" i="5" s="1"/>
  <c r="W1023" i="5"/>
  <c r="Y1027" i="5"/>
  <c r="AB1027" i="5" s="1"/>
  <c r="W1027" i="5"/>
  <c r="Y1031" i="5"/>
  <c r="AB1031" i="5" s="1"/>
  <c r="W1031" i="5"/>
  <c r="Y1036" i="5"/>
  <c r="AB1036" i="5" s="1"/>
  <c r="W1036" i="5"/>
  <c r="Y1045" i="5"/>
  <c r="AB1045" i="5" s="1"/>
  <c r="W1045" i="5"/>
  <c r="Y1054" i="5"/>
  <c r="AB1054" i="5" s="1"/>
  <c r="W1054" i="5"/>
  <c r="Y1059" i="5"/>
  <c r="AB1059" i="5" s="1"/>
  <c r="W1059" i="5"/>
  <c r="Y1075" i="5"/>
  <c r="AB1075" i="5" s="1"/>
  <c r="W1075" i="5"/>
  <c r="Y1079" i="5"/>
  <c r="AB1079" i="5" s="1"/>
  <c r="W1079" i="5"/>
  <c r="Y1083" i="5"/>
  <c r="AB1083" i="5" s="1"/>
  <c r="W1083" i="5"/>
  <c r="Y1101" i="5"/>
  <c r="AB1101" i="5" s="1"/>
  <c r="W1101" i="5"/>
  <c r="Y1190" i="5"/>
  <c r="AB1190" i="5" s="1"/>
  <c r="W1190" i="5"/>
  <c r="Y1214" i="5"/>
  <c r="AB1214" i="5" s="1"/>
  <c r="W1214" i="5"/>
  <c r="Y1223" i="5"/>
  <c r="AB1223" i="5" s="1"/>
  <c r="W1223" i="5"/>
  <c r="Y1234" i="5"/>
  <c r="AB1234" i="5" s="1"/>
  <c r="W1234" i="5"/>
  <c r="Y1242" i="5"/>
  <c r="AB1242" i="5" s="1"/>
  <c r="W1242" i="5"/>
  <c r="Y1254" i="5"/>
  <c r="AB1254" i="5" s="1"/>
  <c r="W1254" i="5"/>
  <c r="Y1259" i="5"/>
  <c r="AB1259" i="5" s="1"/>
  <c r="W1259" i="5"/>
  <c r="Y1263" i="5"/>
  <c r="AB1263" i="5" s="1"/>
  <c r="W1263" i="5"/>
  <c r="Y1271" i="5"/>
  <c r="AB1271" i="5" s="1"/>
  <c r="W1271" i="5"/>
  <c r="Y1295" i="5"/>
  <c r="AB1295" i="5" s="1"/>
  <c r="W1295" i="5"/>
  <c r="Y1305" i="5"/>
  <c r="AB1305" i="5" s="1"/>
  <c r="W1305" i="5"/>
  <c r="Y1309" i="5"/>
  <c r="AB1309" i="5" s="1"/>
  <c r="W1309" i="5"/>
  <c r="Y1320" i="5"/>
  <c r="AB1320" i="5" s="1"/>
  <c r="W1320" i="5"/>
  <c r="Y862" i="5"/>
  <c r="AB862" i="5" s="1"/>
  <c r="W862" i="5"/>
  <c r="Y867" i="5"/>
  <c r="AB867" i="5" s="1"/>
  <c r="W867" i="5"/>
  <c r="Y876" i="5"/>
  <c r="AB876" i="5" s="1"/>
  <c r="W876" i="5"/>
  <c r="Y954" i="5"/>
  <c r="AB954" i="5" s="1"/>
  <c r="W954" i="5"/>
  <c r="Y965" i="5"/>
  <c r="AB965" i="5" s="1"/>
  <c r="W965" i="5"/>
  <c r="Y987" i="5"/>
  <c r="AB987" i="5" s="1"/>
  <c r="W987" i="5"/>
  <c r="Y997" i="5"/>
  <c r="AB997" i="5" s="1"/>
  <c r="W997" i="5"/>
  <c r="Y1006" i="5"/>
  <c r="AB1006" i="5" s="1"/>
  <c r="W1006" i="5"/>
  <c r="Y1012" i="5"/>
  <c r="AB1012" i="5" s="1"/>
  <c r="W1012" i="5"/>
  <c r="Y1024" i="5"/>
  <c r="AB1024" i="5" s="1"/>
  <c r="W1024" i="5"/>
  <c r="Y1037" i="5"/>
  <c r="AB1037" i="5" s="1"/>
  <c r="W1037" i="5"/>
  <c r="Y1050" i="5"/>
  <c r="AB1050" i="5" s="1"/>
  <c r="W1050" i="5"/>
  <c r="Y1061" i="5"/>
  <c r="AB1061" i="5" s="1"/>
  <c r="W1061" i="5"/>
  <c r="Y1225" i="5"/>
  <c r="AB1225" i="5" s="1"/>
  <c r="W1225" i="5"/>
  <c r="Y1243" i="5"/>
  <c r="AB1243" i="5" s="1"/>
  <c r="W1243" i="5"/>
  <c r="Y1272" i="5"/>
  <c r="AB1272" i="5" s="1"/>
  <c r="W1272" i="5"/>
  <c r="Y1302" i="5"/>
  <c r="AB1302" i="5" s="1"/>
  <c r="W1302" i="5"/>
  <c r="Y1321" i="5"/>
  <c r="AB1321" i="5" s="1"/>
  <c r="W1321" i="5"/>
  <c r="Y932" i="5"/>
  <c r="AB932" i="5" s="1"/>
  <c r="Y1042" i="5"/>
  <c r="AB1042" i="5" s="1"/>
  <c r="Y1299" i="5"/>
  <c r="AB1299" i="5" s="1"/>
  <c r="Y910" i="5"/>
  <c r="AB910" i="5" s="1"/>
  <c r="Y1077" i="5"/>
  <c r="AB1077" i="5" s="1"/>
  <c r="Y1193" i="5"/>
  <c r="AB1193" i="5" s="1"/>
  <c r="Y896" i="5"/>
  <c r="AB896" i="5" s="1"/>
  <c r="Y924" i="5"/>
  <c r="AB924" i="5" s="1"/>
  <c r="Y941" i="5"/>
  <c r="AB941" i="5" s="1"/>
  <c r="Y1017" i="5"/>
  <c r="AB1017" i="5" s="1"/>
  <c r="Y1053" i="5"/>
  <c r="AB1053" i="5" s="1"/>
  <c r="Y1086" i="5"/>
  <c r="AB1086" i="5" s="1"/>
  <c r="Y1235" i="5"/>
  <c r="AB1235" i="5" s="1"/>
  <c r="Y911" i="5"/>
  <c r="AB911" i="5" s="1"/>
  <c r="Y925" i="5"/>
  <c r="AB925" i="5" s="1"/>
  <c r="Y940" i="5"/>
  <c r="AB940" i="5" s="1"/>
  <c r="Y1025" i="5"/>
  <c r="AB1025" i="5" s="1"/>
  <c r="Y1014" i="5"/>
  <c r="AB1014" i="5" s="1"/>
  <c r="Y1034" i="5"/>
  <c r="Y1070" i="5"/>
  <c r="AB1070" i="5" s="1"/>
  <c r="Y1306" i="5"/>
  <c r="AB1306" i="5" s="1"/>
  <c r="Y1051" i="5"/>
  <c r="AB1051" i="5" s="1"/>
  <c r="Y1268" i="5"/>
  <c r="AB1268" i="5" s="1"/>
  <c r="Y1297" i="5"/>
  <c r="AB1297" i="5" s="1"/>
  <c r="Y1308" i="5"/>
  <c r="AB1308" i="5" s="1"/>
  <c r="Y865" i="5"/>
  <c r="AB865" i="5" s="1"/>
  <c r="Y889" i="5"/>
  <c r="AB889" i="5" s="1"/>
  <c r="Y1010" i="5"/>
  <c r="AB1010" i="5" s="1"/>
  <c r="Y1021" i="5"/>
  <c r="AB1021" i="5" s="1"/>
  <c r="Y1029" i="5"/>
  <c r="AB1029" i="5" s="1"/>
  <c r="Y1038" i="5"/>
  <c r="AB1038" i="5" s="1"/>
  <c r="Y1048" i="5"/>
  <c r="AB1048" i="5" s="1"/>
  <c r="Y1084" i="5"/>
  <c r="AB1084" i="5" s="1"/>
  <c r="Y1125" i="5"/>
  <c r="AB1125" i="5" s="1"/>
  <c r="Y1152" i="5"/>
  <c r="AB1152" i="5" s="1"/>
  <c r="Y1153" i="5"/>
  <c r="AB1153" i="5" s="1"/>
  <c r="Y1164" i="5"/>
  <c r="AB1164" i="5" s="1"/>
  <c r="Y1185" i="5"/>
  <c r="AB1185" i="5" s="1"/>
  <c r="Y1188" i="5"/>
  <c r="AB1188" i="5" s="1"/>
  <c r="Y1255" i="5"/>
  <c r="AB1255" i="5" s="1"/>
  <c r="Y1285" i="5"/>
  <c r="AB1285" i="5" s="1"/>
  <c r="Y1312" i="5"/>
  <c r="AB1312" i="5" s="1"/>
  <c r="Y890" i="5"/>
  <c r="AB890" i="5" s="1"/>
  <c r="Y1013" i="5"/>
  <c r="AB1013" i="5" s="1"/>
  <c r="Y1039" i="5"/>
  <c r="AB1039" i="5" s="1"/>
  <c r="Y1085" i="5"/>
  <c r="AB1085" i="5" s="1"/>
  <c r="Y1100" i="5"/>
  <c r="AB1100" i="5" s="1"/>
  <c r="Y884" i="5"/>
  <c r="AB884" i="5" s="1"/>
  <c r="Y897" i="5"/>
  <c r="AB897" i="5" s="1"/>
  <c r="Y933" i="5"/>
  <c r="AB933" i="5" s="1"/>
  <c r="Y1009" i="5"/>
  <c r="AB1009" i="5" s="1"/>
  <c r="Y1018" i="5"/>
  <c r="AB1018" i="5" s="1"/>
  <c r="Y1044" i="5"/>
  <c r="AB1044" i="5" s="1"/>
  <c r="Y1047" i="5"/>
  <c r="AB1047" i="5" s="1"/>
  <c r="Y1110" i="5"/>
  <c r="AB1110" i="5" s="1"/>
  <c r="Y1162" i="5"/>
  <c r="AB1162" i="5" s="1"/>
  <c r="Y1170" i="5"/>
  <c r="AB1170" i="5" s="1"/>
  <c r="Y1216" i="5"/>
  <c r="AB1216" i="5" s="1"/>
  <c r="Y1236" i="5"/>
  <c r="AB1236" i="5" s="1"/>
  <c r="Y1258" i="5"/>
  <c r="AB1258" i="5" s="1"/>
  <c r="Y1284" i="5"/>
  <c r="AB1284" i="5" s="1"/>
  <c r="Y1310" i="5"/>
  <c r="AB1310" i="5" s="1"/>
  <c r="Y1277" i="5"/>
  <c r="AB1277" i="5" s="1"/>
  <c r="Y1078" i="5"/>
  <c r="AB1078" i="5" s="1"/>
  <c r="Y1111" i="5"/>
  <c r="AB1111" i="5" s="1"/>
  <c r="Y1120" i="5"/>
  <c r="AB1120" i="5" s="1"/>
  <c r="Y1154" i="5"/>
  <c r="AB1154" i="5" s="1"/>
  <c r="Y1157" i="5"/>
  <c r="AB1157" i="5" s="1"/>
  <c r="Y1219" i="5"/>
  <c r="AB1219" i="5" s="1"/>
  <c r="Y1244" i="5"/>
  <c r="AB1244" i="5" s="1"/>
  <c r="Y1273" i="5"/>
  <c r="AB1273" i="5" s="1"/>
  <c r="Y1322" i="5"/>
  <c r="AB1322" i="5" s="1"/>
  <c r="Y1056" i="5"/>
  <c r="AB1056" i="5" s="1"/>
  <c r="Y1062" i="5"/>
  <c r="AB1062" i="5" s="1"/>
  <c r="Y1105" i="5"/>
  <c r="AB1105" i="5" s="1"/>
  <c r="Y1141" i="5"/>
  <c r="AB1141" i="5" s="1"/>
  <c r="Y1201" i="5"/>
  <c r="AB1201" i="5" s="1"/>
  <c r="X895" i="5"/>
  <c r="AA895" i="5" s="1"/>
  <c r="Y857" i="5"/>
  <c r="AB857" i="5" s="1"/>
  <c r="Y872" i="5"/>
  <c r="AB872" i="5" s="1"/>
  <c r="Y905" i="5"/>
  <c r="AB905" i="5" s="1"/>
  <c r="Y921" i="5"/>
  <c r="AB921" i="5" s="1"/>
  <c r="Y929" i="5"/>
  <c r="AB929" i="5" s="1"/>
  <c r="Y937" i="5"/>
  <c r="AB937" i="5" s="1"/>
  <c r="Y949" i="5"/>
  <c r="AB949" i="5" s="1"/>
  <c r="Y971" i="5"/>
  <c r="AB971" i="5" s="1"/>
  <c r="Y978" i="5"/>
  <c r="AB978" i="5" s="1"/>
  <c r="Y993" i="5"/>
  <c r="AB993" i="5" s="1"/>
  <c r="Y1081" i="5"/>
  <c r="AB1081" i="5" s="1"/>
  <c r="Y1099" i="5"/>
  <c r="AB1099" i="5" s="1"/>
  <c r="Y1212" i="5"/>
  <c r="AB1212" i="5" s="1"/>
  <c r="Y1222" i="5"/>
  <c r="AB1222" i="5" s="1"/>
  <c r="Y1233" i="5"/>
  <c r="AB1233" i="5" s="1"/>
  <c r="Y1257" i="5"/>
  <c r="AB1257" i="5" s="1"/>
  <c r="Y1303" i="5"/>
  <c r="AB1303" i="5" s="1"/>
  <c r="Y1071" i="5"/>
  <c r="AB1071" i="5" s="1"/>
  <c r="Y1107" i="5"/>
  <c r="AB1107" i="5" s="1"/>
  <c r="Y1123" i="5"/>
  <c r="AB1123" i="5" s="1"/>
  <c r="Y1142" i="5"/>
  <c r="AB1142" i="5" s="1"/>
  <c r="Y1169" i="5"/>
  <c r="AB1169" i="5" s="1"/>
  <c r="Y1179" i="5"/>
  <c r="AB1179" i="5" s="1"/>
  <c r="Y1180" i="5"/>
  <c r="AB1180" i="5" s="1"/>
  <c r="Y1293" i="5"/>
  <c r="AB1293" i="5" s="1"/>
  <c r="Y1064" i="5"/>
  <c r="AB1064" i="5" s="1"/>
  <c r="Y1076" i="5"/>
  <c r="AB1076" i="5" s="1"/>
  <c r="Y1094" i="5"/>
  <c r="AB1094" i="5" s="1"/>
  <c r="Y1232" i="5"/>
  <c r="AB1232" i="5" s="1"/>
  <c r="Y1250" i="5"/>
  <c r="AB1250" i="5" s="1"/>
  <c r="Y1287" i="5"/>
  <c r="AB1287" i="5" s="1"/>
  <c r="Y1307" i="5"/>
  <c r="Y1221" i="5"/>
  <c r="AB1221" i="5" s="1"/>
  <c r="Y1226" i="5"/>
  <c r="AB1226" i="5" s="1"/>
  <c r="Y1261" i="5"/>
  <c r="AB1261" i="5" s="1"/>
  <c r="Y1270" i="5"/>
  <c r="AB1270" i="5" s="1"/>
  <c r="Y1278" i="5"/>
  <c r="AB1278" i="5" s="1"/>
  <c r="Y1292" i="5"/>
  <c r="AB1292" i="5" s="1"/>
  <c r="Y1313" i="5"/>
  <c r="AB1313" i="5" s="1"/>
  <c r="Y963" i="5"/>
  <c r="AB963" i="5" s="1"/>
  <c r="Y977" i="5"/>
  <c r="AB977" i="5" s="1"/>
  <c r="Y1228" i="5"/>
  <c r="AB1228" i="5" s="1"/>
  <c r="Y856" i="5"/>
  <c r="AB856" i="5" s="1"/>
  <c r="X859" i="5"/>
  <c r="AA859" i="5" s="1"/>
  <c r="Y863" i="5"/>
  <c r="AB863" i="5" s="1"/>
  <c r="Y870" i="5"/>
  <c r="AB870" i="5" s="1"/>
  <c r="Y879" i="5"/>
  <c r="AB879" i="5" s="1"/>
  <c r="X934" i="5"/>
  <c r="AA934" i="5" s="1"/>
  <c r="Y955" i="5"/>
  <c r="AB955" i="5" s="1"/>
  <c r="Y966" i="5"/>
  <c r="AB966" i="5" s="1"/>
  <c r="Y979" i="5"/>
  <c r="AB979" i="5" s="1"/>
  <c r="Y992" i="5"/>
  <c r="AB992" i="5" s="1"/>
  <c r="Y1002" i="5"/>
  <c r="AB1002" i="5" s="1"/>
  <c r="Y1011" i="5"/>
  <c r="AB1011" i="5" s="1"/>
  <c r="Y990" i="5"/>
  <c r="AB990" i="5" s="1"/>
  <c r="Y959" i="5"/>
  <c r="AB959" i="5" s="1"/>
  <c r="Y969" i="5"/>
  <c r="AB969" i="5" s="1"/>
  <c r="Y982" i="5"/>
  <c r="AB982" i="5" s="1"/>
  <c r="Y994" i="5"/>
  <c r="AB994" i="5" s="1"/>
  <c r="Y1019" i="5"/>
  <c r="AB1019" i="5" s="1"/>
  <c r="Y1022" i="5"/>
  <c r="AB1022" i="5" s="1"/>
  <c r="Y1030" i="5"/>
  <c r="AB1030" i="5" s="1"/>
  <c r="Y1040" i="5"/>
  <c r="AB1040" i="5" s="1"/>
  <c r="Y1069" i="5"/>
  <c r="AB1069" i="5" s="1"/>
  <c r="Y1074" i="5"/>
  <c r="AB1074" i="5" s="1"/>
  <c r="Y1089" i="5"/>
  <c r="AB1089" i="5" s="1"/>
  <c r="Y1281" i="5"/>
  <c r="AB1281" i="5" s="1"/>
  <c r="Y961" i="5"/>
  <c r="AB961" i="5" s="1"/>
  <c r="Y975" i="5"/>
  <c r="AB975" i="5" s="1"/>
  <c r="Y984" i="5"/>
  <c r="AB984" i="5" s="1"/>
  <c r="Y1049" i="5"/>
  <c r="AB1049" i="5" s="1"/>
  <c r="Y1247" i="5"/>
  <c r="AB1247" i="5" s="1"/>
  <c r="Y999" i="5"/>
  <c r="AB999" i="5" s="1"/>
  <c r="Y1005" i="5"/>
  <c r="AB1005" i="5" s="1"/>
  <c r="Y1133" i="5"/>
  <c r="AB1133" i="5" s="1"/>
  <c r="Y1147" i="5"/>
  <c r="AB1147" i="5" s="1"/>
  <c r="Y1155" i="5"/>
  <c r="AB1155" i="5" s="1"/>
  <c r="Y1165" i="5"/>
  <c r="AB1165" i="5" s="1"/>
  <c r="Y1172" i="5"/>
  <c r="AB1172" i="5" s="1"/>
  <c r="Y1183" i="5"/>
  <c r="AB1183" i="5" s="1"/>
  <c r="Y1196" i="5"/>
  <c r="AB1196" i="5" s="1"/>
  <c r="Y1304" i="5"/>
  <c r="AB1304" i="5" s="1"/>
  <c r="Y1026" i="5"/>
  <c r="AB1026" i="5" s="1"/>
  <c r="Y1035" i="5"/>
  <c r="AB1035" i="5" s="1"/>
  <c r="Y1057" i="5"/>
  <c r="AB1057" i="5" s="1"/>
  <c r="Y1082" i="5"/>
  <c r="AB1082" i="5" s="1"/>
  <c r="Y1108" i="5"/>
  <c r="AB1108" i="5" s="1"/>
  <c r="Y1114" i="5"/>
  <c r="AB1114" i="5" s="1"/>
  <c r="Y1218" i="5"/>
  <c r="AB1218" i="5" s="1"/>
  <c r="Y1251" i="5"/>
  <c r="AB1251" i="5" s="1"/>
  <c r="Y1276" i="5"/>
  <c r="AB1276" i="5" s="1"/>
  <c r="Y1227" i="5"/>
  <c r="AB1227" i="5" s="1"/>
  <c r="Y1245" i="5"/>
  <c r="AB1245" i="5" s="1"/>
  <c r="Y1279" i="5"/>
  <c r="AB1279" i="5" s="1"/>
  <c r="Y1286" i="5"/>
  <c r="AB1286" i="5" s="1"/>
  <c r="Y1213" i="5"/>
  <c r="AB1213" i="5" s="1"/>
  <c r="Y1237" i="5"/>
  <c r="AB1237" i="5" s="1"/>
  <c r="Y1262" i="5"/>
  <c r="AB1262" i="5" s="1"/>
  <c r="Y1301" i="5"/>
  <c r="AB1301" i="5" s="1"/>
  <c r="Y1274" i="5"/>
  <c r="AB1274" i="5" s="1"/>
  <c r="Y1300" i="5"/>
  <c r="AB1300" i="5" s="1"/>
  <c r="I17" i="7"/>
  <c r="H27" i="8"/>
  <c r="J23" i="8" s="1"/>
  <c r="I16" i="7"/>
  <c r="X1305" i="5" l="1"/>
  <c r="AA1305" i="5" s="1"/>
  <c r="X1242" i="5"/>
  <c r="AA1242" i="5" s="1"/>
  <c r="X1190" i="5"/>
  <c r="AA1190" i="5" s="1"/>
  <c r="X1054" i="5"/>
  <c r="AA1054" i="5" s="1"/>
  <c r="X976" i="5"/>
  <c r="AA976" i="5" s="1"/>
  <c r="X867" i="5"/>
  <c r="AA867" i="5" s="1"/>
  <c r="X1104" i="5"/>
  <c r="AA1104" i="5" s="1"/>
  <c r="X951" i="5"/>
  <c r="AA951" i="5" s="1"/>
  <c r="X1225" i="5"/>
  <c r="AA1225" i="5" s="1"/>
  <c r="X1320" i="5"/>
  <c r="AA1320" i="5" s="1"/>
  <c r="X1075" i="5"/>
  <c r="AA1075" i="5" s="1"/>
  <c r="X1027" i="5"/>
  <c r="AA1027" i="5" s="1"/>
  <c r="X915" i="5"/>
  <c r="AA915" i="5" s="1"/>
  <c r="X903" i="5"/>
  <c r="AA903" i="5" s="1"/>
  <c r="X875" i="5"/>
  <c r="AA875" i="5" s="1"/>
  <c r="X1046" i="5"/>
  <c r="AA1046" i="5" s="1"/>
  <c r="X1000" i="5"/>
  <c r="AA1000" i="5" s="1"/>
  <c r="X927" i="5"/>
  <c r="AA927" i="5" s="1"/>
  <c r="X1266" i="5"/>
  <c r="AA1266" i="5" s="1"/>
  <c r="X981" i="5"/>
  <c r="AA981" i="5" s="1"/>
  <c r="X1029" i="5"/>
  <c r="AA1029" i="5" s="1"/>
  <c r="X1079" i="5"/>
  <c r="AA1079" i="5" s="1"/>
  <c r="X1031" i="5"/>
  <c r="AA1031" i="5" s="1"/>
  <c r="X936" i="5"/>
  <c r="AA936" i="5" s="1"/>
  <c r="X885" i="5"/>
  <c r="AA885" i="5" s="1"/>
  <c r="X866" i="5"/>
  <c r="AA866" i="5" s="1"/>
  <c r="X1167" i="5"/>
  <c r="AA1167" i="5" s="1"/>
  <c r="X1080" i="5"/>
  <c r="AA1080" i="5" s="1"/>
  <c r="X983" i="5"/>
  <c r="AA983" i="5" s="1"/>
  <c r="X967" i="5"/>
  <c r="AA967" i="5" s="1"/>
  <c r="X957" i="5"/>
  <c r="AA957" i="5" s="1"/>
  <c r="X908" i="5"/>
  <c r="AA908" i="5" s="1"/>
  <c r="X939" i="5"/>
  <c r="AA939" i="5" s="1"/>
  <c r="X923" i="5"/>
  <c r="AA923" i="5" s="1"/>
  <c r="X902" i="5"/>
  <c r="AA902" i="5" s="1"/>
  <c r="X1291" i="5"/>
  <c r="AA1291" i="5" s="1"/>
  <c r="X1249" i="5"/>
  <c r="AA1249" i="5" s="1"/>
  <c r="X1220" i="5"/>
  <c r="AA1220" i="5" s="1"/>
  <c r="X1174" i="5"/>
  <c r="AA1174" i="5" s="1"/>
  <c r="X1109" i="5"/>
  <c r="AA1109" i="5" s="1"/>
  <c r="X991" i="5"/>
  <c r="AA991" i="5" s="1"/>
  <c r="X1050" i="5"/>
  <c r="AA1050" i="5" s="1"/>
  <c r="X1006" i="5"/>
  <c r="AA1006" i="5" s="1"/>
  <c r="X1271" i="5"/>
  <c r="AA1271" i="5" s="1"/>
  <c r="X1259" i="5"/>
  <c r="AA1259" i="5" s="1"/>
  <c r="X1223" i="5"/>
  <c r="AA1223" i="5" s="1"/>
  <c r="X1083" i="5"/>
  <c r="AA1083" i="5" s="1"/>
  <c r="X1036" i="5"/>
  <c r="AA1036" i="5" s="1"/>
  <c r="X1015" i="5"/>
  <c r="AA1015" i="5" s="1"/>
  <c r="X952" i="5"/>
  <c r="AA952" i="5" s="1"/>
  <c r="X945" i="5"/>
  <c r="AA945" i="5" s="1"/>
  <c r="X938" i="5"/>
  <c r="AA938" i="5" s="1"/>
  <c r="X928" i="5"/>
  <c r="AA928" i="5" s="1"/>
  <c r="X922" i="5"/>
  <c r="AA922" i="5" s="1"/>
  <c r="X894" i="5"/>
  <c r="AA894" i="5" s="1"/>
  <c r="X1215" i="5"/>
  <c r="AA1215" i="5" s="1"/>
  <c r="X1191" i="5"/>
  <c r="AA1191" i="5" s="1"/>
  <c r="X1020" i="5"/>
  <c r="AA1020" i="5" s="1"/>
  <c r="X962" i="5"/>
  <c r="AA962" i="5" s="1"/>
  <c r="X943" i="5"/>
  <c r="AA943" i="5" s="1"/>
  <c r="X935" i="5"/>
  <c r="AA935" i="5" s="1"/>
  <c r="X916" i="5"/>
  <c r="AA916" i="5" s="1"/>
  <c r="X888" i="5"/>
  <c r="AA888" i="5" s="1"/>
  <c r="X1229" i="5"/>
  <c r="AA1229" i="5" s="1"/>
  <c r="X1189" i="5"/>
  <c r="AA1189" i="5" s="1"/>
  <c r="X1137" i="5"/>
  <c r="AA1137" i="5" s="1"/>
  <c r="X1055" i="5"/>
  <c r="AA1055" i="5" s="1"/>
  <c r="X1028" i="5"/>
  <c r="AA1028" i="5" s="1"/>
  <c r="X1004" i="5"/>
  <c r="AA1004" i="5" s="1"/>
  <c r="X987" i="5"/>
  <c r="AA987" i="5" s="1"/>
  <c r="X1272" i="5"/>
  <c r="AA1272" i="5" s="1"/>
  <c r="X1302" i="5"/>
  <c r="AA1302" i="5" s="1"/>
  <c r="X1243" i="5"/>
  <c r="AA1243" i="5" s="1"/>
  <c r="X1061" i="5"/>
  <c r="AA1061" i="5" s="1"/>
  <c r="X1037" i="5"/>
  <c r="AA1037" i="5" s="1"/>
  <c r="X1012" i="5"/>
  <c r="AA1012" i="5" s="1"/>
  <c r="X997" i="5"/>
  <c r="AA997" i="5" s="1"/>
  <c r="X965" i="5"/>
  <c r="AA965" i="5" s="1"/>
  <c r="X876" i="5"/>
  <c r="AA876" i="5" s="1"/>
  <c r="X862" i="5"/>
  <c r="AA862" i="5" s="1"/>
  <c r="X1309" i="5"/>
  <c r="AA1309" i="5" s="1"/>
  <c r="X1295" i="5"/>
  <c r="AA1295" i="5" s="1"/>
  <c r="X1263" i="5"/>
  <c r="AA1263" i="5" s="1"/>
  <c r="X1254" i="5"/>
  <c r="AA1254" i="5" s="1"/>
  <c r="X1234" i="5"/>
  <c r="AA1234" i="5" s="1"/>
  <c r="X1214" i="5"/>
  <c r="AA1214" i="5" s="1"/>
  <c r="X1101" i="5"/>
  <c r="AA1101" i="5" s="1"/>
  <c r="X1059" i="5"/>
  <c r="AA1059" i="5" s="1"/>
  <c r="X1045" i="5"/>
  <c r="AA1045" i="5" s="1"/>
  <c r="X1023" i="5"/>
  <c r="AA1023" i="5" s="1"/>
  <c r="X1007" i="5"/>
  <c r="AA1007" i="5" s="1"/>
  <c r="X950" i="5"/>
  <c r="AA950" i="5" s="1"/>
  <c r="X942" i="5"/>
  <c r="AA942" i="5" s="1"/>
  <c r="X930" i="5"/>
  <c r="AA930" i="5" s="1"/>
  <c r="X926" i="5"/>
  <c r="AA926" i="5" s="1"/>
  <c r="X919" i="5"/>
  <c r="AA919" i="5" s="1"/>
  <c r="X906" i="5"/>
  <c r="AA906" i="5" s="1"/>
  <c r="X898" i="5"/>
  <c r="AA898" i="5" s="1"/>
  <c r="X1260" i="5"/>
  <c r="AA1260" i="5" s="1"/>
  <c r="X1202" i="5"/>
  <c r="AA1202" i="5" s="1"/>
  <c r="X1032" i="5"/>
  <c r="AA1032" i="5" s="1"/>
  <c r="X1008" i="5"/>
  <c r="AA1008" i="5" s="1"/>
  <c r="X931" i="5"/>
  <c r="AA931" i="5" s="1"/>
  <c r="X1041" i="5"/>
  <c r="AA1041" i="5" s="1"/>
  <c r="X1016" i="5"/>
  <c r="AA1016" i="5" s="1"/>
  <c r="X960" i="5"/>
  <c r="AA960" i="5" s="1"/>
  <c r="X954" i="5"/>
  <c r="AA954" i="5" s="1"/>
  <c r="X1321" i="5"/>
  <c r="AA1321" i="5" s="1"/>
  <c r="X1024" i="5"/>
  <c r="AA1024" i="5" s="1"/>
  <c r="X910" i="5"/>
  <c r="AA910" i="5" s="1"/>
  <c r="X932" i="5"/>
  <c r="AA932" i="5" s="1"/>
  <c r="I20" i="7"/>
  <c r="K15" i="7" s="1"/>
  <c r="X1258" i="5"/>
  <c r="AA1258" i="5" s="1"/>
  <c r="X1268" i="5"/>
  <c r="AA1268" i="5" s="1"/>
  <c r="X1053" i="5"/>
  <c r="AA1053" i="5" s="1"/>
  <c r="X1048" i="5"/>
  <c r="AA1048" i="5" s="1"/>
  <c r="X941" i="5"/>
  <c r="AA941" i="5" s="1"/>
  <c r="X1285" i="5"/>
  <c r="AA1285" i="5" s="1"/>
  <c r="X1308" i="5"/>
  <c r="AA1308" i="5" s="1"/>
  <c r="X1164" i="5"/>
  <c r="AA1164" i="5" s="1"/>
  <c r="X1077" i="5"/>
  <c r="AA1077" i="5" s="1"/>
  <c r="X1299" i="5"/>
  <c r="AA1299" i="5" s="1"/>
  <c r="X1100" i="5"/>
  <c r="AA1100" i="5" s="1"/>
  <c r="X1222" i="5"/>
  <c r="AA1222" i="5" s="1"/>
  <c r="X1018" i="5"/>
  <c r="AA1018" i="5" s="1"/>
  <c r="X1042" i="5"/>
  <c r="AA1042" i="5" s="1"/>
  <c r="X1021" i="5"/>
  <c r="AA1021" i="5" s="1"/>
  <c r="X1044" i="5"/>
  <c r="AA1044" i="5" s="1"/>
  <c r="X1193" i="5"/>
  <c r="AA1193" i="5" s="1"/>
  <c r="X889" i="5"/>
  <c r="AA889" i="5" s="1"/>
  <c r="X921" i="5"/>
  <c r="AA921" i="5" s="1"/>
  <c r="X1235" i="5"/>
  <c r="AA1235" i="5" s="1"/>
  <c r="X940" i="5"/>
  <c r="AA940" i="5" s="1"/>
  <c r="X1313" i="5"/>
  <c r="AA1313" i="5" s="1"/>
  <c r="X1014" i="5"/>
  <c r="AA1014" i="5" s="1"/>
  <c r="X1086" i="5"/>
  <c r="AA1086" i="5" s="1"/>
  <c r="X1039" i="5"/>
  <c r="AA1039" i="5" s="1"/>
  <c r="X1013" i="5"/>
  <c r="AA1013" i="5" s="1"/>
  <c r="X1312" i="5"/>
  <c r="AA1312" i="5" s="1"/>
  <c r="X1051" i="5"/>
  <c r="AA1051" i="5" s="1"/>
  <c r="X1017" i="5"/>
  <c r="AA1017" i="5" s="1"/>
  <c r="X911" i="5"/>
  <c r="AA911" i="5" s="1"/>
  <c r="X884" i="5"/>
  <c r="AA884" i="5" s="1"/>
  <c r="X857" i="5"/>
  <c r="AA857" i="5" s="1"/>
  <c r="X924" i="5"/>
  <c r="AA924" i="5" s="1"/>
  <c r="X1010" i="5"/>
  <c r="AA1010" i="5" s="1"/>
  <c r="X1152" i="5"/>
  <c r="AA1152" i="5" s="1"/>
  <c r="X1009" i="5"/>
  <c r="AA1009" i="5" s="1"/>
  <c r="X933" i="5"/>
  <c r="AA933" i="5" s="1"/>
  <c r="X896" i="5"/>
  <c r="AA896" i="5" s="1"/>
  <c r="X865" i="5"/>
  <c r="AA865" i="5" s="1"/>
  <c r="X1270" i="5"/>
  <c r="AA1270" i="5" s="1"/>
  <c r="X890" i="5"/>
  <c r="AA890" i="5" s="1"/>
  <c r="X1284" i="5"/>
  <c r="AA1284" i="5" s="1"/>
  <c r="X1183" i="5"/>
  <c r="AA1183" i="5" s="1"/>
  <c r="X1165" i="5"/>
  <c r="AA1165" i="5" s="1"/>
  <c r="X1147" i="5"/>
  <c r="AA1147" i="5" s="1"/>
  <c r="X1002" i="5"/>
  <c r="AA1002" i="5" s="1"/>
  <c r="X1250" i="5"/>
  <c r="AA1250" i="5" s="1"/>
  <c r="X1232" i="5"/>
  <c r="AA1232" i="5" s="1"/>
  <c r="X1094" i="5"/>
  <c r="AA1094" i="5" s="1"/>
  <c r="X925" i="5"/>
  <c r="AA925" i="5" s="1"/>
  <c r="X897" i="5"/>
  <c r="AA897" i="5" s="1"/>
  <c r="X1154" i="5"/>
  <c r="AA1154" i="5" s="1"/>
  <c r="X1120" i="5"/>
  <c r="AA1120" i="5" s="1"/>
  <c r="X1306" i="5"/>
  <c r="AA1306" i="5" s="1"/>
  <c r="X1125" i="5"/>
  <c r="AA1125" i="5" s="1"/>
  <c r="X1301" i="5"/>
  <c r="AA1301" i="5" s="1"/>
  <c r="X1070" i="5"/>
  <c r="AA1070" i="5" s="1"/>
  <c r="X1057" i="5"/>
  <c r="AA1057" i="5" s="1"/>
  <c r="X994" i="5"/>
  <c r="AA994" i="5" s="1"/>
  <c r="X1076" i="5"/>
  <c r="AA1076" i="5" s="1"/>
  <c r="X1141" i="5"/>
  <c r="AA1141" i="5" s="1"/>
  <c r="X1110" i="5"/>
  <c r="AA1110" i="5" s="1"/>
  <c r="AB1034" i="5"/>
  <c r="X1034" i="5"/>
  <c r="AA1034" i="5" s="1"/>
  <c r="X1025" i="5"/>
  <c r="AA1025" i="5" s="1"/>
  <c r="X1274" i="5"/>
  <c r="AA1274" i="5" s="1"/>
  <c r="X971" i="5"/>
  <c r="AA971" i="5" s="1"/>
  <c r="X1278" i="5"/>
  <c r="AA1278" i="5" s="1"/>
  <c r="X1047" i="5"/>
  <c r="AA1047" i="5" s="1"/>
  <c r="X1123" i="5"/>
  <c r="AA1123" i="5" s="1"/>
  <c r="X1071" i="5"/>
  <c r="AA1071" i="5" s="1"/>
  <c r="X1303" i="5"/>
  <c r="AA1303" i="5" s="1"/>
  <c r="X949" i="5"/>
  <c r="AA949" i="5" s="1"/>
  <c r="X1111" i="5"/>
  <c r="AA1111" i="5" s="1"/>
  <c r="X1170" i="5"/>
  <c r="AA1170" i="5" s="1"/>
  <c r="X1297" i="5"/>
  <c r="AA1297" i="5" s="1"/>
  <c r="X1216" i="5"/>
  <c r="AA1216" i="5" s="1"/>
  <c r="X993" i="5"/>
  <c r="AA993" i="5" s="1"/>
  <c r="X1085" i="5"/>
  <c r="AA1085" i="5" s="1"/>
  <c r="X905" i="5"/>
  <c r="AA905" i="5" s="1"/>
  <c r="X1310" i="5"/>
  <c r="AA1310" i="5" s="1"/>
  <c r="X1084" i="5"/>
  <c r="AA1084" i="5" s="1"/>
  <c r="X1279" i="5"/>
  <c r="AA1279" i="5" s="1"/>
  <c r="X1114" i="5"/>
  <c r="AA1114" i="5" s="1"/>
  <c r="X1049" i="5"/>
  <c r="AA1049" i="5" s="1"/>
  <c r="X1281" i="5"/>
  <c r="AA1281" i="5" s="1"/>
  <c r="X1040" i="5"/>
  <c r="AA1040" i="5" s="1"/>
  <c r="X982" i="5"/>
  <c r="AA982" i="5" s="1"/>
  <c r="X1236" i="5"/>
  <c r="AA1236" i="5" s="1"/>
  <c r="X1038" i="5"/>
  <c r="AA1038" i="5" s="1"/>
  <c r="X1142" i="5"/>
  <c r="AA1142" i="5" s="1"/>
  <c r="X1107" i="5"/>
  <c r="AA1107" i="5" s="1"/>
  <c r="X1255" i="5"/>
  <c r="AA1255" i="5" s="1"/>
  <c r="X1219" i="5"/>
  <c r="AA1219" i="5" s="1"/>
  <c r="X1157" i="5"/>
  <c r="AA1157" i="5" s="1"/>
  <c r="X1162" i="5"/>
  <c r="AA1162" i="5" s="1"/>
  <c r="X1185" i="5"/>
  <c r="AA1185" i="5" s="1"/>
  <c r="X1188" i="5"/>
  <c r="AA1188" i="5" s="1"/>
  <c r="X1153" i="5"/>
  <c r="AA1153" i="5" s="1"/>
  <c r="X1251" i="5"/>
  <c r="AA1251" i="5" s="1"/>
  <c r="X1064" i="5"/>
  <c r="AA1064" i="5" s="1"/>
  <c r="X1261" i="5"/>
  <c r="AA1261" i="5" s="1"/>
  <c r="X1179" i="5"/>
  <c r="AA1179" i="5" s="1"/>
  <c r="X929" i="5"/>
  <c r="AA929" i="5" s="1"/>
  <c r="X1201" i="5"/>
  <c r="AA1201" i="5" s="1"/>
  <c r="X1062" i="5"/>
  <c r="AA1062" i="5" s="1"/>
  <c r="X1273" i="5"/>
  <c r="AA1273" i="5" s="1"/>
  <c r="X1244" i="5"/>
  <c r="AA1244" i="5" s="1"/>
  <c r="X1293" i="5"/>
  <c r="AA1293" i="5" s="1"/>
  <c r="X1227" i="5"/>
  <c r="AA1227" i="5" s="1"/>
  <c r="X1026" i="5"/>
  <c r="AA1026" i="5" s="1"/>
  <c r="X1213" i="5"/>
  <c r="AA1213" i="5" s="1"/>
  <c r="X1286" i="5"/>
  <c r="AA1286" i="5" s="1"/>
  <c r="AB1307" i="5"/>
  <c r="X1307" i="5"/>
  <c r="AA1307" i="5" s="1"/>
  <c r="X1226" i="5"/>
  <c r="AA1226" i="5" s="1"/>
  <c r="X1257" i="5"/>
  <c r="AA1257" i="5" s="1"/>
  <c r="X872" i="5"/>
  <c r="AA872" i="5" s="1"/>
  <c r="X978" i="5"/>
  <c r="AA978" i="5" s="1"/>
  <c r="X1078" i="5"/>
  <c r="AA1078" i="5" s="1"/>
  <c r="X1304" i="5"/>
  <c r="AA1304" i="5" s="1"/>
  <c r="X1233" i="5"/>
  <c r="AA1233" i="5" s="1"/>
  <c r="X1108" i="5"/>
  <c r="AA1108" i="5" s="1"/>
  <c r="X1030" i="5"/>
  <c r="AA1030" i="5" s="1"/>
  <c r="X969" i="5"/>
  <c r="AA969" i="5" s="1"/>
  <c r="X990" i="5"/>
  <c r="AA990" i="5" s="1"/>
  <c r="X1011" i="5"/>
  <c r="AA1011" i="5" s="1"/>
  <c r="X1228" i="5"/>
  <c r="AA1228" i="5" s="1"/>
  <c r="X963" i="5"/>
  <c r="AA963" i="5" s="1"/>
  <c r="X1292" i="5"/>
  <c r="AA1292" i="5" s="1"/>
  <c r="X1221" i="5"/>
  <c r="AA1221" i="5" s="1"/>
  <c r="X1287" i="5"/>
  <c r="AA1287" i="5" s="1"/>
  <c r="X937" i="5"/>
  <c r="AA937" i="5" s="1"/>
  <c r="X1180" i="5"/>
  <c r="AA1180" i="5" s="1"/>
  <c r="X1169" i="5"/>
  <c r="AA1169" i="5" s="1"/>
  <c r="X1081" i="5"/>
  <c r="AA1081" i="5" s="1"/>
  <c r="X1105" i="5"/>
  <c r="AA1105" i="5" s="1"/>
  <c r="X1056" i="5"/>
  <c r="AA1056" i="5" s="1"/>
  <c r="X1322" i="5"/>
  <c r="AA1322" i="5" s="1"/>
  <c r="X1212" i="5"/>
  <c r="AA1212" i="5" s="1"/>
  <c r="X1099" i="5"/>
  <c r="AA1099" i="5" s="1"/>
  <c r="X1277" i="5"/>
  <c r="AA1277" i="5" s="1"/>
  <c r="X863" i="5"/>
  <c r="AA863" i="5" s="1"/>
  <c r="X1237" i="5"/>
  <c r="AA1237" i="5" s="1"/>
  <c r="X1276" i="5"/>
  <c r="AA1276" i="5" s="1"/>
  <c r="X1035" i="5"/>
  <c r="AA1035" i="5" s="1"/>
  <c r="X961" i="5"/>
  <c r="AA961" i="5" s="1"/>
  <c r="X992" i="5"/>
  <c r="AA992" i="5" s="1"/>
  <c r="X966" i="5"/>
  <c r="AA966" i="5" s="1"/>
  <c r="X1005" i="5"/>
  <c r="AA1005" i="5" s="1"/>
  <c r="X1262" i="5"/>
  <c r="AA1262" i="5" s="1"/>
  <c r="X1196" i="5"/>
  <c r="AA1196" i="5" s="1"/>
  <c r="X975" i="5"/>
  <c r="AA975" i="5" s="1"/>
  <c r="X1074" i="5"/>
  <c r="AA1074" i="5" s="1"/>
  <c r="X1022" i="5"/>
  <c r="AA1022" i="5" s="1"/>
  <c r="X879" i="5"/>
  <c r="AA879" i="5" s="1"/>
  <c r="X870" i="5"/>
  <c r="AA870" i="5" s="1"/>
  <c r="X999" i="5"/>
  <c r="AA999" i="5" s="1"/>
  <c r="X1300" i="5"/>
  <c r="AA1300" i="5" s="1"/>
  <c r="X1245" i="5"/>
  <c r="AA1245" i="5" s="1"/>
  <c r="X1218" i="5"/>
  <c r="AA1218" i="5" s="1"/>
  <c r="X1082" i="5"/>
  <c r="AA1082" i="5" s="1"/>
  <c r="X1172" i="5"/>
  <c r="AA1172" i="5" s="1"/>
  <c r="X1155" i="5"/>
  <c r="AA1155" i="5" s="1"/>
  <c r="X1133" i="5"/>
  <c r="AA1133" i="5" s="1"/>
  <c r="X1247" i="5"/>
  <c r="AA1247" i="5" s="1"/>
  <c r="X984" i="5"/>
  <c r="AA984" i="5" s="1"/>
  <c r="X1089" i="5"/>
  <c r="AA1089" i="5" s="1"/>
  <c r="X1069" i="5"/>
  <c r="AA1069" i="5" s="1"/>
  <c r="X1019" i="5"/>
  <c r="AA1019" i="5" s="1"/>
  <c r="X959" i="5"/>
  <c r="AA959" i="5" s="1"/>
  <c r="X979" i="5"/>
  <c r="AA979" i="5" s="1"/>
  <c r="X955" i="5"/>
  <c r="AA955" i="5" s="1"/>
  <c r="X977" i="5"/>
  <c r="AA977" i="5" s="1"/>
  <c r="X856" i="5"/>
  <c r="AA856" i="5" s="1"/>
  <c r="J27" i="8"/>
  <c r="J20" i="7"/>
  <c r="D25" i="7" s="1"/>
  <c r="J25" i="7" s="1"/>
  <c r="K20" i="7"/>
  <c r="I7" i="7"/>
  <c r="I17" i="8"/>
  <c r="I16" i="8"/>
  <c r="I15" i="8"/>
  <c r="H19" i="8"/>
  <c r="J15" i="8" s="1"/>
  <c r="I10" i="7"/>
  <c r="I8" i="7"/>
  <c r="I10" i="8"/>
  <c r="I9" i="8"/>
  <c r="I8" i="8"/>
  <c r="I7" i="8"/>
  <c r="H11" i="8"/>
  <c r="AI37" i="4"/>
  <c r="J7" i="8" l="1"/>
  <c r="J11" i="8" s="1"/>
  <c r="H53" i="8"/>
  <c r="H54" i="8"/>
  <c r="I19" i="8"/>
  <c r="K15" i="8" s="1"/>
  <c r="K19" i="8" s="1"/>
  <c r="I27" i="8"/>
  <c r="K23" i="8" s="1"/>
  <c r="J19" i="8"/>
  <c r="I11" i="8"/>
  <c r="K7" i="8" l="1"/>
  <c r="M15" i="8" s="1"/>
  <c r="I50" i="8"/>
  <c r="K27" i="8"/>
  <c r="K11" i="8" l="1"/>
  <c r="Z850" i="5"/>
  <c r="U850" i="5"/>
  <c r="W850" i="5" s="1"/>
  <c r="Z847" i="5"/>
  <c r="U847" i="5"/>
  <c r="W847" i="5" s="1"/>
  <c r="Z846" i="5"/>
  <c r="U846" i="5"/>
  <c r="W846" i="5" s="1"/>
  <c r="Z845" i="5"/>
  <c r="U845" i="5"/>
  <c r="Z844" i="5"/>
  <c r="U844" i="5"/>
  <c r="W844" i="5" s="1"/>
  <c r="Z842" i="5"/>
  <c r="U842" i="5"/>
  <c r="W842" i="5" s="1"/>
  <c r="Z839" i="5"/>
  <c r="U839" i="5"/>
  <c r="W839" i="5" s="1"/>
  <c r="Z838" i="5"/>
  <c r="U838" i="5"/>
  <c r="Z837" i="5"/>
  <c r="U837" i="5"/>
  <c r="W837" i="5" s="1"/>
  <c r="Z834" i="5"/>
  <c r="U834" i="5"/>
  <c r="W834" i="5" s="1"/>
  <c r="Z831" i="5"/>
  <c r="U831" i="5"/>
  <c r="W831" i="5" s="1"/>
  <c r="Z830" i="5"/>
  <c r="U830" i="5"/>
  <c r="W830" i="5" s="1"/>
  <c r="Z829" i="5"/>
  <c r="U829" i="5"/>
  <c r="W829" i="5" s="1"/>
  <c r="Z827" i="5"/>
  <c r="U827" i="5"/>
  <c r="Z826" i="5"/>
  <c r="U826" i="5"/>
  <c r="W826" i="5" s="1"/>
  <c r="Z823" i="5"/>
  <c r="U823" i="5"/>
  <c r="W823" i="5" s="1"/>
  <c r="Z815" i="5"/>
  <c r="U815" i="5"/>
  <c r="W815" i="5" s="1"/>
  <c r="Z814" i="5"/>
  <c r="U814" i="5"/>
  <c r="W814" i="5" s="1"/>
  <c r="Z812" i="5"/>
  <c r="U812" i="5"/>
  <c r="W812" i="5" s="1"/>
  <c r="Z805" i="5"/>
  <c r="U805" i="5"/>
  <c r="W805" i="5" s="1"/>
  <c r="Z802" i="5"/>
  <c r="U802" i="5"/>
  <c r="W802" i="5" s="1"/>
  <c r="Z799" i="5"/>
  <c r="U799" i="5"/>
  <c r="W799" i="5" s="1"/>
  <c r="Z798" i="5"/>
  <c r="U798" i="5"/>
  <c r="W798" i="5" s="1"/>
  <c r="Z797" i="5"/>
  <c r="U797" i="5"/>
  <c r="W797" i="5" s="1"/>
  <c r="Z796" i="5"/>
  <c r="U796" i="5"/>
  <c r="W796" i="5" s="1"/>
  <c r="Z794" i="5"/>
  <c r="U794" i="5"/>
  <c r="W794" i="5" s="1"/>
  <c r="Z793" i="5"/>
  <c r="U793" i="5"/>
  <c r="W793" i="5" s="1"/>
  <c r="Z790" i="5"/>
  <c r="U790" i="5"/>
  <c r="W790" i="5" s="1"/>
  <c r="Z789" i="5"/>
  <c r="U789" i="5"/>
  <c r="W789" i="5" s="1"/>
  <c r="Z787" i="5"/>
  <c r="U787" i="5"/>
  <c r="W787" i="5" s="1"/>
  <c r="Z786" i="5"/>
  <c r="U786" i="5"/>
  <c r="W786" i="5" s="1"/>
  <c r="Z785" i="5"/>
  <c r="U785" i="5"/>
  <c r="W785" i="5" s="1"/>
  <c r="Z784" i="5"/>
  <c r="U784" i="5"/>
  <c r="W784" i="5" s="1"/>
  <c r="Z778" i="5"/>
  <c r="U778" i="5"/>
  <c r="W778" i="5" s="1"/>
  <c r="Z776" i="5"/>
  <c r="U776" i="5"/>
  <c r="W776" i="5" s="1"/>
  <c r="Z775" i="5"/>
  <c r="U775" i="5"/>
  <c r="W775" i="5" s="1"/>
  <c r="Z774" i="5"/>
  <c r="U774" i="5"/>
  <c r="W774" i="5" s="1"/>
  <c r="Z770" i="5"/>
  <c r="U770" i="5"/>
  <c r="W770" i="5" s="1"/>
  <c r="Z769" i="5"/>
  <c r="U769" i="5"/>
  <c r="W769" i="5" s="1"/>
  <c r="Z768" i="5"/>
  <c r="U768" i="5"/>
  <c r="W768" i="5" s="1"/>
  <c r="Z762" i="5"/>
  <c r="U762" i="5"/>
  <c r="W762" i="5" s="1"/>
  <c r="Z761" i="5"/>
  <c r="U761" i="5"/>
  <c r="W761" i="5" s="1"/>
  <c r="Z760" i="5"/>
  <c r="U760" i="5"/>
  <c r="W760" i="5" s="1"/>
  <c r="Z756" i="5"/>
  <c r="U756" i="5"/>
  <c r="W756" i="5" s="1"/>
  <c r="Z753" i="5"/>
  <c r="U753" i="5"/>
  <c r="W753" i="5" s="1"/>
  <c r="Z748" i="5"/>
  <c r="U748" i="5"/>
  <c r="W748" i="5" s="1"/>
  <c r="Z747" i="5"/>
  <c r="U747" i="5"/>
  <c r="W747" i="5" s="1"/>
  <c r="Z746" i="5"/>
  <c r="U746" i="5"/>
  <c r="W746" i="5" s="1"/>
  <c r="Z742" i="5"/>
  <c r="U742" i="5"/>
  <c r="W742" i="5" s="1"/>
  <c r="Z741" i="5"/>
  <c r="U741" i="5"/>
  <c r="W741" i="5" s="1"/>
  <c r="Z740" i="5"/>
  <c r="U740" i="5"/>
  <c r="W740" i="5" s="1"/>
  <c r="Z738" i="5"/>
  <c r="U738" i="5"/>
  <c r="W738" i="5" s="1"/>
  <c r="Z736" i="5"/>
  <c r="U736" i="5"/>
  <c r="W736" i="5" s="1"/>
  <c r="Z734" i="5"/>
  <c r="U734" i="5"/>
  <c r="W734" i="5" s="1"/>
  <c r="Z733" i="5"/>
  <c r="U733" i="5"/>
  <c r="W733" i="5" s="1"/>
  <c r="Z732" i="5"/>
  <c r="U732" i="5"/>
  <c r="W732" i="5" s="1"/>
  <c r="Z730" i="5"/>
  <c r="U730" i="5"/>
  <c r="W730" i="5" s="1"/>
  <c r="Z728" i="5"/>
  <c r="U728" i="5"/>
  <c r="W728" i="5" s="1"/>
  <c r="Z726" i="5"/>
  <c r="U726" i="5"/>
  <c r="W726" i="5" s="1"/>
  <c r="Z725" i="5"/>
  <c r="U725" i="5"/>
  <c r="W725" i="5" s="1"/>
  <c r="Z715" i="5"/>
  <c r="U715" i="5"/>
  <c r="W715" i="5" s="1"/>
  <c r="Z714" i="5"/>
  <c r="U714" i="5"/>
  <c r="W714" i="5" s="1"/>
  <c r="Z711" i="5"/>
  <c r="U711" i="5"/>
  <c r="W711" i="5" s="1"/>
  <c r="Z709" i="5"/>
  <c r="U709" i="5"/>
  <c r="W709" i="5" s="1"/>
  <c r="Z708" i="5"/>
  <c r="U708" i="5"/>
  <c r="W708" i="5" s="1"/>
  <c r="Z707" i="5"/>
  <c r="U707" i="5"/>
  <c r="W707" i="5" s="1"/>
  <c r="Z704" i="5"/>
  <c r="U704" i="5"/>
  <c r="W704" i="5" s="1"/>
  <c r="Z703" i="5"/>
  <c r="U703" i="5"/>
  <c r="W703" i="5" s="1"/>
  <c r="Z702" i="5"/>
  <c r="U702" i="5"/>
  <c r="W702" i="5" s="1"/>
  <c r="Z701" i="5"/>
  <c r="U701" i="5"/>
  <c r="W701" i="5" s="1"/>
  <c r="Z698" i="5"/>
  <c r="U698" i="5"/>
  <c r="W698" i="5" s="1"/>
  <c r="Z697" i="5"/>
  <c r="U697" i="5"/>
  <c r="W697" i="5" s="1"/>
  <c r="Z696" i="5"/>
  <c r="U696" i="5"/>
  <c r="W696" i="5" s="1"/>
  <c r="Z695" i="5"/>
  <c r="U695" i="5"/>
  <c r="W695" i="5" s="1"/>
  <c r="Z694" i="5"/>
  <c r="U694" i="5"/>
  <c r="Z693" i="5"/>
  <c r="U693" i="5"/>
  <c r="W693" i="5" s="1"/>
  <c r="Z690" i="5"/>
  <c r="U690" i="5"/>
  <c r="W690" i="5" s="1"/>
  <c r="Z686" i="5"/>
  <c r="U686" i="5"/>
  <c r="W686" i="5" s="1"/>
  <c r="Z682" i="5"/>
  <c r="U682" i="5"/>
  <c r="Z681" i="5"/>
  <c r="U681" i="5"/>
  <c r="W681" i="5" s="1"/>
  <c r="Z678" i="5"/>
  <c r="U678" i="5"/>
  <c r="W678" i="5" s="1"/>
  <c r="Z676" i="5"/>
  <c r="U676" i="5"/>
  <c r="Z672" i="5"/>
  <c r="U672" i="5"/>
  <c r="W672" i="5" s="1"/>
  <c r="Z669" i="5"/>
  <c r="U669" i="5"/>
  <c r="W669" i="5" s="1"/>
  <c r="Z667" i="5"/>
  <c r="U667" i="5"/>
  <c r="W667" i="5" s="1"/>
  <c r="Z666" i="5"/>
  <c r="U666" i="5"/>
  <c r="Z665" i="5"/>
  <c r="U665" i="5"/>
  <c r="W665" i="5" s="1"/>
  <c r="Z661" i="5"/>
  <c r="U661" i="5"/>
  <c r="W661" i="5" s="1"/>
  <c r="Z660" i="5"/>
  <c r="U660" i="5"/>
  <c r="W660" i="5" s="1"/>
  <c r="Z658" i="5"/>
  <c r="U658" i="5"/>
  <c r="Z656" i="5"/>
  <c r="U656" i="5"/>
  <c r="W656" i="5" s="1"/>
  <c r="Z655" i="5"/>
  <c r="U655" i="5"/>
  <c r="W655" i="5" s="1"/>
  <c r="Z652" i="5"/>
  <c r="U652" i="5"/>
  <c r="W652" i="5" s="1"/>
  <c r="Z651" i="5"/>
  <c r="U651" i="5"/>
  <c r="Z649" i="5"/>
  <c r="U649" i="5"/>
  <c r="W649" i="5" s="1"/>
  <c r="Z647" i="5"/>
  <c r="U647" i="5"/>
  <c r="W647" i="5" s="1"/>
  <c r="Z646" i="5"/>
  <c r="U646" i="5"/>
  <c r="W646" i="5" s="1"/>
  <c r="Z642" i="5"/>
  <c r="U642" i="5"/>
  <c r="Z641" i="5"/>
  <c r="U641" i="5"/>
  <c r="W641" i="5" s="1"/>
  <c r="Z638" i="5"/>
  <c r="U638" i="5"/>
  <c r="W638" i="5" s="1"/>
  <c r="Z637" i="5"/>
  <c r="U637" i="5"/>
  <c r="W637" i="5" s="1"/>
  <c r="Z636" i="5"/>
  <c r="U636" i="5"/>
  <c r="Z634" i="5"/>
  <c r="U634" i="5"/>
  <c r="Z632" i="5"/>
  <c r="U632" i="5"/>
  <c r="W632" i="5" s="1"/>
  <c r="Z631" i="5"/>
  <c r="U631" i="5"/>
  <c r="W631" i="5" s="1"/>
  <c r="Z630" i="5"/>
  <c r="U630" i="5"/>
  <c r="Z627" i="5"/>
  <c r="U627" i="5"/>
  <c r="Z626" i="5"/>
  <c r="U626" i="5"/>
  <c r="Z625" i="5"/>
  <c r="U625" i="5"/>
  <c r="W625" i="5" s="1"/>
  <c r="Z623" i="5"/>
  <c r="U623" i="5"/>
  <c r="W623" i="5" s="1"/>
  <c r="Z622" i="5"/>
  <c r="U622" i="5"/>
  <c r="Z621" i="5"/>
  <c r="U621" i="5"/>
  <c r="W621" i="5" s="1"/>
  <c r="Z620" i="5"/>
  <c r="U620" i="5"/>
  <c r="W620" i="5" s="1"/>
  <c r="Z619" i="5"/>
  <c r="U619" i="5"/>
  <c r="W619" i="5" s="1"/>
  <c r="Z617" i="5"/>
  <c r="U617" i="5"/>
  <c r="W617" i="5" s="1"/>
  <c r="Z616" i="5"/>
  <c r="U616" i="5"/>
  <c r="W616" i="5" s="1"/>
  <c r="Z615" i="5"/>
  <c r="U615" i="5"/>
  <c r="W615" i="5" s="1"/>
  <c r="Z613" i="5"/>
  <c r="U613" i="5"/>
  <c r="W613" i="5" s="1"/>
  <c r="Z612" i="5"/>
  <c r="U612" i="5"/>
  <c r="W612" i="5" s="1"/>
  <c r="Z611" i="5"/>
  <c r="U611" i="5"/>
  <c r="W611" i="5" s="1"/>
  <c r="Z610" i="5"/>
  <c r="U610" i="5"/>
  <c r="W610" i="5" s="1"/>
  <c r="Z608" i="5"/>
  <c r="U608" i="5"/>
  <c r="Z604" i="5"/>
  <c r="U604" i="5"/>
  <c r="Z602" i="5"/>
  <c r="U602" i="5"/>
  <c r="W602" i="5" s="1"/>
  <c r="Z598" i="5"/>
  <c r="U598" i="5"/>
  <c r="W598" i="5" s="1"/>
  <c r="Z596" i="5"/>
  <c r="U596" i="5"/>
  <c r="W596" i="5" s="1"/>
  <c r="Z594" i="5"/>
  <c r="U594" i="5"/>
  <c r="Z591" i="5"/>
  <c r="U591" i="5"/>
  <c r="W591" i="5" s="1"/>
  <c r="Z590" i="5"/>
  <c r="U590" i="5"/>
  <c r="W590" i="5" s="1"/>
  <c r="Z585" i="5"/>
  <c r="U585" i="5"/>
  <c r="W585" i="5" s="1"/>
  <c r="Z581" i="5"/>
  <c r="U581" i="5"/>
  <c r="W581" i="5" s="1"/>
  <c r="Z579" i="5"/>
  <c r="U579" i="5"/>
  <c r="Z578" i="5"/>
  <c r="U578" i="5"/>
  <c r="W578" i="5" s="1"/>
  <c r="Z575" i="5"/>
  <c r="U575" i="5"/>
  <c r="W575" i="5" s="1"/>
  <c r="Z573" i="5"/>
  <c r="U573" i="5"/>
  <c r="W573" i="5" s="1"/>
  <c r="Z572" i="5"/>
  <c r="U572" i="5"/>
  <c r="W572" i="5" s="1"/>
  <c r="Z571" i="5"/>
  <c r="U571" i="5"/>
  <c r="Z570" i="5"/>
  <c r="U570" i="5"/>
  <c r="W570" i="5" s="1"/>
  <c r="Z569" i="5"/>
  <c r="U569" i="5"/>
  <c r="W569" i="5" s="1"/>
  <c r="Z567" i="5"/>
  <c r="U567" i="5"/>
  <c r="W567" i="5" s="1"/>
  <c r="Z565" i="5"/>
  <c r="U565" i="5"/>
  <c r="Z564" i="5"/>
  <c r="U564" i="5"/>
  <c r="W564" i="5" s="1"/>
  <c r="Z563" i="5"/>
  <c r="U563" i="5"/>
  <c r="Z562" i="5"/>
  <c r="U562" i="5"/>
  <c r="W562" i="5" s="1"/>
  <c r="Z561" i="5"/>
  <c r="U561" i="5"/>
  <c r="Z560" i="5"/>
  <c r="U560" i="5"/>
  <c r="W560" i="5" s="1"/>
  <c r="Z559" i="5"/>
  <c r="U559" i="5"/>
  <c r="W559" i="5" s="1"/>
  <c r="Z550" i="5"/>
  <c r="U550" i="5"/>
  <c r="W550" i="5" s="1"/>
  <c r="Z549" i="5"/>
  <c r="U549" i="5"/>
  <c r="Z548" i="5"/>
  <c r="U548" i="5"/>
  <c r="W548" i="5" s="1"/>
  <c r="Z547" i="5"/>
  <c r="U547" i="5"/>
  <c r="Z546" i="5"/>
  <c r="U546" i="5"/>
  <c r="W546" i="5" s="1"/>
  <c r="Z545" i="5"/>
  <c r="U545" i="5"/>
  <c r="Z544" i="5"/>
  <c r="U544" i="5"/>
  <c r="W544" i="5" s="1"/>
  <c r="Z540" i="5"/>
  <c r="U540" i="5"/>
  <c r="W540" i="5" s="1"/>
  <c r="Z539" i="5"/>
  <c r="U539" i="5"/>
  <c r="W539" i="5" s="1"/>
  <c r="Z538" i="5"/>
  <c r="U538" i="5"/>
  <c r="Z536" i="5"/>
  <c r="U536" i="5"/>
  <c r="W536" i="5" s="1"/>
  <c r="Z535" i="5"/>
  <c r="U535" i="5"/>
  <c r="W535" i="5" s="1"/>
  <c r="Z534" i="5"/>
  <c r="U534" i="5"/>
  <c r="W534" i="5" s="1"/>
  <c r="Z533" i="5"/>
  <c r="U533" i="5"/>
  <c r="W533" i="5" s="1"/>
  <c r="Z532" i="5"/>
  <c r="U532" i="5"/>
  <c r="W532" i="5" s="1"/>
  <c r="Z531" i="5"/>
  <c r="U531" i="5"/>
  <c r="W531" i="5" s="1"/>
  <c r="Z530" i="5"/>
  <c r="U530" i="5"/>
  <c r="W530" i="5" s="1"/>
  <c r="Z529" i="5"/>
  <c r="U529" i="5"/>
  <c r="W529" i="5" s="1"/>
  <c r="Z528" i="5"/>
  <c r="U528" i="5"/>
  <c r="W528" i="5" s="1"/>
  <c r="Z527" i="5"/>
  <c r="U527" i="5"/>
  <c r="W527" i="5" s="1"/>
  <c r="Z526" i="5"/>
  <c r="U526" i="5"/>
  <c r="W526" i="5" s="1"/>
  <c r="Z525" i="5"/>
  <c r="U525" i="5"/>
  <c r="Z524" i="5"/>
  <c r="U524" i="5"/>
  <c r="W524" i="5" s="1"/>
  <c r="Z523" i="5"/>
  <c r="U523" i="5"/>
  <c r="W523" i="5" s="1"/>
  <c r="Z522" i="5"/>
  <c r="U522" i="5"/>
  <c r="W522" i="5" s="1"/>
  <c r="Z521" i="5"/>
  <c r="U521" i="5"/>
  <c r="Z520" i="5"/>
  <c r="U520" i="5"/>
  <c r="W520" i="5" s="1"/>
  <c r="Z519" i="5"/>
  <c r="U519" i="5"/>
  <c r="W519" i="5" s="1"/>
  <c r="Z518" i="5"/>
  <c r="U518" i="5"/>
  <c r="W518" i="5" s="1"/>
  <c r="Z513" i="5"/>
  <c r="U513" i="5"/>
  <c r="Z512" i="5"/>
  <c r="U512" i="5"/>
  <c r="W512" i="5" s="1"/>
  <c r="Z504" i="5"/>
  <c r="U504" i="5"/>
  <c r="W504" i="5" s="1"/>
  <c r="Z503" i="5"/>
  <c r="U503" i="5"/>
  <c r="W503" i="5" s="1"/>
  <c r="Z500" i="5"/>
  <c r="U500" i="5"/>
  <c r="Z497" i="5"/>
  <c r="U497" i="5"/>
  <c r="W497" i="5" s="1"/>
  <c r="Z492" i="5"/>
  <c r="U492" i="5"/>
  <c r="W492" i="5" s="1"/>
  <c r="Z490" i="5"/>
  <c r="U490" i="5"/>
  <c r="Z488" i="5"/>
  <c r="U488" i="5"/>
  <c r="Z487" i="5"/>
  <c r="U487" i="5"/>
  <c r="W487" i="5" s="1"/>
  <c r="Z486" i="5"/>
  <c r="U486" i="5"/>
  <c r="W486" i="5" s="1"/>
  <c r="Z473" i="5"/>
  <c r="U473" i="5"/>
  <c r="Z470" i="5"/>
  <c r="U470" i="5"/>
  <c r="Z469" i="5"/>
  <c r="U469" i="5"/>
  <c r="W469" i="5" s="1"/>
  <c r="Z466" i="5"/>
  <c r="U466" i="5"/>
  <c r="W466" i="5" s="1"/>
  <c r="Z463" i="5"/>
  <c r="U463" i="5"/>
  <c r="Z461" i="5"/>
  <c r="U461" i="5"/>
  <c r="Z455" i="5"/>
  <c r="U455" i="5"/>
  <c r="W455" i="5" s="1"/>
  <c r="Z454" i="5"/>
  <c r="U454" i="5"/>
  <c r="W454" i="5" s="1"/>
  <c r="Z444" i="5"/>
  <c r="U444" i="5"/>
  <c r="Z443" i="5"/>
  <c r="U443" i="5"/>
  <c r="W443" i="5" s="1"/>
  <c r="Z441" i="5"/>
  <c r="U441" i="5"/>
  <c r="W441" i="5" s="1"/>
  <c r="Z440" i="5"/>
  <c r="U440" i="5"/>
  <c r="W440" i="5" s="1"/>
  <c r="Z438" i="5"/>
  <c r="U438" i="5"/>
  <c r="Z430" i="5"/>
  <c r="U430" i="5"/>
  <c r="W430" i="5" s="1"/>
  <c r="Z424" i="5"/>
  <c r="U424" i="5"/>
  <c r="W424" i="5" s="1"/>
  <c r="Z423" i="5"/>
  <c r="U423" i="5"/>
  <c r="W423" i="5" s="1"/>
  <c r="Z420" i="5"/>
  <c r="U420" i="5"/>
  <c r="W420" i="5" s="1"/>
  <c r="Z419" i="5"/>
  <c r="U419" i="5"/>
  <c r="Z418" i="5"/>
  <c r="U418" i="5"/>
  <c r="W418" i="5" s="1"/>
  <c r="Z413" i="5"/>
  <c r="U413" i="5"/>
  <c r="W413" i="5" s="1"/>
  <c r="Z412" i="5"/>
  <c r="U412" i="5"/>
  <c r="W412" i="5" s="1"/>
  <c r="Z403" i="5"/>
  <c r="U403" i="5"/>
  <c r="Z399" i="5"/>
  <c r="U399" i="5"/>
  <c r="W399" i="5" s="1"/>
  <c r="Z397" i="5"/>
  <c r="U397" i="5"/>
  <c r="W397" i="5" s="1"/>
  <c r="Z396" i="5"/>
  <c r="U396" i="5"/>
  <c r="W396" i="5" s="1"/>
  <c r="Z391" i="5"/>
  <c r="U391" i="5"/>
  <c r="Z387" i="5"/>
  <c r="U387" i="5"/>
  <c r="W387" i="5" s="1"/>
  <c r="Z386" i="5"/>
  <c r="U386" i="5"/>
  <c r="W386" i="5" s="1"/>
  <c r="Z383" i="5"/>
  <c r="U383" i="5"/>
  <c r="W383" i="5" s="1"/>
  <c r="Z382" i="5"/>
  <c r="U382" i="5"/>
  <c r="Z374" i="5"/>
  <c r="U374" i="5"/>
  <c r="W374" i="5" s="1"/>
  <c r="Z369" i="5"/>
  <c r="U369" i="5"/>
  <c r="W369" i="5" s="1"/>
  <c r="Z367" i="5"/>
  <c r="U367" i="5"/>
  <c r="W367" i="5" s="1"/>
  <c r="Z364" i="5"/>
  <c r="U364" i="5"/>
  <c r="Z362" i="5"/>
  <c r="U362" i="5"/>
  <c r="W362" i="5" s="1"/>
  <c r="Z349" i="5"/>
  <c r="U349" i="5"/>
  <c r="W349" i="5" s="1"/>
  <c r="Z347" i="5"/>
  <c r="U347" i="5"/>
  <c r="W347" i="5" s="1"/>
  <c r="Z346" i="5"/>
  <c r="U346" i="5"/>
  <c r="Z345" i="5"/>
  <c r="U345" i="5"/>
  <c r="W345" i="5" s="1"/>
  <c r="Z343" i="5"/>
  <c r="U343" i="5"/>
  <c r="W343" i="5" s="1"/>
  <c r="Z342" i="5"/>
  <c r="U342" i="5"/>
  <c r="W342" i="5" s="1"/>
  <c r="Z339" i="5"/>
  <c r="U339" i="5"/>
  <c r="W339" i="5" s="1"/>
  <c r="Z338" i="5"/>
  <c r="U338" i="5"/>
  <c r="W338" i="5" s="1"/>
  <c r="Z335" i="5"/>
  <c r="U335" i="5"/>
  <c r="W335" i="5" s="1"/>
  <c r="Z329" i="5"/>
  <c r="U329" i="5"/>
  <c r="W329" i="5" s="1"/>
  <c r="Z324" i="5"/>
  <c r="U324" i="5"/>
  <c r="Z321" i="5"/>
  <c r="U321" i="5"/>
  <c r="W321" i="5" s="1"/>
  <c r="Z318" i="5"/>
  <c r="U318" i="5"/>
  <c r="W318" i="5" s="1"/>
  <c r="Z313" i="5"/>
  <c r="U313" i="5"/>
  <c r="W313" i="5" s="1"/>
  <c r="Z310" i="5"/>
  <c r="U310" i="5"/>
  <c r="W310" i="5" s="1"/>
  <c r="Z309" i="5"/>
  <c r="U309" i="5"/>
  <c r="W309" i="5" s="1"/>
  <c r="Z308" i="5"/>
  <c r="U308" i="5"/>
  <c r="Z307" i="5"/>
  <c r="U307" i="5"/>
  <c r="W307" i="5" s="1"/>
  <c r="Z306" i="5"/>
  <c r="U306" i="5"/>
  <c r="W306" i="5" s="1"/>
  <c r="Z305" i="5"/>
  <c r="U305" i="5"/>
  <c r="W305" i="5" s="1"/>
  <c r="Z304" i="5"/>
  <c r="U304" i="5"/>
  <c r="W304" i="5" s="1"/>
  <c r="Z303" i="5"/>
  <c r="U303" i="5"/>
  <c r="W303" i="5" s="1"/>
  <c r="Z299" i="5"/>
  <c r="U299" i="5"/>
  <c r="W299" i="5" s="1"/>
  <c r="Z297" i="5"/>
  <c r="U297" i="5"/>
  <c r="W297" i="5" s="1"/>
  <c r="Z288" i="5"/>
  <c r="U288" i="5"/>
  <c r="Z281" i="5"/>
  <c r="U281" i="5"/>
  <c r="W281" i="5" s="1"/>
  <c r="Y288" i="5" l="1"/>
  <c r="W288" i="5"/>
  <c r="Y308" i="5"/>
  <c r="AB308" i="5" s="1"/>
  <c r="W308" i="5"/>
  <c r="Y324" i="5"/>
  <c r="W324" i="5"/>
  <c r="Y346" i="5"/>
  <c r="AB346" i="5" s="1"/>
  <c r="W346" i="5"/>
  <c r="Y382" i="5"/>
  <c r="W382" i="5"/>
  <c r="Y461" i="5"/>
  <c r="AB461" i="5" s="1"/>
  <c r="W461" i="5"/>
  <c r="Y470" i="5"/>
  <c r="W470" i="5"/>
  <c r="Y513" i="5"/>
  <c r="AB513" i="5" s="1"/>
  <c r="W513" i="5"/>
  <c r="Y521" i="5"/>
  <c r="W521" i="5"/>
  <c r="Y525" i="5"/>
  <c r="AB525" i="5" s="1"/>
  <c r="W525" i="5"/>
  <c r="Y538" i="5"/>
  <c r="W538" i="5"/>
  <c r="Y545" i="5"/>
  <c r="AB545" i="5" s="1"/>
  <c r="W545" i="5"/>
  <c r="Y549" i="5"/>
  <c r="W549" i="5"/>
  <c r="Y563" i="5"/>
  <c r="AB563" i="5" s="1"/>
  <c r="W563" i="5"/>
  <c r="Y622" i="5"/>
  <c r="W622" i="5"/>
  <c r="Y682" i="5"/>
  <c r="AB682" i="5" s="1"/>
  <c r="W682" i="5"/>
  <c r="Y694" i="5"/>
  <c r="W694" i="5"/>
  <c r="Y364" i="5"/>
  <c r="W364" i="5"/>
  <c r="Y391" i="5"/>
  <c r="W391" i="5"/>
  <c r="Y403" i="5"/>
  <c r="AB403" i="5" s="1"/>
  <c r="W403" i="5"/>
  <c r="Y419" i="5"/>
  <c r="W419" i="5"/>
  <c r="Y488" i="5"/>
  <c r="AB488" i="5" s="1"/>
  <c r="W488" i="5"/>
  <c r="Y500" i="5"/>
  <c r="W500" i="5"/>
  <c r="Y547" i="5"/>
  <c r="AB547" i="5" s="1"/>
  <c r="W547" i="5"/>
  <c r="Y561" i="5"/>
  <c r="W561" i="5"/>
  <c r="Y565" i="5"/>
  <c r="W565" i="5"/>
  <c r="Y571" i="5"/>
  <c r="W571" i="5"/>
  <c r="Y594" i="5"/>
  <c r="AB594" i="5" s="1"/>
  <c r="W594" i="5"/>
  <c r="Y604" i="5"/>
  <c r="W604" i="5"/>
  <c r="Y627" i="5"/>
  <c r="AB627" i="5" s="1"/>
  <c r="W627" i="5"/>
  <c r="Y634" i="5"/>
  <c r="AB634" i="5" s="1"/>
  <c r="W634" i="5"/>
  <c r="Y438" i="5"/>
  <c r="AB438" i="5" s="1"/>
  <c r="W438" i="5"/>
  <c r="Y444" i="5"/>
  <c r="W444" i="5"/>
  <c r="Y463" i="5"/>
  <c r="AB463" i="5" s="1"/>
  <c r="W463" i="5"/>
  <c r="Y473" i="5"/>
  <c r="W473" i="5"/>
  <c r="Y490" i="5"/>
  <c r="AB490" i="5" s="1"/>
  <c r="W490" i="5"/>
  <c r="Y579" i="5"/>
  <c r="W579" i="5"/>
  <c r="Y608" i="5"/>
  <c r="AB608" i="5" s="1"/>
  <c r="W608" i="5"/>
  <c r="Y626" i="5"/>
  <c r="W626" i="5"/>
  <c r="Y630" i="5"/>
  <c r="AB630" i="5" s="1"/>
  <c r="W630" i="5"/>
  <c r="Y636" i="5"/>
  <c r="AB636" i="5" s="1"/>
  <c r="W636" i="5"/>
  <c r="Y642" i="5"/>
  <c r="AB642" i="5" s="1"/>
  <c r="W642" i="5"/>
  <c r="Y651" i="5"/>
  <c r="AB651" i="5" s="1"/>
  <c r="W651" i="5"/>
  <c r="Y658" i="5"/>
  <c r="AB658" i="5" s="1"/>
  <c r="W658" i="5"/>
  <c r="Y666" i="5"/>
  <c r="AB666" i="5" s="1"/>
  <c r="W666" i="5"/>
  <c r="Y676" i="5"/>
  <c r="AB676" i="5" s="1"/>
  <c r="W676" i="5"/>
  <c r="Y827" i="5"/>
  <c r="AB827" i="5" s="1"/>
  <c r="W827" i="5"/>
  <c r="Y838" i="5"/>
  <c r="AB838" i="5" s="1"/>
  <c r="W838" i="5"/>
  <c r="Y845" i="5"/>
  <c r="W845" i="5"/>
  <c r="Y492" i="5"/>
  <c r="X492" i="5" s="1"/>
  <c r="AA492" i="5" s="1"/>
  <c r="Y698" i="5"/>
  <c r="X698" i="5" s="1"/>
  <c r="AA698" i="5" s="1"/>
  <c r="Y733" i="5"/>
  <c r="X733" i="5" s="1"/>
  <c r="AA733" i="5" s="1"/>
  <c r="X521" i="5"/>
  <c r="AA521" i="5" s="1"/>
  <c r="Y573" i="5"/>
  <c r="AB573" i="5" s="1"/>
  <c r="Y769" i="5"/>
  <c r="X769" i="5" s="1"/>
  <c r="AA769" i="5" s="1"/>
  <c r="Y386" i="5"/>
  <c r="X386" i="5" s="1"/>
  <c r="AA386" i="5" s="1"/>
  <c r="Y805" i="5"/>
  <c r="X805" i="5" s="1"/>
  <c r="AA805" i="5" s="1"/>
  <c r="Y362" i="5"/>
  <c r="AB362" i="5" s="1"/>
  <c r="Y497" i="5"/>
  <c r="AB497" i="5" s="1"/>
  <c r="Y570" i="5"/>
  <c r="AB570" i="5" s="1"/>
  <c r="Y612" i="5"/>
  <c r="Y656" i="5"/>
  <c r="AB656" i="5" s="1"/>
  <c r="Y512" i="5"/>
  <c r="AB512" i="5" s="1"/>
  <c r="Y560" i="5"/>
  <c r="AB560" i="5" s="1"/>
  <c r="Y575" i="5"/>
  <c r="AB575" i="5" s="1"/>
  <c r="Y585" i="5"/>
  <c r="Y660" i="5"/>
  <c r="AB660" i="5" s="1"/>
  <c r="Y665" i="5"/>
  <c r="AB665" i="5" s="1"/>
  <c r="Y686" i="5"/>
  <c r="AB686" i="5" s="1"/>
  <c r="Y830" i="5"/>
  <c r="AB830" i="5" s="1"/>
  <c r="Y834" i="5"/>
  <c r="Y339" i="5"/>
  <c r="AB339" i="5" s="1"/>
  <c r="Y443" i="5"/>
  <c r="AB443" i="5" s="1"/>
  <c r="Y527" i="5"/>
  <c r="AB527" i="5" s="1"/>
  <c r="Y623" i="5"/>
  <c r="AB623" i="5" s="1"/>
  <c r="Y652" i="5"/>
  <c r="AB652" i="5" s="1"/>
  <c r="Y313" i="5"/>
  <c r="Y522" i="5"/>
  <c r="AB522" i="5" s="1"/>
  <c r="Y524" i="5"/>
  <c r="AB524" i="5" s="1"/>
  <c r="Y533" i="5"/>
  <c r="AB533" i="5" s="1"/>
  <c r="Y544" i="5"/>
  <c r="AB544" i="5" s="1"/>
  <c r="Y569" i="5"/>
  <c r="AB569" i="5" s="1"/>
  <c r="Y613" i="5"/>
  <c r="AB613" i="5" s="1"/>
  <c r="Y637" i="5"/>
  <c r="AB637" i="5" s="1"/>
  <c r="Y641" i="5"/>
  <c r="Y667" i="5"/>
  <c r="AB667" i="5" s="1"/>
  <c r="Y672" i="5"/>
  <c r="AB672" i="5" s="1"/>
  <c r="Y695" i="5"/>
  <c r="AB695" i="5" s="1"/>
  <c r="Y335" i="5"/>
  <c r="AB335" i="5" s="1"/>
  <c r="Y440" i="5"/>
  <c r="AB440" i="5" s="1"/>
  <c r="Y529" i="5"/>
  <c r="AB529" i="5" s="1"/>
  <c r="Y540" i="5"/>
  <c r="AB540" i="5" s="1"/>
  <c r="Y309" i="5"/>
  <c r="AB309" i="5" s="1"/>
  <c r="Y321" i="5"/>
  <c r="AB321" i="5" s="1"/>
  <c r="Y345" i="5"/>
  <c r="AB345" i="5" s="1"/>
  <c r="AB288" i="5"/>
  <c r="Y299" i="5"/>
  <c r="AB299" i="5" s="1"/>
  <c r="Y304" i="5"/>
  <c r="Y396" i="5"/>
  <c r="AB396" i="5" s="1"/>
  <c r="Y423" i="5"/>
  <c r="AB423" i="5" s="1"/>
  <c r="Y430" i="5"/>
  <c r="AB430" i="5" s="1"/>
  <c r="AB444" i="5"/>
  <c r="Y487" i="5"/>
  <c r="AB487" i="5" s="1"/>
  <c r="Y519" i="5"/>
  <c r="AB519" i="5" s="1"/>
  <c r="Y559" i="5"/>
  <c r="AB559" i="5" s="1"/>
  <c r="Y578" i="5"/>
  <c r="AB578" i="5" s="1"/>
  <c r="Y602" i="5"/>
  <c r="AB602" i="5" s="1"/>
  <c r="Y619" i="5"/>
  <c r="AB619" i="5" s="1"/>
  <c r="Y646" i="5"/>
  <c r="AB646" i="5" s="1"/>
  <c r="Y649" i="5"/>
  <c r="AB649" i="5" s="1"/>
  <c r="Y678" i="5"/>
  <c r="AB678" i="5" s="1"/>
  <c r="Y701" i="5"/>
  <c r="AB701" i="5" s="1"/>
  <c r="AB845" i="5"/>
  <c r="Y281" i="5"/>
  <c r="AB281" i="5" s="1"/>
  <c r="Y306" i="5"/>
  <c r="AB306" i="5" s="1"/>
  <c r="Y329" i="5"/>
  <c r="AB329" i="5" s="1"/>
  <c r="Y347" i="5"/>
  <c r="AB347" i="5" s="1"/>
  <c r="Y367" i="5"/>
  <c r="Y374" i="5"/>
  <c r="AB374" i="5" s="1"/>
  <c r="Y399" i="5"/>
  <c r="AB399" i="5" s="1"/>
  <c r="Y418" i="5"/>
  <c r="AB418" i="5" s="1"/>
  <c r="Y455" i="5"/>
  <c r="AB455" i="5" s="1"/>
  <c r="Y469" i="5"/>
  <c r="AB469" i="5" s="1"/>
  <c r="Y503" i="5"/>
  <c r="AB503" i="5" s="1"/>
  <c r="Y518" i="5"/>
  <c r="Y526" i="5"/>
  <c r="AB526" i="5" s="1"/>
  <c r="Y536" i="5"/>
  <c r="AB536" i="5" s="1"/>
  <c r="Y546" i="5"/>
  <c r="AB546" i="5" s="1"/>
  <c r="Y548" i="5"/>
  <c r="AB548" i="5" s="1"/>
  <c r="Y562" i="5"/>
  <c r="AB562" i="5" s="1"/>
  <c r="Y564" i="5"/>
  <c r="AB564" i="5" s="1"/>
  <c r="Y572" i="5"/>
  <c r="AB572" i="5" s="1"/>
  <c r="Y591" i="5"/>
  <c r="AB591" i="5" s="1"/>
  <c r="Y615" i="5"/>
  <c r="AB615" i="5" s="1"/>
  <c r="Y620" i="5"/>
  <c r="AB620" i="5" s="1"/>
  <c r="Y625" i="5"/>
  <c r="AB625" i="5" s="1"/>
  <c r="Y632" i="5"/>
  <c r="AB632" i="5" s="1"/>
  <c r="Y690" i="5"/>
  <c r="AB690" i="5" s="1"/>
  <c r="Y696" i="5"/>
  <c r="AB696" i="5" s="1"/>
  <c r="Y702" i="5"/>
  <c r="AB702" i="5" s="1"/>
  <c r="Y708" i="5"/>
  <c r="AB708" i="5" s="1"/>
  <c r="Y715" i="5"/>
  <c r="AB715" i="5" s="1"/>
  <c r="Y730" i="5"/>
  <c r="AB730" i="5" s="1"/>
  <c r="Y736" i="5"/>
  <c r="AB736" i="5" s="1"/>
  <c r="Y742" i="5"/>
  <c r="AB742" i="5" s="1"/>
  <c r="Y753" i="5"/>
  <c r="AB753" i="5" s="1"/>
  <c r="Y762" i="5"/>
  <c r="AB762" i="5" s="1"/>
  <c r="Y774" i="5"/>
  <c r="AB774" i="5" s="1"/>
  <c r="Y784" i="5"/>
  <c r="AB784" i="5" s="1"/>
  <c r="Y789" i="5"/>
  <c r="AB789" i="5" s="1"/>
  <c r="Y793" i="5"/>
  <c r="AB793" i="5" s="1"/>
  <c r="Y796" i="5"/>
  <c r="AB796" i="5" s="1"/>
  <c r="Y798" i="5"/>
  <c r="AB798" i="5" s="1"/>
  <c r="Y802" i="5"/>
  <c r="AB802" i="5" s="1"/>
  <c r="Y812" i="5"/>
  <c r="AB812" i="5" s="1"/>
  <c r="Y815" i="5"/>
  <c r="AB815" i="5" s="1"/>
  <c r="Y839" i="5"/>
  <c r="AB839" i="5" s="1"/>
  <c r="Y844" i="5"/>
  <c r="AB844" i="5" s="1"/>
  <c r="Y343" i="5"/>
  <c r="AB343" i="5" s="1"/>
  <c r="Y397" i="5"/>
  <c r="AB397" i="5" s="1"/>
  <c r="Y454" i="5"/>
  <c r="X454" i="5" s="1"/>
  <c r="AA454" i="5" s="1"/>
  <c r="Y504" i="5"/>
  <c r="AB504" i="5" s="1"/>
  <c r="Y531" i="5"/>
  <c r="AB531" i="5" s="1"/>
  <c r="Y581" i="5"/>
  <c r="X581" i="5" s="1"/>
  <c r="AA581" i="5" s="1"/>
  <c r="Y617" i="5"/>
  <c r="AB617" i="5" s="1"/>
  <c r="Y704" i="5"/>
  <c r="X704" i="5" s="1"/>
  <c r="AA704" i="5" s="1"/>
  <c r="Y740" i="5"/>
  <c r="X740" i="5" s="1"/>
  <c r="AA740" i="5" s="1"/>
  <c r="Y776" i="5"/>
  <c r="X776" i="5" s="1"/>
  <c r="AA776" i="5" s="1"/>
  <c r="Y826" i="5"/>
  <c r="X826" i="5" s="1"/>
  <c r="AA826" i="5" s="1"/>
  <c r="Y847" i="5"/>
  <c r="AB847" i="5" s="1"/>
  <c r="Y297" i="5"/>
  <c r="AB297" i="5" s="1"/>
  <c r="Y303" i="5"/>
  <c r="AB303" i="5" s="1"/>
  <c r="Y310" i="5"/>
  <c r="AB310" i="5" s="1"/>
  <c r="Y338" i="5"/>
  <c r="AB338" i="5" s="1"/>
  <c r="Y383" i="5"/>
  <c r="AB383" i="5" s="1"/>
  <c r="Y412" i="5"/>
  <c r="AB412" i="5" s="1"/>
  <c r="Y420" i="5"/>
  <c r="Y424" i="5"/>
  <c r="AB424" i="5" s="1"/>
  <c r="Y441" i="5"/>
  <c r="AB441" i="5" s="1"/>
  <c r="Y528" i="5"/>
  <c r="AB528" i="5" s="1"/>
  <c r="Y532" i="5"/>
  <c r="AB532" i="5" s="1"/>
  <c r="Y539" i="5"/>
  <c r="AB539" i="5" s="1"/>
  <c r="Y550" i="5"/>
  <c r="AB550" i="5" s="1"/>
  <c r="Y567" i="5"/>
  <c r="AB567" i="5" s="1"/>
  <c r="Y596" i="5"/>
  <c r="AB596" i="5" s="1"/>
  <c r="Y598" i="5"/>
  <c r="AB598" i="5" s="1"/>
  <c r="Y611" i="5"/>
  <c r="AB611" i="5" s="1"/>
  <c r="Y631" i="5"/>
  <c r="AB631" i="5" s="1"/>
  <c r="Y638" i="5"/>
  <c r="AB638" i="5" s="1"/>
  <c r="Y647" i="5"/>
  <c r="AB647" i="5" s="1"/>
  <c r="Y655" i="5"/>
  <c r="AB655" i="5" s="1"/>
  <c r="Y661" i="5"/>
  <c r="AB661" i="5" s="1"/>
  <c r="Y669" i="5"/>
  <c r="AB669" i="5" s="1"/>
  <c r="Y829" i="5"/>
  <c r="AB829" i="5" s="1"/>
  <c r="Y831" i="5"/>
  <c r="AB831" i="5" s="1"/>
  <c r="Y846" i="5"/>
  <c r="AB846" i="5" s="1"/>
  <c r="Y850" i="5"/>
  <c r="AB850" i="5" s="1"/>
  <c r="Y349" i="5"/>
  <c r="AB349" i="5" s="1"/>
  <c r="Y413" i="5"/>
  <c r="AB413" i="5" s="1"/>
  <c r="Y466" i="5"/>
  <c r="X466" i="5" s="1"/>
  <c r="AA466" i="5" s="1"/>
  <c r="Y535" i="5"/>
  <c r="AB535" i="5" s="1"/>
  <c r="Y711" i="5"/>
  <c r="X711" i="5" s="1"/>
  <c r="AA711" i="5" s="1"/>
  <c r="Y747" i="5"/>
  <c r="X747" i="5" s="1"/>
  <c r="AA747" i="5" s="1"/>
  <c r="Y786" i="5"/>
  <c r="X786" i="5" s="1"/>
  <c r="AA786" i="5" s="1"/>
  <c r="Y305" i="5"/>
  <c r="AB305" i="5" s="1"/>
  <c r="Y307" i="5"/>
  <c r="AB307" i="5" s="1"/>
  <c r="Y342" i="5"/>
  <c r="AB342" i="5" s="1"/>
  <c r="Y387" i="5"/>
  <c r="AB387" i="5" s="1"/>
  <c r="Y520" i="5"/>
  <c r="AB520" i="5" s="1"/>
  <c r="Y530" i="5"/>
  <c r="AB530" i="5" s="1"/>
  <c r="Y534" i="5"/>
  <c r="Y590" i="5"/>
  <c r="AB590" i="5" s="1"/>
  <c r="Y610" i="5"/>
  <c r="AB610" i="5" s="1"/>
  <c r="Y616" i="5"/>
  <c r="AB616" i="5" s="1"/>
  <c r="Y621" i="5"/>
  <c r="AB621" i="5" s="1"/>
  <c r="Y681" i="5"/>
  <c r="AB681" i="5" s="1"/>
  <c r="Y693" i="5"/>
  <c r="AB693" i="5" s="1"/>
  <c r="Y697" i="5"/>
  <c r="AB697" i="5" s="1"/>
  <c r="Y703" i="5"/>
  <c r="AB703" i="5" s="1"/>
  <c r="Y707" i="5"/>
  <c r="AB707" i="5" s="1"/>
  <c r="Y709" i="5"/>
  <c r="AB709" i="5" s="1"/>
  <c r="Y714" i="5"/>
  <c r="AB714" i="5" s="1"/>
  <c r="Y725" i="5"/>
  <c r="AB725" i="5" s="1"/>
  <c r="Y728" i="5"/>
  <c r="AB728" i="5" s="1"/>
  <c r="Y732" i="5"/>
  <c r="AB732" i="5" s="1"/>
  <c r="Y734" i="5"/>
  <c r="AB734" i="5" s="1"/>
  <c r="Y738" i="5"/>
  <c r="AB738" i="5" s="1"/>
  <c r="Y741" i="5"/>
  <c r="AB741" i="5" s="1"/>
  <c r="Y746" i="5"/>
  <c r="AB746" i="5" s="1"/>
  <c r="Y748" i="5"/>
  <c r="AB748" i="5" s="1"/>
  <c r="Y756" i="5"/>
  <c r="AB756" i="5" s="1"/>
  <c r="Y761" i="5"/>
  <c r="AB761" i="5" s="1"/>
  <c r="Y768" i="5"/>
  <c r="AB768" i="5" s="1"/>
  <c r="Y770" i="5"/>
  <c r="AB770" i="5" s="1"/>
  <c r="Y775" i="5"/>
  <c r="AB775" i="5" s="1"/>
  <c r="Y778" i="5"/>
  <c r="AB778" i="5" s="1"/>
  <c r="Y785" i="5"/>
  <c r="AB785" i="5" s="1"/>
  <c r="Y787" i="5"/>
  <c r="AB787" i="5" s="1"/>
  <c r="Y790" i="5"/>
  <c r="AB790" i="5" s="1"/>
  <c r="Y797" i="5"/>
  <c r="AB797" i="5" s="1"/>
  <c r="Y799" i="5"/>
  <c r="AB799" i="5" s="1"/>
  <c r="Y814" i="5"/>
  <c r="AB814" i="5" s="1"/>
  <c r="Y823" i="5"/>
  <c r="AB823" i="5" s="1"/>
  <c r="Y837" i="5"/>
  <c r="AB837" i="5" s="1"/>
  <c r="Y842" i="5"/>
  <c r="AB842" i="5" s="1"/>
  <c r="Y318" i="5"/>
  <c r="AB318" i="5" s="1"/>
  <c r="Y369" i="5"/>
  <c r="X369" i="5" s="1"/>
  <c r="AA369" i="5" s="1"/>
  <c r="Y486" i="5"/>
  <c r="X486" i="5" s="1"/>
  <c r="AA486" i="5" s="1"/>
  <c r="Y523" i="5"/>
  <c r="X523" i="5" s="1"/>
  <c r="AA523" i="5" s="1"/>
  <c r="Y726" i="5"/>
  <c r="X726" i="5" s="1"/>
  <c r="AA726" i="5" s="1"/>
  <c r="Y760" i="5"/>
  <c r="X760" i="5" s="1"/>
  <c r="AA760" i="5" s="1"/>
  <c r="Y794" i="5"/>
  <c r="X794" i="5" s="1"/>
  <c r="AA794" i="5" s="1"/>
  <c r="AB364" i="5"/>
  <c r="AB419" i="5"/>
  <c r="AB470" i="5"/>
  <c r="AB694" i="5"/>
  <c r="AB324" i="5"/>
  <c r="AB382" i="5"/>
  <c r="AB579" i="5"/>
  <c r="AB391" i="5"/>
  <c r="AB626" i="5"/>
  <c r="AB521" i="5"/>
  <c r="AB538" i="5"/>
  <c r="AB549" i="5"/>
  <c r="AB565" i="5"/>
  <c r="AB500" i="5"/>
  <c r="AB561" i="5"/>
  <c r="AB571" i="5"/>
  <c r="AB604" i="5"/>
  <c r="X651" i="5" l="1"/>
  <c r="AA651" i="5" s="1"/>
  <c r="X636" i="5"/>
  <c r="AA636" i="5" s="1"/>
  <c r="X626" i="5"/>
  <c r="AA626" i="5" s="1"/>
  <c r="X579" i="5"/>
  <c r="AA579" i="5" s="1"/>
  <c r="X444" i="5"/>
  <c r="AA444" i="5" s="1"/>
  <c r="X634" i="5"/>
  <c r="AA634" i="5" s="1"/>
  <c r="X604" i="5"/>
  <c r="AA604" i="5" s="1"/>
  <c r="X571" i="5"/>
  <c r="AA571" i="5" s="1"/>
  <c r="X561" i="5"/>
  <c r="AA561" i="5" s="1"/>
  <c r="X500" i="5"/>
  <c r="AA500" i="5" s="1"/>
  <c r="X419" i="5"/>
  <c r="AA419" i="5" s="1"/>
  <c r="X391" i="5"/>
  <c r="AA391" i="5" s="1"/>
  <c r="X694" i="5"/>
  <c r="AA694" i="5" s="1"/>
  <c r="X549" i="5"/>
  <c r="AA549" i="5" s="1"/>
  <c r="X538" i="5"/>
  <c r="AA538" i="5" s="1"/>
  <c r="X470" i="5"/>
  <c r="AA470" i="5" s="1"/>
  <c r="X324" i="5"/>
  <c r="AA324" i="5" s="1"/>
  <c r="X288" i="5"/>
  <c r="AA288" i="5" s="1"/>
  <c r="X382" i="5"/>
  <c r="AA382" i="5" s="1"/>
  <c r="X463" i="5"/>
  <c r="AA463" i="5" s="1"/>
  <c r="X565" i="5"/>
  <c r="AA565" i="5" s="1"/>
  <c r="X403" i="5"/>
  <c r="AA403" i="5" s="1"/>
  <c r="X545" i="5"/>
  <c r="AA545" i="5" s="1"/>
  <c r="X346" i="5"/>
  <c r="AA346" i="5" s="1"/>
  <c r="X308" i="5"/>
  <c r="AA308" i="5" s="1"/>
  <c r="X676" i="5"/>
  <c r="AA676" i="5" s="1"/>
  <c r="X658" i="5"/>
  <c r="AA658" i="5" s="1"/>
  <c r="X642" i="5"/>
  <c r="AA642" i="5" s="1"/>
  <c r="X630" i="5"/>
  <c r="AA630" i="5" s="1"/>
  <c r="X608" i="5"/>
  <c r="AA608" i="5" s="1"/>
  <c r="X490" i="5"/>
  <c r="AA490" i="5" s="1"/>
  <c r="X438" i="5"/>
  <c r="AA438" i="5" s="1"/>
  <c r="X627" i="5"/>
  <c r="AA627" i="5" s="1"/>
  <c r="X594" i="5"/>
  <c r="AA594" i="5" s="1"/>
  <c r="X547" i="5"/>
  <c r="AA547" i="5" s="1"/>
  <c r="X488" i="5"/>
  <c r="AA488" i="5" s="1"/>
  <c r="X364" i="5"/>
  <c r="AA364" i="5" s="1"/>
  <c r="X682" i="5"/>
  <c r="AA682" i="5" s="1"/>
  <c r="X563" i="5"/>
  <c r="AA563" i="5" s="1"/>
  <c r="X525" i="5"/>
  <c r="AA525" i="5" s="1"/>
  <c r="X461" i="5"/>
  <c r="AA461" i="5" s="1"/>
  <c r="X845" i="5"/>
  <c r="AA845" i="5" s="1"/>
  <c r="X666" i="5"/>
  <c r="AA666" i="5" s="1"/>
  <c r="X513" i="5"/>
  <c r="AA513" i="5" s="1"/>
  <c r="X827" i="5"/>
  <c r="AA827" i="5" s="1"/>
  <c r="AB386" i="5"/>
  <c r="AB826" i="5"/>
  <c r="AB454" i="5"/>
  <c r="AB769" i="5"/>
  <c r="AB733" i="5"/>
  <c r="AB805" i="5"/>
  <c r="AB698" i="5"/>
  <c r="X533" i="5"/>
  <c r="AA533" i="5" s="1"/>
  <c r="X339" i="5"/>
  <c r="AA339" i="5" s="1"/>
  <c r="X686" i="5"/>
  <c r="AA686" i="5" s="1"/>
  <c r="AB794" i="5"/>
  <c r="AB776" i="5"/>
  <c r="AB760" i="5"/>
  <c r="AB711" i="5"/>
  <c r="AB581" i="5"/>
  <c r="AB492" i="5"/>
  <c r="AB704" i="5"/>
  <c r="AB486" i="5"/>
  <c r="X441" i="5"/>
  <c r="AA441" i="5" s="1"/>
  <c r="X701" i="5"/>
  <c r="AA701" i="5" s="1"/>
  <c r="X649" i="5"/>
  <c r="AA649" i="5" s="1"/>
  <c r="X619" i="5"/>
  <c r="AA619" i="5" s="1"/>
  <c r="X539" i="5"/>
  <c r="AA539" i="5" s="1"/>
  <c r="AB740" i="5"/>
  <c r="X573" i="5"/>
  <c r="AA573" i="5" s="1"/>
  <c r="X343" i="5"/>
  <c r="AA343" i="5" s="1"/>
  <c r="X753" i="5"/>
  <c r="AA753" i="5" s="1"/>
  <c r="AB523" i="5"/>
  <c r="X623" i="5"/>
  <c r="AA623" i="5" s="1"/>
  <c r="X443" i="5"/>
  <c r="AA443" i="5" s="1"/>
  <c r="X665" i="5"/>
  <c r="AA665" i="5" s="1"/>
  <c r="AB726" i="5"/>
  <c r="X397" i="5"/>
  <c r="AA397" i="5" s="1"/>
  <c r="X784" i="5"/>
  <c r="AA784" i="5" s="1"/>
  <c r="AB786" i="5"/>
  <c r="AB747" i="5"/>
  <c r="X616" i="5"/>
  <c r="AA616" i="5" s="1"/>
  <c r="X531" i="5"/>
  <c r="AA531" i="5" s="1"/>
  <c r="X305" i="5"/>
  <c r="AA305" i="5" s="1"/>
  <c r="X846" i="5"/>
  <c r="AA846" i="5" s="1"/>
  <c r="X532" i="5"/>
  <c r="AA532" i="5" s="1"/>
  <c r="X730" i="5"/>
  <c r="AA730" i="5" s="1"/>
  <c r="X578" i="5"/>
  <c r="AA578" i="5" s="1"/>
  <c r="X487" i="5"/>
  <c r="AA487" i="5" s="1"/>
  <c r="X396" i="5"/>
  <c r="AA396" i="5" s="1"/>
  <c r="X299" i="5"/>
  <c r="AA299" i="5" s="1"/>
  <c r="X345" i="5"/>
  <c r="AA345" i="5" s="1"/>
  <c r="X309" i="5"/>
  <c r="AA309" i="5" s="1"/>
  <c r="X667" i="5"/>
  <c r="AA667" i="5" s="1"/>
  <c r="X656" i="5"/>
  <c r="AA656" i="5" s="1"/>
  <c r="X318" i="5"/>
  <c r="AA318" i="5" s="1"/>
  <c r="X412" i="5"/>
  <c r="AA412" i="5" s="1"/>
  <c r="AB466" i="5"/>
  <c r="X799" i="5"/>
  <c r="AA799" i="5" s="1"/>
  <c r="X844" i="5"/>
  <c r="AA844" i="5" s="1"/>
  <c r="X504" i="5"/>
  <c r="AA504" i="5" s="1"/>
  <c r="X602" i="5"/>
  <c r="AA602" i="5" s="1"/>
  <c r="X529" i="5"/>
  <c r="AA529" i="5" s="1"/>
  <c r="X672" i="5"/>
  <c r="AA672" i="5" s="1"/>
  <c r="X613" i="5"/>
  <c r="AA613" i="5" s="1"/>
  <c r="X440" i="5"/>
  <c r="AA440" i="5" s="1"/>
  <c r="X637" i="5"/>
  <c r="AA637" i="5" s="1"/>
  <c r="X569" i="5"/>
  <c r="AA569" i="5" s="1"/>
  <c r="X617" i="5"/>
  <c r="AA617" i="5" s="1"/>
  <c r="AB369" i="5"/>
  <c r="X837" i="5"/>
  <c r="AA837" i="5" s="1"/>
  <c r="X814" i="5"/>
  <c r="AA814" i="5" s="1"/>
  <c r="X790" i="5"/>
  <c r="AA790" i="5" s="1"/>
  <c r="X785" i="5"/>
  <c r="AA785" i="5" s="1"/>
  <c r="X775" i="5"/>
  <c r="AA775" i="5" s="1"/>
  <c r="X768" i="5"/>
  <c r="AA768" i="5" s="1"/>
  <c r="X756" i="5"/>
  <c r="AA756" i="5" s="1"/>
  <c r="X746" i="5"/>
  <c r="AA746" i="5" s="1"/>
  <c r="X738" i="5"/>
  <c r="AA738" i="5" s="1"/>
  <c r="X732" i="5"/>
  <c r="AA732" i="5" s="1"/>
  <c r="X725" i="5"/>
  <c r="AA725" i="5" s="1"/>
  <c r="X709" i="5"/>
  <c r="AA709" i="5" s="1"/>
  <c r="X703" i="5"/>
  <c r="AA703" i="5" s="1"/>
  <c r="X693" i="5"/>
  <c r="AA693" i="5" s="1"/>
  <c r="X590" i="5"/>
  <c r="AA590" i="5" s="1"/>
  <c r="X838" i="5"/>
  <c r="AA838" i="5" s="1"/>
  <c r="X829" i="5"/>
  <c r="AA829" i="5" s="1"/>
  <c r="X669" i="5"/>
  <c r="AA669" i="5" s="1"/>
  <c r="X655" i="5"/>
  <c r="AA655" i="5" s="1"/>
  <c r="X638" i="5"/>
  <c r="AA638" i="5" s="1"/>
  <c r="AB622" i="5"/>
  <c r="X622" i="5"/>
  <c r="AA622" i="5" s="1"/>
  <c r="X598" i="5"/>
  <c r="AA598" i="5" s="1"/>
  <c r="X567" i="5"/>
  <c r="AA567" i="5" s="1"/>
  <c r="X550" i="5"/>
  <c r="AA550" i="5" s="1"/>
  <c r="X535" i="5"/>
  <c r="AA535" i="5" s="1"/>
  <c r="X413" i="5"/>
  <c r="AA413" i="5" s="1"/>
  <c r="X297" i="5"/>
  <c r="AA297" i="5" s="1"/>
  <c r="X815" i="5"/>
  <c r="AA815" i="5" s="1"/>
  <c r="X802" i="5"/>
  <c r="AA802" i="5" s="1"/>
  <c r="X796" i="5"/>
  <c r="AA796" i="5" s="1"/>
  <c r="X789" i="5"/>
  <c r="AA789" i="5" s="1"/>
  <c r="X762" i="5"/>
  <c r="AA762" i="5" s="1"/>
  <c r="X702" i="5"/>
  <c r="AA702" i="5" s="1"/>
  <c r="X690" i="5"/>
  <c r="AA690" i="5" s="1"/>
  <c r="X625" i="5"/>
  <c r="AA625" i="5" s="1"/>
  <c r="X615" i="5"/>
  <c r="AA615" i="5" s="1"/>
  <c r="X572" i="5"/>
  <c r="AA572" i="5" s="1"/>
  <c r="X562" i="5"/>
  <c r="AA562" i="5" s="1"/>
  <c r="X546" i="5"/>
  <c r="AA546" i="5" s="1"/>
  <c r="X526" i="5"/>
  <c r="AA526" i="5" s="1"/>
  <c r="X469" i="5"/>
  <c r="AA469" i="5" s="1"/>
  <c r="X418" i="5"/>
  <c r="AA418" i="5" s="1"/>
  <c r="AB367" i="5"/>
  <c r="X367" i="5"/>
  <c r="AA367" i="5" s="1"/>
  <c r="X347" i="5"/>
  <c r="AA347" i="5" s="1"/>
  <c r="X306" i="5"/>
  <c r="AA306" i="5" s="1"/>
  <c r="X678" i="5"/>
  <c r="AA678" i="5" s="1"/>
  <c r="X646" i="5"/>
  <c r="AA646" i="5" s="1"/>
  <c r="AB304" i="5"/>
  <c r="X304" i="5"/>
  <c r="AA304" i="5" s="1"/>
  <c r="AB641" i="5"/>
  <c r="X641" i="5"/>
  <c r="AA641" i="5" s="1"/>
  <c r="X522" i="5"/>
  <c r="AA522" i="5" s="1"/>
  <c r="X652" i="5"/>
  <c r="AA652" i="5" s="1"/>
  <c r="X527" i="5"/>
  <c r="AA527" i="5" s="1"/>
  <c r="X830" i="5"/>
  <c r="AA830" i="5" s="1"/>
  <c r="X660" i="5"/>
  <c r="AA660" i="5" s="1"/>
  <c r="X575" i="5"/>
  <c r="AA575" i="5" s="1"/>
  <c r="X512" i="5"/>
  <c r="AA512" i="5" s="1"/>
  <c r="AB612" i="5"/>
  <c r="X612" i="5"/>
  <c r="AA612" i="5" s="1"/>
  <c r="X497" i="5"/>
  <c r="AA497" i="5" s="1"/>
  <c r="AB420" i="5"/>
  <c r="X420" i="5"/>
  <c r="AA420" i="5" s="1"/>
  <c r="X797" i="5"/>
  <c r="AA797" i="5" s="1"/>
  <c r="X621" i="5"/>
  <c r="AA621" i="5" s="1"/>
  <c r="X610" i="5"/>
  <c r="AA610" i="5" s="1"/>
  <c r="X520" i="5"/>
  <c r="AA520" i="5" s="1"/>
  <c r="AB473" i="5"/>
  <c r="X473" i="5"/>
  <c r="AA473" i="5" s="1"/>
  <c r="X307" i="5"/>
  <c r="AA307" i="5" s="1"/>
  <c r="X850" i="5"/>
  <c r="AA850" i="5" s="1"/>
  <c r="X528" i="5"/>
  <c r="AA528" i="5" s="1"/>
  <c r="X424" i="5"/>
  <c r="AA424" i="5" s="1"/>
  <c r="X839" i="5"/>
  <c r="AA839" i="5" s="1"/>
  <c r="X736" i="5"/>
  <c r="AA736" i="5" s="1"/>
  <c r="X708" i="5"/>
  <c r="AA708" i="5" s="1"/>
  <c r="X349" i="5"/>
  <c r="AA349" i="5" s="1"/>
  <c r="X519" i="5"/>
  <c r="AA519" i="5" s="1"/>
  <c r="X423" i="5"/>
  <c r="AA423" i="5" s="1"/>
  <c r="X321" i="5"/>
  <c r="AA321" i="5" s="1"/>
  <c r="X335" i="5"/>
  <c r="AA335" i="5" s="1"/>
  <c r="AB834" i="5"/>
  <c r="X834" i="5"/>
  <c r="AA834" i="5" s="1"/>
  <c r="X842" i="5"/>
  <c r="AA842" i="5" s="1"/>
  <c r="X823" i="5"/>
  <c r="AA823" i="5" s="1"/>
  <c r="X787" i="5"/>
  <c r="AA787" i="5" s="1"/>
  <c r="X778" i="5"/>
  <c r="AA778" i="5" s="1"/>
  <c r="X770" i="5"/>
  <c r="AA770" i="5" s="1"/>
  <c r="X761" i="5"/>
  <c r="AA761" i="5" s="1"/>
  <c r="X748" i="5"/>
  <c r="AA748" i="5" s="1"/>
  <c r="X741" i="5"/>
  <c r="AA741" i="5" s="1"/>
  <c r="X734" i="5"/>
  <c r="AA734" i="5" s="1"/>
  <c r="X728" i="5"/>
  <c r="AA728" i="5" s="1"/>
  <c r="X714" i="5"/>
  <c r="AA714" i="5" s="1"/>
  <c r="X707" i="5"/>
  <c r="AA707" i="5" s="1"/>
  <c r="X697" i="5"/>
  <c r="AA697" i="5" s="1"/>
  <c r="X681" i="5"/>
  <c r="AA681" i="5" s="1"/>
  <c r="AB534" i="5"/>
  <c r="X534" i="5"/>
  <c r="AA534" i="5" s="1"/>
  <c r="X530" i="5"/>
  <c r="AA530" i="5" s="1"/>
  <c r="X387" i="5"/>
  <c r="AA387" i="5" s="1"/>
  <c r="X342" i="5"/>
  <c r="AA342" i="5" s="1"/>
  <c r="X831" i="5"/>
  <c r="AA831" i="5" s="1"/>
  <c r="X661" i="5"/>
  <c r="AA661" i="5" s="1"/>
  <c r="X647" i="5"/>
  <c r="AA647" i="5" s="1"/>
  <c r="X631" i="5"/>
  <c r="AA631" i="5" s="1"/>
  <c r="X611" i="5"/>
  <c r="AA611" i="5" s="1"/>
  <c r="X596" i="5"/>
  <c r="AA596" i="5" s="1"/>
  <c r="X383" i="5"/>
  <c r="AA383" i="5" s="1"/>
  <c r="X338" i="5"/>
  <c r="AA338" i="5" s="1"/>
  <c r="X310" i="5"/>
  <c r="AA310" i="5" s="1"/>
  <c r="X303" i="5"/>
  <c r="AA303" i="5" s="1"/>
  <c r="X847" i="5"/>
  <c r="AA847" i="5" s="1"/>
  <c r="X812" i="5"/>
  <c r="AA812" i="5" s="1"/>
  <c r="X798" i="5"/>
  <c r="AA798" i="5" s="1"/>
  <c r="X793" i="5"/>
  <c r="AA793" i="5" s="1"/>
  <c r="X774" i="5"/>
  <c r="AA774" i="5" s="1"/>
  <c r="X742" i="5"/>
  <c r="AA742" i="5" s="1"/>
  <c r="X715" i="5"/>
  <c r="AA715" i="5" s="1"/>
  <c r="X696" i="5"/>
  <c r="AA696" i="5" s="1"/>
  <c r="X632" i="5"/>
  <c r="AA632" i="5" s="1"/>
  <c r="X620" i="5"/>
  <c r="AA620" i="5" s="1"/>
  <c r="X591" i="5"/>
  <c r="AA591" i="5" s="1"/>
  <c r="X564" i="5"/>
  <c r="AA564" i="5" s="1"/>
  <c r="X548" i="5"/>
  <c r="AA548" i="5" s="1"/>
  <c r="X536" i="5"/>
  <c r="AA536" i="5" s="1"/>
  <c r="AB518" i="5"/>
  <c r="X518" i="5"/>
  <c r="AA518" i="5" s="1"/>
  <c r="X503" i="5"/>
  <c r="AA503" i="5" s="1"/>
  <c r="X455" i="5"/>
  <c r="AA455" i="5" s="1"/>
  <c r="X399" i="5"/>
  <c r="AA399" i="5" s="1"/>
  <c r="X374" i="5"/>
  <c r="AA374" i="5" s="1"/>
  <c r="X329" i="5"/>
  <c r="AA329" i="5" s="1"/>
  <c r="X281" i="5"/>
  <c r="AA281" i="5" s="1"/>
  <c r="X559" i="5"/>
  <c r="AA559" i="5" s="1"/>
  <c r="X430" i="5"/>
  <c r="AA430" i="5" s="1"/>
  <c r="X540" i="5"/>
  <c r="AA540" i="5" s="1"/>
  <c r="X695" i="5"/>
  <c r="AA695" i="5" s="1"/>
  <c r="X544" i="5"/>
  <c r="AA544" i="5" s="1"/>
  <c r="X524" i="5"/>
  <c r="AA524" i="5" s="1"/>
  <c r="AB313" i="5"/>
  <c r="X313" i="5"/>
  <c r="AA313" i="5" s="1"/>
  <c r="AB585" i="5"/>
  <c r="X585" i="5"/>
  <c r="AA585" i="5" s="1"/>
  <c r="X560" i="5"/>
  <c r="AA560" i="5" s="1"/>
  <c r="X570" i="5"/>
  <c r="AA570" i="5" s="1"/>
  <c r="X362" i="5"/>
  <c r="AA362" i="5" s="1"/>
  <c r="H11" i="7"/>
  <c r="J7" i="7" l="1"/>
  <c r="J11" i="7" s="1"/>
  <c r="I11" i="7"/>
  <c r="K7" i="7" l="1"/>
  <c r="K11" i="7" s="1"/>
  <c r="E39" i="3"/>
  <c r="F9" i="6" l="1"/>
  <c r="F18" i="6" l="1"/>
  <c r="F20" i="6" s="1"/>
  <c r="H10" i="3" l="1"/>
  <c r="H17" i="3"/>
  <c r="Z7" i="5"/>
  <c r="H41" i="3" l="1"/>
  <c r="I20" i="3"/>
  <c r="AI22" i="4" l="1"/>
  <c r="AI27" i="4"/>
  <c r="Z276" i="5" l="1"/>
  <c r="U276" i="5"/>
  <c r="W276" i="5" s="1"/>
  <c r="Z275" i="5"/>
  <c r="U275" i="5"/>
  <c r="W275" i="5" s="1"/>
  <c r="Z274" i="5"/>
  <c r="U274" i="5"/>
  <c r="W274" i="5" s="1"/>
  <c r="Z271" i="5"/>
  <c r="U271" i="5"/>
  <c r="W271" i="5" s="1"/>
  <c r="Z269" i="5"/>
  <c r="U269" i="5"/>
  <c r="W269" i="5" s="1"/>
  <c r="Z268" i="5"/>
  <c r="U268" i="5"/>
  <c r="W268" i="5" s="1"/>
  <c r="Z267" i="5"/>
  <c r="U267" i="5"/>
  <c r="W267" i="5" s="1"/>
  <c r="Z260" i="5"/>
  <c r="U260" i="5"/>
  <c r="W260" i="5" s="1"/>
  <c r="Z253" i="5"/>
  <c r="U253" i="5"/>
  <c r="W253" i="5" s="1"/>
  <c r="Z252" i="5"/>
  <c r="U252" i="5"/>
  <c r="W252" i="5" s="1"/>
  <c r="Z249" i="5"/>
  <c r="U249" i="5"/>
  <c r="W249" i="5" s="1"/>
  <c r="Z246" i="5"/>
  <c r="U246" i="5"/>
  <c r="W246" i="5" s="1"/>
  <c r="Z240" i="5"/>
  <c r="U240" i="5"/>
  <c r="W240" i="5" s="1"/>
  <c r="Z237" i="5"/>
  <c r="U237" i="5"/>
  <c r="W237" i="5" s="1"/>
  <c r="Z232" i="5"/>
  <c r="U232" i="5"/>
  <c r="W232" i="5" s="1"/>
  <c r="Z229" i="5"/>
  <c r="U229" i="5"/>
  <c r="W229" i="5" s="1"/>
  <c r="Z226" i="5"/>
  <c r="U226" i="5"/>
  <c r="W226" i="5" s="1"/>
  <c r="Z220" i="5"/>
  <c r="U220" i="5"/>
  <c r="W220" i="5" s="1"/>
  <c r="Z212" i="5"/>
  <c r="U212" i="5"/>
  <c r="W212" i="5" s="1"/>
  <c r="Z197" i="5"/>
  <c r="U197" i="5"/>
  <c r="W197" i="5" s="1"/>
  <c r="Z195" i="5"/>
  <c r="U195" i="5"/>
  <c r="W195" i="5" s="1"/>
  <c r="Z189" i="5"/>
  <c r="U189" i="5"/>
  <c r="W189" i="5" s="1"/>
  <c r="Z184" i="5"/>
  <c r="U184" i="5"/>
  <c r="W184" i="5" s="1"/>
  <c r="Z172" i="5"/>
  <c r="U172" i="5"/>
  <c r="W172" i="5" s="1"/>
  <c r="Z171" i="5"/>
  <c r="U171" i="5"/>
  <c r="W171" i="5" s="1"/>
  <c r="Z170" i="5"/>
  <c r="U170" i="5"/>
  <c r="W170" i="5" s="1"/>
  <c r="Z168" i="5"/>
  <c r="U168" i="5"/>
  <c r="W168" i="5" s="1"/>
  <c r="Z167" i="5"/>
  <c r="U167" i="5"/>
  <c r="W167" i="5" s="1"/>
  <c r="Z166" i="5"/>
  <c r="U166" i="5"/>
  <c r="W166" i="5" s="1"/>
  <c r="Z165" i="5"/>
  <c r="U165" i="5"/>
  <c r="W165" i="5" s="1"/>
  <c r="Z164" i="5"/>
  <c r="U164" i="5"/>
  <c r="W164" i="5" s="1"/>
  <c r="Z163" i="5"/>
  <c r="U163" i="5"/>
  <c r="W163" i="5" s="1"/>
  <c r="Z162" i="5"/>
  <c r="U162" i="5"/>
  <c r="W162" i="5" s="1"/>
  <c r="Z157" i="5"/>
  <c r="U157" i="5"/>
  <c r="W157" i="5" s="1"/>
  <c r="Z156" i="5"/>
  <c r="U156" i="5"/>
  <c r="W156" i="5" s="1"/>
  <c r="Z155" i="5"/>
  <c r="U155" i="5"/>
  <c r="W155" i="5" s="1"/>
  <c r="Z151" i="5"/>
  <c r="U151" i="5"/>
  <c r="W151" i="5" s="1"/>
  <c r="Z150" i="5"/>
  <c r="U150" i="5"/>
  <c r="W150" i="5" s="1"/>
  <c r="Z149" i="5"/>
  <c r="U149" i="5"/>
  <c r="W149" i="5" s="1"/>
  <c r="Z147" i="5"/>
  <c r="U147" i="5"/>
  <c r="W147" i="5" s="1"/>
  <c r="Z144" i="5"/>
  <c r="U144" i="5"/>
  <c r="W144" i="5" s="1"/>
  <c r="Z143" i="5"/>
  <c r="U143" i="5"/>
  <c r="W143" i="5" s="1"/>
  <c r="Z136" i="5"/>
  <c r="U136" i="5"/>
  <c r="W136" i="5" s="1"/>
  <c r="Z135" i="5"/>
  <c r="U135" i="5"/>
  <c r="W135" i="5" s="1"/>
  <c r="Z134" i="5"/>
  <c r="U134" i="5"/>
  <c r="W134" i="5" s="1"/>
  <c r="Z133" i="5"/>
  <c r="U133" i="5"/>
  <c r="W133" i="5" s="1"/>
  <c r="Z129" i="5"/>
  <c r="U129" i="5"/>
  <c r="W129" i="5" s="1"/>
  <c r="Z126" i="5"/>
  <c r="U126" i="5"/>
  <c r="W126" i="5" s="1"/>
  <c r="Z124" i="5"/>
  <c r="U124" i="5"/>
  <c r="W124" i="5" s="1"/>
  <c r="Z122" i="5"/>
  <c r="U122" i="5"/>
  <c r="W122" i="5" s="1"/>
  <c r="Z121" i="5"/>
  <c r="U121" i="5"/>
  <c r="W121" i="5" s="1"/>
  <c r="Z120" i="5"/>
  <c r="U120" i="5"/>
  <c r="W120" i="5" s="1"/>
  <c r="Z119" i="5"/>
  <c r="U119" i="5"/>
  <c r="W119" i="5" s="1"/>
  <c r="Z118" i="5"/>
  <c r="U118" i="5"/>
  <c r="W118" i="5" s="1"/>
  <c r="Z117" i="5"/>
  <c r="U117" i="5"/>
  <c r="W117" i="5" s="1"/>
  <c r="Z116" i="5"/>
  <c r="U116" i="5"/>
  <c r="W116" i="5" s="1"/>
  <c r="Z114" i="5"/>
  <c r="U114" i="5"/>
  <c r="W114" i="5" s="1"/>
  <c r="Z113" i="5"/>
  <c r="U113" i="5"/>
  <c r="W113" i="5" s="1"/>
  <c r="Z112" i="5"/>
  <c r="U112" i="5"/>
  <c r="W112" i="5" s="1"/>
  <c r="Z111" i="5"/>
  <c r="U111" i="5"/>
  <c r="W111" i="5" s="1"/>
  <c r="Z110" i="5"/>
  <c r="Z109" i="5"/>
  <c r="U109" i="5"/>
  <c r="Z108" i="5"/>
  <c r="U108" i="5"/>
  <c r="Z105" i="5"/>
  <c r="U105" i="5"/>
  <c r="Z103" i="5"/>
  <c r="U103" i="5"/>
  <c r="Z100" i="5"/>
  <c r="U100" i="5"/>
  <c r="Z96" i="5"/>
  <c r="U96" i="5"/>
  <c r="Z93" i="5"/>
  <c r="U93" i="5"/>
  <c r="Z91" i="5"/>
  <c r="U91" i="5"/>
  <c r="Z88" i="5"/>
  <c r="U88" i="5"/>
  <c r="Z87" i="5"/>
  <c r="U87" i="5"/>
  <c r="Z86" i="5"/>
  <c r="U86" i="5"/>
  <c r="Z77" i="5"/>
  <c r="U77" i="5"/>
  <c r="Z75" i="5"/>
  <c r="U75" i="5"/>
  <c r="Z74" i="5"/>
  <c r="U74" i="5"/>
  <c r="Z73" i="5"/>
  <c r="U73" i="5"/>
  <c r="Z71" i="5"/>
  <c r="U71" i="5"/>
  <c r="Z70" i="5"/>
  <c r="Z65" i="5"/>
  <c r="U65" i="5"/>
  <c r="Z64" i="5"/>
  <c r="U64" i="5"/>
  <c r="Z59" i="5"/>
  <c r="U59" i="5"/>
  <c r="Z57" i="5"/>
  <c r="U57" i="5"/>
  <c r="Z56" i="5"/>
  <c r="U56" i="5"/>
  <c r="Z54" i="5"/>
  <c r="U54" i="5"/>
  <c r="Z34" i="5"/>
  <c r="U34" i="5"/>
  <c r="Z32" i="5"/>
  <c r="U32" i="5"/>
  <c r="Z31" i="5"/>
  <c r="U31" i="5"/>
  <c r="Z30" i="5"/>
  <c r="U30" i="5"/>
  <c r="Z23" i="5"/>
  <c r="U23" i="5"/>
  <c r="Z21" i="5"/>
  <c r="U21" i="5"/>
  <c r="Z20" i="5"/>
  <c r="U20" i="5"/>
  <c r="Z19" i="5"/>
  <c r="U19" i="5"/>
  <c r="Z17" i="5"/>
  <c r="U17" i="5"/>
  <c r="Z16" i="5"/>
  <c r="U16" i="5"/>
  <c r="Z15" i="5"/>
  <c r="U15" i="5"/>
  <c r="Z14" i="5"/>
  <c r="U14" i="5"/>
  <c r="Z13" i="5"/>
  <c r="U13" i="5"/>
  <c r="Z12" i="5"/>
  <c r="U12" i="5"/>
  <c r="Z11" i="5"/>
  <c r="U11" i="5"/>
  <c r="Z10" i="5"/>
  <c r="U10" i="5"/>
  <c r="Z9" i="5"/>
  <c r="U9" i="5"/>
  <c r="Z8" i="5"/>
  <c r="U8" i="5"/>
  <c r="U7" i="5"/>
  <c r="Y7" i="5" l="1"/>
  <c r="AB7" i="5" s="1"/>
  <c r="W7" i="5"/>
  <c r="Y75" i="5"/>
  <c r="AB75" i="5" s="1"/>
  <c r="W75" i="5"/>
  <c r="Y88" i="5"/>
  <c r="AB88" i="5" s="1"/>
  <c r="W88" i="5"/>
  <c r="Y93" i="5"/>
  <c r="AB93" i="5" s="1"/>
  <c r="W93" i="5"/>
  <c r="Y105" i="5"/>
  <c r="AB105" i="5" s="1"/>
  <c r="W105" i="5"/>
  <c r="Y8" i="5"/>
  <c r="AB8" i="5" s="1"/>
  <c r="W8" i="5"/>
  <c r="Y10" i="5"/>
  <c r="W10" i="5"/>
  <c r="Y12" i="5"/>
  <c r="AB12" i="5" s="1"/>
  <c r="W12" i="5"/>
  <c r="Y14" i="5"/>
  <c r="AB14" i="5" s="1"/>
  <c r="W14" i="5"/>
  <c r="Y16" i="5"/>
  <c r="AB16" i="5" s="1"/>
  <c r="W16" i="5"/>
  <c r="Y19" i="5"/>
  <c r="AB19" i="5" s="1"/>
  <c r="W19" i="5"/>
  <c r="Y21" i="5"/>
  <c r="AB21" i="5" s="1"/>
  <c r="W21" i="5"/>
  <c r="Y30" i="5"/>
  <c r="AB30" i="5" s="1"/>
  <c r="W30" i="5"/>
  <c r="Y32" i="5"/>
  <c r="AB32" i="5" s="1"/>
  <c r="W32" i="5"/>
  <c r="Y54" i="5"/>
  <c r="W54" i="5"/>
  <c r="Y57" i="5"/>
  <c r="AB57" i="5" s="1"/>
  <c r="W57" i="5"/>
  <c r="Y64" i="5"/>
  <c r="AB64" i="5" s="1"/>
  <c r="W64" i="5"/>
  <c r="Y9" i="5"/>
  <c r="AB9" i="5" s="1"/>
  <c r="W9" i="5"/>
  <c r="Y11" i="5"/>
  <c r="AB11" i="5" s="1"/>
  <c r="W11" i="5"/>
  <c r="W13" i="5"/>
  <c r="Y13" i="5"/>
  <c r="AB13" i="5" s="1"/>
  <c r="Y15" i="5"/>
  <c r="W15" i="5"/>
  <c r="Y17" i="5"/>
  <c r="AB17" i="5" s="1"/>
  <c r="W17" i="5"/>
  <c r="Y20" i="5"/>
  <c r="AB20" i="5" s="1"/>
  <c r="W20" i="5"/>
  <c r="Y23" i="5"/>
  <c r="AB23" i="5" s="1"/>
  <c r="W23" i="5"/>
  <c r="Y31" i="5"/>
  <c r="W31" i="5"/>
  <c r="Y34" i="5"/>
  <c r="AB34" i="5" s="1"/>
  <c r="W34" i="5"/>
  <c r="Y56" i="5"/>
  <c r="AB56" i="5" s="1"/>
  <c r="W56" i="5"/>
  <c r="Y59" i="5"/>
  <c r="AB59" i="5" s="1"/>
  <c r="W59" i="5"/>
  <c r="Y65" i="5"/>
  <c r="AB65" i="5" s="1"/>
  <c r="W65" i="5"/>
  <c r="Y73" i="5"/>
  <c r="AB73" i="5" s="1"/>
  <c r="W73" i="5"/>
  <c r="Y86" i="5"/>
  <c r="AB86" i="5" s="1"/>
  <c r="W86" i="5"/>
  <c r="Y100" i="5"/>
  <c r="AB100" i="5" s="1"/>
  <c r="W100" i="5"/>
  <c r="Y109" i="5"/>
  <c r="AB109" i="5" s="1"/>
  <c r="W109" i="5"/>
  <c r="W71" i="5"/>
  <c r="Y71" i="5"/>
  <c r="AB71" i="5" s="1"/>
  <c r="Y74" i="5"/>
  <c r="W74" i="5"/>
  <c r="Y77" i="5"/>
  <c r="AB77" i="5" s="1"/>
  <c r="W77" i="5"/>
  <c r="Y87" i="5"/>
  <c r="AB87" i="5" s="1"/>
  <c r="W87" i="5"/>
  <c r="Y91" i="5"/>
  <c r="AB91" i="5" s="1"/>
  <c r="W91" i="5"/>
  <c r="Y96" i="5"/>
  <c r="AB96" i="5" s="1"/>
  <c r="W96" i="5"/>
  <c r="Y103" i="5"/>
  <c r="AB103" i="5" s="1"/>
  <c r="W103" i="5"/>
  <c r="Y108" i="5"/>
  <c r="AB108" i="5" s="1"/>
  <c r="W108" i="5"/>
  <c r="AB10" i="5"/>
  <c r="AB54" i="5"/>
  <c r="AA110" i="5"/>
  <c r="AB110" i="5"/>
  <c r="Z2069" i="5"/>
  <c r="Y111" i="5"/>
  <c r="AB111" i="5" s="1"/>
  <c r="Y116" i="5"/>
  <c r="AB116" i="5" s="1"/>
  <c r="Y120" i="5"/>
  <c r="AB120" i="5" s="1"/>
  <c r="Y126" i="5"/>
  <c r="AB126" i="5" s="1"/>
  <c r="Y135" i="5"/>
  <c r="AB135" i="5" s="1"/>
  <c r="Y147" i="5"/>
  <c r="AB147" i="5" s="1"/>
  <c r="Y155" i="5"/>
  <c r="AB155" i="5" s="1"/>
  <c r="Y165" i="5"/>
  <c r="AB165" i="5" s="1"/>
  <c r="Y170" i="5"/>
  <c r="Y189" i="5"/>
  <c r="AB189" i="5" s="1"/>
  <c r="Y197" i="5"/>
  <c r="AB197" i="5" s="1"/>
  <c r="Y220" i="5"/>
  <c r="Y237" i="5"/>
  <c r="AB237" i="5" s="1"/>
  <c r="Y246" i="5"/>
  <c r="AB246" i="5" s="1"/>
  <c r="Y252" i="5"/>
  <c r="Y260" i="5"/>
  <c r="AB260" i="5" s="1"/>
  <c r="Y268" i="5"/>
  <c r="AB268" i="5" s="1"/>
  <c r="Y275" i="5"/>
  <c r="Y112" i="5"/>
  <c r="Y114" i="5"/>
  <c r="AB114" i="5" s="1"/>
  <c r="Y117" i="5"/>
  <c r="AB117" i="5" s="1"/>
  <c r="Y119" i="5"/>
  <c r="AB119" i="5" s="1"/>
  <c r="Y121" i="5"/>
  <c r="Y124" i="5"/>
  <c r="AB124" i="5" s="1"/>
  <c r="Y129" i="5"/>
  <c r="AB129" i="5" s="1"/>
  <c r="Y134" i="5"/>
  <c r="AB134" i="5" s="1"/>
  <c r="Y136" i="5"/>
  <c r="Y144" i="5"/>
  <c r="AB144" i="5" s="1"/>
  <c r="Y149" i="5"/>
  <c r="AB149" i="5" s="1"/>
  <c r="Y151" i="5"/>
  <c r="AB151" i="5" s="1"/>
  <c r="Y156" i="5"/>
  <c r="Y162" i="5"/>
  <c r="AB162" i="5" s="1"/>
  <c r="Y164" i="5"/>
  <c r="AB164" i="5" s="1"/>
  <c r="Y166" i="5"/>
  <c r="AB166" i="5" s="1"/>
  <c r="Y168" i="5"/>
  <c r="AB168" i="5" s="1"/>
  <c r="Y171" i="5"/>
  <c r="AB171" i="5" s="1"/>
  <c r="Y184" i="5"/>
  <c r="AB184" i="5" s="1"/>
  <c r="Y195" i="5"/>
  <c r="AB195" i="5" s="1"/>
  <c r="Y212" i="5"/>
  <c r="Y226" i="5"/>
  <c r="AB226" i="5" s="1"/>
  <c r="Y232" i="5"/>
  <c r="AB232" i="5" s="1"/>
  <c r="Y240" i="5"/>
  <c r="AB240" i="5" s="1"/>
  <c r="Y249" i="5"/>
  <c r="AB249" i="5" s="1"/>
  <c r="Y253" i="5"/>
  <c r="AB253" i="5" s="1"/>
  <c r="Y267" i="5"/>
  <c r="AB267" i="5" s="1"/>
  <c r="Y269" i="5"/>
  <c r="AB269" i="5" s="1"/>
  <c r="Y274" i="5"/>
  <c r="AB274" i="5" s="1"/>
  <c r="Y276" i="5"/>
  <c r="AB276" i="5" s="1"/>
  <c r="Y113" i="5"/>
  <c r="Y118" i="5"/>
  <c r="AB118" i="5" s="1"/>
  <c r="Y122" i="5"/>
  <c r="Y133" i="5"/>
  <c r="AB133" i="5" s="1"/>
  <c r="Y143" i="5"/>
  <c r="Y150" i="5"/>
  <c r="AB150" i="5" s="1"/>
  <c r="Y157" i="5"/>
  <c r="Y163" i="5"/>
  <c r="AB163" i="5" s="1"/>
  <c r="Y167" i="5"/>
  <c r="AB167" i="5" s="1"/>
  <c r="Y172" i="5"/>
  <c r="AB172" i="5" s="1"/>
  <c r="Y229" i="5"/>
  <c r="AB229" i="5" s="1"/>
  <c r="Y271" i="5"/>
  <c r="AB271" i="5" s="1"/>
  <c r="AB74" i="5"/>
  <c r="AB70" i="5"/>
  <c r="AA70" i="5"/>
  <c r="AB31" i="5"/>
  <c r="AB15" i="5"/>
  <c r="X108" i="5" l="1"/>
  <c r="AA108" i="5" s="1"/>
  <c r="X103" i="5"/>
  <c r="AA103" i="5" s="1"/>
  <c r="X96" i="5"/>
  <c r="AA96" i="5" s="1"/>
  <c r="X91" i="5"/>
  <c r="AA91" i="5" s="1"/>
  <c r="X87" i="5"/>
  <c r="AA87" i="5" s="1"/>
  <c r="X77" i="5"/>
  <c r="AA77" i="5" s="1"/>
  <c r="X74" i="5"/>
  <c r="AA74" i="5" s="1"/>
  <c r="X109" i="5"/>
  <c r="AA109" i="5" s="1"/>
  <c r="X100" i="5"/>
  <c r="AA100" i="5" s="1"/>
  <c r="X86" i="5"/>
  <c r="AA86" i="5" s="1"/>
  <c r="X73" i="5"/>
  <c r="AA73" i="5" s="1"/>
  <c r="X65" i="5"/>
  <c r="AA65" i="5" s="1"/>
  <c r="X59" i="5"/>
  <c r="AA59" i="5" s="1"/>
  <c r="X56" i="5"/>
  <c r="AA56" i="5" s="1"/>
  <c r="X34" i="5"/>
  <c r="AA34" i="5" s="1"/>
  <c r="X31" i="5"/>
  <c r="AA31" i="5" s="1"/>
  <c r="X23" i="5"/>
  <c r="AA23" i="5" s="1"/>
  <c r="X20" i="5"/>
  <c r="AA20" i="5" s="1"/>
  <c r="X17" i="5"/>
  <c r="AA17" i="5" s="1"/>
  <c r="X15" i="5"/>
  <c r="AA15" i="5" s="1"/>
  <c r="X11" i="5"/>
  <c r="AA11" i="5" s="1"/>
  <c r="X9" i="5"/>
  <c r="AA9" i="5" s="1"/>
  <c r="X64" i="5"/>
  <c r="AA64" i="5" s="1"/>
  <c r="X57" i="5"/>
  <c r="AA57" i="5" s="1"/>
  <c r="X54" i="5"/>
  <c r="AA54" i="5" s="1"/>
  <c r="X32" i="5"/>
  <c r="AA32" i="5" s="1"/>
  <c r="X30" i="5"/>
  <c r="AA30" i="5" s="1"/>
  <c r="X21" i="5"/>
  <c r="AA21" i="5" s="1"/>
  <c r="X19" i="5"/>
  <c r="AA19" i="5" s="1"/>
  <c r="X16" i="5"/>
  <c r="AA16" i="5" s="1"/>
  <c r="X14" i="5"/>
  <c r="AA14" i="5" s="1"/>
  <c r="X12" i="5"/>
  <c r="AA12" i="5" s="1"/>
  <c r="X10" i="5"/>
  <c r="AA10" i="5" s="1"/>
  <c r="X8" i="5"/>
  <c r="AA8" i="5" s="1"/>
  <c r="X105" i="5"/>
  <c r="AA105" i="5" s="1"/>
  <c r="X93" i="5"/>
  <c r="AA93" i="5" s="1"/>
  <c r="X88" i="5"/>
  <c r="AA88" i="5" s="1"/>
  <c r="X75" i="5"/>
  <c r="AA75" i="5" s="1"/>
  <c r="X7" i="5"/>
  <c r="AA7" i="5" s="1"/>
  <c r="X71" i="5"/>
  <c r="AA71" i="5" s="1"/>
  <c r="X13" i="5"/>
  <c r="AA13" i="5" s="1"/>
  <c r="X229" i="5"/>
  <c r="AA229" i="5" s="1"/>
  <c r="X167" i="5"/>
  <c r="AA167" i="5" s="1"/>
  <c r="X274" i="5"/>
  <c r="AA274" i="5" s="1"/>
  <c r="X267" i="5"/>
  <c r="AA267" i="5" s="1"/>
  <c r="X249" i="5"/>
  <c r="AA249" i="5" s="1"/>
  <c r="X232" i="5"/>
  <c r="AA232" i="5" s="1"/>
  <c r="X184" i="5"/>
  <c r="AA184" i="5" s="1"/>
  <c r="X164" i="5"/>
  <c r="AA164" i="5" s="1"/>
  <c r="X149" i="5"/>
  <c r="AA149" i="5" s="1"/>
  <c r="X129" i="5"/>
  <c r="AA129" i="5" s="1"/>
  <c r="X197" i="5"/>
  <c r="AA197" i="5" s="1"/>
  <c r="X168" i="5"/>
  <c r="AA168" i="5" s="1"/>
  <c r="X117" i="5"/>
  <c r="AA117" i="5" s="1"/>
  <c r="X155" i="5"/>
  <c r="AA155" i="5" s="1"/>
  <c r="X271" i="5"/>
  <c r="AA271" i="5" s="1"/>
  <c r="X172" i="5"/>
  <c r="AA172" i="5" s="1"/>
  <c r="X163" i="5"/>
  <c r="AA163" i="5" s="1"/>
  <c r="X150" i="5"/>
  <c r="AA150" i="5" s="1"/>
  <c r="X133" i="5"/>
  <c r="AA133" i="5" s="1"/>
  <c r="X118" i="5"/>
  <c r="AA118" i="5" s="1"/>
  <c r="X276" i="5"/>
  <c r="AA276" i="5" s="1"/>
  <c r="X269" i="5"/>
  <c r="AA269" i="5" s="1"/>
  <c r="X253" i="5"/>
  <c r="AA253" i="5" s="1"/>
  <c r="X240" i="5"/>
  <c r="AA240" i="5" s="1"/>
  <c r="X226" i="5"/>
  <c r="AA226" i="5" s="1"/>
  <c r="X195" i="5"/>
  <c r="AA195" i="5" s="1"/>
  <c r="X171" i="5"/>
  <c r="AA171" i="5" s="1"/>
  <c r="X166" i="5"/>
  <c r="AA166" i="5" s="1"/>
  <c r="X162" i="5"/>
  <c r="AA162" i="5" s="1"/>
  <c r="X151" i="5"/>
  <c r="AA151" i="5" s="1"/>
  <c r="X144" i="5"/>
  <c r="AA144" i="5" s="1"/>
  <c r="X134" i="5"/>
  <c r="AA134" i="5" s="1"/>
  <c r="X124" i="5"/>
  <c r="AA124" i="5" s="1"/>
  <c r="X119" i="5"/>
  <c r="AA119" i="5" s="1"/>
  <c r="X114" i="5"/>
  <c r="AA114" i="5" s="1"/>
  <c r="AB275" i="5"/>
  <c r="X275" i="5"/>
  <c r="AA275" i="5" s="1"/>
  <c r="X260" i="5"/>
  <c r="AA260" i="5" s="1"/>
  <c r="X246" i="5"/>
  <c r="AA246" i="5" s="1"/>
  <c r="AB220" i="5"/>
  <c r="X220" i="5"/>
  <c r="AA220" i="5" s="1"/>
  <c r="X189" i="5"/>
  <c r="AA189" i="5" s="1"/>
  <c r="X165" i="5"/>
  <c r="AA165" i="5" s="1"/>
  <c r="X147" i="5"/>
  <c r="AA147" i="5" s="1"/>
  <c r="X126" i="5"/>
  <c r="AA126" i="5" s="1"/>
  <c r="X116" i="5"/>
  <c r="AA116" i="5" s="1"/>
  <c r="AB157" i="5"/>
  <c r="X157" i="5"/>
  <c r="AA157" i="5" s="1"/>
  <c r="AB143" i="5"/>
  <c r="X143" i="5"/>
  <c r="AA143" i="5" s="1"/>
  <c r="AB122" i="5"/>
  <c r="X122" i="5"/>
  <c r="AA122" i="5" s="1"/>
  <c r="AB113" i="5"/>
  <c r="X113" i="5"/>
  <c r="AA113" i="5" s="1"/>
  <c r="AB212" i="5"/>
  <c r="X212" i="5"/>
  <c r="AA212" i="5" s="1"/>
  <c r="AB156" i="5"/>
  <c r="X156" i="5"/>
  <c r="AA156" i="5" s="1"/>
  <c r="AB136" i="5"/>
  <c r="X136" i="5"/>
  <c r="AA136" i="5" s="1"/>
  <c r="AB121" i="5"/>
  <c r="X121" i="5"/>
  <c r="AA121" i="5" s="1"/>
  <c r="AB112" i="5"/>
  <c r="X112" i="5"/>
  <c r="AA112" i="5" s="1"/>
  <c r="X268" i="5"/>
  <c r="AA268" i="5" s="1"/>
  <c r="AB252" i="5"/>
  <c r="X252" i="5"/>
  <c r="AA252" i="5" s="1"/>
  <c r="X237" i="5"/>
  <c r="AA237" i="5" s="1"/>
  <c r="AB170" i="5"/>
  <c r="X170" i="5"/>
  <c r="AA170" i="5" s="1"/>
  <c r="X135" i="5"/>
  <c r="AA135" i="5" s="1"/>
  <c r="X120" i="5"/>
  <c r="AA120" i="5" s="1"/>
  <c r="X111" i="5"/>
  <c r="AA111" i="5" s="1"/>
  <c r="AI20" i="4"/>
  <c r="AI11" i="4"/>
  <c r="AI12" i="4"/>
  <c r="AB2069" i="5" l="1"/>
  <c r="AA2069" i="5"/>
  <c r="AI33" i="4"/>
  <c r="AK39" i="4" l="1"/>
  <c r="AL39" i="4" s="1"/>
  <c r="AL35" i="4"/>
</calcChain>
</file>

<file path=xl/comments1.xml><?xml version="1.0" encoding="utf-8"?>
<comments xmlns="http://schemas.openxmlformats.org/spreadsheetml/2006/main">
  <authors>
    <author>Usuario</author>
  </authors>
  <commentList>
    <comment ref="E54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MUIET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18  DE ENERO 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25 DE ENERO</t>
        </r>
      </text>
    </comment>
    <comment ref="E35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28 DE ENERO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E23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FUE ENTREGADO EL DIA 25 D ENERO AL SR CARLOS CARAZO 
( LUNES)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30 MTS3 DEL DIA 22 DE ENERO</t>
        </r>
      </text>
    </comment>
    <comment ref="E3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ENTRGADO EL DIA 26 DE ENERO </t>
        </r>
      </text>
    </comment>
    <comment ref="E4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ENTRGADO EL DIA 28 DE ENERO 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ENTRGADOS EL DIA 19 DE ENERO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26 DE ENERO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ENTRGADOS EL DIA 28 DE ENERO</t>
        </r>
      </text>
    </comment>
  </commentList>
</comments>
</file>

<file path=xl/sharedStrings.xml><?xml version="1.0" encoding="utf-8"?>
<sst xmlns="http://schemas.openxmlformats.org/spreadsheetml/2006/main" count="15061" uniqueCount="956">
  <si>
    <t>PROMOTORA DE AGREGADOS LA EUROPA SAS</t>
  </si>
  <si>
    <t>NIT. 900.510.045-4</t>
  </si>
  <si>
    <t>FORMATO SUPERVISION REMISIONES PALE SAS</t>
  </si>
  <si>
    <t>TIPO DE MATERIAL</t>
  </si>
  <si>
    <t>MAQUINA</t>
  </si>
  <si>
    <t>N°</t>
  </si>
  <si>
    <t>FECHA</t>
  </si>
  <si>
    <t>N°REMISION</t>
  </si>
  <si>
    <t>N°REMISION CLIENTE</t>
  </si>
  <si>
    <t>PLACA (Vehiculo)</t>
  </si>
  <si>
    <t>Mts 3</t>
  </si>
  <si>
    <t>EMPRESA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</si>
  <si>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</si>
  <si>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</si>
  <si>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</si>
  <si>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</si>
  <si>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</si>
  <si>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</si>
  <si>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</si>
  <si>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</si>
  <si>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DUSAN</t>
  </si>
  <si>
    <t>FACTURA</t>
  </si>
  <si>
    <t>JORGE GOMEZ</t>
  </si>
  <si>
    <t>LAGUNA MORANTE</t>
  </si>
  <si>
    <t>CONTECSA</t>
  </si>
  <si>
    <t>PARTICULAR</t>
  </si>
  <si>
    <t xml:space="preserve">    MAQUINA</t>
  </si>
  <si>
    <t>WLK 372</t>
  </si>
  <si>
    <t>STS 182</t>
  </si>
  <si>
    <t>SBL 045</t>
  </si>
  <si>
    <t>UZC 644</t>
  </si>
  <si>
    <t xml:space="preserve">CLIENTE </t>
  </si>
  <si>
    <t>VIAJES</t>
  </si>
  <si>
    <t>TOTAL Mts3</t>
  </si>
  <si>
    <t>FACTURADO</t>
  </si>
  <si>
    <t>TOTAL</t>
  </si>
  <si>
    <t>DIAS / METROS CUBICOS</t>
  </si>
  <si>
    <t xml:space="preserve"> POR FACTURAR</t>
  </si>
  <si>
    <t>COMPAS</t>
  </si>
  <si>
    <t>X</t>
  </si>
  <si>
    <t>CONSORCICIO GRUPO C.AT</t>
  </si>
  <si>
    <t>EQUITERRA</t>
  </si>
  <si>
    <t>MEGA CONSTRUCCIONES</t>
  </si>
  <si>
    <t>MEJIA Y VILLEGAS</t>
  </si>
  <si>
    <t>CYC</t>
  </si>
  <si>
    <t>SIERRA PEREZ</t>
  </si>
  <si>
    <t>SIL SOLUCIONES</t>
  </si>
  <si>
    <t>UD GROUP</t>
  </si>
  <si>
    <t>EQUIPO DOMAS</t>
  </si>
  <si>
    <t>CH PEREIRA</t>
  </si>
  <si>
    <t>TLC DEL CARIBE</t>
  </si>
  <si>
    <t>CIMACO</t>
  </si>
  <si>
    <t>PALES</t>
  </si>
  <si>
    <t>AGRECAR</t>
  </si>
  <si>
    <t>TOTAL METROS CUBICOS AL MES</t>
  </si>
  <si>
    <t>AGRECAR / 0120</t>
  </si>
  <si>
    <t>PRECIO DE VENTA</t>
  </si>
  <si>
    <t>WFV 459</t>
  </si>
  <si>
    <t xml:space="preserve">$/TOTAL Mts3 </t>
  </si>
  <si>
    <t>UYZ 500</t>
  </si>
  <si>
    <t>1173</t>
  </si>
  <si>
    <t>1174</t>
  </si>
  <si>
    <t>SBG 500</t>
  </si>
  <si>
    <t>NSF 397</t>
  </si>
  <si>
    <t>1175</t>
  </si>
  <si>
    <t>1176</t>
  </si>
  <si>
    <t>BPP 903</t>
  </si>
  <si>
    <t>TVA 282</t>
  </si>
  <si>
    <t>1177</t>
  </si>
  <si>
    <t>1178</t>
  </si>
  <si>
    <t>SZL 155</t>
  </si>
  <si>
    <t>PBA 727</t>
  </si>
  <si>
    <t>1179</t>
  </si>
  <si>
    <t>1180</t>
  </si>
  <si>
    <t>SMI 800</t>
  </si>
  <si>
    <t>1181</t>
  </si>
  <si>
    <t>1182</t>
  </si>
  <si>
    <t>SBL 000</t>
  </si>
  <si>
    <t>TLA 533</t>
  </si>
  <si>
    <t>1183</t>
  </si>
  <si>
    <t>SZL 779</t>
  </si>
  <si>
    <t>TBA 463</t>
  </si>
  <si>
    <t>1184</t>
  </si>
  <si>
    <t>1185</t>
  </si>
  <si>
    <t>PUB 634</t>
  </si>
  <si>
    <t>1186</t>
  </si>
  <si>
    <t>WMZ 479</t>
  </si>
  <si>
    <t>09750</t>
  </si>
  <si>
    <t>UFG 690</t>
  </si>
  <si>
    <t>1187</t>
  </si>
  <si>
    <t>WLK 374</t>
  </si>
  <si>
    <t>09748</t>
  </si>
  <si>
    <t>09758</t>
  </si>
  <si>
    <t>WLK 373</t>
  </si>
  <si>
    <t>WMZ 482</t>
  </si>
  <si>
    <t>09749</t>
  </si>
  <si>
    <t>09757</t>
  </si>
  <si>
    <t>WFU 053</t>
  </si>
  <si>
    <t>WLK 366</t>
  </si>
  <si>
    <t>09760</t>
  </si>
  <si>
    <t>09754</t>
  </si>
  <si>
    <t>WMZ 483</t>
  </si>
  <si>
    <t>1188</t>
  </si>
  <si>
    <t>TGL 711</t>
  </si>
  <si>
    <t>TPE 912</t>
  </si>
  <si>
    <t>1189</t>
  </si>
  <si>
    <t>1190</t>
  </si>
  <si>
    <t>LLG 057</t>
  </si>
  <si>
    <t>09755</t>
  </si>
  <si>
    <t>WMZ 481</t>
  </si>
  <si>
    <t>1191</t>
  </si>
  <si>
    <t>SOP 907</t>
  </si>
  <si>
    <t>09751</t>
  </si>
  <si>
    <t>THX 991</t>
  </si>
  <si>
    <t>WFV 461</t>
  </si>
  <si>
    <t>09759</t>
  </si>
  <si>
    <t>TVA 438</t>
  </si>
  <si>
    <t>WMZ 480</t>
  </si>
  <si>
    <t>09753</t>
  </si>
  <si>
    <t>09752</t>
  </si>
  <si>
    <t>WMZ 478</t>
  </si>
  <si>
    <t>TVA 432</t>
  </si>
  <si>
    <t>SLE 959</t>
  </si>
  <si>
    <t>TSX 010</t>
  </si>
  <si>
    <t>097569</t>
  </si>
  <si>
    <t>09763</t>
  </si>
  <si>
    <t>SRN 825</t>
  </si>
  <si>
    <t>SRN 230</t>
  </si>
  <si>
    <t>TVA 478</t>
  </si>
  <si>
    <t>09761</t>
  </si>
  <si>
    <t>SRN 773</t>
  </si>
  <si>
    <t>SRN 170</t>
  </si>
  <si>
    <t>09765</t>
  </si>
  <si>
    <t>09762</t>
  </si>
  <si>
    <t>09774</t>
  </si>
  <si>
    <t>09764</t>
  </si>
  <si>
    <t>09768</t>
  </si>
  <si>
    <t>TVB 914</t>
  </si>
  <si>
    <t>SWN 538</t>
  </si>
  <si>
    <t>SWN 539</t>
  </si>
  <si>
    <t>TVA 814</t>
  </si>
  <si>
    <t>UYY 269</t>
  </si>
  <si>
    <t>TPS 249</t>
  </si>
  <si>
    <t>TVA 699</t>
  </si>
  <si>
    <t>09785</t>
  </si>
  <si>
    <t>TVB 817</t>
  </si>
  <si>
    <t>NFS 397</t>
  </si>
  <si>
    <t>SZW 493</t>
  </si>
  <si>
    <t>TSV 782</t>
  </si>
  <si>
    <t>09786</t>
  </si>
  <si>
    <t>TVA 548</t>
  </si>
  <si>
    <t>SSA 029</t>
  </si>
  <si>
    <t>09787</t>
  </si>
  <si>
    <t>09788</t>
  </si>
  <si>
    <t>09789</t>
  </si>
  <si>
    <t>SKB 259</t>
  </si>
  <si>
    <t>QIA 622</t>
  </si>
  <si>
    <t>09792</t>
  </si>
  <si>
    <t>SNS 528</t>
  </si>
  <si>
    <t>09795</t>
  </si>
  <si>
    <t>DUE 045</t>
  </si>
  <si>
    <t>09794</t>
  </si>
  <si>
    <t>09796</t>
  </si>
  <si>
    <t>09797</t>
  </si>
  <si>
    <t>SMH 700</t>
  </si>
  <si>
    <t>09801</t>
  </si>
  <si>
    <t>TBA 462</t>
  </si>
  <si>
    <t>TVB 832</t>
  </si>
  <si>
    <t>UYU 927</t>
  </si>
  <si>
    <t>TVA 449</t>
  </si>
  <si>
    <t>OUE 045</t>
  </si>
  <si>
    <t>PVJ 289</t>
  </si>
  <si>
    <t>PAI 992</t>
  </si>
  <si>
    <t>UFW 822</t>
  </si>
  <si>
    <t>SNJ 724</t>
  </si>
  <si>
    <t>PSE 815</t>
  </si>
  <si>
    <t>TVB 574</t>
  </si>
  <si>
    <t>OFJ 286</t>
  </si>
  <si>
    <t>GOE 121</t>
  </si>
  <si>
    <t>UFY 440</t>
  </si>
  <si>
    <t>TPJ 249</t>
  </si>
  <si>
    <t>MBG 240</t>
  </si>
  <si>
    <t>KAH 291</t>
  </si>
  <si>
    <t>TLN 227</t>
  </si>
  <si>
    <t>SZM 493</t>
  </si>
  <si>
    <t>PBA 069</t>
  </si>
  <si>
    <t>TSW 092</t>
  </si>
  <si>
    <t>TVB 887</t>
  </si>
  <si>
    <t>ANULADO</t>
  </si>
  <si>
    <t>GNK 644</t>
  </si>
  <si>
    <t>09812</t>
  </si>
  <si>
    <t>09833</t>
  </si>
  <si>
    <t>09832</t>
  </si>
  <si>
    <t>09835</t>
  </si>
  <si>
    <t>09810</t>
  </si>
  <si>
    <t>09834</t>
  </si>
  <si>
    <t>09811</t>
  </si>
  <si>
    <t>09837</t>
  </si>
  <si>
    <t>UYW 254</t>
  </si>
  <si>
    <t>09836</t>
  </si>
  <si>
    <t>PAF 866</t>
  </si>
  <si>
    <t>09838</t>
  </si>
  <si>
    <t>SBV 089</t>
  </si>
  <si>
    <t>09840</t>
  </si>
  <si>
    <t>TVA 705</t>
  </si>
  <si>
    <t>09839</t>
  </si>
  <si>
    <t>09842</t>
  </si>
  <si>
    <t>TEQ 885</t>
  </si>
  <si>
    <t>09848</t>
  </si>
  <si>
    <t>09841</t>
  </si>
  <si>
    <t>SRN 169</t>
  </si>
  <si>
    <t>09850</t>
  </si>
  <si>
    <t>09849</t>
  </si>
  <si>
    <t>09852</t>
  </si>
  <si>
    <t>09844</t>
  </si>
  <si>
    <t>09847</t>
  </si>
  <si>
    <t>09846</t>
  </si>
  <si>
    <t>09845</t>
  </si>
  <si>
    <t>09854</t>
  </si>
  <si>
    <t>09851</t>
  </si>
  <si>
    <t>09853</t>
  </si>
  <si>
    <t>09843</t>
  </si>
  <si>
    <t>09855</t>
  </si>
  <si>
    <t>09857</t>
  </si>
  <si>
    <t>09858</t>
  </si>
  <si>
    <t>USB 849</t>
  </si>
  <si>
    <t>09859</t>
  </si>
  <si>
    <t>TSK 010</t>
  </si>
  <si>
    <t>09856</t>
  </si>
  <si>
    <t>09861</t>
  </si>
  <si>
    <t>09865</t>
  </si>
  <si>
    <t>09864</t>
  </si>
  <si>
    <t>09866</t>
  </si>
  <si>
    <t>09860</t>
  </si>
  <si>
    <t>09862</t>
  </si>
  <si>
    <t>YHX 651</t>
  </si>
  <si>
    <t>09867</t>
  </si>
  <si>
    <t>09869</t>
  </si>
  <si>
    <t>09863</t>
  </si>
  <si>
    <t>09868</t>
  </si>
  <si>
    <t>JWE 063</t>
  </si>
  <si>
    <t>09871</t>
  </si>
  <si>
    <t>PVB 634</t>
  </si>
  <si>
    <t>09872</t>
  </si>
  <si>
    <t>09875</t>
  </si>
  <si>
    <t>09874</t>
  </si>
  <si>
    <t>UFK 183</t>
  </si>
  <si>
    <t>09876</t>
  </si>
  <si>
    <t xml:space="preserve"> </t>
  </si>
  <si>
    <t>09873</t>
  </si>
  <si>
    <t>09870</t>
  </si>
  <si>
    <t>SVT 088</t>
  </si>
  <si>
    <t>USD 214</t>
  </si>
  <si>
    <t>09878</t>
  </si>
  <si>
    <t>TVC 272</t>
  </si>
  <si>
    <t>09882</t>
  </si>
  <si>
    <t>09881</t>
  </si>
  <si>
    <t>$/ UNID Mts 3</t>
  </si>
  <si>
    <t>RETROEXCAVADORA</t>
  </si>
  <si>
    <t>SALDO</t>
  </si>
  <si>
    <t xml:space="preserve">PALE S.A.S </t>
  </si>
  <si>
    <t>RETRO EXCAVADORA</t>
  </si>
  <si>
    <t>PALE S.A.S</t>
  </si>
  <si>
    <t>JORGE GPMEZ</t>
  </si>
  <si>
    <t>UZC 653</t>
  </si>
  <si>
    <t>UZC 460</t>
  </si>
  <si>
    <t>09880</t>
  </si>
  <si>
    <t>WFV 053</t>
  </si>
  <si>
    <t>09883</t>
  </si>
  <si>
    <t>09885</t>
  </si>
  <si>
    <t>09888</t>
  </si>
  <si>
    <t>09887</t>
  </si>
  <si>
    <t>09884</t>
  </si>
  <si>
    <t>WMZ 438</t>
  </si>
  <si>
    <t>09889</t>
  </si>
  <si>
    <t>09891</t>
  </si>
  <si>
    <t>WFB 461</t>
  </si>
  <si>
    <t>09890</t>
  </si>
  <si>
    <t>09892</t>
  </si>
  <si>
    <t>09904</t>
  </si>
  <si>
    <t>09886</t>
  </si>
  <si>
    <t>09893</t>
  </si>
  <si>
    <t>09899</t>
  </si>
  <si>
    <t>PBA 598</t>
  </si>
  <si>
    <t>09901</t>
  </si>
  <si>
    <t>09894</t>
  </si>
  <si>
    <t>09879</t>
  </si>
  <si>
    <t>09895</t>
  </si>
  <si>
    <t>CPK 867</t>
  </si>
  <si>
    <t>USD 041</t>
  </si>
  <si>
    <t>09908</t>
  </si>
  <si>
    <t>09906</t>
  </si>
  <si>
    <t>GPK 194</t>
  </si>
  <si>
    <t>OUF 093</t>
  </si>
  <si>
    <t>SZK 406</t>
  </si>
  <si>
    <t>TAG 014</t>
  </si>
  <si>
    <t>09913</t>
  </si>
  <si>
    <t>09915</t>
  </si>
  <si>
    <t>09914</t>
  </si>
  <si>
    <t>09918</t>
  </si>
  <si>
    <t>09917</t>
  </si>
  <si>
    <t>09916</t>
  </si>
  <si>
    <t>09919</t>
  </si>
  <si>
    <t>USB 296</t>
  </si>
  <si>
    <t>09927</t>
  </si>
  <si>
    <t>09905</t>
  </si>
  <si>
    <t>09929</t>
  </si>
  <si>
    <t>09902</t>
  </si>
  <si>
    <t>TVB 383</t>
  </si>
  <si>
    <t>09921</t>
  </si>
  <si>
    <t>09925</t>
  </si>
  <si>
    <t>09924</t>
  </si>
  <si>
    <t>09926</t>
  </si>
  <si>
    <t>09923</t>
  </si>
  <si>
    <t>09922</t>
  </si>
  <si>
    <t>09900</t>
  </si>
  <si>
    <t>09928</t>
  </si>
  <si>
    <t>09935</t>
  </si>
  <si>
    <t>09920</t>
  </si>
  <si>
    <t>09936</t>
  </si>
  <si>
    <t>09931</t>
  </si>
  <si>
    <t>09932</t>
  </si>
  <si>
    <t>2606</t>
  </si>
  <si>
    <t>09938</t>
  </si>
  <si>
    <t>09937</t>
  </si>
  <si>
    <t>2607</t>
  </si>
  <si>
    <t>2608</t>
  </si>
  <si>
    <t>UYZ 506</t>
  </si>
  <si>
    <t>09946</t>
  </si>
  <si>
    <t>09930</t>
  </si>
  <si>
    <t>FCD 039</t>
  </si>
  <si>
    <t>2609</t>
  </si>
  <si>
    <t>2610</t>
  </si>
  <si>
    <t>09950</t>
  </si>
  <si>
    <t>09941</t>
  </si>
  <si>
    <t>09947</t>
  </si>
  <si>
    <t>2611</t>
  </si>
  <si>
    <t>09945</t>
  </si>
  <si>
    <t>09951</t>
  </si>
  <si>
    <t>2612</t>
  </si>
  <si>
    <t>2613</t>
  </si>
  <si>
    <t>09948</t>
  </si>
  <si>
    <t>2614</t>
  </si>
  <si>
    <t>09949</t>
  </si>
  <si>
    <t>OSD 041</t>
  </si>
  <si>
    <t>09963</t>
  </si>
  <si>
    <t>2615</t>
  </si>
  <si>
    <t>09966</t>
  </si>
  <si>
    <t>09958</t>
  </si>
  <si>
    <t>09965</t>
  </si>
  <si>
    <t>09962</t>
  </si>
  <si>
    <t>09960</t>
  </si>
  <si>
    <t>09967</t>
  </si>
  <si>
    <t>09961</t>
  </si>
  <si>
    <t>09964</t>
  </si>
  <si>
    <t>2616</t>
  </si>
  <si>
    <t>2617</t>
  </si>
  <si>
    <t>09972</t>
  </si>
  <si>
    <t>2618</t>
  </si>
  <si>
    <t>2619</t>
  </si>
  <si>
    <t>GNK 664</t>
  </si>
  <si>
    <t>2620</t>
  </si>
  <si>
    <t>09969</t>
  </si>
  <si>
    <t>09980</t>
  </si>
  <si>
    <t>2621</t>
  </si>
  <si>
    <t>PAB 598</t>
  </si>
  <si>
    <t>2622</t>
  </si>
  <si>
    <t>09970</t>
  </si>
  <si>
    <t>09971</t>
  </si>
  <si>
    <t>09975</t>
  </si>
  <si>
    <t>09982</t>
  </si>
  <si>
    <t>TUQ 434</t>
  </si>
  <si>
    <t>2623</t>
  </si>
  <si>
    <t>09974</t>
  </si>
  <si>
    <t>TVB 740</t>
  </si>
  <si>
    <t>09973</t>
  </si>
  <si>
    <t>09977</t>
  </si>
  <si>
    <t>09976</t>
  </si>
  <si>
    <t>09981</t>
  </si>
  <si>
    <t>SWP 186</t>
  </si>
  <si>
    <t>2624</t>
  </si>
  <si>
    <t>09978</t>
  </si>
  <si>
    <t>2625</t>
  </si>
  <si>
    <t>2626</t>
  </si>
  <si>
    <t>09988</t>
  </si>
  <si>
    <t>2627</t>
  </si>
  <si>
    <t>2628</t>
  </si>
  <si>
    <t>09979</t>
  </si>
  <si>
    <t>09984</t>
  </si>
  <si>
    <t>09989</t>
  </si>
  <si>
    <t>09983</t>
  </si>
  <si>
    <t>09987</t>
  </si>
  <si>
    <t>09990</t>
  </si>
  <si>
    <t>09986</t>
  </si>
  <si>
    <t>09991</t>
  </si>
  <si>
    <t>099985</t>
  </si>
  <si>
    <t>TGT 468</t>
  </si>
  <si>
    <t>2630</t>
  </si>
  <si>
    <t>2631</t>
  </si>
  <si>
    <t>WCS 788</t>
  </si>
  <si>
    <t>WCT 121</t>
  </si>
  <si>
    <t>09992</t>
  </si>
  <si>
    <t>RM  SAS</t>
  </si>
  <si>
    <t>TVB 951</t>
  </si>
  <si>
    <t>TVB 956</t>
  </si>
  <si>
    <t>WCR 930</t>
  </si>
  <si>
    <t>WCT 122</t>
  </si>
  <si>
    <t>2632</t>
  </si>
  <si>
    <t>09995</t>
  </si>
  <si>
    <t>MAM 528</t>
  </si>
  <si>
    <t>2633</t>
  </si>
  <si>
    <t>2634</t>
  </si>
  <si>
    <t>TPT 249</t>
  </si>
  <si>
    <t>09999</t>
  </si>
  <si>
    <t>09993</t>
  </si>
  <si>
    <t>2635</t>
  </si>
  <si>
    <t>09997</t>
  </si>
  <si>
    <t>09994</t>
  </si>
  <si>
    <t>10000</t>
  </si>
  <si>
    <t>09998</t>
  </si>
  <si>
    <t>10003</t>
  </si>
  <si>
    <t>BPP 087</t>
  </si>
  <si>
    <t>09996</t>
  </si>
  <si>
    <t>10001</t>
  </si>
  <si>
    <t>10002</t>
  </si>
  <si>
    <t>10004</t>
  </si>
  <si>
    <t>2636</t>
  </si>
  <si>
    <t>2637</t>
  </si>
  <si>
    <t>V</t>
  </si>
  <si>
    <t>S</t>
  </si>
  <si>
    <t>D</t>
  </si>
  <si>
    <t>L</t>
  </si>
  <si>
    <t>M</t>
  </si>
  <si>
    <t>J</t>
  </si>
  <si>
    <t>TVA 427</t>
  </si>
  <si>
    <t>2650</t>
  </si>
  <si>
    <t>2651</t>
  </si>
  <si>
    <t>LPC 537</t>
  </si>
  <si>
    <t>MAN 528</t>
  </si>
  <si>
    <t>2652</t>
  </si>
  <si>
    <t>2653</t>
  </si>
  <si>
    <t>2654</t>
  </si>
  <si>
    <t>2655</t>
  </si>
  <si>
    <t>SRO 610</t>
  </si>
  <si>
    <t>2566</t>
  </si>
  <si>
    <t>2657</t>
  </si>
  <si>
    <t>2658</t>
  </si>
  <si>
    <t>2659</t>
  </si>
  <si>
    <t>2556</t>
  </si>
  <si>
    <t>SBV 500</t>
  </si>
  <si>
    <t>GM ARENA Y TRITUTADOS</t>
  </si>
  <si>
    <t>MUESTRA</t>
  </si>
  <si>
    <t>SBL 502</t>
  </si>
  <si>
    <t>UYX 231</t>
  </si>
  <si>
    <t>2660</t>
  </si>
  <si>
    <t>2661</t>
  </si>
  <si>
    <t>QGM 904</t>
  </si>
  <si>
    <t>2662</t>
  </si>
  <si>
    <t>2663</t>
  </si>
  <si>
    <t>2664</t>
  </si>
  <si>
    <t>SON 216</t>
  </si>
  <si>
    <t>10035</t>
  </si>
  <si>
    <t>TUQ 125</t>
  </si>
  <si>
    <t>10034</t>
  </si>
  <si>
    <t>10033</t>
  </si>
  <si>
    <t>2665</t>
  </si>
  <si>
    <t>PBB 682</t>
  </si>
  <si>
    <t>2666</t>
  </si>
  <si>
    <t>SNO 216</t>
  </si>
  <si>
    <t>2667</t>
  </si>
  <si>
    <t>2668</t>
  </si>
  <si>
    <t>2669</t>
  </si>
  <si>
    <t>2670</t>
  </si>
  <si>
    <t>UYU 010</t>
  </si>
  <si>
    <t>2671</t>
  </si>
  <si>
    <t>2672</t>
  </si>
  <si>
    <t>2675</t>
  </si>
  <si>
    <t>10042</t>
  </si>
  <si>
    <t>WLC 164</t>
  </si>
  <si>
    <t>2673</t>
  </si>
  <si>
    <t>10039</t>
  </si>
  <si>
    <t>10040</t>
  </si>
  <si>
    <t>2674</t>
  </si>
  <si>
    <t>2676</t>
  </si>
  <si>
    <t>10041</t>
  </si>
  <si>
    <t>2677</t>
  </si>
  <si>
    <t>2678</t>
  </si>
  <si>
    <t>10044</t>
  </si>
  <si>
    <t>10047</t>
  </si>
  <si>
    <t>2679</t>
  </si>
  <si>
    <t>10046</t>
  </si>
  <si>
    <t>10048</t>
  </si>
  <si>
    <t>10049</t>
  </si>
  <si>
    <t>10045</t>
  </si>
  <si>
    <t>NMC 673</t>
  </si>
  <si>
    <t>2680</t>
  </si>
  <si>
    <t>GM ARENA Y TRITURADO</t>
  </si>
  <si>
    <t xml:space="preserve">VALOR </t>
  </si>
  <si>
    <t>SZN 607</t>
  </si>
  <si>
    <t>UZC 640</t>
  </si>
  <si>
    <t>UYZ 452</t>
  </si>
  <si>
    <t>10006</t>
  </si>
  <si>
    <t>10016</t>
  </si>
  <si>
    <t>2638</t>
  </si>
  <si>
    <t>2639</t>
  </si>
  <si>
    <t>10018</t>
  </si>
  <si>
    <t>10012</t>
  </si>
  <si>
    <t>10010</t>
  </si>
  <si>
    <t>10008</t>
  </si>
  <si>
    <t>2640</t>
  </si>
  <si>
    <t>10011</t>
  </si>
  <si>
    <t>10013</t>
  </si>
  <si>
    <t>10014</t>
  </si>
  <si>
    <t>10017</t>
  </si>
  <si>
    <t>2641</t>
  </si>
  <si>
    <t>TVB 119</t>
  </si>
  <si>
    <t>2642</t>
  </si>
  <si>
    <t>2643</t>
  </si>
  <si>
    <t>2644</t>
  </si>
  <si>
    <t>2645</t>
  </si>
  <si>
    <t>2646</t>
  </si>
  <si>
    <t>2647</t>
  </si>
  <si>
    <t>2648</t>
  </si>
  <si>
    <t>YHK 651</t>
  </si>
  <si>
    <t>URC 450</t>
  </si>
  <si>
    <t>2649</t>
  </si>
  <si>
    <t>10051</t>
  </si>
  <si>
    <t>10052</t>
  </si>
  <si>
    <t>2681</t>
  </si>
  <si>
    <t>10050</t>
  </si>
  <si>
    <t>2683</t>
  </si>
  <si>
    <t>MBC 240</t>
  </si>
  <si>
    <t>2684</t>
  </si>
  <si>
    <t>2685</t>
  </si>
  <si>
    <t>COA 036</t>
  </si>
  <si>
    <t>2682</t>
  </si>
  <si>
    <t>WGU 508</t>
  </si>
  <si>
    <t>YACAMAN</t>
  </si>
  <si>
    <t>2686</t>
  </si>
  <si>
    <t>NPC 537</t>
  </si>
  <si>
    <t>2687</t>
  </si>
  <si>
    <t>2688</t>
  </si>
  <si>
    <t>SPH 088</t>
  </si>
  <si>
    <t>2690</t>
  </si>
  <si>
    <t>2689</t>
  </si>
  <si>
    <t>TVB 329</t>
  </si>
  <si>
    <t>2691</t>
  </si>
  <si>
    <t>2692</t>
  </si>
  <si>
    <t>2693</t>
  </si>
  <si>
    <t>QHH 929</t>
  </si>
  <si>
    <t>2694</t>
  </si>
  <si>
    <t>2695</t>
  </si>
  <si>
    <t>2696</t>
  </si>
  <si>
    <t>2697</t>
  </si>
  <si>
    <t>2698</t>
  </si>
  <si>
    <t>2699</t>
  </si>
  <si>
    <t>2700</t>
  </si>
  <si>
    <t>10061</t>
  </si>
  <si>
    <t>10064</t>
  </si>
  <si>
    <t>WCS 460</t>
  </si>
  <si>
    <t>2701</t>
  </si>
  <si>
    <t>2702</t>
  </si>
  <si>
    <t>OUF 189</t>
  </si>
  <si>
    <t>10065</t>
  </si>
  <si>
    <t>2703</t>
  </si>
  <si>
    <t>2704</t>
  </si>
  <si>
    <t>2705</t>
  </si>
  <si>
    <t>2707</t>
  </si>
  <si>
    <t>SVB 294</t>
  </si>
  <si>
    <t>2706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</si>
  <si>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</si>
  <si>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</si>
  <si>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</si>
  <si>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</si>
  <si>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</si>
  <si>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</si>
  <si>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</si>
  <si>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</si>
  <si>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</si>
  <si>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</si>
  <si>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WMZ4 82</t>
  </si>
  <si>
    <t>SWN 530</t>
  </si>
  <si>
    <t>2718</t>
  </si>
  <si>
    <t>CONSTRUCTORA YACAMAN</t>
  </si>
  <si>
    <t>LLJ 057</t>
  </si>
  <si>
    <t>2719</t>
  </si>
  <si>
    <t>2720</t>
  </si>
  <si>
    <t>2721</t>
  </si>
  <si>
    <t>2722</t>
  </si>
  <si>
    <t>2723</t>
  </si>
  <si>
    <t>TVB 382</t>
  </si>
  <si>
    <t>TVB 953</t>
  </si>
  <si>
    <t>2724</t>
  </si>
  <si>
    <t>2725</t>
  </si>
  <si>
    <t>2726</t>
  </si>
  <si>
    <t>2727</t>
  </si>
  <si>
    <t>SOS 596</t>
  </si>
  <si>
    <t>2728</t>
  </si>
  <si>
    <t>2729</t>
  </si>
  <si>
    <t>2730</t>
  </si>
  <si>
    <t>2731</t>
  </si>
  <si>
    <t>PUJ 289</t>
  </si>
  <si>
    <t>2732</t>
  </si>
  <si>
    <t>2733</t>
  </si>
  <si>
    <t>2734</t>
  </si>
  <si>
    <t>2735</t>
  </si>
  <si>
    <t>2736</t>
  </si>
  <si>
    <t>2737</t>
  </si>
  <si>
    <t>UNJ 462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</si>
  <si>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</si>
  <si>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</si>
  <si>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</si>
  <si>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</si>
  <si>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</si>
  <si>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</si>
  <si>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</si>
  <si>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</si>
  <si>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</si>
  <si>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</si>
  <si>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2751</t>
  </si>
  <si>
    <t>2748</t>
  </si>
  <si>
    <t>2750</t>
  </si>
  <si>
    <t>2749</t>
  </si>
  <si>
    <t>PES 815</t>
  </si>
  <si>
    <t>2752</t>
  </si>
  <si>
    <t>2753</t>
  </si>
  <si>
    <t>2754</t>
  </si>
  <si>
    <t>SKB 254</t>
  </si>
  <si>
    <t>2755</t>
  </si>
  <si>
    <t>2756</t>
  </si>
  <si>
    <t>SBV 501</t>
  </si>
  <si>
    <t>WGV 580</t>
  </si>
  <si>
    <t>2757</t>
  </si>
  <si>
    <t>TVB 431</t>
  </si>
  <si>
    <t>TVB 331</t>
  </si>
  <si>
    <t>2758</t>
  </si>
  <si>
    <t>2759</t>
  </si>
  <si>
    <t>TMX 926</t>
  </si>
  <si>
    <t>SVB 089</t>
  </si>
  <si>
    <t>2760</t>
  </si>
  <si>
    <t>CARGUE Mts3</t>
  </si>
  <si>
    <t>MES DE DICIEMBRE DE  2015</t>
  </si>
  <si>
    <t>4 AL 9 DE ENERO</t>
  </si>
  <si>
    <t xml:space="preserve">TOTAL </t>
  </si>
  <si>
    <t>MES DE ENERO DE 2016</t>
  </si>
  <si>
    <t>TOTALES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</si>
  <si>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</si>
  <si>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</si>
  <si>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</si>
  <si>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</si>
  <si>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</si>
  <si>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</si>
  <si>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</si>
  <si>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</si>
  <si>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</si>
  <si>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</si>
  <si>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</si>
  <si>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</si>
  <si>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</si>
  <si>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</si>
  <si>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</si>
  <si>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</si>
  <si>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</si>
  <si>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2779</t>
  </si>
  <si>
    <t>2778</t>
  </si>
  <si>
    <t>2780</t>
  </si>
  <si>
    <t>2781</t>
  </si>
  <si>
    <t>JSB 296</t>
  </si>
  <si>
    <t>2782</t>
  </si>
  <si>
    <t>2783</t>
  </si>
  <si>
    <t>EVU 834</t>
  </si>
  <si>
    <t>TVB 777</t>
  </si>
  <si>
    <t>RICARDO BONILLA</t>
  </si>
  <si>
    <t>2784</t>
  </si>
  <si>
    <t>2785</t>
  </si>
  <si>
    <t>2786</t>
  </si>
  <si>
    <t>2787</t>
  </si>
  <si>
    <t>SMK 852</t>
  </si>
  <si>
    <t>2788</t>
  </si>
  <si>
    <t>2789</t>
  </si>
  <si>
    <t>2792</t>
  </si>
  <si>
    <t>2790</t>
  </si>
  <si>
    <t>2791</t>
  </si>
  <si>
    <t>2793</t>
  </si>
  <si>
    <t>2794</t>
  </si>
  <si>
    <t>2795</t>
  </si>
  <si>
    <t>SXZ 887</t>
  </si>
  <si>
    <t>2796</t>
  </si>
  <si>
    <t>12 AL 15 DE ENERO</t>
  </si>
  <si>
    <t>1 AL 10DE DIC /2015</t>
  </si>
  <si>
    <t>11 AL 12 DE DIC/2015</t>
  </si>
  <si>
    <t>CLIENTE</t>
  </si>
  <si>
    <t>ABONO</t>
  </si>
  <si>
    <t>VALOR</t>
  </si>
  <si>
    <t>MTS CARGADO</t>
  </si>
  <si>
    <t xml:space="preserve"> DIAS DE CARGUE</t>
  </si>
  <si>
    <t>15 DE ENERO</t>
  </si>
  <si>
    <t>PENDIENTE EN Mts3</t>
  </si>
  <si>
    <t xml:space="preserve"> PENDIENTE  EN DINERO</t>
  </si>
  <si>
    <t>PLATA</t>
  </si>
  <si>
    <t>RELACIÓN DE CARGUE DEL RICARDO BONILLA</t>
  </si>
  <si>
    <t>DÍAS CARGADOS</t>
  </si>
  <si>
    <t>DÍAS  CARGADOS</t>
  </si>
  <si>
    <t>18 DE ENERO</t>
  </si>
  <si>
    <t xml:space="preserve"> 16 DE ENERO </t>
  </si>
  <si>
    <t>NO</t>
  </si>
  <si>
    <t>SI</t>
  </si>
  <si>
    <t>2797</t>
  </si>
  <si>
    <t>2798</t>
  </si>
  <si>
    <t>2799</t>
  </si>
  <si>
    <t>PAC 643</t>
  </si>
  <si>
    <t>2800</t>
  </si>
  <si>
    <t>2801</t>
  </si>
  <si>
    <t>EUU 834</t>
  </si>
  <si>
    <t>2802</t>
  </si>
  <si>
    <t>TTX 601</t>
  </si>
  <si>
    <t>TBW 211</t>
  </si>
  <si>
    <t>2803</t>
  </si>
  <si>
    <t>2804</t>
  </si>
  <si>
    <t>WHG 469</t>
  </si>
  <si>
    <t>2805</t>
  </si>
  <si>
    <t>2806</t>
  </si>
  <si>
    <t>UNJ 264</t>
  </si>
  <si>
    <t>2807</t>
  </si>
  <si>
    <t>2808</t>
  </si>
  <si>
    <t>OFJ 442</t>
  </si>
  <si>
    <t>2809</t>
  </si>
  <si>
    <t>2810</t>
  </si>
  <si>
    <t>RBA 654</t>
  </si>
  <si>
    <t>2811</t>
  </si>
  <si>
    <t>2812</t>
  </si>
  <si>
    <t>SZW 850</t>
  </si>
  <si>
    <t>2813</t>
  </si>
  <si>
    <t>2814</t>
  </si>
  <si>
    <t>2815</t>
  </si>
  <si>
    <t>2816</t>
  </si>
  <si>
    <t>2817</t>
  </si>
  <si>
    <t>2818</t>
  </si>
  <si>
    <t>2819</t>
  </si>
  <si>
    <t>2820</t>
  </si>
  <si>
    <t>UNJ 246</t>
  </si>
  <si>
    <t>2822</t>
  </si>
  <si>
    <t>SKB 529</t>
  </si>
  <si>
    <t>TVC 292</t>
  </si>
  <si>
    <t>TVB 699</t>
  </si>
  <si>
    <t>TVB 701</t>
  </si>
  <si>
    <t>TVB 114</t>
  </si>
  <si>
    <t>2823</t>
  </si>
  <si>
    <t>TVC 166</t>
  </si>
  <si>
    <t>TVC 282</t>
  </si>
  <si>
    <t>2825</t>
  </si>
  <si>
    <t>2826</t>
  </si>
  <si>
    <t>2827</t>
  </si>
  <si>
    <t>2828</t>
  </si>
  <si>
    <t>2829</t>
  </si>
  <si>
    <t>2831</t>
  </si>
  <si>
    <t>2832</t>
  </si>
  <si>
    <t>2833</t>
  </si>
  <si>
    <t>2834</t>
  </si>
  <si>
    <t>2835</t>
  </si>
  <si>
    <t>2836</t>
  </si>
  <si>
    <t>SRN 317</t>
  </si>
  <si>
    <t>TVC 306</t>
  </si>
  <si>
    <t>2837</t>
  </si>
  <si>
    <t>2838</t>
  </si>
  <si>
    <t>WFV 949</t>
  </si>
  <si>
    <t>UQE 614</t>
  </si>
  <si>
    <t>SNT 088</t>
  </si>
  <si>
    <t>2840</t>
  </si>
  <si>
    <t>2841</t>
  </si>
  <si>
    <t>2842</t>
  </si>
  <si>
    <t>PBA 634</t>
  </si>
  <si>
    <t>2843</t>
  </si>
  <si>
    <t>2844</t>
  </si>
  <si>
    <t>2845</t>
  </si>
  <si>
    <t>2846</t>
  </si>
  <si>
    <t>2847</t>
  </si>
  <si>
    <t>2849</t>
  </si>
  <si>
    <t>2848</t>
  </si>
  <si>
    <t>2850</t>
  </si>
  <si>
    <t>SRM 397</t>
  </si>
  <si>
    <t>2851</t>
  </si>
  <si>
    <t>2852</t>
  </si>
  <si>
    <t>NCF 397</t>
  </si>
  <si>
    <t>2853</t>
  </si>
  <si>
    <t>2854</t>
  </si>
  <si>
    <t>2855</t>
  </si>
  <si>
    <t>2856</t>
  </si>
  <si>
    <t>2857</t>
  </si>
  <si>
    <t>2858</t>
  </si>
  <si>
    <t>2859</t>
  </si>
  <si>
    <t>WHG 979</t>
  </si>
  <si>
    <t>2860</t>
  </si>
  <si>
    <t>2861</t>
  </si>
  <si>
    <t>2862</t>
  </si>
  <si>
    <t>2863</t>
  </si>
  <si>
    <t>2864</t>
  </si>
  <si>
    <t>TBQ 885</t>
  </si>
  <si>
    <t>2865</t>
  </si>
  <si>
    <t>2866</t>
  </si>
  <si>
    <t>NSF 395</t>
  </si>
  <si>
    <t>2867</t>
  </si>
  <si>
    <t>2868</t>
  </si>
  <si>
    <t>2869</t>
  </si>
  <si>
    <t>2870</t>
  </si>
  <si>
    <t>2871</t>
  </si>
  <si>
    <t>2872</t>
  </si>
  <si>
    <t>2873</t>
  </si>
  <si>
    <t>JVF 629</t>
  </si>
  <si>
    <t>2874</t>
  </si>
  <si>
    <t>2875</t>
  </si>
  <si>
    <t>UID 435</t>
  </si>
  <si>
    <t>REG 665</t>
  </si>
  <si>
    <t>SRN 397</t>
  </si>
  <si>
    <t>SZO 579</t>
  </si>
  <si>
    <t>WMX 482</t>
  </si>
  <si>
    <t>UAN 617</t>
  </si>
  <si>
    <t>CLE 980</t>
  </si>
  <si>
    <t>TVB 131</t>
  </si>
  <si>
    <t>WMZ 840</t>
  </si>
  <si>
    <t>QAE 715</t>
  </si>
  <si>
    <t>WGU 831</t>
  </si>
  <si>
    <t>TRG 332</t>
  </si>
  <si>
    <t>GPK 867</t>
  </si>
  <si>
    <t>SBV 294</t>
  </si>
  <si>
    <t>KEI 277</t>
  </si>
  <si>
    <t>TMB 219</t>
  </si>
  <si>
    <t>TVS 166</t>
  </si>
  <si>
    <t>TVB 320</t>
  </si>
  <si>
    <t>THY 061</t>
  </si>
  <si>
    <t>THY 543</t>
  </si>
  <si>
    <t>UFJ 286</t>
  </si>
  <si>
    <t>PXJ 052</t>
  </si>
  <si>
    <t>PBB 676</t>
  </si>
  <si>
    <t>SXW 794</t>
  </si>
  <si>
    <t>SZK 951</t>
  </si>
  <si>
    <t>TZV 009</t>
  </si>
  <si>
    <t>TBM 219</t>
  </si>
  <si>
    <t>UZC 645</t>
  </si>
  <si>
    <t>VIASCO</t>
  </si>
  <si>
    <t>RMS SAS</t>
  </si>
  <si>
    <t>WGP 194</t>
  </si>
  <si>
    <t>JUF 629</t>
  </si>
  <si>
    <t>WMZ  482</t>
  </si>
  <si>
    <t>PAI 922</t>
  </si>
  <si>
    <t>SBJ 500</t>
  </si>
  <si>
    <t>STS 203</t>
  </si>
  <si>
    <t>UAB 779</t>
  </si>
  <si>
    <t>SRD 087</t>
  </si>
  <si>
    <t>SON 502</t>
  </si>
  <si>
    <t>USC 636</t>
  </si>
  <si>
    <t>UFK 312</t>
  </si>
  <si>
    <t>SSA 065</t>
  </si>
  <si>
    <t>USE 369</t>
  </si>
  <si>
    <t>8 DE ENERO</t>
  </si>
  <si>
    <t>9 DE ENERO</t>
  </si>
  <si>
    <t>12 DE NERO</t>
  </si>
  <si>
    <t>13 DE ENRO</t>
  </si>
  <si>
    <t>20 DE ENERO</t>
  </si>
  <si>
    <t>20 DE ENRO</t>
  </si>
  <si>
    <t>21 DE ENERO</t>
  </si>
  <si>
    <t>22 DE ENERO</t>
  </si>
  <si>
    <t>23 DE ENERO</t>
  </si>
  <si>
    <t>RELACIÓN DE CARGUE DEL RM SAS</t>
  </si>
  <si>
    <t>19 DE ENERO</t>
  </si>
  <si>
    <t>RELACIÓN DE CARGUE DE CONSORCIO VIASCO 2015</t>
  </si>
  <si>
    <t>19 D ENERO</t>
  </si>
  <si>
    <t>16 AL 22 DE ENERO</t>
  </si>
  <si>
    <t>CONSTRUCTORA VIASCO / CRISTIAN HERRERA</t>
  </si>
  <si>
    <t>RM SAS  / RAUL MENDEZ</t>
  </si>
  <si>
    <t>RM SAS / RAUL MENDEZ</t>
  </si>
  <si>
    <t>WCW 732</t>
  </si>
  <si>
    <t>VQA 067</t>
  </si>
  <si>
    <t>TVC 255</t>
  </si>
  <si>
    <t>SZV 579</t>
  </si>
  <si>
    <t>SNA 510</t>
  </si>
  <si>
    <t>JFF 556</t>
  </si>
  <si>
    <t>SZK 579</t>
  </si>
  <si>
    <t>TSZ 009</t>
  </si>
  <si>
    <t>TFR 796</t>
  </si>
  <si>
    <t>TZK 546</t>
  </si>
  <si>
    <t>PBJ 133</t>
  </si>
  <si>
    <t>AGRECAR /JAO</t>
  </si>
  <si>
    <t>0120</t>
  </si>
  <si>
    <t>JAO</t>
  </si>
  <si>
    <t xml:space="preserve"> STS 182</t>
  </si>
  <si>
    <t>UZC 636</t>
  </si>
  <si>
    <t>WHN 110</t>
  </si>
  <si>
    <t>PAF 580</t>
  </si>
  <si>
    <t>OAG 162</t>
  </si>
  <si>
    <t>OKA 035</t>
  </si>
  <si>
    <t>KCF 140</t>
  </si>
  <si>
    <t>TPG 930</t>
  </si>
  <si>
    <t>TPH 882</t>
  </si>
  <si>
    <t>FSE 290</t>
  </si>
  <si>
    <t>UAG 162</t>
  </si>
  <si>
    <t>SBL 424</t>
  </si>
  <si>
    <t>SZK 507</t>
  </si>
  <si>
    <t>TSV 009</t>
  </si>
  <si>
    <t>RM. S.A.S</t>
  </si>
  <si>
    <t>ANTICIPO</t>
  </si>
  <si>
    <t>VOL</t>
  </si>
  <si>
    <t xml:space="preserve">MTROS CARGADO </t>
  </si>
  <si>
    <t>VALOR MTROS 3</t>
  </si>
  <si>
    <t xml:space="preserve">SALDO A FAVOR </t>
  </si>
  <si>
    <t>DEUDA</t>
  </si>
  <si>
    <t>CONCEPCIÓN JAO</t>
  </si>
  <si>
    <t>TVZ 009</t>
  </si>
  <si>
    <t>EVE 644</t>
  </si>
  <si>
    <t>SWX 974</t>
  </si>
  <si>
    <t>SZK 726</t>
  </si>
  <si>
    <t>SZK 685</t>
  </si>
  <si>
    <t>EVV 834</t>
  </si>
  <si>
    <t>LHE 203</t>
  </si>
  <si>
    <t>BPP 907</t>
  </si>
  <si>
    <t>PAD 598</t>
  </si>
  <si>
    <t>SVA 536</t>
  </si>
  <si>
    <t>TVB 952</t>
  </si>
  <si>
    <t>WGU 830</t>
  </si>
  <si>
    <t>SZK 916</t>
  </si>
  <si>
    <t>PROCOLEGIO</t>
  </si>
  <si>
    <t>TVB 707</t>
  </si>
  <si>
    <t>WGV 508</t>
  </si>
  <si>
    <t>COA 039</t>
  </si>
  <si>
    <t>TVA 701</t>
  </si>
  <si>
    <t>TPH 912</t>
  </si>
  <si>
    <t>TGA 409</t>
  </si>
  <si>
    <t>TVA 565</t>
  </si>
  <si>
    <t>USE 264</t>
  </si>
  <si>
    <t>SMH 705</t>
  </si>
  <si>
    <t>TVB 728</t>
  </si>
  <si>
    <t>CAVALIER</t>
  </si>
  <si>
    <t>MNC 673</t>
  </si>
  <si>
    <t>LLC 057</t>
  </si>
  <si>
    <t>SRS</t>
  </si>
  <si>
    <t>SVA 533</t>
  </si>
  <si>
    <t>KCC 423</t>
  </si>
  <si>
    <t>RAB 254</t>
  </si>
  <si>
    <t>23 AL 27 DE ENERO</t>
  </si>
  <si>
    <t>15 Al 30 DE DIC/2015</t>
  </si>
  <si>
    <t>Mts3 POR DIAS /  MES  ENERO</t>
  </si>
  <si>
    <t>CARGUES DE LA PRIMERA QUINCENA DE ENERO</t>
  </si>
  <si>
    <t>TLC DELC ARIBE</t>
  </si>
  <si>
    <t>CARGUE DE LA SEGUNDA  QUINCENA DE ENERO</t>
  </si>
  <si>
    <t>FACTURADO  EL 14 DE ENERO 2016</t>
  </si>
  <si>
    <t>FACTURADO 21 DE ENERO 2016</t>
  </si>
  <si>
    <t>FACTURADO 28 DE ENERO 2016</t>
  </si>
  <si>
    <t>03 DE FEBRERO 2016</t>
  </si>
  <si>
    <t xml:space="preserve">MES DE ENERO </t>
  </si>
  <si>
    <t>CLIENTE:   PARTICULAR</t>
  </si>
  <si>
    <t xml:space="preserve">ENERO ITALO </t>
  </si>
  <si>
    <t>DICIEMBRE</t>
  </si>
  <si>
    <t>TOTAL A PAGAR</t>
  </si>
  <si>
    <t>MESES</t>
  </si>
  <si>
    <t>Mts3</t>
  </si>
  <si>
    <t>x 7.500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</si>
</sst>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&quot;$&quot;\ #,##0"/>
    <numFmt numFmtId="167" formatCode="&quot;$&quot;#,##0.00"/>
    <numFmt numFmtId="168" formatCode="_(* #,##0_);_(* \(#,##0\);_(* &quot;-&quot;??_);_(@_)"/>
    <numFmt numFmtId="169" formatCode="_(* #,##0.0_);_(* \(#,##0.0\);_(* &quot;-&quot;??_);_(@_)"/>
    <numFmt numFmtId="170" formatCode="_(&quot;$&quot;\ * #,##0_);_(&quot;$&quot;\ * \(#,##0\);_(&quot;$&quot;\ * &quot;-&quot;??_);_(@_)"/>
    <numFmt numFmtId="171" formatCode="_(* #,##0.0_);_(* \(#,##0.0\);_(* &quot;-&quot;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Book Antiqua"/>
      <family val="1"/>
    </font>
    <font>
      <b/>
      <sz val="7"/>
      <color theme="1"/>
      <name val="Book Antiqua"/>
      <family val="1"/>
    </font>
    <font>
      <sz val="8"/>
      <color theme="1"/>
      <name val="Book Antiqua"/>
      <family val="1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20"/>
      <color theme="1"/>
      <name val="Agency FB"/>
      <family val="2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name val="Agency FB"/>
      <family val="2"/>
    </font>
    <font>
      <b/>
      <sz val="14"/>
      <color rgb="FFFF0000"/>
      <name val="Agency FB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8"/>
      <color theme="1"/>
      <name val="Agency FB"/>
      <family val="2"/>
    </font>
    <font>
      <b/>
      <sz val="11"/>
      <color theme="1"/>
      <name val="Agency FB"/>
      <family val="2"/>
    </font>
    <font>
      <sz val="14"/>
      <color theme="1"/>
      <name val="Agency FB"/>
      <family val="2"/>
    </font>
    <font>
      <sz val="14"/>
      <name val="Agency FB"/>
      <family val="2"/>
    </font>
    <font>
      <sz val="24"/>
      <color theme="1"/>
      <name val="Calibri"/>
      <family val="2"/>
      <scheme val="minor"/>
    </font>
    <font>
      <b/>
      <sz val="24"/>
      <color theme="1"/>
      <name val="Agency FB"/>
      <family val="2"/>
    </font>
    <font>
      <b/>
      <sz val="48"/>
      <color theme="1"/>
      <name val="Agency FB"/>
      <family val="2"/>
    </font>
    <font>
      <b/>
      <sz val="16"/>
      <name val="Agency FB"/>
      <family val="2"/>
    </font>
    <font>
      <sz val="20"/>
      <color theme="1"/>
      <name val="Agency FB"/>
      <family val="2"/>
    </font>
    <font>
      <sz val="20"/>
      <color theme="1"/>
      <name val="Calibri"/>
      <family val="2"/>
      <scheme val="minor"/>
    </font>
    <font>
      <sz val="22"/>
      <color theme="1"/>
      <name val="Agency FB"/>
      <family val="2"/>
    </font>
    <font>
      <b/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name val="Agency FB"/>
      <family val="2"/>
    </font>
    <font>
      <b/>
      <sz val="48"/>
      <color rgb="FFFF0000"/>
      <name val="Agency FB"/>
      <family val="2"/>
    </font>
    <font>
      <b/>
      <sz val="72"/>
      <color theme="1"/>
      <name val="Agency FB"/>
      <family val="2"/>
    </font>
    <font>
      <b/>
      <sz val="16"/>
      <color theme="1"/>
      <name val="Book Antiqua"/>
      <family val="1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name val="Agency FB"/>
      <family val="2"/>
    </font>
    <font>
      <b/>
      <sz val="72"/>
      <color rgb="FFFF0000"/>
      <name val="Agency FB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26">
    <xf numFmtId="0" fontId="0" fillId="0" borderId="0" xfId="0"/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 wrapText="1"/>
    </xf>
    <xf numFmtId="0" fontId="0" fillId="0" borderId="0" xfId="0"/>
    <xf numFmtId="0" fontId="14" fillId="0" borderId="20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9" fillId="0" borderId="0" xfId="0" applyFont="1" applyBorder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top" wrapText="1"/>
    </xf>
    <xf numFmtId="167" fontId="5" fillId="2" borderId="1" xfId="4" applyNumberFormat="1" applyFont="1" applyFill="1" applyBorder="1" applyAlignment="1">
      <alignment horizontal="center"/>
    </xf>
    <xf numFmtId="167" fontId="5" fillId="2" borderId="1" xfId="0" applyNumberFormat="1" applyFont="1" applyFill="1" applyBorder="1" applyAlignment="1">
      <alignment horizontal="center"/>
    </xf>
    <xf numFmtId="167" fontId="7" fillId="0" borderId="1" xfId="4" applyNumberFormat="1" applyFont="1" applyBorder="1"/>
    <xf numFmtId="167" fontId="7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3" xfId="0" applyFont="1" applyBorder="1"/>
    <xf numFmtId="0" fontId="4" fillId="2" borderId="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7" fontId="7" fillId="0" borderId="3" xfId="4" applyNumberFormat="1" applyFont="1" applyBorder="1"/>
    <xf numFmtId="167" fontId="5" fillId="2" borderId="3" xfId="4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4" fillId="10" borderId="2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4" fontId="4" fillId="0" borderId="30" xfId="0" applyNumberFormat="1" applyFont="1" applyBorder="1" applyAlignment="1">
      <alignment horizontal="center"/>
    </xf>
    <xf numFmtId="43" fontId="4" fillId="2" borderId="1" xfId="1" applyFont="1" applyFill="1" applyBorder="1" applyAlignment="1">
      <alignment horizontal="center" vertical="center"/>
    </xf>
    <xf numFmtId="43" fontId="4" fillId="2" borderId="30" xfId="1" applyFont="1" applyFill="1" applyBorder="1" applyAlignment="1">
      <alignment horizontal="center" vertical="center"/>
    </xf>
    <xf numFmtId="170" fontId="4" fillId="0" borderId="1" xfId="2" applyNumberFormat="1" applyFont="1" applyBorder="1" applyAlignment="1">
      <alignment horizontal="center"/>
    </xf>
    <xf numFmtId="170" fontId="4" fillId="0" borderId="4" xfId="2" applyNumberFormat="1" applyFont="1" applyBorder="1" applyAlignment="1">
      <alignment horizontal="center"/>
    </xf>
    <xf numFmtId="170" fontId="4" fillId="0" borderId="30" xfId="2" applyNumberFormat="1" applyFont="1" applyBorder="1" applyAlignment="1">
      <alignment horizontal="center"/>
    </xf>
    <xf numFmtId="43" fontId="5" fillId="2" borderId="7" xfId="1" applyFont="1" applyFill="1" applyBorder="1" applyAlignment="1">
      <alignment horizontal="center" vertical="center"/>
    </xf>
    <xf numFmtId="43" fontId="5" fillId="2" borderId="33" xfId="1" applyFont="1" applyFill="1" applyBorder="1" applyAlignment="1">
      <alignment horizontal="center" vertical="center"/>
    </xf>
    <xf numFmtId="0" fontId="4" fillId="2" borderId="6" xfId="1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 vertical="top" wrapText="1"/>
    </xf>
    <xf numFmtId="166" fontId="4" fillId="2" borderId="43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43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49" fontId="4" fillId="2" borderId="44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43" fontId="4" fillId="2" borderId="37" xfId="1" applyFont="1" applyFill="1" applyBorder="1" applyAlignment="1">
      <alignment horizontal="center" vertical="center"/>
    </xf>
    <xf numFmtId="43" fontId="5" fillId="2" borderId="44" xfId="1" applyFont="1" applyFill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4" fillId="0" borderId="30" xfId="0" applyNumberFormat="1" applyFont="1" applyBorder="1" applyAlignment="1">
      <alignment horizontal="center"/>
    </xf>
    <xf numFmtId="166" fontId="4" fillId="0" borderId="30" xfId="0" applyNumberFormat="1" applyFont="1" applyBorder="1" applyAlignment="1">
      <alignment horizontal="center"/>
    </xf>
    <xf numFmtId="0" fontId="11" fillId="0" borderId="45" xfId="0" applyFont="1" applyBorder="1" applyAlignment="1">
      <alignment horizontal="left"/>
    </xf>
    <xf numFmtId="0" fontId="11" fillId="9" borderId="45" xfId="0" applyFont="1" applyFill="1" applyBorder="1" applyAlignment="1">
      <alignment horizontal="left"/>
    </xf>
    <xf numFmtId="0" fontId="11" fillId="2" borderId="45" xfId="0" applyFont="1" applyFill="1" applyBorder="1" applyAlignment="1">
      <alignment horizontal="left"/>
    </xf>
    <xf numFmtId="168" fontId="0" fillId="0" borderId="0" xfId="0" applyNumberFormat="1"/>
    <xf numFmtId="49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14" fontId="4" fillId="11" borderId="4" xfId="0" applyNumberFormat="1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166" fontId="4" fillId="0" borderId="42" xfId="0" applyNumberFormat="1" applyFont="1" applyBorder="1" applyAlignment="1">
      <alignment horizontal="center"/>
    </xf>
    <xf numFmtId="0" fontId="9" fillId="0" borderId="3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167" fontId="5" fillId="2" borderId="43" xfId="4" applyNumberFormat="1" applyFont="1" applyFill="1" applyBorder="1" applyAlignment="1">
      <alignment horizontal="center"/>
    </xf>
    <xf numFmtId="167" fontId="5" fillId="2" borderId="42" xfId="4" applyNumberFormat="1" applyFont="1" applyFill="1" applyBorder="1" applyAlignment="1">
      <alignment horizontal="center"/>
    </xf>
    <xf numFmtId="167" fontId="5" fillId="2" borderId="42" xfId="0" applyNumberFormat="1" applyFont="1" applyFill="1" applyBorder="1" applyAlignment="1">
      <alignment horizontal="center"/>
    </xf>
    <xf numFmtId="49" fontId="4" fillId="0" borderId="42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7" fontId="7" fillId="0" borderId="56" xfId="4" applyNumberFormat="1" applyFont="1" applyBorder="1"/>
    <xf numFmtId="167" fontId="7" fillId="0" borderId="5" xfId="4" applyNumberFormat="1" applyFont="1" applyBorder="1"/>
    <xf numFmtId="167" fontId="7" fillId="0" borderId="5" xfId="0" applyNumberFormat="1" applyFont="1" applyBorder="1"/>
    <xf numFmtId="43" fontId="4" fillId="2" borderId="4" xfId="1" applyFont="1" applyFill="1" applyBorder="1" applyAlignment="1">
      <alignment horizontal="center" vertical="center"/>
    </xf>
    <xf numFmtId="43" fontId="5" fillId="2" borderId="9" xfId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167" fontId="5" fillId="2" borderId="48" xfId="4" applyNumberFormat="1" applyFont="1" applyFill="1" applyBorder="1" applyAlignment="1">
      <alignment horizontal="center"/>
    </xf>
    <xf numFmtId="167" fontId="5" fillId="2" borderId="4" xfId="4" applyNumberFormat="1" applyFont="1" applyFill="1" applyBorder="1" applyAlignment="1">
      <alignment horizontal="center"/>
    </xf>
    <xf numFmtId="167" fontId="5" fillId="2" borderId="4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7" fontId="7" fillId="0" borderId="37" xfId="4" applyNumberFormat="1" applyFont="1" applyBorder="1"/>
    <xf numFmtId="167" fontId="7" fillId="0" borderId="37" xfId="0" applyNumberFormat="1" applyFont="1" applyBorder="1"/>
    <xf numFmtId="167" fontId="7" fillId="0" borderId="44" xfId="0" applyNumberFormat="1" applyFont="1" applyBorder="1"/>
    <xf numFmtId="167" fontId="7" fillId="0" borderId="7" xfId="0" applyNumberFormat="1" applyFont="1" applyBorder="1"/>
    <xf numFmtId="167" fontId="7" fillId="0" borderId="30" xfId="4" applyNumberFormat="1" applyFont="1" applyBorder="1"/>
    <xf numFmtId="167" fontId="7" fillId="0" borderId="30" xfId="0" applyNumberFormat="1" applyFont="1" applyBorder="1"/>
    <xf numFmtId="167" fontId="7" fillId="0" borderId="33" xfId="0" applyNumberFormat="1" applyFont="1" applyBorder="1"/>
    <xf numFmtId="167" fontId="7" fillId="0" borderId="18" xfId="4" applyNumberFormat="1" applyFont="1" applyBorder="1"/>
    <xf numFmtId="167" fontId="7" fillId="0" borderId="18" xfId="0" applyNumberFormat="1" applyFont="1" applyBorder="1"/>
    <xf numFmtId="167" fontId="7" fillId="0" borderId="19" xfId="0" applyNumberFormat="1" applyFont="1" applyBorder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49" fontId="0" fillId="0" borderId="7" xfId="0" applyNumberFormat="1" applyBorder="1" applyAlignment="1">
      <alignment horizontal="center"/>
    </xf>
    <xf numFmtId="166" fontId="4" fillId="0" borderId="1" xfId="2" applyNumberFormat="1" applyFont="1" applyBorder="1" applyAlignment="1">
      <alignment horizontal="center"/>
    </xf>
    <xf numFmtId="166" fontId="4" fillId="0" borderId="4" xfId="2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7" xfId="0" applyNumberFormat="1" applyFont="1" applyBorder="1"/>
    <xf numFmtId="0" fontId="4" fillId="0" borderId="30" xfId="0" applyFont="1" applyBorder="1"/>
    <xf numFmtId="0" fontId="4" fillId="11" borderId="1" xfId="0" applyFont="1" applyFill="1" applyBorder="1"/>
    <xf numFmtId="49" fontId="4" fillId="11" borderId="7" xfId="0" applyNumberFormat="1" applyFont="1" applyFill="1" applyBorder="1" applyAlignment="1">
      <alignment horizontal="center"/>
    </xf>
    <xf numFmtId="0" fontId="4" fillId="0" borderId="4" xfId="0" applyFont="1" applyBorder="1"/>
    <xf numFmtId="49" fontId="4" fillId="0" borderId="9" xfId="0" applyNumberFormat="1" applyFont="1" applyBorder="1" applyAlignment="1">
      <alignment horizontal="center"/>
    </xf>
    <xf numFmtId="49" fontId="4" fillId="0" borderId="33" xfId="0" applyNumberFormat="1" applyFont="1" applyBorder="1" applyAlignment="1">
      <alignment horizontal="center"/>
    </xf>
    <xf numFmtId="0" fontId="14" fillId="3" borderId="20" xfId="0" applyFont="1" applyFill="1" applyBorder="1"/>
    <xf numFmtId="0" fontId="11" fillId="2" borderId="61" xfId="0" applyFont="1" applyFill="1" applyBorder="1" applyAlignment="1">
      <alignment horizontal="left"/>
    </xf>
    <xf numFmtId="170" fontId="4" fillId="0" borderId="42" xfId="2" applyNumberFormat="1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49" fontId="4" fillId="13" borderId="1" xfId="0" applyNumberFormat="1" applyFont="1" applyFill="1" applyBorder="1" applyAlignment="1">
      <alignment horizontal="center"/>
    </xf>
    <xf numFmtId="166" fontId="4" fillId="13" borderId="1" xfId="0" applyNumberFormat="1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13" borderId="1" xfId="0" applyFont="1" applyFill="1" applyBorder="1"/>
    <xf numFmtId="49" fontId="4" fillId="13" borderId="7" xfId="0" applyNumberFormat="1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49" fontId="4" fillId="11" borderId="4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4" xfId="0" applyFont="1" applyFill="1" applyBorder="1"/>
    <xf numFmtId="49" fontId="4" fillId="11" borderId="9" xfId="0" applyNumberFormat="1" applyFont="1" applyFill="1" applyBorder="1" applyAlignment="1">
      <alignment horizontal="center"/>
    </xf>
    <xf numFmtId="14" fontId="14" fillId="2" borderId="20" xfId="0" applyNumberFormat="1" applyFont="1" applyFill="1" applyBorder="1" applyAlignment="1">
      <alignment horizontal="center"/>
    </xf>
    <xf numFmtId="169" fontId="14" fillId="10" borderId="20" xfId="1" applyNumberFormat="1" applyFont="1" applyFill="1" applyBorder="1" applyAlignment="1">
      <alignment horizontal="center"/>
    </xf>
    <xf numFmtId="0" fontId="0" fillId="10" borderId="20" xfId="0" applyNumberFormat="1" applyFill="1" applyBorder="1" applyAlignment="1">
      <alignment horizontal="right"/>
    </xf>
    <xf numFmtId="0" fontId="14" fillId="11" borderId="51" xfId="0" applyFont="1" applyFill="1" applyBorder="1" applyAlignment="1">
      <alignment horizontal="center"/>
    </xf>
    <xf numFmtId="14" fontId="14" fillId="11" borderId="51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0" fontId="14" fillId="11" borderId="46" xfId="0" applyFont="1" applyFill="1" applyBorder="1" applyAlignment="1">
      <alignment horizontal="center"/>
    </xf>
    <xf numFmtId="0" fontId="14" fillId="14" borderId="49" xfId="0" applyFont="1" applyFill="1" applyBorder="1" applyAlignment="1">
      <alignment horizontal="center"/>
    </xf>
    <xf numFmtId="14" fontId="14" fillId="14" borderId="45" xfId="0" applyNumberFormat="1" applyFont="1" applyFill="1" applyBorder="1" applyAlignment="1">
      <alignment horizontal="center"/>
    </xf>
    <xf numFmtId="0" fontId="14" fillId="14" borderId="45" xfId="0" applyFont="1" applyFill="1" applyBorder="1" applyAlignment="1">
      <alignment horizontal="center"/>
    </xf>
    <xf numFmtId="169" fontId="14" fillId="14" borderId="45" xfId="1" applyNumberFormat="1" applyFont="1" applyFill="1" applyBorder="1" applyAlignment="1">
      <alignment horizontal="center"/>
    </xf>
    <xf numFmtId="168" fontId="14" fillId="14" borderId="45" xfId="1" applyNumberFormat="1" applyFont="1" applyFill="1" applyBorder="1" applyAlignment="1">
      <alignment horizontal="center"/>
    </xf>
    <xf numFmtId="169" fontId="11" fillId="14" borderId="20" xfId="0" applyNumberFormat="1" applyFont="1" applyFill="1" applyBorder="1"/>
    <xf numFmtId="14" fontId="14" fillId="14" borderId="51" xfId="0" applyNumberFormat="1" applyFont="1" applyFill="1" applyBorder="1" applyAlignment="1">
      <alignment horizontal="center"/>
    </xf>
    <xf numFmtId="0" fontId="14" fillId="14" borderId="51" xfId="0" applyFont="1" applyFill="1" applyBorder="1" applyAlignment="1">
      <alignment horizontal="center"/>
    </xf>
    <xf numFmtId="169" fontId="14" fillId="14" borderId="51" xfId="1" applyNumberFormat="1" applyFont="1" applyFill="1" applyBorder="1" applyAlignment="1">
      <alignment horizontal="center"/>
    </xf>
    <xf numFmtId="14" fontId="14" fillId="14" borderId="46" xfId="0" applyNumberFormat="1" applyFont="1" applyFill="1" applyBorder="1" applyAlignment="1">
      <alignment horizontal="center"/>
    </xf>
    <xf numFmtId="0" fontId="14" fillId="14" borderId="46" xfId="0" applyFont="1" applyFill="1" applyBorder="1" applyAlignment="1">
      <alignment horizontal="center"/>
    </xf>
    <xf numFmtId="169" fontId="14" fillId="14" borderId="46" xfId="1" applyNumberFormat="1" applyFont="1" applyFill="1" applyBorder="1" applyAlignment="1"/>
    <xf numFmtId="0" fontId="14" fillId="14" borderId="50" xfId="0" applyFont="1" applyFill="1" applyBorder="1" applyAlignment="1">
      <alignment horizontal="center"/>
    </xf>
    <xf numFmtId="168" fontId="14" fillId="11" borderId="57" xfId="1" applyNumberFormat="1" applyFont="1" applyFill="1" applyBorder="1" applyAlignment="1">
      <alignment horizontal="center"/>
    </xf>
    <xf numFmtId="169" fontId="14" fillId="11" borderId="59" xfId="1" applyNumberFormat="1" applyFont="1" applyFill="1" applyBorder="1" applyAlignment="1">
      <alignment horizontal="center"/>
    </xf>
    <xf numFmtId="169" fontId="11" fillId="11" borderId="12" xfId="0" applyNumberFormat="1" applyFont="1" applyFill="1" applyBorder="1"/>
    <xf numFmtId="0" fontId="0" fillId="0" borderId="28" xfId="0" applyBorder="1"/>
    <xf numFmtId="0" fontId="4" fillId="11" borderId="2" xfId="0" applyFont="1" applyFill="1" applyBorder="1" applyAlignment="1">
      <alignment horizontal="center"/>
    </xf>
    <xf numFmtId="14" fontId="4" fillId="13" borderId="1" xfId="0" applyNumberFormat="1" applyFont="1" applyFill="1" applyBorder="1" applyAlignment="1">
      <alignment horizontal="center"/>
    </xf>
    <xf numFmtId="49" fontId="4" fillId="11" borderId="6" xfId="0" applyNumberFormat="1" applyFont="1" applyFill="1" applyBorder="1" applyAlignment="1">
      <alignment horizontal="center"/>
    </xf>
    <xf numFmtId="49" fontId="4" fillId="11" borderId="14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43" fontId="0" fillId="0" borderId="1" xfId="1" applyFont="1" applyBorder="1" applyAlignment="1">
      <alignment vertical="center"/>
    </xf>
    <xf numFmtId="0" fontId="0" fillId="0" borderId="1" xfId="0" applyBorder="1"/>
    <xf numFmtId="169" fontId="0" fillId="0" borderId="0" xfId="0" applyNumberFormat="1"/>
    <xf numFmtId="168" fontId="14" fillId="10" borderId="20" xfId="1" applyNumberFormat="1" applyFont="1" applyFill="1" applyBorder="1" applyAlignment="1">
      <alignment horizontal="center"/>
    </xf>
    <xf numFmtId="0" fontId="25" fillId="0" borderId="45" xfId="0" applyFont="1" applyBorder="1" applyAlignment="1">
      <alignment horizontal="center"/>
    </xf>
    <xf numFmtId="168" fontId="25" fillId="0" borderId="45" xfId="1" applyNumberFormat="1" applyFont="1" applyBorder="1"/>
    <xf numFmtId="16" fontId="25" fillId="0" borderId="45" xfId="0" applyNumberFormat="1" applyFont="1" applyBorder="1" applyAlignment="1">
      <alignment horizontal="center"/>
    </xf>
    <xf numFmtId="168" fontId="25" fillId="0" borderId="45" xfId="1" applyNumberFormat="1" applyFont="1" applyBorder="1" applyAlignment="1"/>
    <xf numFmtId="0" fontId="25" fillId="0" borderId="45" xfId="0" applyFont="1" applyBorder="1"/>
    <xf numFmtId="168" fontId="25" fillId="0" borderId="45" xfId="0" applyNumberFormat="1" applyFont="1" applyBorder="1"/>
    <xf numFmtId="168" fontId="14" fillId="3" borderId="20" xfId="0" applyNumberFormat="1" applyFont="1" applyFill="1" applyBorder="1"/>
    <xf numFmtId="168" fontId="14" fillId="0" borderId="45" xfId="1" applyNumberFormat="1" applyFont="1" applyBorder="1" applyAlignment="1">
      <alignment horizontal="center"/>
    </xf>
    <xf numFmtId="0" fontId="14" fillId="3" borderId="20" xfId="0" applyNumberFormat="1" applyFont="1" applyFill="1" applyBorder="1" applyAlignment="1">
      <alignment horizontal="center"/>
    </xf>
    <xf numFmtId="167" fontId="2" fillId="0" borderId="20" xfId="0" applyNumberFormat="1" applyFont="1" applyFill="1" applyBorder="1"/>
    <xf numFmtId="167" fontId="2" fillId="0" borderId="19" xfId="0" applyNumberFormat="1" applyFont="1" applyFill="1" applyBorder="1"/>
    <xf numFmtId="168" fontId="14" fillId="3" borderId="20" xfId="1" applyNumberFormat="1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14" fontId="14" fillId="15" borderId="49" xfId="0" applyNumberFormat="1" applyFont="1" applyFill="1" applyBorder="1" applyAlignment="1">
      <alignment horizontal="center"/>
    </xf>
    <xf numFmtId="0" fontId="14" fillId="15" borderId="49" xfId="0" applyFont="1" applyFill="1" applyBorder="1" applyAlignment="1">
      <alignment horizontal="center"/>
    </xf>
    <xf numFmtId="169" fontId="14" fillId="15" borderId="49" xfId="1" applyNumberFormat="1" applyFont="1" applyFill="1" applyBorder="1" applyAlignment="1">
      <alignment horizontal="right"/>
    </xf>
    <xf numFmtId="0" fontId="16" fillId="15" borderId="49" xfId="0" applyFont="1" applyFill="1" applyBorder="1" applyAlignment="1">
      <alignment horizontal="center"/>
    </xf>
    <xf numFmtId="14" fontId="14" fillId="15" borderId="45" xfId="0" applyNumberFormat="1" applyFont="1" applyFill="1" applyBorder="1" applyAlignment="1">
      <alignment horizontal="center"/>
    </xf>
    <xf numFmtId="0" fontId="14" fillId="15" borderId="45" xfId="0" applyFont="1" applyFill="1" applyBorder="1" applyAlignment="1">
      <alignment horizontal="center"/>
    </xf>
    <xf numFmtId="169" fontId="14" fillId="15" borderId="45" xfId="1" applyNumberFormat="1" applyFont="1" applyFill="1" applyBorder="1" applyAlignment="1">
      <alignment horizontal="right"/>
    </xf>
    <xf numFmtId="168" fontId="14" fillId="15" borderId="45" xfId="1" applyNumberFormat="1" applyFont="1" applyFill="1" applyBorder="1" applyAlignment="1">
      <alignment horizontal="right"/>
    </xf>
    <xf numFmtId="14" fontId="14" fillId="15" borderId="46" xfId="0" applyNumberFormat="1" applyFont="1" applyFill="1" applyBorder="1" applyAlignment="1">
      <alignment horizontal="center"/>
    </xf>
    <xf numFmtId="0" fontId="14" fillId="15" borderId="46" xfId="0" applyFont="1" applyFill="1" applyBorder="1" applyAlignment="1">
      <alignment horizontal="center"/>
    </xf>
    <xf numFmtId="169" fontId="14" fillId="15" borderId="46" xfId="1" applyNumberFormat="1" applyFont="1" applyFill="1" applyBorder="1" applyAlignment="1">
      <alignment horizontal="right"/>
    </xf>
    <xf numFmtId="0" fontId="16" fillId="15" borderId="46" xfId="0" applyFont="1" applyFill="1" applyBorder="1" applyAlignment="1">
      <alignment horizontal="center"/>
    </xf>
    <xf numFmtId="168" fontId="11" fillId="15" borderId="20" xfId="1" applyNumberFormat="1" applyFont="1" applyFill="1" applyBorder="1" applyAlignment="1">
      <alignment horizontal="center"/>
    </xf>
    <xf numFmtId="168" fontId="4" fillId="0" borderId="1" xfId="1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49" fontId="4" fillId="0" borderId="68" xfId="0" applyNumberFormat="1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42" xfId="1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4" fillId="0" borderId="30" xfId="1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11" borderId="42" xfId="0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0" fillId="0" borderId="30" xfId="0" applyBorder="1"/>
    <xf numFmtId="0" fontId="0" fillId="0" borderId="1" xfId="0" applyBorder="1" applyAlignment="1">
      <alignment horizontal="center"/>
    </xf>
    <xf numFmtId="169" fontId="14" fillId="16" borderId="20" xfId="1" applyNumberFormat="1" applyFont="1" applyFill="1" applyBorder="1" applyAlignment="1">
      <alignment horizontal="center"/>
    </xf>
    <xf numFmtId="14" fontId="14" fillId="16" borderId="49" xfId="0" applyNumberFormat="1" applyFont="1" applyFill="1" applyBorder="1" applyAlignment="1">
      <alignment horizontal="center"/>
    </xf>
    <xf numFmtId="0" fontId="14" fillId="16" borderId="49" xfId="0" applyFont="1" applyFill="1" applyBorder="1" applyAlignment="1">
      <alignment horizontal="center"/>
    </xf>
    <xf numFmtId="169" fontId="14" fillId="16" borderId="49" xfId="1" applyNumberFormat="1" applyFont="1" applyFill="1" applyBorder="1" applyAlignment="1">
      <alignment horizontal="right"/>
    </xf>
    <xf numFmtId="0" fontId="14" fillId="16" borderId="49" xfId="0" applyNumberFormat="1" applyFont="1" applyFill="1" applyBorder="1" applyAlignment="1">
      <alignment horizontal="center"/>
    </xf>
    <xf numFmtId="14" fontId="14" fillId="16" borderId="45" xfId="0" applyNumberFormat="1" applyFont="1" applyFill="1" applyBorder="1" applyAlignment="1">
      <alignment horizontal="center"/>
    </xf>
    <xf numFmtId="0" fontId="14" fillId="16" borderId="45" xfId="0" applyFont="1" applyFill="1" applyBorder="1" applyAlignment="1">
      <alignment horizontal="center"/>
    </xf>
    <xf numFmtId="169" fontId="14" fillId="16" borderId="45" xfId="1" applyNumberFormat="1" applyFont="1" applyFill="1" applyBorder="1" applyAlignment="1">
      <alignment horizontal="right"/>
    </xf>
    <xf numFmtId="169" fontId="14" fillId="16" borderId="45" xfId="1" applyNumberFormat="1" applyFont="1" applyFill="1" applyBorder="1" applyAlignment="1">
      <alignment horizontal="center"/>
    </xf>
    <xf numFmtId="0" fontId="14" fillId="16" borderId="21" xfId="0" applyFont="1" applyFill="1" applyBorder="1" applyAlignment="1">
      <alignment horizontal="center"/>
    </xf>
    <xf numFmtId="14" fontId="14" fillId="16" borderId="46" xfId="0" applyNumberFormat="1" applyFont="1" applyFill="1" applyBorder="1" applyAlignment="1">
      <alignment horizontal="center"/>
    </xf>
    <xf numFmtId="0" fontId="14" fillId="16" borderId="46" xfId="0" applyFont="1" applyFill="1" applyBorder="1" applyAlignment="1">
      <alignment horizontal="center"/>
    </xf>
    <xf numFmtId="169" fontId="14" fillId="16" borderId="46" xfId="1" applyNumberFormat="1" applyFont="1" applyFill="1" applyBorder="1" applyAlignment="1">
      <alignment horizontal="right"/>
    </xf>
    <xf numFmtId="0" fontId="17" fillId="2" borderId="45" xfId="0" applyFont="1" applyFill="1" applyBorder="1"/>
    <xf numFmtId="168" fontId="17" fillId="2" borderId="45" xfId="1" applyNumberFormat="1" applyFont="1" applyFill="1" applyBorder="1"/>
    <xf numFmtId="168" fontId="17" fillId="2" borderId="45" xfId="0" applyNumberFormat="1" applyFont="1" applyFill="1" applyBorder="1"/>
    <xf numFmtId="0" fontId="14" fillId="0" borderId="45" xfId="0" applyFont="1" applyBorder="1" applyAlignment="1">
      <alignment horizontal="center" vertical="center"/>
    </xf>
    <xf numFmtId="0" fontId="26" fillId="2" borderId="45" xfId="0" applyFont="1" applyFill="1" applyBorder="1" applyAlignment="1">
      <alignment horizontal="center"/>
    </xf>
    <xf numFmtId="168" fontId="26" fillId="2" borderId="45" xfId="1" applyNumberFormat="1" applyFont="1" applyFill="1" applyBorder="1" applyAlignment="1"/>
    <xf numFmtId="0" fontId="26" fillId="2" borderId="45" xfId="0" applyFont="1" applyFill="1" applyBorder="1"/>
    <xf numFmtId="168" fontId="26" fillId="2" borderId="45" xfId="0" applyNumberFormat="1" applyFont="1" applyFill="1" applyBorder="1"/>
    <xf numFmtId="168" fontId="14" fillId="4" borderId="45" xfId="1" applyNumberFormat="1" applyFont="1" applyFill="1" applyBorder="1"/>
    <xf numFmtId="169" fontId="14" fillId="0" borderId="45" xfId="1" applyNumberFormat="1" applyFont="1" applyBorder="1" applyAlignment="1">
      <alignment horizontal="center"/>
    </xf>
    <xf numFmtId="16" fontId="14" fillId="4" borderId="45" xfId="0" applyNumberFormat="1" applyFont="1" applyFill="1" applyBorder="1" applyAlignment="1">
      <alignment horizontal="center"/>
    </xf>
    <xf numFmtId="168" fontId="14" fillId="3" borderId="20" xfId="0" applyNumberFormat="1" applyFont="1" applyFill="1" applyBorder="1" applyAlignment="1">
      <alignment horizontal="center"/>
    </xf>
    <xf numFmtId="169" fontId="14" fillId="3" borderId="20" xfId="1" applyNumberFormat="1" applyFont="1" applyFill="1" applyBorder="1" applyAlignment="1">
      <alignment horizontal="center"/>
    </xf>
    <xf numFmtId="169" fontId="25" fillId="0" borderId="45" xfId="1" applyNumberFormat="1" applyFont="1" applyBorder="1"/>
    <xf numFmtId="168" fontId="26" fillId="2" borderId="45" xfId="1" applyNumberFormat="1" applyFont="1" applyFill="1" applyBorder="1"/>
    <xf numFmtId="49" fontId="4" fillId="2" borderId="2" xfId="0" applyNumberFormat="1" applyFont="1" applyFill="1" applyBorder="1" applyAlignment="1">
      <alignment horizontal="center"/>
    </xf>
    <xf numFmtId="49" fontId="4" fillId="2" borderId="31" xfId="0" applyNumberFormat="1" applyFont="1" applyFill="1" applyBorder="1" applyAlignment="1">
      <alignment horizontal="center"/>
    </xf>
    <xf numFmtId="49" fontId="4" fillId="2" borderId="14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1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center"/>
    </xf>
    <xf numFmtId="49" fontId="4" fillId="0" borderId="2" xfId="0" applyNumberFormat="1" applyFont="1" applyBorder="1"/>
    <xf numFmtId="49" fontId="4" fillId="0" borderId="70" xfId="0" applyNumberFormat="1" applyFont="1" applyBorder="1" applyAlignment="1">
      <alignment horizontal="center"/>
    </xf>
    <xf numFmtId="49" fontId="4" fillId="0" borderId="41" xfId="0" applyNumberFormat="1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167" fontId="7" fillId="0" borderId="69" xfId="4" applyNumberFormat="1" applyFont="1" applyBorder="1"/>
    <xf numFmtId="167" fontId="7" fillId="0" borderId="53" xfId="4" applyNumberFormat="1" applyFont="1" applyBorder="1"/>
    <xf numFmtId="167" fontId="7" fillId="0" borderId="53" xfId="0" applyNumberFormat="1" applyFont="1" applyBorder="1"/>
    <xf numFmtId="167" fontId="7" fillId="0" borderId="39" xfId="0" applyNumberFormat="1" applyFont="1" applyBorder="1"/>
    <xf numFmtId="167" fontId="7" fillId="0" borderId="36" xfId="4" applyNumberFormat="1" applyFont="1" applyBorder="1"/>
    <xf numFmtId="167" fontId="7" fillId="0" borderId="6" xfId="4" applyNumberFormat="1" applyFont="1" applyBorder="1"/>
    <xf numFmtId="167" fontId="7" fillId="0" borderId="32" xfId="4" applyNumberFormat="1" applyFont="1" applyBorder="1"/>
    <xf numFmtId="167" fontId="7" fillId="0" borderId="17" xfId="4" applyNumberFormat="1" applyFont="1" applyBorder="1"/>
    <xf numFmtId="168" fontId="14" fillId="0" borderId="45" xfId="1" applyNumberFormat="1" applyFont="1" applyBorder="1"/>
    <xf numFmtId="0" fontId="14" fillId="3" borderId="20" xfId="1" applyNumberFormat="1" applyFont="1" applyFill="1" applyBorder="1" applyAlignment="1">
      <alignment horizontal="center"/>
    </xf>
    <xf numFmtId="0" fontId="25" fillId="0" borderId="45" xfId="0" applyNumberFormat="1" applyFont="1" applyBorder="1"/>
    <xf numFmtId="0" fontId="0" fillId="0" borderId="64" xfId="0" applyBorder="1"/>
    <xf numFmtId="0" fontId="0" fillId="11" borderId="0" xfId="0" applyFill="1"/>
    <xf numFmtId="0" fontId="25" fillId="0" borderId="42" xfId="0" applyFont="1" applyBorder="1" applyAlignment="1">
      <alignment horizontal="center"/>
    </xf>
    <xf numFmtId="0" fontId="25" fillId="0" borderId="1" xfId="0" applyFont="1" applyBorder="1"/>
    <xf numFmtId="14" fontId="18" fillId="0" borderId="36" xfId="0" applyNumberFormat="1" applyFont="1" applyBorder="1"/>
    <xf numFmtId="49" fontId="18" fillId="0" borderId="37" xfId="0" applyNumberFormat="1" applyFont="1" applyBorder="1" applyAlignment="1">
      <alignment horizontal="center"/>
    </xf>
    <xf numFmtId="0" fontId="18" fillId="0" borderId="44" xfId="0" applyFont="1" applyBorder="1" applyAlignment="1">
      <alignment horizontal="center"/>
    </xf>
    <xf numFmtId="169" fontId="25" fillId="0" borderId="68" xfId="1" applyNumberFormat="1" applyFont="1" applyBorder="1" applyAlignment="1">
      <alignment horizontal="center"/>
    </xf>
    <xf numFmtId="14" fontId="18" fillId="0" borderId="6" xfId="0" applyNumberFormat="1" applyFont="1" applyBorder="1"/>
    <xf numFmtId="169" fontId="25" fillId="0" borderId="7" xfId="1" applyNumberFormat="1" applyFont="1" applyBorder="1"/>
    <xf numFmtId="14" fontId="18" fillId="0" borderId="32" xfId="0" applyNumberFormat="1" applyFont="1" applyBorder="1"/>
    <xf numFmtId="169" fontId="25" fillId="0" borderId="33" xfId="1" applyNumberFormat="1" applyFont="1" applyBorder="1"/>
    <xf numFmtId="168" fontId="14" fillId="0" borderId="20" xfId="0" applyNumberFormat="1" applyFont="1" applyBorder="1"/>
    <xf numFmtId="14" fontId="4" fillId="4" borderId="4" xfId="0" applyNumberFormat="1" applyFont="1" applyFill="1" applyBorder="1" applyAlignment="1">
      <alignment horizontal="center"/>
    </xf>
    <xf numFmtId="170" fontId="4" fillId="4" borderId="1" xfId="2" applyNumberFormat="1" applyFont="1" applyFill="1" applyBorder="1" applyAlignment="1">
      <alignment horizontal="center"/>
    </xf>
    <xf numFmtId="0" fontId="0" fillId="0" borderId="4" xfId="0" applyBorder="1"/>
    <xf numFmtId="0" fontId="14" fillId="4" borderId="1" xfId="0" applyFont="1" applyFill="1" applyBorder="1" applyAlignment="1">
      <alignment horizontal="center"/>
    </xf>
    <xf numFmtId="168" fontId="14" fillId="17" borderId="20" xfId="0" applyNumberFormat="1" applyFont="1" applyFill="1" applyBorder="1"/>
    <xf numFmtId="168" fontId="14" fillId="4" borderId="20" xfId="0" applyNumberFormat="1" applyFont="1" applyFill="1" applyBorder="1"/>
    <xf numFmtId="0" fontId="26" fillId="2" borderId="21" xfId="0" applyFont="1" applyFill="1" applyBorder="1" applyAlignment="1">
      <alignment horizontal="center"/>
    </xf>
    <xf numFmtId="0" fontId="26" fillId="2" borderId="21" xfId="0" applyFont="1" applyFill="1" applyBorder="1"/>
    <xf numFmtId="168" fontId="26" fillId="2" borderId="21" xfId="1" applyNumberFormat="1" applyFont="1" applyFill="1" applyBorder="1"/>
    <xf numFmtId="168" fontId="26" fillId="2" borderId="21" xfId="1" applyNumberFormat="1" applyFont="1" applyFill="1" applyBorder="1" applyAlignment="1"/>
    <xf numFmtId="168" fontId="25" fillId="0" borderId="21" xfId="0" applyNumberFormat="1" applyFont="1" applyBorder="1"/>
    <xf numFmtId="168" fontId="26" fillId="2" borderId="21" xfId="0" applyNumberFormat="1" applyFont="1" applyFill="1" applyBorder="1"/>
    <xf numFmtId="16" fontId="26" fillId="2" borderId="21" xfId="0" applyNumberFormat="1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14" fontId="0" fillId="9" borderId="6" xfId="0" applyNumberFormat="1" applyFill="1" applyBorder="1" applyAlignment="1">
      <alignment horizontal="center"/>
    </xf>
    <xf numFmtId="164" fontId="0" fillId="9" borderId="1" xfId="4" applyFont="1" applyFill="1" applyBorder="1"/>
    <xf numFmtId="0" fontId="0" fillId="9" borderId="1" xfId="0" applyFill="1" applyBorder="1"/>
    <xf numFmtId="164" fontId="0" fillId="9" borderId="2" xfId="0" applyNumberFormat="1" applyFill="1" applyBorder="1"/>
    <xf numFmtId="0" fontId="0" fillId="9" borderId="7" xfId="0" applyFill="1" applyBorder="1"/>
    <xf numFmtId="14" fontId="0" fillId="0" borderId="6" xfId="0" applyNumberFormat="1" applyBorder="1" applyAlignment="1">
      <alignment horizontal="center"/>
    </xf>
    <xf numFmtId="164" fontId="0" fillId="0" borderId="1" xfId="4" applyFont="1" applyBorder="1"/>
    <xf numFmtId="0" fontId="0" fillId="0" borderId="1" xfId="4" applyNumberFormat="1" applyFont="1" applyBorder="1"/>
    <xf numFmtId="164" fontId="0" fillId="0" borderId="2" xfId="0" applyNumberFormat="1" applyBorder="1"/>
    <xf numFmtId="0" fontId="0" fillId="0" borderId="7" xfId="0" applyBorder="1"/>
    <xf numFmtId="14" fontId="0" fillId="0" borderId="67" xfId="0" applyNumberFormat="1" applyBorder="1" applyAlignment="1">
      <alignment horizontal="center"/>
    </xf>
    <xf numFmtId="164" fontId="0" fillId="0" borderId="42" xfId="4" applyFont="1" applyBorder="1"/>
    <xf numFmtId="0" fontId="0" fillId="0" borderId="42" xfId="0" applyFill="1" applyBorder="1"/>
    <xf numFmtId="0" fontId="0" fillId="0" borderId="42" xfId="0" applyBorder="1"/>
    <xf numFmtId="164" fontId="0" fillId="0" borderId="41" xfId="0" applyNumberFormat="1" applyBorder="1"/>
    <xf numFmtId="164" fontId="0" fillId="9" borderId="7" xfId="0" applyNumberFormat="1" applyFill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62" xfId="0" applyBorder="1"/>
    <xf numFmtId="0" fontId="0" fillId="0" borderId="60" xfId="0" applyBorder="1"/>
    <xf numFmtId="164" fontId="0" fillId="0" borderId="71" xfId="0" applyNumberFormat="1" applyBorder="1"/>
    <xf numFmtId="0" fontId="0" fillId="0" borderId="33" xfId="0" applyBorder="1"/>
    <xf numFmtId="164" fontId="0" fillId="0" borderId="20" xfId="0" applyNumberFormat="1" applyBorder="1"/>
    <xf numFmtId="0" fontId="0" fillId="0" borderId="20" xfId="0" applyBorder="1"/>
    <xf numFmtId="0" fontId="4" fillId="4" borderId="4" xfId="0" applyFont="1" applyFill="1" applyBorder="1" applyAlignment="1">
      <alignment horizontal="center"/>
    </xf>
    <xf numFmtId="170" fontId="4" fillId="4" borderId="4" xfId="2" applyNumberFormat="1" applyFont="1" applyFill="1" applyBorder="1" applyAlignment="1">
      <alignment horizontal="center"/>
    </xf>
    <xf numFmtId="0" fontId="4" fillId="4" borderId="4" xfId="0" applyFont="1" applyFill="1" applyBorder="1"/>
    <xf numFmtId="0" fontId="4" fillId="4" borderId="2" xfId="0" applyFont="1" applyFill="1" applyBorder="1" applyAlignment="1">
      <alignment horizontal="center"/>
    </xf>
    <xf numFmtId="0" fontId="18" fillId="4" borderId="11" xfId="0" applyFont="1" applyFill="1" applyBorder="1"/>
    <xf numFmtId="0" fontId="14" fillId="0" borderId="21" xfId="0" applyFont="1" applyBorder="1" applyAlignment="1">
      <alignment horizontal="center" vertical="center"/>
    </xf>
    <xf numFmtId="168" fontId="14" fillId="0" borderId="21" xfId="1" applyNumberFormat="1" applyFont="1" applyBorder="1" applyAlignment="1">
      <alignment horizontal="center"/>
    </xf>
    <xf numFmtId="168" fontId="14" fillId="0" borderId="21" xfId="1" applyNumberFormat="1" applyFont="1" applyBorder="1"/>
    <xf numFmtId="16" fontId="25" fillId="0" borderId="21" xfId="0" applyNumberFormat="1" applyFont="1" applyBorder="1" applyAlignment="1">
      <alignment horizontal="center"/>
    </xf>
    <xf numFmtId="168" fontId="25" fillId="0" borderId="21" xfId="1" applyNumberFormat="1" applyFont="1" applyBorder="1" applyAlignment="1"/>
    <xf numFmtId="0" fontId="25" fillId="0" borderId="21" xfId="0" applyNumberFormat="1" applyFont="1" applyBorder="1"/>
    <xf numFmtId="0" fontId="0" fillId="0" borderId="0" xfId="0" applyFill="1" applyBorder="1"/>
    <xf numFmtId="14" fontId="0" fillId="0" borderId="4" xfId="0" applyNumberFormat="1" applyBorder="1"/>
    <xf numFmtId="14" fontId="0" fillId="11" borderId="4" xfId="0" applyNumberFormat="1" applyFill="1" applyBorder="1"/>
    <xf numFmtId="170" fontId="4" fillId="0" borderId="5" xfId="2" applyNumberFormat="1" applyFont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168" fontId="17" fillId="2" borderId="21" xfId="1" applyNumberFormat="1" applyFont="1" applyFill="1" applyBorder="1"/>
    <xf numFmtId="168" fontId="25" fillId="0" borderId="1" xfId="0" applyNumberFormat="1" applyFont="1" applyBorder="1"/>
    <xf numFmtId="168" fontId="14" fillId="3" borderId="50" xfId="1" applyNumberFormat="1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168" fontId="0" fillId="4" borderId="0" xfId="0" applyNumberFormat="1" applyFill="1"/>
    <xf numFmtId="0" fontId="14" fillId="3" borderId="11" xfId="0" applyFont="1" applyFill="1" applyBorder="1" applyAlignment="1">
      <alignment horizontal="center"/>
    </xf>
    <xf numFmtId="0" fontId="25" fillId="0" borderId="66" xfId="0" applyFont="1" applyBorder="1"/>
    <xf numFmtId="0" fontId="26" fillId="2" borderId="66" xfId="0" applyFont="1" applyFill="1" applyBorder="1"/>
    <xf numFmtId="0" fontId="26" fillId="2" borderId="3" xfId="0" applyFont="1" applyFill="1" applyBorder="1"/>
    <xf numFmtId="0" fontId="26" fillId="2" borderId="29" xfId="0" applyFont="1" applyFill="1" applyBorder="1"/>
    <xf numFmtId="168" fontId="26" fillId="2" borderId="50" xfId="1" applyNumberFormat="1" applyFont="1" applyFill="1" applyBorder="1" applyAlignment="1"/>
    <xf numFmtId="169" fontId="14" fillId="0" borderId="58" xfId="1" applyNumberFormat="1" applyFont="1" applyBorder="1" applyAlignment="1">
      <alignment horizontal="center"/>
    </xf>
    <xf numFmtId="0" fontId="25" fillId="0" borderId="58" xfId="0" applyFont="1" applyBorder="1"/>
    <xf numFmtId="0" fontId="17" fillId="2" borderId="58" xfId="0" applyFont="1" applyFill="1" applyBorder="1"/>
    <xf numFmtId="0" fontId="17" fillId="2" borderId="2" xfId="0" applyFont="1" applyFill="1" applyBorder="1"/>
    <xf numFmtId="0" fontId="17" fillId="2" borderId="28" xfId="0" applyFont="1" applyFill="1" applyBorder="1"/>
    <xf numFmtId="0" fontId="14" fillId="3" borderId="11" xfId="0" applyFont="1" applyFill="1" applyBorder="1"/>
    <xf numFmtId="16" fontId="14" fillId="4" borderId="16" xfId="0" applyNumberFormat="1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6" fillId="2" borderId="16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168" fontId="17" fillId="2" borderId="50" xfId="1" applyNumberFormat="1" applyFont="1" applyFill="1" applyBorder="1"/>
    <xf numFmtId="168" fontId="14" fillId="3" borderId="50" xfId="0" applyNumberFormat="1" applyFont="1" applyFill="1" applyBorder="1"/>
    <xf numFmtId="0" fontId="14" fillId="3" borderId="22" xfId="0" applyFont="1" applyFill="1" applyBorder="1" applyAlignment="1">
      <alignment horizontal="center"/>
    </xf>
    <xf numFmtId="168" fontId="25" fillId="0" borderId="58" xfId="1" applyNumberFormat="1" applyFont="1" applyBorder="1" applyAlignment="1"/>
    <xf numFmtId="0" fontId="14" fillId="3" borderId="23" xfId="0" applyFont="1" applyFill="1" applyBorder="1" applyAlignment="1">
      <alignment horizontal="center"/>
    </xf>
    <xf numFmtId="0" fontId="25" fillId="0" borderId="1" xfId="0" applyNumberFormat="1" applyFont="1" applyBorder="1"/>
    <xf numFmtId="168" fontId="0" fillId="0" borderId="36" xfId="0" applyNumberFormat="1" applyBorder="1"/>
    <xf numFmtId="0" fontId="0" fillId="0" borderId="6" xfId="0" applyBorder="1"/>
    <xf numFmtId="43" fontId="18" fillId="4" borderId="32" xfId="1" applyFont="1" applyFill="1" applyBorder="1"/>
    <xf numFmtId="170" fontId="18" fillId="4" borderId="20" xfId="2" applyNumberFormat="1" applyFont="1" applyFill="1" applyBorder="1"/>
    <xf numFmtId="0" fontId="24" fillId="2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11" fillId="7" borderId="20" xfId="0" applyFont="1" applyFill="1" applyBorder="1" applyAlignment="1">
      <alignment horizontal="left"/>
    </xf>
    <xf numFmtId="169" fontId="14" fillId="21" borderId="20" xfId="1" applyNumberFormat="1" applyFont="1" applyFill="1" applyBorder="1"/>
    <xf numFmtId="0" fontId="12" fillId="14" borderId="20" xfId="0" applyFont="1" applyFill="1" applyBorder="1" applyAlignment="1">
      <alignment horizontal="center"/>
    </xf>
    <xf numFmtId="0" fontId="12" fillId="14" borderId="11" xfId="0" applyFont="1" applyFill="1" applyBorder="1" applyAlignment="1">
      <alignment horizontal="center"/>
    </xf>
    <xf numFmtId="0" fontId="12" fillId="14" borderId="35" xfId="0" applyFont="1" applyFill="1" applyBorder="1" applyAlignment="1">
      <alignment horizontal="center"/>
    </xf>
    <xf numFmtId="0" fontId="12" fillId="14" borderId="12" xfId="0" applyFont="1" applyFill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7" xfId="0" applyFont="1" applyBorder="1" applyAlignment="1">
      <alignment horizontal="center"/>
    </xf>
    <xf numFmtId="168" fontId="31" fillId="0" borderId="45" xfId="1" applyNumberFormat="1" applyFont="1" applyBorder="1" applyAlignment="1">
      <alignment horizontal="center"/>
    </xf>
    <xf numFmtId="168" fontId="31" fillId="0" borderId="65" xfId="1" applyNumberFormat="1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58" xfId="0" applyFont="1" applyBorder="1" applyAlignment="1">
      <alignment horizontal="center"/>
    </xf>
    <xf numFmtId="168" fontId="31" fillId="0" borderId="66" xfId="1" applyNumberFormat="1" applyFont="1" applyBorder="1" applyAlignment="1">
      <alignment horizontal="center"/>
    </xf>
    <xf numFmtId="168" fontId="31" fillId="0" borderId="61" xfId="1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68" fontId="12" fillId="0" borderId="12" xfId="1" applyNumberFormat="1" applyFont="1" applyBorder="1" applyAlignment="1">
      <alignment horizontal="center"/>
    </xf>
    <xf numFmtId="0" fontId="31" fillId="0" borderId="49" xfId="0" applyFont="1" applyBorder="1" applyAlignment="1">
      <alignment horizontal="center"/>
    </xf>
    <xf numFmtId="168" fontId="31" fillId="0" borderId="49" xfId="1" applyNumberFormat="1" applyFont="1" applyBorder="1" applyAlignment="1">
      <alignment horizontal="center"/>
    </xf>
    <xf numFmtId="168" fontId="31" fillId="0" borderId="49" xfId="1" applyNumberFormat="1" applyFont="1" applyBorder="1"/>
    <xf numFmtId="168" fontId="31" fillId="0" borderId="45" xfId="1" applyNumberFormat="1" applyFont="1" applyBorder="1"/>
    <xf numFmtId="0" fontId="31" fillId="0" borderId="61" xfId="0" applyFont="1" applyBorder="1"/>
    <xf numFmtId="0" fontId="31" fillId="0" borderId="61" xfId="0" applyFont="1" applyBorder="1" applyAlignment="1">
      <alignment horizontal="center"/>
    </xf>
    <xf numFmtId="168" fontId="31" fillId="0" borderId="61" xfId="1" applyNumberFormat="1" applyFont="1" applyBorder="1"/>
    <xf numFmtId="168" fontId="12" fillId="0" borderId="20" xfId="0" applyNumberFormat="1" applyFont="1" applyBorder="1" applyAlignment="1">
      <alignment horizontal="center"/>
    </xf>
    <xf numFmtId="0" fontId="32" fillId="0" borderId="28" xfId="0" applyFont="1" applyBorder="1"/>
    <xf numFmtId="0" fontId="32" fillId="0" borderId="0" xfId="0" applyFont="1" applyBorder="1"/>
    <xf numFmtId="0" fontId="32" fillId="0" borderId="29" xfId="0" applyFont="1" applyBorder="1"/>
    <xf numFmtId="168" fontId="12" fillId="14" borderId="20" xfId="0" applyNumberFormat="1" applyFont="1" applyFill="1" applyBorder="1" applyAlignment="1">
      <alignment horizontal="center"/>
    </xf>
    <xf numFmtId="14" fontId="14" fillId="22" borderId="49" xfId="0" applyNumberFormat="1" applyFont="1" applyFill="1" applyBorder="1" applyAlignment="1">
      <alignment horizontal="center"/>
    </xf>
    <xf numFmtId="0" fontId="14" fillId="22" borderId="49" xfId="0" applyFont="1" applyFill="1" applyBorder="1" applyAlignment="1">
      <alignment horizontal="center"/>
    </xf>
    <xf numFmtId="0" fontId="14" fillId="22" borderId="21" xfId="0" applyFont="1" applyFill="1" applyBorder="1" applyAlignment="1">
      <alignment horizontal="center"/>
    </xf>
    <xf numFmtId="169" fontId="14" fillId="22" borderId="49" xfId="1" applyNumberFormat="1" applyFont="1" applyFill="1" applyBorder="1" applyAlignment="1">
      <alignment horizontal="center"/>
    </xf>
    <xf numFmtId="14" fontId="14" fillId="22" borderId="45" xfId="0" applyNumberFormat="1" applyFont="1" applyFill="1" applyBorder="1" applyAlignment="1">
      <alignment horizontal="center"/>
    </xf>
    <xf numFmtId="0" fontId="14" fillId="22" borderId="45" xfId="0" applyFont="1" applyFill="1" applyBorder="1" applyAlignment="1">
      <alignment horizontal="center"/>
    </xf>
    <xf numFmtId="169" fontId="14" fillId="22" borderId="45" xfId="1" applyNumberFormat="1" applyFont="1" applyFill="1" applyBorder="1" applyAlignment="1">
      <alignment horizontal="center"/>
    </xf>
    <xf numFmtId="168" fontId="14" fillId="22" borderId="45" xfId="1" applyNumberFormat="1" applyFont="1" applyFill="1" applyBorder="1" applyAlignment="1">
      <alignment horizontal="right"/>
    </xf>
    <xf numFmtId="169" fontId="14" fillId="22" borderId="45" xfId="1" applyNumberFormat="1" applyFont="1" applyFill="1" applyBorder="1" applyAlignment="1">
      <alignment horizontal="right"/>
    </xf>
    <xf numFmtId="14" fontId="14" fillId="22" borderId="61" xfId="0" applyNumberFormat="1" applyFont="1" applyFill="1" applyBorder="1" applyAlignment="1">
      <alignment horizontal="center"/>
    </xf>
    <xf numFmtId="0" fontId="14" fillId="22" borderId="61" xfId="0" applyFont="1" applyFill="1" applyBorder="1" applyAlignment="1">
      <alignment horizontal="center"/>
    </xf>
    <xf numFmtId="169" fontId="14" fillId="22" borderId="61" xfId="1" applyNumberFormat="1" applyFont="1" applyFill="1" applyBorder="1" applyAlignment="1">
      <alignment horizontal="right"/>
    </xf>
    <xf numFmtId="0" fontId="14" fillId="22" borderId="49" xfId="0" applyNumberFormat="1" applyFont="1" applyFill="1" applyBorder="1" applyAlignment="1">
      <alignment horizontal="center"/>
    </xf>
    <xf numFmtId="0" fontId="14" fillId="22" borderId="45" xfId="0" applyNumberFormat="1" applyFont="1" applyFill="1" applyBorder="1" applyAlignment="1">
      <alignment horizontal="center"/>
    </xf>
    <xf numFmtId="0" fontId="0" fillId="22" borderId="45" xfId="0" applyNumberFormat="1" applyFill="1" applyBorder="1" applyAlignment="1">
      <alignment horizontal="right"/>
    </xf>
    <xf numFmtId="0" fontId="0" fillId="22" borderId="61" xfId="0" applyNumberFormat="1" applyFill="1" applyBorder="1" applyAlignment="1">
      <alignment horizontal="right"/>
    </xf>
    <xf numFmtId="170" fontId="4" fillId="2" borderId="42" xfId="2" applyNumberFormat="1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66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4" borderId="67" xfId="0" applyFont="1" applyFill="1" applyBorder="1" applyAlignment="1">
      <alignment horizontal="center"/>
    </xf>
    <xf numFmtId="0" fontId="11" fillId="4" borderId="43" xfId="0" applyFont="1" applyFill="1" applyBorder="1" applyAlignment="1">
      <alignment horizontal="center"/>
    </xf>
    <xf numFmtId="0" fontId="11" fillId="4" borderId="73" xfId="0" applyFont="1" applyFill="1" applyBorder="1" applyAlignment="1">
      <alignment horizontal="center"/>
    </xf>
    <xf numFmtId="0" fontId="11" fillId="2" borderId="67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4" borderId="42" xfId="0" applyFont="1" applyFill="1" applyBorder="1" applyAlignment="1">
      <alignment horizontal="center"/>
    </xf>
    <xf numFmtId="0" fontId="11" fillId="4" borderId="55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34" fillId="8" borderId="17" xfId="0" applyFont="1" applyFill="1" applyBorder="1" applyAlignment="1">
      <alignment horizontal="center"/>
    </xf>
    <xf numFmtId="0" fontId="34" fillId="8" borderId="18" xfId="0" applyFont="1" applyFill="1" applyBorder="1" applyAlignment="1">
      <alignment horizontal="center"/>
    </xf>
    <xf numFmtId="0" fontId="34" fillId="8" borderId="19" xfId="0" applyFont="1" applyFill="1" applyBorder="1" applyAlignment="1">
      <alignment horizontal="center"/>
    </xf>
    <xf numFmtId="0" fontId="34" fillId="8" borderId="12" xfId="0" applyFont="1" applyFill="1" applyBorder="1" applyAlignment="1">
      <alignment horizontal="center"/>
    </xf>
    <xf numFmtId="168" fontId="11" fillId="0" borderId="51" xfId="1" applyNumberFormat="1" applyFont="1" applyBorder="1"/>
    <xf numFmtId="168" fontId="11" fillId="0" borderId="45" xfId="1" applyNumberFormat="1" applyFont="1" applyBorder="1"/>
    <xf numFmtId="168" fontId="11" fillId="0" borderId="61" xfId="1" applyNumberFormat="1" applyFont="1" applyBorder="1"/>
    <xf numFmtId="168" fontId="23" fillId="7" borderId="20" xfId="0" applyNumberFormat="1" applyFont="1" applyFill="1" applyBorder="1"/>
    <xf numFmtId="0" fontId="14" fillId="7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11" fillId="0" borderId="1" xfId="0" applyFont="1" applyBorder="1"/>
    <xf numFmtId="0" fontId="0" fillId="7" borderId="1" xfId="0" applyFill="1" applyBorder="1"/>
    <xf numFmtId="0" fontId="23" fillId="8" borderId="1" xfId="0" applyFont="1" applyFill="1" applyBorder="1"/>
    <xf numFmtId="0" fontId="23" fillId="8" borderId="20" xfId="0" applyFont="1" applyFill="1" applyBorder="1" applyAlignment="1">
      <alignment horizontal="left"/>
    </xf>
    <xf numFmtId="0" fontId="14" fillId="0" borderId="1" xfId="0" applyFont="1" applyBorder="1"/>
    <xf numFmtId="0" fontId="11" fillId="7" borderId="1" xfId="0" applyFont="1" applyFill="1" applyBorder="1"/>
    <xf numFmtId="168" fontId="11" fillId="7" borderId="1" xfId="1" applyNumberFormat="1" applyFont="1" applyFill="1" applyBorder="1"/>
    <xf numFmtId="0" fontId="11" fillId="8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5" fillId="0" borderId="0" xfId="0" applyFont="1"/>
    <xf numFmtId="0" fontId="29" fillId="3" borderId="2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20" xfId="0" applyFont="1" applyFill="1" applyBorder="1"/>
    <xf numFmtId="168" fontId="29" fillId="2" borderId="49" xfId="1" applyNumberFormat="1" applyFont="1" applyFill="1" applyBorder="1" applyAlignment="1">
      <alignment horizontal="center"/>
    </xf>
    <xf numFmtId="0" fontId="29" fillId="2" borderId="49" xfId="0" applyFont="1" applyFill="1" applyBorder="1"/>
    <xf numFmtId="0" fontId="29" fillId="2" borderId="49" xfId="0" applyFont="1" applyFill="1" applyBorder="1" applyAlignment="1">
      <alignment horizontal="center"/>
    </xf>
    <xf numFmtId="168" fontId="29" fillId="2" borderId="45" xfId="1" applyNumberFormat="1" applyFont="1" applyFill="1" applyBorder="1" applyAlignment="1">
      <alignment horizontal="center"/>
    </xf>
    <xf numFmtId="0" fontId="29" fillId="2" borderId="45" xfId="0" applyFont="1" applyFill="1" applyBorder="1"/>
    <xf numFmtId="0" fontId="29" fillId="2" borderId="45" xfId="0" applyFont="1" applyFill="1" applyBorder="1" applyAlignment="1">
      <alignment horizontal="center"/>
    </xf>
    <xf numFmtId="169" fontId="29" fillId="10" borderId="22" xfId="1" applyNumberFormat="1" applyFont="1" applyFill="1" applyBorder="1" applyAlignment="1">
      <alignment horizontal="right"/>
    </xf>
    <xf numFmtId="171" fontId="29" fillId="2" borderId="35" xfId="0" applyNumberFormat="1" applyFont="1" applyFill="1" applyBorder="1" applyAlignment="1">
      <alignment horizontal="center"/>
    </xf>
    <xf numFmtId="168" fontId="29" fillId="2" borderId="22" xfId="1" applyNumberFormat="1" applyFont="1" applyFill="1" applyBorder="1"/>
    <xf numFmtId="0" fontId="29" fillId="2" borderId="18" xfId="0" applyFont="1" applyFill="1" applyBorder="1" applyAlignment="1">
      <alignment horizontal="center"/>
    </xf>
    <xf numFmtId="168" fontId="29" fillId="2" borderId="18" xfId="1" applyNumberFormat="1" applyFont="1" applyFill="1" applyBorder="1" applyAlignment="1">
      <alignment horizontal="center"/>
    </xf>
    <xf numFmtId="168" fontId="29" fillId="2" borderId="19" xfId="0" applyNumberFormat="1" applyFont="1" applyFill="1" applyBorder="1" applyAlignment="1">
      <alignment horizontal="center"/>
    </xf>
    <xf numFmtId="168" fontId="29" fillId="10" borderId="18" xfId="1" applyNumberFormat="1" applyFont="1" applyFill="1" applyBorder="1" applyAlignment="1">
      <alignment horizontal="center"/>
    </xf>
    <xf numFmtId="168" fontId="36" fillId="2" borderId="45" xfId="1" applyNumberFormat="1" applyFont="1" applyFill="1" applyBorder="1" applyAlignment="1">
      <alignment horizontal="center"/>
    </xf>
    <xf numFmtId="0" fontId="37" fillId="2" borderId="45" xfId="0" applyFont="1" applyFill="1" applyBorder="1" applyAlignment="1">
      <alignment horizontal="center"/>
    </xf>
    <xf numFmtId="0" fontId="29" fillId="2" borderId="45" xfId="0" applyNumberFormat="1" applyFont="1" applyFill="1" applyBorder="1" applyAlignment="1">
      <alignment horizontal="center"/>
    </xf>
    <xf numFmtId="168" fontId="37" fillId="2" borderId="45" xfId="1" applyNumberFormat="1" applyFont="1" applyFill="1" applyBorder="1" applyAlignment="1">
      <alignment horizontal="center"/>
    </xf>
    <xf numFmtId="0" fontId="35" fillId="0" borderId="21" xfId="0" applyFont="1" applyBorder="1"/>
    <xf numFmtId="169" fontId="37" fillId="2" borderId="45" xfId="1" applyNumberFormat="1" applyFont="1" applyFill="1" applyBorder="1" applyAlignment="1">
      <alignment horizontal="center"/>
    </xf>
    <xf numFmtId="168" fontId="29" fillId="2" borderId="61" xfId="1" applyNumberFormat="1" applyFont="1" applyFill="1" applyBorder="1" applyAlignment="1">
      <alignment horizontal="center"/>
    </xf>
    <xf numFmtId="0" fontId="29" fillId="2" borderId="61" xfId="0" applyFont="1" applyFill="1" applyBorder="1" applyAlignment="1">
      <alignment horizontal="center"/>
    </xf>
    <xf numFmtId="0" fontId="29" fillId="2" borderId="61" xfId="0" applyNumberFormat="1" applyFont="1" applyFill="1" applyBorder="1" applyAlignment="1">
      <alignment horizontal="center"/>
    </xf>
    <xf numFmtId="168" fontId="29" fillId="7" borderId="20" xfId="1" applyNumberFormat="1" applyFont="1" applyFill="1" applyBorder="1" applyAlignment="1">
      <alignment horizontal="right"/>
    </xf>
    <xf numFmtId="169" fontId="29" fillId="7" borderId="20" xfId="1" applyNumberFormat="1" applyFont="1" applyFill="1" applyBorder="1" applyAlignment="1">
      <alignment horizontal="center"/>
    </xf>
    <xf numFmtId="168" fontId="29" fillId="7" borderId="20" xfId="1" applyNumberFormat="1" applyFont="1" applyFill="1" applyBorder="1" applyAlignment="1">
      <alignment horizontal="center"/>
    </xf>
    <xf numFmtId="168" fontId="35" fillId="0" borderId="0" xfId="0" applyNumberFormat="1" applyFont="1"/>
    <xf numFmtId="171" fontId="35" fillId="0" borderId="0" xfId="0" applyNumberFormat="1" applyFont="1"/>
    <xf numFmtId="0" fontId="29" fillId="10" borderId="12" xfId="0" applyFont="1" applyFill="1" applyBorder="1" applyAlignment="1">
      <alignment horizontal="center"/>
    </xf>
    <xf numFmtId="0" fontId="29" fillId="0" borderId="20" xfId="0" applyFont="1" applyBorder="1" applyAlignment="1">
      <alignment horizontal="center"/>
    </xf>
    <xf numFmtId="169" fontId="29" fillId="4" borderId="12" xfId="1" applyNumberFormat="1" applyFont="1" applyFill="1" applyBorder="1" applyAlignment="1">
      <alignment horizontal="center"/>
    </xf>
    <xf numFmtId="168" fontId="29" fillId="10" borderId="29" xfId="1" applyNumberFormat="1" applyFont="1" applyFill="1" applyBorder="1" applyAlignment="1">
      <alignment horizontal="center"/>
    </xf>
    <xf numFmtId="168" fontId="29" fillId="10" borderId="29" xfId="1" applyNumberFormat="1" applyFont="1" applyFill="1" applyBorder="1" applyAlignment="1"/>
    <xf numFmtId="0" fontId="29" fillId="10" borderId="21" xfId="0" applyFont="1" applyFill="1" applyBorder="1"/>
    <xf numFmtId="0" fontId="29" fillId="10" borderId="29" xfId="0" applyFont="1" applyFill="1" applyBorder="1"/>
    <xf numFmtId="168" fontId="29" fillId="10" borderId="0" xfId="0" applyNumberFormat="1" applyFont="1" applyFill="1" applyBorder="1" applyAlignment="1">
      <alignment horizontal="center" vertical="center"/>
    </xf>
    <xf numFmtId="0" fontId="29" fillId="10" borderId="21" xfId="0" applyFont="1" applyFill="1" applyBorder="1" applyAlignment="1">
      <alignment horizontal="center"/>
    </xf>
    <xf numFmtId="169" fontId="29" fillId="10" borderId="29" xfId="0" applyNumberFormat="1" applyFont="1" applyFill="1" applyBorder="1" applyAlignment="1">
      <alignment horizontal="center"/>
    </xf>
    <xf numFmtId="44" fontId="0" fillId="0" borderId="0" xfId="2" applyFont="1"/>
    <xf numFmtId="165" fontId="0" fillId="0" borderId="0" xfId="0" applyNumberFormat="1"/>
    <xf numFmtId="170" fontId="0" fillId="0" borderId="0" xfId="2" applyNumberFormat="1" applyFont="1"/>
    <xf numFmtId="170" fontId="0" fillId="0" borderId="0" xfId="0" applyNumberFormat="1"/>
    <xf numFmtId="44" fontId="18" fillId="0" borderId="20" xfId="0" applyNumberFormat="1" applyFont="1" applyBorder="1"/>
    <xf numFmtId="0" fontId="4" fillId="4" borderId="30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14" fontId="4" fillId="2" borderId="42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166" fontId="4" fillId="0" borderId="42" xfId="2" applyNumberFormat="1" applyFont="1" applyBorder="1" applyAlignment="1">
      <alignment horizontal="center"/>
    </xf>
    <xf numFmtId="0" fontId="4" fillId="11" borderId="41" xfId="0" applyFont="1" applyFill="1" applyBorder="1" applyAlignment="1">
      <alignment horizontal="center"/>
    </xf>
    <xf numFmtId="14" fontId="4" fillId="0" borderId="42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0" fillId="0" borderId="5" xfId="0" applyNumberFormat="1" applyBorder="1"/>
    <xf numFmtId="14" fontId="0" fillId="0" borderId="42" xfId="0" applyNumberFormat="1" applyBorder="1"/>
    <xf numFmtId="166" fontId="4" fillId="2" borderId="4" xfId="0" applyNumberFormat="1" applyFont="1" applyFill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0" fillId="0" borderId="5" xfId="0" applyBorder="1"/>
    <xf numFmtId="166" fontId="4" fillId="0" borderId="5" xfId="1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2" borderId="18" xfId="0" applyNumberFormat="1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6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6" fontId="4" fillId="0" borderId="18" xfId="2" applyNumberFormat="1" applyFont="1" applyBorder="1" applyAlignment="1">
      <alignment horizontal="center"/>
    </xf>
    <xf numFmtId="0" fontId="0" fillId="0" borderId="11" xfId="0" applyBorder="1"/>
    <xf numFmtId="0" fontId="0" fillId="0" borderId="23" xfId="0" applyBorder="1"/>
    <xf numFmtId="0" fontId="0" fillId="0" borderId="25" xfId="0" applyBorder="1"/>
    <xf numFmtId="14" fontId="4" fillId="0" borderId="60" xfId="0" applyNumberFormat="1" applyFont="1" applyBorder="1" applyAlignment="1">
      <alignment horizontal="center"/>
    </xf>
    <xf numFmtId="0" fontId="0" fillId="0" borderId="17" xfId="0" applyBorder="1"/>
    <xf numFmtId="14" fontId="0" fillId="0" borderId="18" xfId="0" applyNumberFormat="1" applyBorder="1"/>
    <xf numFmtId="0" fontId="4" fillId="4" borderId="5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38" xfId="0" applyBorder="1"/>
    <xf numFmtId="0" fontId="0" fillId="11" borderId="4" xfId="0" applyFill="1" applyBorder="1"/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8" xfId="0" applyFont="1" applyBorder="1" applyAlignment="1">
      <alignment horizontal="center"/>
    </xf>
    <xf numFmtId="14" fontId="4" fillId="0" borderId="53" xfId="0" applyNumberFormat="1" applyFont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4" fillId="0" borderId="53" xfId="0" applyFont="1" applyBorder="1" applyAlignment="1">
      <alignment horizontal="center"/>
    </xf>
    <xf numFmtId="166" fontId="4" fillId="0" borderId="53" xfId="0" applyNumberFormat="1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14" fontId="4" fillId="11" borderId="5" xfId="0" applyNumberFormat="1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4" fillId="4" borderId="63" xfId="0" applyFont="1" applyFill="1" applyBorder="1" applyAlignment="1">
      <alignment horizontal="center"/>
    </xf>
    <xf numFmtId="0" fontId="4" fillId="0" borderId="60" xfId="0" applyFont="1" applyBorder="1" applyAlignment="1">
      <alignment horizontal="center"/>
    </xf>
    <xf numFmtId="166" fontId="4" fillId="0" borderId="60" xfId="0" applyNumberFormat="1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4" borderId="55" xfId="0" applyFont="1" applyFill="1" applyBorder="1" applyAlignment="1">
      <alignment horizontal="center"/>
    </xf>
    <xf numFmtId="0" fontId="4" fillId="4" borderId="60" xfId="0" applyFont="1" applyFill="1" applyBorder="1" applyAlignment="1">
      <alignment horizontal="center"/>
    </xf>
    <xf numFmtId="166" fontId="4" fillId="0" borderId="60" xfId="1" applyNumberFormat="1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4" fillId="2" borderId="3" xfId="1" applyNumberFormat="1" applyFont="1" applyFill="1" applyBorder="1" applyAlignment="1">
      <alignment horizontal="center" vertical="center"/>
    </xf>
    <xf numFmtId="14" fontId="4" fillId="2" borderId="60" xfId="0" applyNumberFormat="1" applyFont="1" applyFill="1" applyBorder="1" applyAlignment="1">
      <alignment horizontal="center"/>
    </xf>
    <xf numFmtId="0" fontId="4" fillId="2" borderId="60" xfId="0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0" fillId="0" borderId="56" xfId="0" applyBorder="1"/>
    <xf numFmtId="0" fontId="0" fillId="11" borderId="5" xfId="0" applyFill="1" applyBorder="1"/>
    <xf numFmtId="168" fontId="0" fillId="13" borderId="0" xfId="1" applyNumberFormat="1" applyFont="1" applyFill="1"/>
    <xf numFmtId="14" fontId="4" fillId="13" borderId="4" xfId="0" applyNumberFormat="1" applyFont="1" applyFill="1" applyBorder="1" applyAlignment="1">
      <alignment horizontal="center"/>
    </xf>
    <xf numFmtId="0" fontId="4" fillId="2" borderId="40" xfId="1" applyNumberFormat="1" applyFont="1" applyFill="1" applyBorder="1" applyAlignment="1">
      <alignment horizontal="center" vertical="center"/>
    </xf>
    <xf numFmtId="0" fontId="4" fillId="2" borderId="48" xfId="1" applyNumberFormat="1" applyFont="1" applyFill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/>
    </xf>
    <xf numFmtId="49" fontId="4" fillId="0" borderId="48" xfId="0" applyNumberFormat="1" applyFont="1" applyBorder="1" applyAlignment="1">
      <alignment horizontal="center"/>
    </xf>
    <xf numFmtId="0" fontId="4" fillId="0" borderId="74" xfId="0" applyFont="1" applyBorder="1" applyAlignment="1">
      <alignment horizontal="center"/>
    </xf>
    <xf numFmtId="0" fontId="0" fillId="0" borderId="40" xfId="0" applyBorder="1" applyAlignment="1">
      <alignment horizontal="center"/>
    </xf>
    <xf numFmtId="14" fontId="4" fillId="2" borderId="38" xfId="0" applyNumberFormat="1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166" fontId="4" fillId="2" borderId="42" xfId="0" applyNumberFormat="1" applyFont="1" applyFill="1" applyBorder="1" applyAlignment="1">
      <alignment horizontal="center"/>
    </xf>
    <xf numFmtId="14" fontId="4" fillId="2" borderId="53" xfId="0" applyNumberFormat="1" applyFont="1" applyFill="1" applyBorder="1" applyAlignment="1">
      <alignment horizontal="center"/>
    </xf>
    <xf numFmtId="166" fontId="4" fillId="0" borderId="5" xfId="2" applyNumberFormat="1" applyFont="1" applyBorder="1" applyAlignment="1">
      <alignment horizontal="center"/>
    </xf>
    <xf numFmtId="0" fontId="4" fillId="0" borderId="5" xfId="1" applyNumberFormat="1" applyFont="1" applyBorder="1" applyAlignment="1">
      <alignment horizontal="center"/>
    </xf>
    <xf numFmtId="14" fontId="0" fillId="11" borderId="5" xfId="0" applyNumberFormat="1" applyFill="1" applyBorder="1"/>
    <xf numFmtId="14" fontId="0" fillId="0" borderId="53" xfId="0" applyNumberFormat="1" applyBorder="1"/>
    <xf numFmtId="0" fontId="4" fillId="2" borderId="15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166" fontId="4" fillId="13" borderId="4" xfId="0" applyNumberFormat="1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14" fontId="0" fillId="0" borderId="60" xfId="0" applyNumberFormat="1" applyBorder="1"/>
    <xf numFmtId="0" fontId="18" fillId="2" borderId="12" xfId="0" applyFont="1" applyFill="1" applyBorder="1"/>
    <xf numFmtId="171" fontId="0" fillId="0" borderId="0" xfId="0" applyNumberFormat="1"/>
    <xf numFmtId="0" fontId="10" fillId="0" borderId="3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170" fontId="4" fillId="2" borderId="3" xfId="2" applyNumberFormat="1" applyFont="1" applyFill="1" applyBorder="1" applyAlignment="1">
      <alignment horizontal="center"/>
    </xf>
    <xf numFmtId="170" fontId="4" fillId="0" borderId="3" xfId="2" applyNumberFormat="1" applyFont="1" applyBorder="1" applyAlignment="1">
      <alignment horizontal="center"/>
    </xf>
    <xf numFmtId="170" fontId="4" fillId="2" borderId="43" xfId="2" applyNumberFormat="1" applyFont="1" applyFill="1" applyBorder="1" applyAlignment="1">
      <alignment horizontal="center"/>
    </xf>
    <xf numFmtId="170" fontId="4" fillId="0" borderId="43" xfId="2" applyNumberFormat="1" applyFont="1" applyBorder="1" applyAlignment="1">
      <alignment horizontal="center"/>
    </xf>
    <xf numFmtId="0" fontId="4" fillId="0" borderId="3" xfId="0" applyFont="1" applyBorder="1"/>
    <xf numFmtId="0" fontId="4" fillId="0" borderId="40" xfId="0" applyFont="1" applyBorder="1"/>
    <xf numFmtId="0" fontId="9" fillId="0" borderId="1" xfId="0" applyFont="1" applyBorder="1"/>
    <xf numFmtId="169" fontId="14" fillId="0" borderId="50" xfId="1" applyNumberFormat="1" applyFont="1" applyBorder="1" applyAlignment="1">
      <alignment horizontal="center"/>
    </xf>
    <xf numFmtId="0" fontId="18" fillId="0" borderId="1" xfId="0" applyFont="1" applyBorder="1"/>
    <xf numFmtId="168" fontId="18" fillId="0" borderId="1" xfId="1" applyNumberFormat="1" applyFont="1" applyBorder="1"/>
    <xf numFmtId="170" fontId="18" fillId="0" borderId="1" xfId="2" applyNumberFormat="1" applyFont="1" applyBorder="1"/>
    <xf numFmtId="0" fontId="18" fillId="4" borderId="20" xfId="0" applyFont="1" applyFill="1" applyBorder="1" applyAlignment="1">
      <alignment horizontal="center"/>
    </xf>
    <xf numFmtId="168" fontId="18" fillId="0" borderId="4" xfId="1" applyNumberFormat="1" applyFont="1" applyBorder="1"/>
    <xf numFmtId="0" fontId="18" fillId="4" borderId="20" xfId="0" applyFont="1" applyFill="1" applyBorder="1"/>
    <xf numFmtId="0" fontId="18" fillId="0" borderId="4" xfId="0" applyFont="1" applyBorder="1"/>
    <xf numFmtId="170" fontId="18" fillId="0" borderId="4" xfId="2" applyNumberFormat="1" applyFont="1" applyBorder="1"/>
    <xf numFmtId="167" fontId="7" fillId="4" borderId="6" xfId="4" applyNumberFormat="1" applyFont="1" applyFill="1" applyBorder="1"/>
    <xf numFmtId="167" fontId="7" fillId="4" borderId="1" xfId="4" applyNumberFormat="1" applyFont="1" applyFill="1" applyBorder="1"/>
    <xf numFmtId="167" fontId="7" fillId="4" borderId="1" xfId="0" applyNumberFormat="1" applyFont="1" applyFill="1" applyBorder="1"/>
    <xf numFmtId="167" fontId="7" fillId="4" borderId="36" xfId="4" applyNumberFormat="1" applyFont="1" applyFill="1" applyBorder="1"/>
    <xf numFmtId="167" fontId="7" fillId="4" borderId="37" xfId="4" applyNumberFormat="1" applyFont="1" applyFill="1" applyBorder="1"/>
    <xf numFmtId="167" fontId="7" fillId="4" borderId="37" xfId="0" applyNumberFormat="1" applyFont="1" applyFill="1" applyBorder="1"/>
    <xf numFmtId="43" fontId="0" fillId="0" borderId="0" xfId="1" applyFont="1"/>
    <xf numFmtId="44" fontId="0" fillId="0" borderId="0" xfId="2" applyNumberFormat="1" applyFont="1"/>
    <xf numFmtId="3" fontId="18" fillId="4" borderId="1" xfId="0" applyNumberFormat="1" applyFont="1" applyFill="1" applyBorder="1"/>
    <xf numFmtId="0" fontId="18" fillId="4" borderId="1" xfId="0" applyFont="1" applyFill="1" applyBorder="1"/>
    <xf numFmtId="43" fontId="0" fillId="4" borderId="20" xfId="1" applyFont="1" applyFill="1" applyBorder="1"/>
    <xf numFmtId="0" fontId="0" fillId="4" borderId="20" xfId="0" applyFill="1" applyBorder="1"/>
    <xf numFmtId="167" fontId="7" fillId="4" borderId="17" xfId="4" applyNumberFormat="1" applyFont="1" applyFill="1" applyBorder="1"/>
    <xf numFmtId="167" fontId="7" fillId="4" borderId="18" xfId="4" applyNumberFormat="1" applyFont="1" applyFill="1" applyBorder="1"/>
    <xf numFmtId="167" fontId="7" fillId="4" borderId="18" xfId="0" applyNumberFormat="1" applyFont="1" applyFill="1" applyBorder="1"/>
    <xf numFmtId="167" fontId="7" fillId="4" borderId="19" xfId="0" applyNumberFormat="1" applyFont="1" applyFill="1" applyBorder="1"/>
    <xf numFmtId="169" fontId="35" fillId="0" borderId="0" xfId="0" applyNumberFormat="1" applyFont="1"/>
    <xf numFmtId="0" fontId="0" fillId="0" borderId="2" xfId="0" applyBorder="1"/>
    <xf numFmtId="0" fontId="0" fillId="0" borderId="0" xfId="0" applyBorder="1"/>
    <xf numFmtId="170" fontId="18" fillId="0" borderId="16" xfId="2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166" fontId="4" fillId="0" borderId="16" xfId="0" applyNumberFormat="1" applyFont="1" applyBorder="1" applyAlignment="1">
      <alignment horizontal="center"/>
    </xf>
    <xf numFmtId="49" fontId="4" fillId="0" borderId="43" xfId="0" applyNumberFormat="1" applyFont="1" applyBorder="1" applyAlignment="1">
      <alignment horizontal="center"/>
    </xf>
    <xf numFmtId="14" fontId="4" fillId="13" borderId="42" xfId="0" applyNumberFormat="1" applyFont="1" applyFill="1" applyBorder="1" applyAlignment="1">
      <alignment horizontal="center"/>
    </xf>
    <xf numFmtId="0" fontId="4" fillId="13" borderId="42" xfId="0" applyFont="1" applyFill="1" applyBorder="1" applyAlignment="1">
      <alignment horizontal="center"/>
    </xf>
    <xf numFmtId="166" fontId="4" fillId="13" borderId="42" xfId="0" applyNumberFormat="1" applyFont="1" applyFill="1" applyBorder="1" applyAlignment="1">
      <alignment horizontal="center"/>
    </xf>
    <xf numFmtId="0" fontId="4" fillId="4" borderId="68" xfId="0" applyFont="1" applyFill="1" applyBorder="1" applyAlignment="1">
      <alignment horizontal="center"/>
    </xf>
    <xf numFmtId="49" fontId="4" fillId="2" borderId="56" xfId="0" applyNumberFormat="1" applyFont="1" applyFill="1" applyBorder="1" applyAlignment="1">
      <alignment horizontal="center"/>
    </xf>
    <xf numFmtId="49" fontId="4" fillId="2" borderId="48" xfId="0" applyNumberFormat="1" applyFont="1" applyFill="1" applyBorder="1" applyAlignment="1">
      <alignment horizontal="center"/>
    </xf>
    <xf numFmtId="166" fontId="4" fillId="2" borderId="56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top" wrapText="1"/>
    </xf>
    <xf numFmtId="166" fontId="4" fillId="2" borderId="48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/>
    </xf>
    <xf numFmtId="49" fontId="4" fillId="0" borderId="56" xfId="0" applyNumberFormat="1" applyFont="1" applyBorder="1" applyAlignment="1">
      <alignment horizontal="center"/>
    </xf>
    <xf numFmtId="49" fontId="4" fillId="11" borderId="5" xfId="0" applyNumberFormat="1" applyFont="1" applyFill="1" applyBorder="1" applyAlignment="1">
      <alignment horizontal="center"/>
    </xf>
    <xf numFmtId="49" fontId="4" fillId="11" borderId="15" xfId="0" applyNumberFormat="1" applyFont="1" applyFill="1" applyBorder="1" applyAlignment="1">
      <alignment horizontal="center"/>
    </xf>
    <xf numFmtId="49" fontId="4" fillId="0" borderId="64" xfId="0" applyNumberFormat="1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4" fontId="4" fillId="13" borderId="5" xfId="0" applyNumberFormat="1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166" fontId="4" fillId="13" borderId="5" xfId="1" applyNumberFormat="1" applyFont="1" applyFill="1" applyBorder="1" applyAlignment="1">
      <alignment horizontal="center"/>
    </xf>
    <xf numFmtId="0" fontId="13" fillId="2" borderId="4" xfId="3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16" xfId="0" applyFont="1" applyBorder="1" applyAlignment="1">
      <alignment horizontal="center"/>
    </xf>
    <xf numFmtId="168" fontId="18" fillId="0" borderId="20" xfId="1" applyNumberFormat="1" applyFont="1" applyBorder="1" applyAlignment="1">
      <alignment horizontal="center"/>
    </xf>
    <xf numFmtId="43" fontId="4" fillId="2" borderId="42" xfId="1" applyFont="1" applyFill="1" applyBorder="1" applyAlignment="1">
      <alignment horizontal="center" vertical="center"/>
    </xf>
    <xf numFmtId="0" fontId="4" fillId="2" borderId="42" xfId="1" applyNumberFormat="1" applyFont="1" applyFill="1" applyBorder="1" applyAlignment="1">
      <alignment horizontal="center" vertical="center"/>
    </xf>
    <xf numFmtId="0" fontId="4" fillId="0" borderId="42" xfId="0" applyNumberFormat="1" applyFont="1" applyBorder="1" applyAlignment="1">
      <alignment horizontal="center"/>
    </xf>
    <xf numFmtId="0" fontId="4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1" xfId="0" applyFont="1" applyBorder="1" applyAlignment="1">
      <alignment horizontal="center" vertical="center" textRotation="90" wrapText="1"/>
    </xf>
    <xf numFmtId="0" fontId="22" fillId="0" borderId="4" xfId="0" applyFont="1" applyBorder="1" applyAlignment="1">
      <alignment horizontal="center" vertical="center" textRotation="90" wrapText="1"/>
    </xf>
    <xf numFmtId="0" fontId="22" fillId="0" borderId="5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55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6" xfId="0" applyFont="1" applyBorder="1" applyAlignment="1"/>
    <xf numFmtId="0" fontId="8" fillId="0" borderId="0" xfId="0" applyFont="1" applyAlignment="1"/>
    <xf numFmtId="0" fontId="9" fillId="3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9" fillId="0" borderId="4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38" fillId="6" borderId="11" xfId="0" applyFont="1" applyFill="1" applyBorder="1" applyAlignment="1">
      <alignment horizontal="center"/>
    </xf>
    <xf numFmtId="0" fontId="38" fillId="6" borderId="13" xfId="0" applyFont="1" applyFill="1" applyBorder="1" applyAlignment="1">
      <alignment horizontal="center"/>
    </xf>
    <xf numFmtId="0" fontId="38" fillId="6" borderId="12" xfId="0" applyFont="1" applyFill="1" applyBorder="1" applyAlignment="1">
      <alignment horizontal="center"/>
    </xf>
    <xf numFmtId="0" fontId="28" fillId="14" borderId="11" xfId="0" applyFont="1" applyFill="1" applyBorder="1" applyAlignment="1">
      <alignment horizontal="center"/>
    </xf>
    <xf numFmtId="0" fontId="28" fillId="14" borderId="13" xfId="0" applyFont="1" applyFill="1" applyBorder="1" applyAlignment="1">
      <alignment horizontal="center"/>
    </xf>
    <xf numFmtId="0" fontId="28" fillId="14" borderId="12" xfId="0" applyFont="1" applyFill="1" applyBorder="1" applyAlignment="1">
      <alignment horizontal="center"/>
    </xf>
    <xf numFmtId="0" fontId="31" fillId="14" borderId="11" xfId="0" applyFont="1" applyFill="1" applyBorder="1" applyAlignment="1">
      <alignment horizontal="center"/>
    </xf>
    <xf numFmtId="0" fontId="31" fillId="14" borderId="13" xfId="0" applyFont="1" applyFill="1" applyBorder="1" applyAlignment="1">
      <alignment horizontal="center"/>
    </xf>
    <xf numFmtId="0" fontId="31" fillId="14" borderId="12" xfId="0" applyFont="1" applyFill="1" applyBorder="1" applyAlignment="1">
      <alignment horizontal="center"/>
    </xf>
    <xf numFmtId="0" fontId="32" fillId="2" borderId="23" xfId="0" applyFont="1" applyFill="1" applyBorder="1" applyAlignment="1">
      <alignment horizontal="center"/>
    </xf>
    <xf numFmtId="0" fontId="32" fillId="2" borderId="24" xfId="0" applyFont="1" applyFill="1" applyBorder="1" applyAlignment="1">
      <alignment horizontal="center"/>
    </xf>
    <xf numFmtId="0" fontId="32" fillId="2" borderId="22" xfId="0" applyFont="1" applyFill="1" applyBorder="1" applyAlignment="1">
      <alignment horizontal="center"/>
    </xf>
    <xf numFmtId="0" fontId="32" fillId="2" borderId="25" xfId="0" applyFont="1" applyFill="1" applyBorder="1" applyAlignment="1">
      <alignment horizontal="center"/>
    </xf>
    <xf numFmtId="0" fontId="32" fillId="2" borderId="26" xfId="0" applyFont="1" applyFill="1" applyBorder="1" applyAlignment="1">
      <alignment horizontal="center"/>
    </xf>
    <xf numFmtId="0" fontId="32" fillId="2" borderId="27" xfId="0" applyFont="1" applyFill="1" applyBorder="1" applyAlignment="1">
      <alignment horizontal="center"/>
    </xf>
    <xf numFmtId="0" fontId="23" fillId="12" borderId="11" xfId="0" applyFont="1" applyFill="1" applyBorder="1" applyAlignment="1">
      <alignment horizontal="center"/>
    </xf>
    <xf numFmtId="0" fontId="23" fillId="12" borderId="13" xfId="0" applyFont="1" applyFill="1" applyBorder="1" applyAlignment="1">
      <alignment horizontal="center"/>
    </xf>
    <xf numFmtId="0" fontId="23" fillId="12" borderId="12" xfId="0" applyFont="1" applyFill="1" applyBorder="1" applyAlignment="1">
      <alignment horizontal="center"/>
    </xf>
    <xf numFmtId="0" fontId="27" fillId="18" borderId="23" xfId="0" applyFont="1" applyFill="1" applyBorder="1" applyAlignment="1">
      <alignment horizontal="center" vertical="center"/>
    </xf>
    <xf numFmtId="0" fontId="27" fillId="18" borderId="24" xfId="0" applyFont="1" applyFill="1" applyBorder="1" applyAlignment="1">
      <alignment horizontal="center" vertical="center"/>
    </xf>
    <xf numFmtId="0" fontId="27" fillId="18" borderId="22" xfId="0" applyFont="1" applyFill="1" applyBorder="1" applyAlignment="1">
      <alignment horizontal="center" vertical="center"/>
    </xf>
    <xf numFmtId="0" fontId="27" fillId="18" borderId="25" xfId="0" applyFont="1" applyFill="1" applyBorder="1" applyAlignment="1">
      <alignment horizontal="center" vertical="center"/>
    </xf>
    <xf numFmtId="0" fontId="27" fillId="18" borderId="26" xfId="0" applyFont="1" applyFill="1" applyBorder="1" applyAlignment="1">
      <alignment horizontal="center" vertical="center"/>
    </xf>
    <xf numFmtId="0" fontId="27" fillId="18" borderId="27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center"/>
    </xf>
    <xf numFmtId="0" fontId="33" fillId="19" borderId="13" xfId="0" applyFont="1" applyFill="1" applyBorder="1" applyAlignment="1">
      <alignment horizontal="center"/>
    </xf>
    <xf numFmtId="0" fontId="33" fillId="19" borderId="12" xfId="0" applyFont="1" applyFill="1" applyBorder="1" applyAlignment="1">
      <alignment horizontal="center"/>
    </xf>
    <xf numFmtId="0" fontId="31" fillId="20" borderId="11" xfId="0" applyFont="1" applyFill="1" applyBorder="1" applyAlignment="1">
      <alignment horizontal="center"/>
    </xf>
    <xf numFmtId="0" fontId="31" fillId="20" borderId="13" xfId="0" applyFont="1" applyFill="1" applyBorder="1" applyAlignment="1">
      <alignment horizontal="center"/>
    </xf>
    <xf numFmtId="0" fontId="31" fillId="20" borderId="12" xfId="0" applyFont="1" applyFill="1" applyBorder="1" applyAlignment="1">
      <alignment horizontal="center"/>
    </xf>
    <xf numFmtId="0" fontId="40" fillId="0" borderId="0" xfId="0" applyFont="1"/>
    <xf numFmtId="0" fontId="38" fillId="7" borderId="20" xfId="0" applyFont="1" applyFill="1" applyBorder="1" applyAlignment="1">
      <alignment horizontal="center"/>
    </xf>
    <xf numFmtId="0" fontId="38" fillId="7" borderId="23" xfId="0" applyFont="1" applyFill="1" applyBorder="1" applyAlignment="1">
      <alignment horizontal="center"/>
    </xf>
    <xf numFmtId="0" fontId="38" fillId="7" borderId="24" xfId="0" applyFont="1" applyFill="1" applyBorder="1" applyAlignment="1">
      <alignment horizontal="center"/>
    </xf>
    <xf numFmtId="0" fontId="38" fillId="7" borderId="22" xfId="0" applyFont="1" applyFill="1" applyBorder="1" applyAlignment="1">
      <alignment horizontal="center"/>
    </xf>
    <xf numFmtId="0" fontId="38" fillId="7" borderId="11" xfId="0" applyFont="1" applyFill="1" applyBorder="1" applyAlignment="1">
      <alignment horizontal="center"/>
    </xf>
    <xf numFmtId="0" fontId="38" fillId="13" borderId="11" xfId="0" applyFont="1" applyFill="1" applyBorder="1" applyAlignment="1">
      <alignment horizontal="center"/>
    </xf>
    <xf numFmtId="0" fontId="38" fillId="13" borderId="13" xfId="0" applyFont="1" applyFill="1" applyBorder="1" applyAlignment="1">
      <alignment horizontal="center"/>
    </xf>
    <xf numFmtId="0" fontId="38" fillId="13" borderId="12" xfId="0" applyFont="1" applyFill="1" applyBorder="1" applyAlignment="1">
      <alignment horizontal="center"/>
    </xf>
    <xf numFmtId="0" fontId="38" fillId="3" borderId="11" xfId="0" applyFont="1" applyFill="1" applyBorder="1" applyAlignment="1">
      <alignment horizontal="center"/>
    </xf>
    <xf numFmtId="0" fontId="38" fillId="3" borderId="13" xfId="0" applyFont="1" applyFill="1" applyBorder="1" applyAlignment="1">
      <alignment horizontal="center"/>
    </xf>
    <xf numFmtId="0" fontId="38" fillId="3" borderId="12" xfId="0" applyFont="1" applyFill="1" applyBorder="1" applyAlignment="1">
      <alignment horizontal="center"/>
    </xf>
    <xf numFmtId="0" fontId="38" fillId="11" borderId="11" xfId="0" applyFont="1" applyFill="1" applyBorder="1" applyAlignment="1">
      <alignment horizontal="center"/>
    </xf>
    <xf numFmtId="0" fontId="38" fillId="11" borderId="13" xfId="0" applyFont="1" applyFill="1" applyBorder="1" applyAlignment="1">
      <alignment horizontal="center"/>
    </xf>
    <xf numFmtId="0" fontId="38" fillId="11" borderId="12" xfId="0" applyFont="1" applyFill="1" applyBorder="1" applyAlignment="1">
      <alignment horizontal="center"/>
    </xf>
    <xf numFmtId="0" fontId="38" fillId="15" borderId="11" xfId="0" applyFont="1" applyFill="1" applyBorder="1" applyAlignment="1">
      <alignment horizontal="center"/>
    </xf>
    <xf numFmtId="0" fontId="38" fillId="15" borderId="13" xfId="0" applyFont="1" applyFill="1" applyBorder="1" applyAlignment="1">
      <alignment horizontal="center"/>
    </xf>
    <xf numFmtId="0" fontId="38" fillId="15" borderId="12" xfId="0" applyFont="1" applyFill="1" applyBorder="1" applyAlignment="1">
      <alignment horizontal="center"/>
    </xf>
    <xf numFmtId="0" fontId="38" fillId="7" borderId="50" xfId="0" applyFont="1" applyFill="1" applyBorder="1" applyAlignment="1">
      <alignment horizontal="center"/>
    </xf>
    <xf numFmtId="0" fontId="38" fillId="7" borderId="26" xfId="0" applyFont="1" applyFill="1" applyBorder="1" applyAlignment="1">
      <alignment horizontal="center"/>
    </xf>
    <xf numFmtId="0" fontId="38" fillId="7" borderId="25" xfId="0" applyFont="1" applyFill="1" applyBorder="1" applyAlignment="1">
      <alignment horizontal="center"/>
    </xf>
    <xf numFmtId="0" fontId="38" fillId="13" borderId="21" xfId="0" applyFont="1" applyFill="1" applyBorder="1" applyAlignment="1"/>
    <xf numFmtId="0" fontId="38" fillId="7" borderId="27" xfId="0" applyFont="1" applyFill="1" applyBorder="1" applyAlignment="1">
      <alignment horizontal="center"/>
    </xf>
    <xf numFmtId="0" fontId="40" fillId="8" borderId="20" xfId="0" applyFont="1" applyFill="1" applyBorder="1" applyAlignment="1">
      <alignment horizontal="left"/>
    </xf>
    <xf numFmtId="0" fontId="41" fillId="8" borderId="62" xfId="0" applyFont="1" applyFill="1" applyBorder="1" applyAlignment="1">
      <alignment horizontal="center"/>
    </xf>
    <xf numFmtId="0" fontId="41" fillId="8" borderId="60" xfId="0" applyFont="1" applyFill="1" applyBorder="1" applyAlignment="1">
      <alignment horizontal="center"/>
    </xf>
    <xf numFmtId="0" fontId="41" fillId="8" borderId="63" xfId="0" applyFont="1" applyFill="1" applyBorder="1" applyAlignment="1">
      <alignment horizontal="center"/>
    </xf>
    <xf numFmtId="0" fontId="41" fillId="8" borderId="26" xfId="0" applyFont="1" applyFill="1" applyBorder="1" applyAlignment="1">
      <alignment horizontal="center"/>
    </xf>
    <xf numFmtId="0" fontId="41" fillId="8" borderId="64" xfId="0" applyFont="1" applyFill="1" applyBorder="1" applyAlignment="1">
      <alignment horizontal="center"/>
    </xf>
    <xf numFmtId="0" fontId="41" fillId="8" borderId="27" xfId="0" applyFont="1" applyFill="1" applyBorder="1" applyAlignment="1">
      <alignment horizontal="center"/>
    </xf>
    <xf numFmtId="0" fontId="38" fillId="3" borderId="20" xfId="0" applyFont="1" applyFill="1" applyBorder="1" applyAlignment="1">
      <alignment horizontal="center"/>
    </xf>
    <xf numFmtId="0" fontId="38" fillId="0" borderId="49" xfId="0" applyFont="1" applyBorder="1" applyAlignment="1">
      <alignment horizontal="left"/>
    </xf>
    <xf numFmtId="0" fontId="38" fillId="4" borderId="8" xfId="0" applyFont="1" applyFill="1" applyBorder="1" applyAlignment="1">
      <alignment horizontal="center"/>
    </xf>
    <xf numFmtId="0" fontId="38" fillId="4" borderId="48" xfId="0" applyFont="1" applyFill="1" applyBorder="1" applyAlignment="1">
      <alignment horizontal="center"/>
    </xf>
    <xf numFmtId="0" fontId="38" fillId="4" borderId="72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38" fillId="4" borderId="9" xfId="0" applyFont="1" applyFill="1" applyBorder="1" applyAlignment="1">
      <alignment horizontal="center"/>
    </xf>
    <xf numFmtId="0" fontId="38" fillId="2" borderId="14" xfId="0" applyFont="1" applyFill="1" applyBorder="1" applyAlignment="1">
      <alignment horizontal="center"/>
    </xf>
    <xf numFmtId="0" fontId="38" fillId="2" borderId="48" xfId="0" applyFont="1" applyFill="1" applyBorder="1" applyAlignment="1">
      <alignment horizontal="center"/>
    </xf>
    <xf numFmtId="0" fontId="38" fillId="2" borderId="9" xfId="0" applyFont="1" applyFill="1" applyBorder="1" applyAlignment="1">
      <alignment horizontal="center"/>
    </xf>
    <xf numFmtId="0" fontId="38" fillId="2" borderId="8" xfId="0" applyFont="1" applyFill="1" applyBorder="1" applyAlignment="1">
      <alignment horizontal="center"/>
    </xf>
    <xf numFmtId="168" fontId="38" fillId="2" borderId="51" xfId="1" applyNumberFormat="1" applyFont="1" applyFill="1" applyBorder="1" applyAlignment="1">
      <alignment horizontal="center"/>
    </xf>
    <xf numFmtId="0" fontId="38" fillId="9" borderId="45" xfId="0" applyFont="1" applyFill="1" applyBorder="1" applyAlignment="1">
      <alignment horizontal="left"/>
    </xf>
    <xf numFmtId="168" fontId="38" fillId="4" borderId="6" xfId="0" applyNumberFormat="1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38" fillId="4" borderId="66" xfId="0" applyFont="1" applyFill="1" applyBorder="1" applyAlignment="1">
      <alignment horizontal="center"/>
    </xf>
    <xf numFmtId="0" fontId="38" fillId="4" borderId="6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center"/>
    </xf>
    <xf numFmtId="0" fontId="38" fillId="2" borderId="6" xfId="0" applyFont="1" applyFill="1" applyBorder="1" applyAlignment="1">
      <alignment horizontal="center"/>
    </xf>
    <xf numFmtId="168" fontId="38" fillId="2" borderId="45" xfId="1" applyNumberFormat="1" applyFont="1" applyFill="1" applyBorder="1" applyAlignment="1">
      <alignment horizontal="center"/>
    </xf>
    <xf numFmtId="0" fontId="38" fillId="9" borderId="23" xfId="0" applyFont="1" applyFill="1" applyBorder="1" applyAlignment="1">
      <alignment horizontal="left"/>
    </xf>
    <xf numFmtId="169" fontId="38" fillId="13" borderId="52" xfId="1" applyNumberFormat="1" applyFont="1" applyFill="1" applyBorder="1" applyAlignment="1">
      <alignment horizontal="center"/>
    </xf>
    <xf numFmtId="168" fontId="38" fillId="13" borderId="53" xfId="1" applyNumberFormat="1" applyFont="1" applyFill="1" applyBorder="1" applyAlignment="1">
      <alignment horizontal="center"/>
    </xf>
    <xf numFmtId="168" fontId="38" fillId="13" borderId="39" xfId="1" applyNumberFormat="1" applyFont="1" applyFill="1" applyBorder="1" applyAlignment="1">
      <alignment horizontal="center"/>
    </xf>
    <xf numFmtId="169" fontId="38" fillId="12" borderId="52" xfId="1" applyNumberFormat="1" applyFont="1" applyFill="1" applyBorder="1" applyAlignment="1">
      <alignment horizontal="center"/>
    </xf>
    <xf numFmtId="169" fontId="38" fillId="12" borderId="53" xfId="1" applyNumberFormat="1" applyFont="1" applyFill="1" applyBorder="1" applyAlignment="1">
      <alignment horizontal="center"/>
    </xf>
    <xf numFmtId="168" fontId="38" fillId="12" borderId="53" xfId="1" applyNumberFormat="1" applyFont="1" applyFill="1" applyBorder="1" applyAlignment="1">
      <alignment horizontal="center"/>
    </xf>
    <xf numFmtId="169" fontId="38" fillId="12" borderId="39" xfId="1" applyNumberFormat="1" applyFont="1" applyFill="1" applyBorder="1" applyAlignment="1">
      <alignment horizontal="center"/>
    </xf>
    <xf numFmtId="169" fontId="38" fillId="6" borderId="52" xfId="1" applyNumberFormat="1" applyFont="1" applyFill="1" applyBorder="1" applyAlignment="1">
      <alignment horizontal="center"/>
    </xf>
    <xf numFmtId="169" fontId="38" fillId="6" borderId="53" xfId="1" applyNumberFormat="1" applyFont="1" applyFill="1" applyBorder="1" applyAlignment="1">
      <alignment horizontal="center"/>
    </xf>
    <xf numFmtId="168" fontId="38" fillId="6" borderId="53" xfId="1" applyNumberFormat="1" applyFont="1" applyFill="1" applyBorder="1" applyAlignment="1">
      <alignment horizontal="center"/>
    </xf>
    <xf numFmtId="169" fontId="38" fillId="6" borderId="54" xfId="1" applyNumberFormat="1" applyFont="1" applyFill="1" applyBorder="1" applyAlignment="1">
      <alignment horizontal="center"/>
    </xf>
    <xf numFmtId="0" fontId="41" fillId="13" borderId="21" xfId="0" applyFont="1" applyFill="1" applyBorder="1" applyAlignment="1"/>
    <xf numFmtId="168" fontId="38" fillId="6" borderId="69" xfId="1" applyNumberFormat="1" applyFont="1" applyFill="1" applyBorder="1" applyAlignment="1">
      <alignment horizontal="center"/>
    </xf>
    <xf numFmtId="169" fontId="38" fillId="6" borderId="39" xfId="1" applyNumberFormat="1" applyFont="1" applyFill="1" applyBorder="1" applyAlignment="1">
      <alignment horizontal="center"/>
    </xf>
    <xf numFmtId="169" fontId="38" fillId="16" borderId="52" xfId="1" applyNumberFormat="1" applyFont="1" applyFill="1" applyBorder="1" applyAlignment="1">
      <alignment horizontal="center"/>
    </xf>
    <xf numFmtId="169" fontId="38" fillId="16" borderId="53" xfId="1" applyNumberFormat="1" applyFont="1" applyFill="1" applyBorder="1" applyAlignment="1">
      <alignment horizontal="center"/>
    </xf>
    <xf numFmtId="0" fontId="38" fillId="16" borderId="53" xfId="0" applyFont="1" applyFill="1" applyBorder="1" applyAlignment="1">
      <alignment horizontal="center"/>
    </xf>
    <xf numFmtId="169" fontId="38" fillId="16" borderId="39" xfId="1" applyNumberFormat="1" applyFont="1" applyFill="1" applyBorder="1" applyAlignment="1">
      <alignment horizontal="center"/>
    </xf>
    <xf numFmtId="0" fontId="38" fillId="10" borderId="69" xfId="0" applyFont="1" applyFill="1" applyBorder="1" applyAlignment="1">
      <alignment horizontal="center"/>
    </xf>
    <xf numFmtId="169" fontId="38" fillId="10" borderId="53" xfId="1" applyNumberFormat="1" applyFont="1" applyFill="1" applyBorder="1" applyAlignment="1">
      <alignment horizontal="center"/>
    </xf>
    <xf numFmtId="168" fontId="38" fillId="10" borderId="53" xfId="1" applyNumberFormat="1" applyFont="1" applyFill="1" applyBorder="1" applyAlignment="1">
      <alignment horizontal="center"/>
    </xf>
    <xf numFmtId="0" fontId="38" fillId="10" borderId="39" xfId="0" applyFont="1" applyFill="1" applyBorder="1" applyAlignment="1">
      <alignment horizontal="center"/>
    </xf>
    <xf numFmtId="169" fontId="38" fillId="10" borderId="22" xfId="1" applyNumberFormat="1" applyFont="1" applyFill="1" applyBorder="1" applyAlignment="1">
      <alignment horizontal="right"/>
    </xf>
    <xf numFmtId="0" fontId="38" fillId="2" borderId="35" xfId="0" applyFont="1" applyFill="1" applyBorder="1" applyAlignment="1">
      <alignment horizontal="left"/>
    </xf>
    <xf numFmtId="0" fontId="38" fillId="4" borderId="17" xfId="0" applyFont="1" applyFill="1" applyBorder="1" applyAlignment="1">
      <alignment horizontal="center"/>
    </xf>
    <xf numFmtId="0" fontId="38" fillId="4" borderId="11" xfId="0" applyFont="1" applyFill="1" applyBorder="1" applyAlignment="1">
      <alignment horizontal="center"/>
    </xf>
    <xf numFmtId="0" fontId="38" fillId="4" borderId="64" xfId="0" applyFont="1" applyFill="1" applyBorder="1" applyAlignment="1">
      <alignment horizontal="center"/>
    </xf>
    <xf numFmtId="0" fontId="38" fillId="4" borderId="19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2" borderId="18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0" fontId="38" fillId="2" borderId="47" xfId="0" applyFont="1" applyFill="1" applyBorder="1" applyAlignment="1">
      <alignment horizontal="center"/>
    </xf>
    <xf numFmtId="0" fontId="38" fillId="4" borderId="18" xfId="0" applyFont="1" applyFill="1" applyBorder="1" applyAlignment="1">
      <alignment horizontal="center"/>
    </xf>
    <xf numFmtId="0" fontId="38" fillId="4" borderId="39" xfId="0" applyFont="1" applyFill="1" applyBorder="1" applyAlignment="1">
      <alignment horizontal="center"/>
    </xf>
    <xf numFmtId="168" fontId="38" fillId="17" borderId="18" xfId="1" applyNumberFormat="1" applyFont="1" applyFill="1" applyBorder="1" applyAlignment="1">
      <alignment horizontal="center"/>
    </xf>
    <xf numFmtId="0" fontId="38" fillId="9" borderId="20" xfId="0" applyFont="1" applyFill="1" applyBorder="1" applyAlignment="1">
      <alignment horizontal="left"/>
    </xf>
    <xf numFmtId="0" fontId="38" fillId="10" borderId="11" xfId="0" applyFont="1" applyFill="1" applyBorder="1" applyAlignment="1">
      <alignment horizontal="center"/>
    </xf>
    <xf numFmtId="0" fontId="38" fillId="10" borderId="64" xfId="0" applyFont="1" applyFill="1" applyBorder="1" applyAlignment="1">
      <alignment horizontal="center"/>
    </xf>
    <xf numFmtId="0" fontId="38" fillId="10" borderId="17" xfId="0" applyFont="1" applyFill="1" applyBorder="1" applyAlignment="1">
      <alignment horizontal="center"/>
    </xf>
    <xf numFmtId="0" fontId="38" fillId="10" borderId="18" xfId="0" applyFont="1" applyFill="1" applyBorder="1" applyAlignment="1">
      <alignment horizontal="center"/>
    </xf>
    <xf numFmtId="0" fontId="38" fillId="10" borderId="47" xfId="0" applyFont="1" applyFill="1" applyBorder="1" applyAlignment="1">
      <alignment horizontal="center"/>
    </xf>
    <xf numFmtId="0" fontId="38" fillId="2" borderId="50" xfId="0" applyFont="1" applyFill="1" applyBorder="1" applyAlignment="1">
      <alignment horizontal="left"/>
    </xf>
    <xf numFmtId="0" fontId="38" fillId="2" borderId="17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14" xfId="0" applyFont="1" applyFill="1" applyBorder="1" applyAlignment="1">
      <alignment horizontal="center"/>
    </xf>
    <xf numFmtId="168" fontId="42" fillId="2" borderId="45" xfId="1" applyNumberFormat="1" applyFont="1" applyFill="1" applyBorder="1" applyAlignment="1">
      <alignment horizontal="center"/>
    </xf>
    <xf numFmtId="0" fontId="38" fillId="2" borderId="45" xfId="0" applyFont="1" applyFill="1" applyBorder="1" applyAlignment="1">
      <alignment horizontal="left"/>
    </xf>
    <xf numFmtId="0" fontId="38" fillId="0" borderId="45" xfId="0" applyFont="1" applyBorder="1" applyAlignment="1">
      <alignment horizontal="left"/>
    </xf>
    <xf numFmtId="0" fontId="43" fillId="2" borderId="1" xfId="0" applyFont="1" applyFill="1" applyBorder="1" applyAlignment="1">
      <alignment horizontal="center"/>
    </xf>
    <xf numFmtId="0" fontId="38" fillId="0" borderId="45" xfId="1" applyNumberFormat="1" applyFont="1" applyBorder="1" applyAlignment="1">
      <alignment horizontal="left"/>
    </xf>
    <xf numFmtId="169" fontId="43" fillId="2" borderId="1" xfId="1" applyNumberFormat="1" applyFont="1" applyFill="1" applyBorder="1" applyAlignment="1">
      <alignment horizontal="center"/>
    </xf>
    <xf numFmtId="168" fontId="43" fillId="2" borderId="1" xfId="1" applyNumberFormat="1" applyFont="1" applyFill="1" applyBorder="1" applyAlignment="1">
      <alignment horizontal="center"/>
    </xf>
    <xf numFmtId="168" fontId="38" fillId="2" borderId="1" xfId="1" applyNumberFormat="1" applyFont="1" applyFill="1" applyBorder="1" applyAlignment="1">
      <alignment horizontal="center"/>
    </xf>
    <xf numFmtId="0" fontId="40" fillId="0" borderId="21" xfId="0" applyFont="1" applyBorder="1"/>
    <xf numFmtId="0" fontId="38" fillId="2" borderId="61" xfId="0" applyFont="1" applyFill="1" applyBorder="1" applyAlignment="1">
      <alignment horizontal="left"/>
    </xf>
    <xf numFmtId="0" fontId="38" fillId="4" borderId="67" xfId="0" applyFont="1" applyFill="1" applyBorder="1" applyAlignment="1">
      <alignment horizontal="center"/>
    </xf>
    <xf numFmtId="0" fontId="38" fillId="4" borderId="43" xfId="0" applyFont="1" applyFill="1" applyBorder="1" applyAlignment="1">
      <alignment horizontal="center"/>
    </xf>
    <xf numFmtId="0" fontId="38" fillId="4" borderId="73" xfId="0" applyFont="1" applyFill="1" applyBorder="1" applyAlignment="1">
      <alignment horizontal="center"/>
    </xf>
    <xf numFmtId="0" fontId="38" fillId="2" borderId="67" xfId="0" applyFont="1" applyFill="1" applyBorder="1" applyAlignment="1">
      <alignment horizontal="center"/>
    </xf>
    <xf numFmtId="0" fontId="38" fillId="2" borderId="42" xfId="0" applyFont="1" applyFill="1" applyBorder="1" applyAlignment="1">
      <alignment horizontal="center"/>
    </xf>
    <xf numFmtId="0" fontId="38" fillId="4" borderId="42" xfId="0" applyFont="1" applyFill="1" applyBorder="1" applyAlignment="1">
      <alignment horizontal="center"/>
    </xf>
    <xf numFmtId="0" fontId="38" fillId="4" borderId="55" xfId="0" applyFont="1" applyFill="1" applyBorder="1" applyAlignment="1">
      <alignment horizontal="center"/>
    </xf>
    <xf numFmtId="0" fontId="38" fillId="4" borderId="38" xfId="0" applyFont="1" applyFill="1" applyBorder="1" applyAlignment="1">
      <alignment horizontal="center"/>
    </xf>
    <xf numFmtId="0" fontId="38" fillId="2" borderId="41" xfId="0" applyFont="1" applyFill="1" applyBorder="1" applyAlignment="1">
      <alignment horizontal="center"/>
    </xf>
    <xf numFmtId="168" fontId="38" fillId="2" borderId="61" xfId="1" applyNumberFormat="1" applyFont="1" applyFill="1" applyBorder="1" applyAlignment="1">
      <alignment horizontal="center"/>
    </xf>
    <xf numFmtId="0" fontId="38" fillId="7" borderId="20" xfId="0" applyFont="1" applyFill="1" applyBorder="1" applyAlignment="1">
      <alignment horizontal="left"/>
    </xf>
    <xf numFmtId="0" fontId="38" fillId="7" borderId="17" xfId="0" applyFont="1" applyFill="1" applyBorder="1" applyAlignment="1">
      <alignment horizontal="center"/>
    </xf>
    <xf numFmtId="0" fontId="38" fillId="7" borderId="18" xfId="0" applyFont="1" applyFill="1" applyBorder="1" applyAlignment="1">
      <alignment horizontal="center"/>
    </xf>
    <xf numFmtId="0" fontId="38" fillId="7" borderId="19" xfId="0" applyFont="1" applyFill="1" applyBorder="1" applyAlignment="1">
      <alignment horizontal="center"/>
    </xf>
    <xf numFmtId="0" fontId="38" fillId="7" borderId="34" xfId="0" applyFont="1" applyFill="1" applyBorder="1" applyAlignment="1">
      <alignment horizontal="center"/>
    </xf>
    <xf numFmtId="0" fontId="38" fillId="13" borderId="50" xfId="0" applyFont="1" applyFill="1" applyBorder="1" applyAlignment="1"/>
    <xf numFmtId="0" fontId="38" fillId="7" borderId="47" xfId="0" applyFont="1" applyFill="1" applyBorder="1" applyAlignment="1">
      <alignment horizontal="center"/>
    </xf>
    <xf numFmtId="169" fontId="38" fillId="7" borderId="20" xfId="1" applyNumberFormat="1" applyFont="1" applyFill="1" applyBorder="1" applyAlignment="1">
      <alignment horizontal="right"/>
    </xf>
    <xf numFmtId="0" fontId="40" fillId="8" borderId="11" xfId="0" applyFont="1" applyFill="1" applyBorder="1" applyAlignment="1">
      <alignment horizontal="left"/>
    </xf>
    <xf numFmtId="0" fontId="41" fillId="8" borderId="17" xfId="0" applyFont="1" applyFill="1" applyBorder="1" applyAlignment="1">
      <alignment horizontal="center"/>
    </xf>
    <xf numFmtId="0" fontId="41" fillId="8" borderId="18" xfId="0" applyFont="1" applyFill="1" applyBorder="1" applyAlignment="1">
      <alignment horizontal="center"/>
    </xf>
    <xf numFmtId="0" fontId="41" fillId="8" borderId="19" xfId="0" applyFont="1" applyFill="1" applyBorder="1" applyAlignment="1">
      <alignment horizontal="center"/>
    </xf>
    <xf numFmtId="0" fontId="41" fillId="8" borderId="34" xfId="0" applyFont="1" applyFill="1" applyBorder="1" applyAlignment="1">
      <alignment horizontal="center"/>
    </xf>
    <xf numFmtId="0" fontId="41" fillId="13" borderId="20" xfId="0" applyFont="1" applyFill="1" applyBorder="1" applyAlignment="1"/>
    <xf numFmtId="0" fontId="41" fillId="8" borderId="47" xfId="0" applyFont="1" applyFill="1" applyBorder="1" applyAlignment="1">
      <alignment horizontal="center"/>
    </xf>
    <xf numFmtId="0" fontId="38" fillId="10" borderId="12" xfId="0" applyFont="1" applyFill="1" applyBorder="1" applyAlignment="1">
      <alignment horizontal="center"/>
    </xf>
    <xf numFmtId="0" fontId="38" fillId="10" borderId="25" xfId="0" applyFont="1" applyFill="1" applyBorder="1" applyAlignment="1">
      <alignment horizontal="left"/>
    </xf>
    <xf numFmtId="0" fontId="38" fillId="4" borderId="60" xfId="0" applyFont="1" applyFill="1" applyBorder="1" applyAlignment="1">
      <alignment horizontal="center"/>
    </xf>
    <xf numFmtId="0" fontId="38" fillId="10" borderId="60" xfId="0" applyFont="1" applyFill="1" applyBorder="1" applyAlignment="1">
      <alignment horizontal="center"/>
    </xf>
    <xf numFmtId="0" fontId="41" fillId="13" borderId="60" xfId="0" applyFont="1" applyFill="1" applyBorder="1" applyAlignment="1"/>
    <xf numFmtId="168" fontId="38" fillId="10" borderId="60" xfId="1" applyNumberFormat="1" applyFont="1" applyFill="1" applyBorder="1" applyAlignment="1">
      <alignment horizontal="center"/>
    </xf>
    <xf numFmtId="0" fontId="38" fillId="4" borderId="62" xfId="0" applyFont="1" applyFill="1" applyBorder="1" applyAlignment="1">
      <alignment horizontal="center"/>
    </xf>
    <xf numFmtId="0" fontId="38" fillId="4" borderId="63" xfId="0" applyFont="1" applyFill="1" applyBorder="1" applyAlignment="1">
      <alignment horizontal="center"/>
    </xf>
    <xf numFmtId="0" fontId="38" fillId="10" borderId="62" xfId="0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8" fillId="10" borderId="15" xfId="0" applyFont="1" applyFill="1" applyBorder="1" applyAlignment="1">
      <alignment horizontal="center"/>
    </xf>
    <xf numFmtId="0" fontId="38" fillId="10" borderId="56" xfId="0" applyFont="1" applyFill="1" applyBorder="1" applyAlignment="1">
      <alignment horizontal="center"/>
    </xf>
    <xf numFmtId="0" fontId="38" fillId="10" borderId="38" xfId="0" applyFont="1" applyFill="1" applyBorder="1" applyAlignment="1">
      <alignment horizontal="center"/>
    </xf>
    <xf numFmtId="168" fontId="38" fillId="10" borderId="27" xfId="1" applyNumberFormat="1" applyFont="1" applyFill="1" applyBorder="1" applyAlignment="1">
      <alignment horizontal="center"/>
    </xf>
    <xf numFmtId="0" fontId="38" fillId="10" borderId="23" xfId="0" applyFont="1" applyFill="1" applyBorder="1" applyAlignment="1">
      <alignment horizontal="left" vertical="center" wrapText="1"/>
    </xf>
    <xf numFmtId="0" fontId="38" fillId="10" borderId="24" xfId="0" applyFont="1" applyFill="1" applyBorder="1" applyAlignment="1">
      <alignment horizontal="left" vertical="center" wrapText="1"/>
    </xf>
    <xf numFmtId="0" fontId="38" fillId="10" borderId="22" xfId="0" applyFont="1" applyFill="1" applyBorder="1" applyAlignment="1">
      <alignment horizontal="left" vertical="center" wrapText="1"/>
    </xf>
    <xf numFmtId="168" fontId="38" fillId="2" borderId="35" xfId="1" applyNumberFormat="1" applyFont="1" applyFill="1" applyBorder="1" applyAlignment="1">
      <alignment horizontal="center" vertical="center"/>
    </xf>
    <xf numFmtId="0" fontId="38" fillId="10" borderId="28" xfId="0" applyFont="1" applyFill="1" applyBorder="1" applyAlignment="1">
      <alignment horizontal="left" vertical="center" wrapText="1"/>
    </xf>
    <xf numFmtId="0" fontId="38" fillId="10" borderId="0" xfId="0" applyFont="1" applyFill="1" applyBorder="1" applyAlignment="1">
      <alignment horizontal="left" vertical="center" wrapText="1"/>
    </xf>
    <xf numFmtId="0" fontId="38" fillId="10" borderId="29" xfId="0" applyFont="1" applyFill="1" applyBorder="1" applyAlignment="1">
      <alignment horizontal="left" vertical="center" wrapText="1"/>
    </xf>
    <xf numFmtId="168" fontId="38" fillId="2" borderId="21" xfId="1" applyNumberFormat="1" applyFont="1" applyFill="1" applyBorder="1" applyAlignment="1">
      <alignment horizontal="center" vertical="center"/>
    </xf>
    <xf numFmtId="0" fontId="38" fillId="10" borderId="25" xfId="0" applyFont="1" applyFill="1" applyBorder="1" applyAlignment="1">
      <alignment horizontal="left" vertical="center" wrapText="1"/>
    </xf>
    <xf numFmtId="0" fontId="38" fillId="10" borderId="26" xfId="0" applyFont="1" applyFill="1" applyBorder="1" applyAlignment="1">
      <alignment horizontal="left" vertical="center" wrapText="1"/>
    </xf>
    <xf numFmtId="0" fontId="38" fillId="10" borderId="27" xfId="0" applyFont="1" applyFill="1" applyBorder="1" applyAlignment="1">
      <alignment horizontal="left" vertical="center" wrapText="1"/>
    </xf>
  </cellXfs>
  <cellStyles count="5">
    <cellStyle name="Millares" xfId="1" builtinId="3"/>
    <cellStyle name="Moneda" xfId="2" builtinId="4"/>
    <cellStyle name="Moneda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Documents/A&#209;O%202015/VENTAS%202015/CONTROL%20DIARIO%202016/CONTROL%20DIARIO%20ENERO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IA"/>
      <sheetName val="CONTROL DIARIO"/>
      <sheetName val="ACPM"/>
      <sheetName val="CONTROL EFECTIVO"/>
    </sheetNames>
    <sheetDataSet>
      <sheetData sheetId="0"/>
      <sheetData sheetId="1">
        <row r="2114">
          <cell r="O2114">
            <v>852600</v>
          </cell>
          <cell r="P2114">
            <v>165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88"/>
  <sheetViews>
    <sheetView topLeftCell="B1" zoomScaleNormal="100" workbookViewId="0">
      <selection activeCell="AE14" sqref="AE14"/>
    </sheetView>
  </sheetViews>
  <sheetFormatPr baseColWidth="10" defaultRowHeight="15" x14ac:dyDescent="0.25"/>
  <cols>
    <col min="1" max="1" width="0.140625" hidden="1" customWidth="1"/>
    <col min="3" max="3" width="10.85546875" customWidth="1"/>
    <col min="4" max="4" width="11.28515625" customWidth="1"/>
    <col min="6" max="6" width="9.28515625" customWidth="1"/>
    <col min="7" max="7" width="16.85546875" hidden="1" customWidth="1"/>
    <col min="8" max="8" width="16.5703125" customWidth="1"/>
    <col min="9" max="9" width="5.28515625" customWidth="1"/>
    <col min="10" max="10" width="12.7109375" hidden="1" customWidth="1"/>
    <col min="11" max="11" width="15" hidden="1" customWidth="1"/>
    <col min="12" max="12" width="10.140625" customWidth="1"/>
    <col min="13" max="13" width="9.42578125" hidden="1" customWidth="1"/>
    <col min="14" max="14" width="5.5703125" hidden="1" customWidth="1"/>
    <col min="15" max="15" width="5.7109375" hidden="1" customWidth="1"/>
    <col min="16" max="16" width="6.140625" hidden="1" customWidth="1"/>
    <col min="17" max="17" width="8.140625" hidden="1" customWidth="1"/>
    <col min="18" max="18" width="6" hidden="1" customWidth="1"/>
    <col min="19" max="19" width="5.28515625" hidden="1" customWidth="1"/>
    <col min="20" max="20" width="8.85546875" hidden="1" customWidth="1"/>
    <col min="21" max="23" width="11.42578125" hidden="1" customWidth="1"/>
    <col min="24" max="24" width="11.7109375" hidden="1" customWidth="1"/>
    <col min="25" max="25" width="13" hidden="1" customWidth="1"/>
    <col min="26" max="26" width="16.28515625" hidden="1" customWidth="1"/>
    <col min="27" max="27" width="8.7109375" hidden="1" customWidth="1"/>
    <col min="28" max="28" width="12.5703125" hidden="1" customWidth="1"/>
    <col min="29" max="30" width="11.42578125" hidden="1" customWidth="1"/>
    <col min="31" max="31" width="5.42578125" bestFit="1" customWidth="1"/>
    <col min="32" max="32" width="11.42578125" customWidth="1"/>
  </cols>
  <sheetData>
    <row r="1" spans="1:28" ht="15.75" x14ac:dyDescent="0.3">
      <c r="A1" s="713" t="s">
        <v>0</v>
      </c>
      <c r="B1" s="714"/>
      <c r="C1" s="714"/>
      <c r="D1" s="715"/>
      <c r="E1" s="714"/>
      <c r="F1" s="714"/>
      <c r="G1" s="716"/>
      <c r="H1" s="714"/>
      <c r="I1" s="714"/>
      <c r="J1" s="717"/>
      <c r="K1" s="717"/>
      <c r="L1" s="715"/>
      <c r="M1" s="717"/>
      <c r="N1" s="717"/>
      <c r="O1" s="717"/>
      <c r="P1" s="717"/>
      <c r="Q1" s="717"/>
      <c r="R1" s="717"/>
      <c r="S1" s="717"/>
      <c r="T1" s="15"/>
      <c r="U1" s="13"/>
      <c r="V1" s="13"/>
      <c r="W1" s="13"/>
      <c r="X1" s="13"/>
      <c r="Y1" s="13"/>
      <c r="Z1" s="13"/>
      <c r="AA1" s="13"/>
      <c r="AB1" s="13"/>
    </row>
    <row r="2" spans="1:28" ht="15.75" x14ac:dyDescent="0.3">
      <c r="A2" s="713" t="s">
        <v>1</v>
      </c>
      <c r="B2" s="714"/>
      <c r="C2" s="714"/>
      <c r="D2" s="715"/>
      <c r="E2" s="714"/>
      <c r="F2" s="714"/>
      <c r="G2" s="716"/>
      <c r="H2" s="714"/>
      <c r="I2" s="714"/>
      <c r="J2" s="717"/>
      <c r="K2" s="717"/>
      <c r="L2" s="715"/>
      <c r="M2" s="717"/>
      <c r="N2" s="717"/>
      <c r="O2" s="717"/>
      <c r="P2" s="717"/>
      <c r="Q2" s="717"/>
      <c r="R2" s="717"/>
      <c r="S2" s="717"/>
      <c r="T2" s="15"/>
      <c r="U2" s="13"/>
      <c r="V2" s="13"/>
      <c r="W2" s="13"/>
      <c r="X2" s="13"/>
      <c r="Y2" s="13"/>
      <c r="Z2" s="13"/>
      <c r="AA2" s="13"/>
      <c r="AB2" s="13"/>
    </row>
    <row r="3" spans="1:28" ht="16.5" thickBot="1" x14ac:dyDescent="0.35">
      <c r="A3" s="713" t="s">
        <v>2</v>
      </c>
      <c r="B3" s="714"/>
      <c r="C3" s="714"/>
      <c r="D3" s="715"/>
      <c r="E3" s="714"/>
      <c r="F3" s="714"/>
      <c r="G3" s="716"/>
      <c r="H3" s="714"/>
      <c r="I3" s="714"/>
      <c r="J3" s="717"/>
      <c r="K3" s="717"/>
      <c r="L3" s="715"/>
      <c r="M3" s="717"/>
      <c r="N3" s="717"/>
      <c r="O3" s="717"/>
      <c r="P3" s="717"/>
      <c r="Q3" s="717"/>
      <c r="R3" s="717"/>
      <c r="S3" s="717"/>
      <c r="T3" s="15"/>
      <c r="U3" s="13"/>
      <c r="V3" s="13"/>
      <c r="W3" s="13"/>
      <c r="X3" s="13"/>
      <c r="Y3" s="13"/>
      <c r="Z3" s="13"/>
      <c r="AA3" s="13"/>
      <c r="AB3" s="13"/>
    </row>
    <row r="4" spans="1:28" ht="21" hidden="1" thickBot="1" x14ac:dyDescent="0.35">
      <c r="A4" s="595"/>
      <c r="B4" s="725" t="s">
        <v>949</v>
      </c>
      <c r="C4" s="725"/>
      <c r="D4" s="726"/>
      <c r="E4" s="725"/>
      <c r="F4" s="725"/>
      <c r="G4" s="727"/>
      <c r="H4" s="72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3"/>
      <c r="V4" s="13"/>
      <c r="W4" s="13"/>
      <c r="X4" s="13"/>
      <c r="Y4" s="13"/>
      <c r="Z4" s="13"/>
      <c r="AA4" s="13"/>
      <c r="AB4" s="13"/>
    </row>
    <row r="5" spans="1:28" ht="16.5" thickBot="1" x14ac:dyDescent="0.35">
      <c r="A5" s="693"/>
      <c r="B5" s="702"/>
      <c r="C5" s="703"/>
      <c r="D5" s="703"/>
      <c r="E5" s="703"/>
      <c r="F5" s="704"/>
      <c r="G5" s="694"/>
      <c r="H5" s="705"/>
      <c r="I5" s="718" t="s">
        <v>3</v>
      </c>
      <c r="J5" s="719"/>
      <c r="K5" s="719"/>
      <c r="L5" s="720"/>
      <c r="M5" s="721"/>
      <c r="N5" s="722" t="s">
        <v>4</v>
      </c>
      <c r="O5" s="723"/>
      <c r="P5" s="723"/>
      <c r="Q5" s="723"/>
      <c r="R5" s="723"/>
      <c r="S5" s="723"/>
      <c r="T5" s="724"/>
      <c r="U5" s="25"/>
      <c r="V5" s="17"/>
      <c r="W5" s="17"/>
      <c r="X5" s="17"/>
      <c r="Y5" s="17"/>
      <c r="Z5" s="17"/>
      <c r="AA5" s="17"/>
      <c r="AB5" s="17"/>
    </row>
    <row r="6" spans="1:28" ht="93.75" customHeight="1" thickBot="1" x14ac:dyDescent="0.3">
      <c r="A6" s="596" t="s">
        <v>5</v>
      </c>
      <c r="B6" s="706" t="s">
        <v>6</v>
      </c>
      <c r="C6" s="706" t="s">
        <v>7</v>
      </c>
      <c r="D6" s="706" t="s">
        <v>8</v>
      </c>
      <c r="E6" s="706" t="s">
        <v>9</v>
      </c>
      <c r="F6" s="706" t="s">
        <v>10</v>
      </c>
      <c r="G6" s="692" t="s">
        <v>58</v>
      </c>
      <c r="H6" s="706" t="s">
        <v>11</v>
      </c>
      <c r="I6" s="707" t="s">
        <v>12</v>
      </c>
      <c r="J6" s="708" t="s">
        <v>13</v>
      </c>
      <c r="K6" s="709" t="s">
        <v>14</v>
      </c>
      <c r="L6" s="707" t="s">
        <v>15</v>
      </c>
      <c r="M6" s="710" t="s">
        <v>16</v>
      </c>
      <c r="N6" s="96" t="s">
        <v>17</v>
      </c>
      <c r="O6" s="97" t="s">
        <v>18</v>
      </c>
      <c r="P6" s="97" t="s">
        <v>19</v>
      </c>
      <c r="Q6" s="97" t="s">
        <v>20</v>
      </c>
      <c r="R6" s="97">
        <v>450</v>
      </c>
      <c r="S6" s="97">
        <v>330</v>
      </c>
      <c r="T6" s="98" t="s">
        <v>21</v>
      </c>
      <c r="U6" s="99" t="s">
        <v>257</v>
      </c>
      <c r="V6" s="100" t="s">
        <v>258</v>
      </c>
      <c r="W6" s="101" t="s">
        <v>259</v>
      </c>
      <c r="X6" s="101" t="s">
        <v>260</v>
      </c>
      <c r="Y6" s="101" t="s">
        <v>22</v>
      </c>
      <c r="Z6" s="101" t="s">
        <v>261</v>
      </c>
      <c r="AA6" s="101" t="s">
        <v>262</v>
      </c>
      <c r="AB6" s="101" t="s">
        <v>263</v>
      </c>
    </row>
    <row r="7" spans="1:28" ht="15.75" thickBot="1" x14ac:dyDescent="0.3">
      <c r="A7" s="33"/>
      <c r="B7" s="54">
        <v>42371</v>
      </c>
      <c r="C7" s="350">
        <v>42195</v>
      </c>
      <c r="D7" s="52"/>
      <c r="E7" s="24" t="s">
        <v>59</v>
      </c>
      <c r="F7" s="24">
        <v>7</v>
      </c>
      <c r="G7" s="192">
        <v>30000</v>
      </c>
      <c r="H7" s="24" t="s">
        <v>25</v>
      </c>
      <c r="I7" s="607">
        <v>0</v>
      </c>
      <c r="J7" s="72"/>
      <c r="K7" s="72"/>
      <c r="L7" s="110"/>
      <c r="M7" s="73"/>
      <c r="N7" s="65">
        <v>0</v>
      </c>
      <c r="O7" s="66"/>
      <c r="P7" s="66"/>
      <c r="Q7" s="66"/>
      <c r="R7" s="66"/>
      <c r="S7" s="66"/>
      <c r="T7" s="67" t="s">
        <v>60</v>
      </c>
      <c r="U7" s="285">
        <f>+G7/F7</f>
        <v>4285.7142857142853</v>
      </c>
      <c r="V7" s="286">
        <v>2500</v>
      </c>
      <c r="W7" s="287">
        <f t="shared" ref="W7:W21" si="0">+U7-V7</f>
        <v>1785.7142857142853</v>
      </c>
      <c r="X7" s="22">
        <f t="shared" ref="X7:X17" si="1">+W7-Y7</f>
        <v>1042.8571428571427</v>
      </c>
      <c r="Y7" s="22">
        <f t="shared" ref="Y7:Y21" si="2">(U7-5000)/2+1100</f>
        <v>742.85714285714266</v>
      </c>
      <c r="Z7" s="287">
        <f t="shared" ref="Z7:Z21" si="3">+V7*F7</f>
        <v>17500</v>
      </c>
      <c r="AA7" s="287">
        <f t="shared" ref="AA7:AA21" si="4">+X7*F7</f>
        <v>7299.9999999999982</v>
      </c>
      <c r="AB7" s="288">
        <f t="shared" ref="AB7:AB21" si="5">+Y7*F7</f>
        <v>5199.9999999999982</v>
      </c>
    </row>
    <row r="8" spans="1:28" x14ac:dyDescent="0.25">
      <c r="A8" s="33"/>
      <c r="B8" s="33">
        <v>42371</v>
      </c>
      <c r="C8" s="240">
        <v>42196</v>
      </c>
      <c r="D8" s="38"/>
      <c r="E8" s="16" t="s">
        <v>62</v>
      </c>
      <c r="F8" s="16">
        <v>7</v>
      </c>
      <c r="G8" s="192">
        <v>30000</v>
      </c>
      <c r="H8" s="16" t="s">
        <v>25</v>
      </c>
      <c r="I8" s="598">
        <v>0</v>
      </c>
      <c r="J8" s="44"/>
      <c r="K8" s="44"/>
      <c r="L8" s="44"/>
      <c r="M8" s="49"/>
      <c r="N8" s="28">
        <v>0</v>
      </c>
      <c r="O8" s="16"/>
      <c r="P8" s="16"/>
      <c r="Q8" s="16"/>
      <c r="R8" s="16"/>
      <c r="S8" s="16"/>
      <c r="T8" s="273" t="s">
        <v>61</v>
      </c>
      <c r="U8" s="289">
        <f t="shared" ref="U8:U18" si="6">+G8/F8</f>
        <v>4285.7142857142853</v>
      </c>
      <c r="V8" s="117">
        <v>2500</v>
      </c>
      <c r="W8" s="118">
        <f t="shared" si="0"/>
        <v>1785.7142857142853</v>
      </c>
      <c r="X8" s="22">
        <f t="shared" si="1"/>
        <v>1042.8571428571427</v>
      </c>
      <c r="Y8" s="22">
        <f t="shared" si="2"/>
        <v>742.85714285714266</v>
      </c>
      <c r="Z8" s="118">
        <f t="shared" si="3"/>
        <v>17500</v>
      </c>
      <c r="AA8" s="118">
        <f t="shared" si="4"/>
        <v>7299.9999999999982</v>
      </c>
      <c r="AB8" s="119">
        <f t="shared" si="5"/>
        <v>5199.9999999999982</v>
      </c>
    </row>
    <row r="9" spans="1:28" x14ac:dyDescent="0.25">
      <c r="A9" s="33"/>
      <c r="B9" s="33">
        <v>42371</v>
      </c>
      <c r="C9" s="240">
        <v>42197</v>
      </c>
      <c r="D9" s="37"/>
      <c r="E9" s="16" t="s">
        <v>63</v>
      </c>
      <c r="F9" s="16">
        <v>7</v>
      </c>
      <c r="G9" s="192">
        <v>30000</v>
      </c>
      <c r="H9" s="16" t="s">
        <v>25</v>
      </c>
      <c r="I9" s="598">
        <v>0</v>
      </c>
      <c r="J9" s="44"/>
      <c r="K9" s="44"/>
      <c r="L9" s="44"/>
      <c r="M9" s="49"/>
      <c r="N9" s="28">
        <v>0</v>
      </c>
      <c r="O9" s="16"/>
      <c r="P9" s="16"/>
      <c r="Q9" s="16"/>
      <c r="R9" s="16"/>
      <c r="S9" s="16"/>
      <c r="T9" s="273" t="s">
        <v>64</v>
      </c>
      <c r="U9" s="290">
        <f t="shared" si="6"/>
        <v>4285.7142857142853</v>
      </c>
      <c r="V9" s="21">
        <v>2500</v>
      </c>
      <c r="W9" s="22">
        <f t="shared" si="0"/>
        <v>1785.7142857142853</v>
      </c>
      <c r="X9" s="22">
        <f t="shared" si="1"/>
        <v>1042.8571428571427</v>
      </c>
      <c r="Y9" s="22">
        <f t="shared" si="2"/>
        <v>742.85714285714266</v>
      </c>
      <c r="Z9" s="22">
        <f t="shared" si="3"/>
        <v>17500</v>
      </c>
      <c r="AA9" s="22">
        <f t="shared" si="4"/>
        <v>7299.9999999999982</v>
      </c>
      <c r="AB9" s="120">
        <f t="shared" si="5"/>
        <v>5199.9999999999982</v>
      </c>
    </row>
    <row r="10" spans="1:28" x14ac:dyDescent="0.25">
      <c r="A10" s="33"/>
      <c r="B10" s="33">
        <v>42371</v>
      </c>
      <c r="C10" s="240">
        <v>42198</v>
      </c>
      <c r="D10" s="38"/>
      <c r="E10" s="16" t="s">
        <v>66</v>
      </c>
      <c r="F10" s="16">
        <v>7</v>
      </c>
      <c r="G10" s="192">
        <v>30000</v>
      </c>
      <c r="H10" s="16" t="s">
        <v>25</v>
      </c>
      <c r="I10" s="598">
        <v>0</v>
      </c>
      <c r="J10" s="44"/>
      <c r="K10" s="44"/>
      <c r="L10" s="44"/>
      <c r="M10" s="49"/>
      <c r="N10" s="28">
        <v>0</v>
      </c>
      <c r="O10" s="16"/>
      <c r="P10" s="16"/>
      <c r="Q10" s="16"/>
      <c r="R10" s="16"/>
      <c r="S10" s="16"/>
      <c r="T10" s="273" t="s">
        <v>65</v>
      </c>
      <c r="U10" s="290">
        <f t="shared" si="6"/>
        <v>4285.7142857142853</v>
      </c>
      <c r="V10" s="21">
        <v>2500</v>
      </c>
      <c r="W10" s="22">
        <f t="shared" si="0"/>
        <v>1785.7142857142853</v>
      </c>
      <c r="X10" s="22">
        <f t="shared" si="1"/>
        <v>1042.8571428571427</v>
      </c>
      <c r="Y10" s="22">
        <f t="shared" si="2"/>
        <v>742.85714285714266</v>
      </c>
      <c r="Z10" s="22">
        <f t="shared" si="3"/>
        <v>17500</v>
      </c>
      <c r="AA10" s="22">
        <f t="shared" si="4"/>
        <v>7299.9999999999982</v>
      </c>
      <c r="AB10" s="120">
        <f t="shared" si="5"/>
        <v>5199.9999999999982</v>
      </c>
    </row>
    <row r="11" spans="1:28" x14ac:dyDescent="0.25">
      <c r="A11" s="33"/>
      <c r="B11" s="33">
        <v>42371</v>
      </c>
      <c r="C11" s="240">
        <v>42199</v>
      </c>
      <c r="D11" s="38"/>
      <c r="E11" s="16" t="s">
        <v>67</v>
      </c>
      <c r="F11" s="16">
        <v>15</v>
      </c>
      <c r="G11" s="192">
        <v>70000</v>
      </c>
      <c r="H11" s="16" t="s">
        <v>25</v>
      </c>
      <c r="I11" s="598">
        <v>0</v>
      </c>
      <c r="J11" s="44"/>
      <c r="K11" s="44"/>
      <c r="L11" s="44"/>
      <c r="M11" s="49"/>
      <c r="N11" s="28">
        <v>0</v>
      </c>
      <c r="O11" s="16"/>
      <c r="P11" s="16"/>
      <c r="Q11" s="16"/>
      <c r="R11" s="16"/>
      <c r="S11" s="16"/>
      <c r="T11" s="273" t="s">
        <v>68</v>
      </c>
      <c r="U11" s="290">
        <f t="shared" si="6"/>
        <v>4666.666666666667</v>
      </c>
      <c r="V11" s="21">
        <v>2500</v>
      </c>
      <c r="W11" s="22">
        <f t="shared" si="0"/>
        <v>2166.666666666667</v>
      </c>
      <c r="X11" s="22">
        <f t="shared" si="1"/>
        <v>1233.3333333333335</v>
      </c>
      <c r="Y11" s="22">
        <f t="shared" si="2"/>
        <v>933.33333333333348</v>
      </c>
      <c r="Z11" s="22">
        <f t="shared" si="3"/>
        <v>37500</v>
      </c>
      <c r="AA11" s="22">
        <f t="shared" si="4"/>
        <v>18500.000000000004</v>
      </c>
      <c r="AB11" s="120">
        <f t="shared" si="5"/>
        <v>14000.000000000002</v>
      </c>
    </row>
    <row r="12" spans="1:28" x14ac:dyDescent="0.25">
      <c r="A12" s="33"/>
      <c r="B12" s="33">
        <v>42371</v>
      </c>
      <c r="C12" s="240">
        <v>42200</v>
      </c>
      <c r="D12" s="37"/>
      <c r="E12" s="16" t="s">
        <v>70</v>
      </c>
      <c r="F12" s="16">
        <v>15</v>
      </c>
      <c r="G12" s="192">
        <v>70000</v>
      </c>
      <c r="H12" s="16" t="s">
        <v>25</v>
      </c>
      <c r="I12" s="598">
        <v>0</v>
      </c>
      <c r="J12" s="44"/>
      <c r="K12" s="44"/>
      <c r="L12" s="44"/>
      <c r="M12" s="49"/>
      <c r="N12" s="28">
        <v>0</v>
      </c>
      <c r="O12" s="16"/>
      <c r="P12" s="16"/>
      <c r="Q12" s="16"/>
      <c r="R12" s="16"/>
      <c r="S12" s="16"/>
      <c r="T12" s="273" t="s">
        <v>69</v>
      </c>
      <c r="U12" s="290">
        <f t="shared" si="6"/>
        <v>4666.666666666667</v>
      </c>
      <c r="V12" s="21">
        <v>2500</v>
      </c>
      <c r="W12" s="22">
        <f t="shared" si="0"/>
        <v>2166.666666666667</v>
      </c>
      <c r="X12" s="22">
        <f t="shared" si="1"/>
        <v>1233.3333333333335</v>
      </c>
      <c r="Y12" s="22">
        <f t="shared" si="2"/>
        <v>933.33333333333348</v>
      </c>
      <c r="Z12" s="22">
        <f t="shared" si="3"/>
        <v>37500</v>
      </c>
      <c r="AA12" s="22">
        <f t="shared" si="4"/>
        <v>18500.000000000004</v>
      </c>
      <c r="AB12" s="120">
        <f t="shared" si="5"/>
        <v>14000.000000000002</v>
      </c>
    </row>
    <row r="13" spans="1:28" ht="15.75" thickBot="1" x14ac:dyDescent="0.3">
      <c r="A13" s="33"/>
      <c r="B13" s="33">
        <v>42371</v>
      </c>
      <c r="C13" s="240">
        <v>42201</v>
      </c>
      <c r="D13" s="53"/>
      <c r="E13" s="16" t="s">
        <v>71</v>
      </c>
      <c r="F13" s="16">
        <v>3</v>
      </c>
      <c r="G13" s="192">
        <v>15000</v>
      </c>
      <c r="H13" s="16" t="s">
        <v>25</v>
      </c>
      <c r="I13" s="606">
        <v>0</v>
      </c>
      <c r="J13" s="45"/>
      <c r="K13" s="45"/>
      <c r="L13" s="45"/>
      <c r="M13" s="50"/>
      <c r="N13" s="36">
        <v>0</v>
      </c>
      <c r="O13" s="35"/>
      <c r="P13" s="35"/>
      <c r="Q13" s="35"/>
      <c r="R13" s="35"/>
      <c r="S13" s="35"/>
      <c r="T13" s="274" t="s">
        <v>72</v>
      </c>
      <c r="U13" s="648">
        <f t="shared" si="6"/>
        <v>5000</v>
      </c>
      <c r="V13" s="649">
        <v>2500</v>
      </c>
      <c r="W13" s="650">
        <f t="shared" si="0"/>
        <v>2500</v>
      </c>
      <c r="X13" s="650">
        <f t="shared" si="1"/>
        <v>1400</v>
      </c>
      <c r="Y13" s="650">
        <f t="shared" si="2"/>
        <v>1100</v>
      </c>
      <c r="Z13" s="650">
        <f t="shared" si="3"/>
        <v>7500</v>
      </c>
      <c r="AA13" s="22">
        <f t="shared" si="4"/>
        <v>4200</v>
      </c>
      <c r="AB13" s="120">
        <f t="shared" si="5"/>
        <v>3300</v>
      </c>
    </row>
    <row r="14" spans="1:28" x14ac:dyDescent="0.25">
      <c r="A14" s="33"/>
      <c r="B14" s="33">
        <v>42373</v>
      </c>
      <c r="C14" s="240">
        <v>42202</v>
      </c>
      <c r="D14" s="52"/>
      <c r="E14" s="16" t="s">
        <v>62</v>
      </c>
      <c r="F14" s="16">
        <v>7</v>
      </c>
      <c r="G14" s="192">
        <v>30000</v>
      </c>
      <c r="H14" s="16" t="s">
        <v>25</v>
      </c>
      <c r="I14" s="607">
        <v>0</v>
      </c>
      <c r="J14" s="110"/>
      <c r="K14" s="110"/>
      <c r="L14" s="110"/>
      <c r="M14" s="111"/>
      <c r="N14" s="112">
        <v>0</v>
      </c>
      <c r="O14" s="24"/>
      <c r="P14" s="24"/>
      <c r="Q14" s="24"/>
      <c r="R14" s="24"/>
      <c r="S14" s="24"/>
      <c r="T14" s="275" t="s">
        <v>73</v>
      </c>
      <c r="U14" s="290">
        <f t="shared" si="6"/>
        <v>4285.7142857142853</v>
      </c>
      <c r="V14" s="21">
        <v>2500</v>
      </c>
      <c r="W14" s="22">
        <f t="shared" si="0"/>
        <v>1785.7142857142853</v>
      </c>
      <c r="X14" s="22">
        <f t="shared" si="1"/>
        <v>1042.8571428571427</v>
      </c>
      <c r="Y14" s="22">
        <f t="shared" si="2"/>
        <v>742.85714285714266</v>
      </c>
      <c r="Z14" s="22">
        <f t="shared" si="3"/>
        <v>17500</v>
      </c>
      <c r="AA14" s="22">
        <f t="shared" si="4"/>
        <v>7299.9999999999982</v>
      </c>
      <c r="AB14" s="120">
        <f t="shared" si="5"/>
        <v>5199.9999999999982</v>
      </c>
    </row>
    <row r="15" spans="1:28" x14ac:dyDescent="0.25">
      <c r="A15" s="33"/>
      <c r="B15" s="33">
        <v>42373</v>
      </c>
      <c r="C15" s="240">
        <v>42203</v>
      </c>
      <c r="D15" s="37"/>
      <c r="E15" s="16" t="s">
        <v>74</v>
      </c>
      <c r="F15" s="16">
        <v>7</v>
      </c>
      <c r="G15" s="192">
        <v>30000</v>
      </c>
      <c r="H15" s="16" t="s">
        <v>25</v>
      </c>
      <c r="I15" s="598">
        <v>0</v>
      </c>
      <c r="J15" s="195"/>
      <c r="K15" s="44"/>
      <c r="L15" s="44"/>
      <c r="M15" s="49"/>
      <c r="N15" s="28">
        <v>0</v>
      </c>
      <c r="O15" s="16"/>
      <c r="P15" s="16"/>
      <c r="Q15" s="16"/>
      <c r="R15" s="16"/>
      <c r="S15" s="16"/>
      <c r="T15" s="273" t="s">
        <v>75</v>
      </c>
      <c r="U15" s="290">
        <f t="shared" si="6"/>
        <v>4285.7142857142853</v>
      </c>
      <c r="V15" s="21">
        <v>2500</v>
      </c>
      <c r="W15" s="22">
        <f t="shared" si="0"/>
        <v>1785.7142857142853</v>
      </c>
      <c r="X15" s="22">
        <f t="shared" si="1"/>
        <v>1042.8571428571427</v>
      </c>
      <c r="Y15" s="22">
        <f t="shared" si="2"/>
        <v>742.85714285714266</v>
      </c>
      <c r="Z15" s="22">
        <f t="shared" si="3"/>
        <v>17500</v>
      </c>
      <c r="AA15" s="22">
        <f t="shared" si="4"/>
        <v>7299.9999999999982</v>
      </c>
      <c r="AB15" s="120">
        <f t="shared" si="5"/>
        <v>5199.9999999999982</v>
      </c>
    </row>
    <row r="16" spans="1:28" x14ac:dyDescent="0.25">
      <c r="A16" s="33"/>
      <c r="B16" s="33">
        <v>42373</v>
      </c>
      <c r="C16" s="240">
        <v>42204</v>
      </c>
      <c r="D16" s="38"/>
      <c r="E16" s="16" t="s">
        <v>77</v>
      </c>
      <c r="F16" s="16">
        <v>7</v>
      </c>
      <c r="G16" s="192">
        <v>30000</v>
      </c>
      <c r="H16" s="16" t="s">
        <v>25</v>
      </c>
      <c r="I16" s="598">
        <v>0</v>
      </c>
      <c r="J16" s="44"/>
      <c r="K16" s="44"/>
      <c r="L16" s="44"/>
      <c r="M16" s="49"/>
      <c r="N16" s="28">
        <v>0</v>
      </c>
      <c r="O16" s="16"/>
      <c r="P16" s="16"/>
      <c r="Q16" s="16"/>
      <c r="R16" s="16"/>
      <c r="S16" s="16"/>
      <c r="T16" s="273" t="s">
        <v>76</v>
      </c>
      <c r="U16" s="290">
        <f t="shared" si="6"/>
        <v>4285.7142857142853</v>
      </c>
      <c r="V16" s="21">
        <v>2500</v>
      </c>
      <c r="W16" s="22">
        <f t="shared" si="0"/>
        <v>1785.7142857142853</v>
      </c>
      <c r="X16" s="22">
        <f t="shared" si="1"/>
        <v>1042.8571428571427</v>
      </c>
      <c r="Y16" s="22">
        <f t="shared" si="2"/>
        <v>742.85714285714266</v>
      </c>
      <c r="Z16" s="22">
        <f t="shared" si="3"/>
        <v>17500</v>
      </c>
      <c r="AA16" s="22">
        <f t="shared" si="4"/>
        <v>7299.9999999999982</v>
      </c>
      <c r="AB16" s="120">
        <f t="shared" si="5"/>
        <v>5199.9999999999982</v>
      </c>
    </row>
    <row r="17" spans="1:28" ht="15.75" thickBot="1" x14ac:dyDescent="0.3">
      <c r="A17" s="33"/>
      <c r="B17" s="33">
        <v>42373</v>
      </c>
      <c r="C17" s="240">
        <v>42205</v>
      </c>
      <c r="D17" s="194"/>
      <c r="E17" s="16" t="s">
        <v>78</v>
      </c>
      <c r="F17" s="16">
        <v>7</v>
      </c>
      <c r="G17" s="192">
        <v>30000</v>
      </c>
      <c r="H17" s="16" t="s">
        <v>25</v>
      </c>
      <c r="I17" s="598">
        <v>0</v>
      </c>
      <c r="J17" s="55"/>
      <c r="K17" s="44"/>
      <c r="L17" s="44"/>
      <c r="M17" s="49"/>
      <c r="N17" s="28">
        <v>0</v>
      </c>
      <c r="O17" s="16"/>
      <c r="P17" s="16"/>
      <c r="Q17" s="16"/>
      <c r="R17" s="16"/>
      <c r="S17" s="16"/>
      <c r="T17" s="273" t="s">
        <v>79</v>
      </c>
      <c r="U17" s="291">
        <f t="shared" si="6"/>
        <v>4285.7142857142853</v>
      </c>
      <c r="V17" s="121">
        <v>2500</v>
      </c>
      <c r="W17" s="122">
        <f t="shared" si="0"/>
        <v>1785.7142857142853</v>
      </c>
      <c r="X17" s="22">
        <f t="shared" si="1"/>
        <v>1042.8571428571427</v>
      </c>
      <c r="Y17" s="22">
        <f t="shared" si="2"/>
        <v>742.85714285714266</v>
      </c>
      <c r="Z17" s="122">
        <f t="shared" si="3"/>
        <v>17500</v>
      </c>
      <c r="AA17" s="122">
        <f t="shared" si="4"/>
        <v>7299.9999999999982</v>
      </c>
      <c r="AB17" s="123">
        <f t="shared" si="5"/>
        <v>5199.9999999999982</v>
      </c>
    </row>
    <row r="18" spans="1:28" ht="15.75" thickBot="1" x14ac:dyDescent="0.3">
      <c r="A18" s="612"/>
      <c r="B18" s="613">
        <v>42373</v>
      </c>
      <c r="C18" s="591">
        <v>42206</v>
      </c>
      <c r="D18" s="16"/>
      <c r="E18" s="614" t="s">
        <v>80</v>
      </c>
      <c r="F18" s="233">
        <v>15</v>
      </c>
      <c r="G18" s="615">
        <v>70000</v>
      </c>
      <c r="H18" s="616" t="s">
        <v>22</v>
      </c>
      <c r="I18" s="51">
        <v>0</v>
      </c>
      <c r="J18" s="44"/>
      <c r="K18" s="44"/>
      <c r="L18" s="44"/>
      <c r="M18" s="49"/>
      <c r="N18" s="28">
        <v>0</v>
      </c>
      <c r="O18" s="16"/>
      <c r="P18" s="16"/>
      <c r="Q18" s="16"/>
      <c r="R18" s="16"/>
      <c r="S18" s="16"/>
      <c r="T18" s="34"/>
      <c r="U18" s="292">
        <f t="shared" si="6"/>
        <v>4666.666666666667</v>
      </c>
      <c r="V18" s="124">
        <v>2500</v>
      </c>
      <c r="W18" s="125">
        <f t="shared" si="0"/>
        <v>2166.666666666667</v>
      </c>
      <c r="X18" s="125">
        <f>+W18-Y18</f>
        <v>1233.3333333333335</v>
      </c>
      <c r="Y18" s="125">
        <f t="shared" si="2"/>
        <v>933.33333333333348</v>
      </c>
      <c r="Z18" s="125">
        <f t="shared" si="3"/>
        <v>37500</v>
      </c>
      <c r="AA18" s="125">
        <f t="shared" si="4"/>
        <v>18500.000000000004</v>
      </c>
      <c r="AB18" s="126">
        <f t="shared" si="5"/>
        <v>14000.000000000002</v>
      </c>
    </row>
    <row r="19" spans="1:28" x14ac:dyDescent="0.25">
      <c r="A19" s="33"/>
      <c r="B19" s="33">
        <v>42373</v>
      </c>
      <c r="C19" s="240">
        <v>42207</v>
      </c>
      <c r="D19" s="38"/>
      <c r="E19" s="16" t="s">
        <v>81</v>
      </c>
      <c r="F19" s="16">
        <v>7</v>
      </c>
      <c r="G19" s="192">
        <v>30000</v>
      </c>
      <c r="H19" s="16" t="s">
        <v>25</v>
      </c>
      <c r="I19" s="598">
        <v>0</v>
      </c>
      <c r="J19" s="44"/>
      <c r="K19" s="44"/>
      <c r="L19" s="44"/>
      <c r="M19" s="49"/>
      <c r="N19" s="28">
        <v>0</v>
      </c>
      <c r="O19" s="16"/>
      <c r="P19" s="16"/>
      <c r="Q19" s="16"/>
      <c r="R19" s="16"/>
      <c r="S19" s="16"/>
      <c r="T19" s="273" t="s">
        <v>82</v>
      </c>
      <c r="U19" s="289">
        <f t="shared" ref="U19:U21" si="7">+G19/F19</f>
        <v>4285.7142857142853</v>
      </c>
      <c r="V19" s="117">
        <v>2500</v>
      </c>
      <c r="W19" s="118">
        <f t="shared" si="0"/>
        <v>1785.7142857142853</v>
      </c>
      <c r="X19" s="22">
        <f t="shared" ref="X19:X21" si="8">+W19-Y19</f>
        <v>1042.8571428571427</v>
      </c>
      <c r="Y19" s="22">
        <f t="shared" si="2"/>
        <v>742.85714285714266</v>
      </c>
      <c r="Z19" s="118">
        <f t="shared" si="3"/>
        <v>17500</v>
      </c>
      <c r="AA19" s="118">
        <f t="shared" si="4"/>
        <v>7299.9999999999982</v>
      </c>
      <c r="AB19" s="119">
        <f t="shared" si="5"/>
        <v>5199.9999999999982</v>
      </c>
    </row>
    <row r="20" spans="1:28" x14ac:dyDescent="0.25">
      <c r="A20" s="33"/>
      <c r="B20" s="33">
        <v>42373</v>
      </c>
      <c r="C20" s="240">
        <v>42208</v>
      </c>
      <c r="D20" s="38"/>
      <c r="E20" s="16" t="s">
        <v>62</v>
      </c>
      <c r="F20" s="16">
        <v>7</v>
      </c>
      <c r="G20" s="192">
        <v>30000</v>
      </c>
      <c r="H20" s="16" t="s">
        <v>25</v>
      </c>
      <c r="I20" s="598">
        <v>0</v>
      </c>
      <c r="J20" s="44"/>
      <c r="K20" s="44"/>
      <c r="L20" s="44"/>
      <c r="M20" s="49"/>
      <c r="N20" s="28">
        <v>0</v>
      </c>
      <c r="O20" s="16"/>
      <c r="P20" s="16"/>
      <c r="Q20" s="16"/>
      <c r="R20" s="16"/>
      <c r="S20" s="16"/>
      <c r="T20" s="273" t="s">
        <v>83</v>
      </c>
      <c r="U20" s="290">
        <f t="shared" si="7"/>
        <v>4285.7142857142853</v>
      </c>
      <c r="V20" s="21">
        <v>2500</v>
      </c>
      <c r="W20" s="22">
        <f t="shared" si="0"/>
        <v>1785.7142857142853</v>
      </c>
      <c r="X20" s="22">
        <f t="shared" si="8"/>
        <v>1042.8571428571427</v>
      </c>
      <c r="Y20" s="22">
        <f t="shared" si="2"/>
        <v>742.85714285714266</v>
      </c>
      <c r="Z20" s="22">
        <f t="shared" si="3"/>
        <v>17500</v>
      </c>
      <c r="AA20" s="22">
        <f t="shared" si="4"/>
        <v>7299.9999999999982</v>
      </c>
      <c r="AB20" s="120">
        <f t="shared" si="5"/>
        <v>5199.9999999999982</v>
      </c>
    </row>
    <row r="21" spans="1:28" ht="15.75" thickBot="1" x14ac:dyDescent="0.3">
      <c r="A21" s="33"/>
      <c r="B21" s="545">
        <v>42373</v>
      </c>
      <c r="C21" s="544">
        <v>42209</v>
      </c>
      <c r="D21" s="194"/>
      <c r="E21" s="56" t="s">
        <v>84</v>
      </c>
      <c r="F21" s="56">
        <v>7</v>
      </c>
      <c r="G21" s="617">
        <v>30000</v>
      </c>
      <c r="H21" s="56" t="s">
        <v>25</v>
      </c>
      <c r="I21" s="598">
        <v>0</v>
      </c>
      <c r="J21" s="44"/>
      <c r="K21" s="44"/>
      <c r="L21" s="696"/>
      <c r="M21" s="49"/>
      <c r="N21" s="28">
        <v>0</v>
      </c>
      <c r="O21" s="16"/>
      <c r="P21" s="16"/>
      <c r="Q21" s="16"/>
      <c r="R21" s="16"/>
      <c r="S21" s="16"/>
      <c r="T21" s="273" t="s">
        <v>85</v>
      </c>
      <c r="U21" s="291">
        <f t="shared" si="7"/>
        <v>4285.7142857142853</v>
      </c>
      <c r="V21" s="121">
        <v>2500</v>
      </c>
      <c r="W21" s="122">
        <f t="shared" si="0"/>
        <v>1785.7142857142853</v>
      </c>
      <c r="X21" s="22">
        <f t="shared" si="8"/>
        <v>1042.8571428571427</v>
      </c>
      <c r="Y21" s="22">
        <f t="shared" si="2"/>
        <v>742.85714285714266</v>
      </c>
      <c r="Z21" s="122">
        <f t="shared" si="3"/>
        <v>17500</v>
      </c>
      <c r="AA21" s="122">
        <f t="shared" si="4"/>
        <v>7299.9999999999982</v>
      </c>
      <c r="AB21" s="123">
        <f t="shared" si="5"/>
        <v>5199.9999999999982</v>
      </c>
    </row>
    <row r="22" spans="1:28" ht="15.75" thickBot="1" x14ac:dyDescent="0.3">
      <c r="A22" s="613"/>
      <c r="B22" s="33">
        <v>42373</v>
      </c>
      <c r="C22" s="16">
        <v>42210</v>
      </c>
      <c r="D22" s="193" t="s">
        <v>87</v>
      </c>
      <c r="E22" s="16" t="s">
        <v>86</v>
      </c>
      <c r="F22" s="16">
        <v>14</v>
      </c>
      <c r="G22" s="192"/>
      <c r="H22" s="16" t="s">
        <v>50</v>
      </c>
      <c r="I22" s="598"/>
      <c r="J22" s="44"/>
      <c r="K22" s="44"/>
      <c r="L22" s="55">
        <v>0</v>
      </c>
      <c r="M22" s="49"/>
      <c r="N22" s="28"/>
      <c r="O22" s="16"/>
      <c r="P22" s="16">
        <v>0</v>
      </c>
      <c r="Q22" s="16"/>
      <c r="R22" s="16"/>
      <c r="S22" s="16"/>
      <c r="T22" s="34"/>
      <c r="U22" s="107"/>
      <c r="V22" s="108"/>
      <c r="W22" s="109"/>
      <c r="X22" s="109"/>
      <c r="Y22" s="109"/>
      <c r="Z22" s="109"/>
      <c r="AA22" s="109"/>
      <c r="AB22" s="109"/>
    </row>
    <row r="23" spans="1:28" ht="15.75" thickBot="1" x14ac:dyDescent="0.3">
      <c r="A23" s="33"/>
      <c r="B23" s="613">
        <v>42373</v>
      </c>
      <c r="C23" s="572">
        <v>42211</v>
      </c>
      <c r="D23" s="675"/>
      <c r="E23" s="233" t="s">
        <v>88</v>
      </c>
      <c r="F23" s="233">
        <v>15</v>
      </c>
      <c r="G23" s="615">
        <v>70000</v>
      </c>
      <c r="H23" s="233" t="s">
        <v>25</v>
      </c>
      <c r="I23" s="598">
        <v>0</v>
      </c>
      <c r="J23" s="44"/>
      <c r="K23" s="44"/>
      <c r="L23" s="699"/>
      <c r="M23" s="49"/>
      <c r="N23" s="28">
        <v>0</v>
      </c>
      <c r="O23" s="16"/>
      <c r="P23" s="16"/>
      <c r="Q23" s="16"/>
      <c r="R23" s="16"/>
      <c r="S23" s="16"/>
      <c r="T23" s="273" t="s">
        <v>89</v>
      </c>
      <c r="U23" s="292">
        <f>+G23/F23</f>
        <v>4666.666666666667</v>
      </c>
      <c r="V23" s="124">
        <v>2500</v>
      </c>
      <c r="W23" s="125">
        <f>+U23-V23</f>
        <v>2166.666666666667</v>
      </c>
      <c r="X23" s="22">
        <f>+W23-Y23</f>
        <v>1233.3333333333335</v>
      </c>
      <c r="Y23" s="22">
        <f>(U23-5000)/2+1100</f>
        <v>933.33333333333348</v>
      </c>
      <c r="Z23" s="125">
        <f>+V23*F23</f>
        <v>37500</v>
      </c>
      <c r="AA23" s="125">
        <f>+X23*F23</f>
        <v>18500.000000000004</v>
      </c>
      <c r="AB23" s="126">
        <f>+Y23*F23</f>
        <v>14000.000000000002</v>
      </c>
    </row>
    <row r="24" spans="1:28" x14ac:dyDescent="0.25">
      <c r="A24" s="54"/>
      <c r="B24" s="33">
        <v>42373</v>
      </c>
      <c r="C24" s="16">
        <v>42212</v>
      </c>
      <c r="D24" s="193" t="s">
        <v>91</v>
      </c>
      <c r="E24" s="16" t="s">
        <v>90</v>
      </c>
      <c r="F24" s="16">
        <v>14</v>
      </c>
      <c r="G24" s="192"/>
      <c r="H24" s="16" t="s">
        <v>50</v>
      </c>
      <c r="I24" s="598"/>
      <c r="J24" s="44"/>
      <c r="K24" s="44"/>
      <c r="L24" s="55">
        <v>0</v>
      </c>
      <c r="M24" s="49"/>
      <c r="N24" s="28"/>
      <c r="O24" s="16"/>
      <c r="P24" s="16">
        <v>0</v>
      </c>
      <c r="Q24" s="16"/>
      <c r="R24" s="16"/>
      <c r="S24" s="16"/>
      <c r="T24" s="34"/>
      <c r="U24" s="113"/>
      <c r="V24" s="114"/>
      <c r="W24" s="115"/>
      <c r="X24" s="115"/>
      <c r="Y24" s="115"/>
      <c r="Z24" s="115"/>
      <c r="AA24" s="115"/>
      <c r="AB24" s="115"/>
    </row>
    <row r="25" spans="1:28" x14ac:dyDescent="0.25">
      <c r="A25" s="33"/>
      <c r="B25" s="33">
        <v>42373</v>
      </c>
      <c r="C25" s="16">
        <v>42213</v>
      </c>
      <c r="D25" s="193" t="s">
        <v>92</v>
      </c>
      <c r="E25" s="16" t="s">
        <v>93</v>
      </c>
      <c r="F25" s="16">
        <v>14</v>
      </c>
      <c r="G25" s="192"/>
      <c r="H25" s="16" t="s">
        <v>50</v>
      </c>
      <c r="I25" s="598"/>
      <c r="J25" s="44"/>
      <c r="K25" s="44"/>
      <c r="L25" s="55">
        <v>0</v>
      </c>
      <c r="M25" s="49"/>
      <c r="N25" s="28"/>
      <c r="O25" s="16"/>
      <c r="P25" s="16">
        <v>0</v>
      </c>
      <c r="Q25" s="16"/>
      <c r="R25" s="16"/>
      <c r="S25" s="16"/>
      <c r="T25" s="34"/>
      <c r="U25" s="30"/>
      <c r="V25" s="19"/>
      <c r="W25" s="20"/>
      <c r="X25" s="20"/>
      <c r="Y25" s="20"/>
      <c r="Z25" s="20"/>
      <c r="AA25" s="20"/>
      <c r="AB25" s="20"/>
    </row>
    <row r="26" spans="1:28" x14ac:dyDescent="0.25">
      <c r="A26" s="33"/>
      <c r="B26" s="33">
        <v>42373</v>
      </c>
      <c r="C26" s="16">
        <v>42214</v>
      </c>
      <c r="D26" s="193" t="s">
        <v>95</v>
      </c>
      <c r="E26" s="16" t="s">
        <v>94</v>
      </c>
      <c r="F26" s="16">
        <v>14</v>
      </c>
      <c r="G26" s="192"/>
      <c r="H26" s="16" t="s">
        <v>50</v>
      </c>
      <c r="I26" s="598"/>
      <c r="J26" s="44"/>
      <c r="K26" s="44"/>
      <c r="L26" s="55">
        <v>0</v>
      </c>
      <c r="M26" s="49"/>
      <c r="N26" s="28"/>
      <c r="O26" s="16"/>
      <c r="P26" s="16">
        <v>0</v>
      </c>
      <c r="Q26" s="16"/>
      <c r="R26" s="16"/>
      <c r="S26" s="16"/>
      <c r="T26" s="34"/>
      <c r="U26" s="29"/>
      <c r="V26" s="21"/>
      <c r="W26" s="22"/>
      <c r="X26" s="22"/>
      <c r="Y26" s="22"/>
      <c r="Z26" s="22"/>
      <c r="AA26" s="22"/>
      <c r="AB26" s="22"/>
    </row>
    <row r="27" spans="1:28" x14ac:dyDescent="0.25">
      <c r="A27" s="33"/>
      <c r="B27" s="33">
        <v>42373</v>
      </c>
      <c r="C27" s="16">
        <v>42215</v>
      </c>
      <c r="D27" s="193" t="s">
        <v>96</v>
      </c>
      <c r="E27" s="16" t="s">
        <v>97</v>
      </c>
      <c r="F27" s="16">
        <v>24</v>
      </c>
      <c r="G27" s="192"/>
      <c r="H27" s="16" t="s">
        <v>50</v>
      </c>
      <c r="I27" s="598"/>
      <c r="J27" s="44"/>
      <c r="K27" s="44"/>
      <c r="L27" s="55">
        <v>0</v>
      </c>
      <c r="M27" s="49"/>
      <c r="N27" s="28"/>
      <c r="O27" s="16"/>
      <c r="P27" s="16">
        <v>0</v>
      </c>
      <c r="Q27" s="16"/>
      <c r="R27" s="16"/>
      <c r="S27" s="16"/>
      <c r="T27" s="34"/>
      <c r="U27" s="29"/>
      <c r="V27" s="21"/>
      <c r="W27" s="22"/>
      <c r="X27" s="22"/>
      <c r="Y27" s="22"/>
      <c r="Z27" s="22"/>
      <c r="AA27" s="22"/>
      <c r="AB27" s="22"/>
    </row>
    <row r="28" spans="1:28" x14ac:dyDescent="0.25">
      <c r="A28" s="33"/>
      <c r="B28" s="33">
        <v>42373</v>
      </c>
      <c r="C28" s="16">
        <v>42216</v>
      </c>
      <c r="D28" s="193" t="s">
        <v>99</v>
      </c>
      <c r="E28" s="16" t="s">
        <v>98</v>
      </c>
      <c r="F28" s="16">
        <v>14</v>
      </c>
      <c r="G28" s="192"/>
      <c r="H28" s="16" t="s">
        <v>50</v>
      </c>
      <c r="I28" s="598"/>
      <c r="J28" s="44"/>
      <c r="K28" s="44"/>
      <c r="L28" s="55">
        <v>0</v>
      </c>
      <c r="M28" s="49"/>
      <c r="N28" s="28"/>
      <c r="O28" s="16"/>
      <c r="P28" s="16">
        <v>0</v>
      </c>
      <c r="Q28" s="16"/>
      <c r="R28" s="16"/>
      <c r="S28" s="16"/>
      <c r="T28" s="34"/>
      <c r="U28" s="29"/>
      <c r="V28" s="21"/>
      <c r="W28" s="22"/>
      <c r="X28" s="22"/>
      <c r="Y28" s="22"/>
      <c r="Z28" s="22"/>
      <c r="AA28" s="22"/>
      <c r="AB28" s="22"/>
    </row>
    <row r="29" spans="1:28" ht="15.75" thickBot="1" x14ac:dyDescent="0.3">
      <c r="A29" s="545"/>
      <c r="B29" s="33">
        <v>42373</v>
      </c>
      <c r="C29" s="16">
        <v>42217</v>
      </c>
      <c r="D29" s="193" t="s">
        <v>100</v>
      </c>
      <c r="E29" s="16" t="s">
        <v>101</v>
      </c>
      <c r="F29" s="16">
        <v>14</v>
      </c>
      <c r="G29" s="192"/>
      <c r="H29" s="16" t="s">
        <v>50</v>
      </c>
      <c r="I29" s="598"/>
      <c r="J29" s="44"/>
      <c r="K29" s="44"/>
      <c r="L29" s="55">
        <v>0</v>
      </c>
      <c r="M29" s="49"/>
      <c r="N29" s="28"/>
      <c r="O29" s="16"/>
      <c r="P29" s="16">
        <v>0</v>
      </c>
      <c r="Q29" s="16"/>
      <c r="R29" s="16"/>
      <c r="S29" s="16"/>
      <c r="T29" s="34"/>
      <c r="U29" s="102"/>
      <c r="V29" s="103"/>
      <c r="W29" s="104"/>
      <c r="X29" s="104"/>
      <c r="Y29" s="104"/>
      <c r="Z29" s="104"/>
      <c r="AA29" s="104"/>
      <c r="AB29" s="104"/>
    </row>
    <row r="30" spans="1:28" x14ac:dyDescent="0.25">
      <c r="A30" s="33"/>
      <c r="B30" s="54">
        <v>42373</v>
      </c>
      <c r="C30" s="350">
        <v>42218</v>
      </c>
      <c r="D30" s="676"/>
      <c r="E30" s="24" t="s">
        <v>103</v>
      </c>
      <c r="F30" s="24">
        <v>15</v>
      </c>
      <c r="G30" s="553">
        <v>70000</v>
      </c>
      <c r="H30" s="24" t="s">
        <v>25</v>
      </c>
      <c r="I30" s="598">
        <v>0</v>
      </c>
      <c r="J30" s="44"/>
      <c r="K30" s="44"/>
      <c r="L30" s="700"/>
      <c r="M30" s="49"/>
      <c r="N30" s="28">
        <v>0</v>
      </c>
      <c r="O30" s="16"/>
      <c r="P30" s="16"/>
      <c r="Q30" s="16"/>
      <c r="R30" s="16"/>
      <c r="S30" s="16"/>
      <c r="T30" s="273" t="s">
        <v>102</v>
      </c>
      <c r="U30" s="289">
        <f t="shared" ref="U30:U32" si="9">+G30/F30</f>
        <v>4666.666666666667</v>
      </c>
      <c r="V30" s="117">
        <v>2500</v>
      </c>
      <c r="W30" s="118">
        <f>+U30-V30</f>
        <v>2166.666666666667</v>
      </c>
      <c r="X30" s="22">
        <f t="shared" ref="X30:X32" si="10">+W30-Y30</f>
        <v>1233.3333333333335</v>
      </c>
      <c r="Y30" s="22">
        <f>(U30-5000)/2+1100</f>
        <v>933.33333333333348</v>
      </c>
      <c r="Z30" s="118">
        <f>+V30*F30</f>
        <v>37500</v>
      </c>
      <c r="AA30" s="118">
        <f>+X30*F30</f>
        <v>18500.000000000004</v>
      </c>
      <c r="AB30" s="119">
        <f>+Y30*F30</f>
        <v>14000.000000000002</v>
      </c>
    </row>
    <row r="31" spans="1:28" x14ac:dyDescent="0.25">
      <c r="A31" s="33"/>
      <c r="B31" s="33">
        <v>42373</v>
      </c>
      <c r="C31" s="240">
        <v>42219</v>
      </c>
      <c r="D31" s="60"/>
      <c r="E31" s="16" t="s">
        <v>104</v>
      </c>
      <c r="F31" s="16">
        <v>7</v>
      </c>
      <c r="G31" s="192">
        <v>30000</v>
      </c>
      <c r="H31" s="16" t="s">
        <v>25</v>
      </c>
      <c r="I31" s="598">
        <v>0</v>
      </c>
      <c r="J31" s="44"/>
      <c r="K31" s="44"/>
      <c r="L31" s="55"/>
      <c r="M31" s="49"/>
      <c r="N31" s="28">
        <v>0</v>
      </c>
      <c r="O31" s="16"/>
      <c r="P31" s="16"/>
      <c r="Q31" s="16"/>
      <c r="R31" s="16"/>
      <c r="S31" s="16"/>
      <c r="T31" s="273" t="s">
        <v>105</v>
      </c>
      <c r="U31" s="290">
        <f t="shared" si="9"/>
        <v>4285.7142857142853</v>
      </c>
      <c r="V31" s="21">
        <v>2500</v>
      </c>
      <c r="W31" s="22">
        <f>+U31-V31</f>
        <v>1785.7142857142853</v>
      </c>
      <c r="X31" s="22">
        <f t="shared" si="10"/>
        <v>1042.8571428571427</v>
      </c>
      <c r="Y31" s="22">
        <f>(U31-5000)/2+1100</f>
        <v>742.85714285714266</v>
      </c>
      <c r="Z31" s="22">
        <f>+V31*F31</f>
        <v>17500</v>
      </c>
      <c r="AA31" s="22">
        <f>+X31*F31</f>
        <v>7299.9999999999982</v>
      </c>
      <c r="AB31" s="120">
        <f>+Y31*F31</f>
        <v>5199.9999999999982</v>
      </c>
    </row>
    <row r="32" spans="1:28" ht="15.75" thickBot="1" x14ac:dyDescent="0.3">
      <c r="A32" s="33"/>
      <c r="B32" s="545">
        <v>42373</v>
      </c>
      <c r="C32" s="544">
        <v>42220</v>
      </c>
      <c r="D32" s="61"/>
      <c r="E32" s="56" t="s">
        <v>107</v>
      </c>
      <c r="F32" s="56">
        <v>7</v>
      </c>
      <c r="G32" s="617">
        <v>30000</v>
      </c>
      <c r="H32" s="56" t="s">
        <v>25</v>
      </c>
      <c r="I32" s="598">
        <v>0</v>
      </c>
      <c r="J32" s="44"/>
      <c r="K32" s="44"/>
      <c r="L32" s="697"/>
      <c r="M32" s="49"/>
      <c r="N32" s="28">
        <v>0</v>
      </c>
      <c r="O32" s="16"/>
      <c r="P32" s="16"/>
      <c r="Q32" s="16"/>
      <c r="R32" s="16"/>
      <c r="S32" s="16"/>
      <c r="T32" s="273" t="s">
        <v>106</v>
      </c>
      <c r="U32" s="291">
        <f t="shared" si="9"/>
        <v>4285.7142857142853</v>
      </c>
      <c r="V32" s="121">
        <v>2500</v>
      </c>
      <c r="W32" s="122">
        <f>+U32-V32</f>
        <v>1785.7142857142853</v>
      </c>
      <c r="X32" s="22">
        <f t="shared" si="10"/>
        <v>1042.8571428571427</v>
      </c>
      <c r="Y32" s="22">
        <f>(U32-5000)/2+1100</f>
        <v>742.85714285714266</v>
      </c>
      <c r="Z32" s="122">
        <f>+V32*F32</f>
        <v>17500</v>
      </c>
      <c r="AA32" s="122">
        <f>+X32*F32</f>
        <v>7299.9999999999982</v>
      </c>
      <c r="AB32" s="123">
        <f>+Y32*F32</f>
        <v>5199.9999999999982</v>
      </c>
    </row>
    <row r="33" spans="1:28" ht="15.75" thickBot="1" x14ac:dyDescent="0.3">
      <c r="A33" s="613"/>
      <c r="B33" s="33">
        <v>42373</v>
      </c>
      <c r="C33" s="16">
        <v>42221</v>
      </c>
      <c r="D33" s="193" t="s">
        <v>108</v>
      </c>
      <c r="E33" s="16" t="s">
        <v>109</v>
      </c>
      <c r="F33" s="16">
        <v>14</v>
      </c>
      <c r="G33" s="192"/>
      <c r="H33" s="16" t="s">
        <v>50</v>
      </c>
      <c r="I33" s="598"/>
      <c r="J33" s="44"/>
      <c r="K33" s="44"/>
      <c r="L33" s="55">
        <v>0</v>
      </c>
      <c r="M33" s="49"/>
      <c r="N33" s="28"/>
      <c r="O33" s="16"/>
      <c r="P33" s="16">
        <v>0</v>
      </c>
      <c r="Q33" s="16"/>
      <c r="R33" s="16"/>
      <c r="S33" s="16"/>
      <c r="T33" s="34"/>
      <c r="U33" s="107"/>
      <c r="V33" s="108"/>
      <c r="W33" s="109"/>
      <c r="X33" s="109"/>
      <c r="Y33" s="109"/>
      <c r="Z33" s="109"/>
      <c r="AA33" s="109"/>
      <c r="AB33" s="109"/>
    </row>
    <row r="34" spans="1:28" ht="15.75" thickBot="1" x14ac:dyDescent="0.3">
      <c r="A34" s="33"/>
      <c r="B34" s="613">
        <v>42373</v>
      </c>
      <c r="C34" s="572">
        <v>42222</v>
      </c>
      <c r="D34" s="675"/>
      <c r="E34" s="233" t="s">
        <v>111</v>
      </c>
      <c r="F34" s="233">
        <v>15</v>
      </c>
      <c r="G34" s="615">
        <v>70000</v>
      </c>
      <c r="H34" s="233" t="s">
        <v>25</v>
      </c>
      <c r="I34" s="598">
        <v>0</v>
      </c>
      <c r="J34" s="44"/>
      <c r="K34" s="44"/>
      <c r="L34" s="699"/>
      <c r="M34" s="49"/>
      <c r="N34" s="28">
        <v>0</v>
      </c>
      <c r="O34" s="16"/>
      <c r="P34" s="16"/>
      <c r="Q34" s="16"/>
      <c r="R34" s="16"/>
      <c r="S34" s="16"/>
      <c r="T34" s="273" t="s">
        <v>110</v>
      </c>
      <c r="U34" s="292">
        <f>+G34/F34</f>
        <v>4666.666666666667</v>
      </c>
      <c r="V34" s="124">
        <v>2500</v>
      </c>
      <c r="W34" s="125">
        <f>+U34-V34</f>
        <v>2166.666666666667</v>
      </c>
      <c r="X34" s="22">
        <f>+W34-Y34</f>
        <v>1233.3333333333335</v>
      </c>
      <c r="Y34" s="22">
        <f>(U34-5000)/2+1100</f>
        <v>933.33333333333348</v>
      </c>
      <c r="Z34" s="125">
        <f>+V34*F34</f>
        <v>37500</v>
      </c>
      <c r="AA34" s="125">
        <f>+X34*F34</f>
        <v>18500.000000000004</v>
      </c>
      <c r="AB34" s="126">
        <f>+Y34*F34</f>
        <v>14000.000000000002</v>
      </c>
    </row>
    <row r="35" spans="1:28" x14ac:dyDescent="0.25">
      <c r="A35" s="54"/>
      <c r="B35" s="33">
        <v>42373</v>
      </c>
      <c r="C35" s="16">
        <v>42223</v>
      </c>
      <c r="D35" s="193" t="s">
        <v>112</v>
      </c>
      <c r="E35" s="16" t="s">
        <v>113</v>
      </c>
      <c r="F35" s="16">
        <v>14</v>
      </c>
      <c r="G35" s="192"/>
      <c r="H35" s="16" t="s">
        <v>50</v>
      </c>
      <c r="I35" s="598"/>
      <c r="J35" s="44"/>
      <c r="K35" s="44"/>
      <c r="L35" s="55">
        <v>0</v>
      </c>
      <c r="M35" s="49"/>
      <c r="N35" s="28"/>
      <c r="O35" s="16"/>
      <c r="P35" s="16">
        <v>0</v>
      </c>
      <c r="Q35" s="16"/>
      <c r="R35" s="16"/>
      <c r="S35" s="16"/>
      <c r="T35" s="34"/>
      <c r="U35" s="113"/>
      <c r="V35" s="114"/>
      <c r="W35" s="115"/>
      <c r="X35" s="115"/>
      <c r="Y35" s="115"/>
      <c r="Z35" s="115"/>
      <c r="AA35" s="115"/>
      <c r="AB35" s="115"/>
    </row>
    <row r="36" spans="1:28" x14ac:dyDescent="0.25">
      <c r="A36" s="33"/>
      <c r="B36" s="33">
        <v>42373</v>
      </c>
      <c r="C36" s="16">
        <v>42224</v>
      </c>
      <c r="D36" s="193" t="s">
        <v>115</v>
      </c>
      <c r="E36" s="16" t="s">
        <v>114</v>
      </c>
      <c r="F36" s="16">
        <v>14</v>
      </c>
      <c r="G36" s="192"/>
      <c r="H36" s="16" t="s">
        <v>50</v>
      </c>
      <c r="I36" s="598"/>
      <c r="J36" s="44"/>
      <c r="K36" s="44"/>
      <c r="L36" s="55">
        <v>0</v>
      </c>
      <c r="M36" s="49"/>
      <c r="N36" s="28"/>
      <c r="O36" s="23"/>
      <c r="P36" s="16">
        <v>0</v>
      </c>
      <c r="Q36" s="16"/>
      <c r="R36" s="16"/>
      <c r="S36" s="16"/>
      <c r="T36" s="34"/>
      <c r="U36" s="30"/>
      <c r="V36" s="19"/>
      <c r="W36" s="20"/>
      <c r="X36" s="20"/>
      <c r="Y36" s="20"/>
      <c r="Z36" s="20"/>
      <c r="AA36" s="20"/>
      <c r="AB36" s="20"/>
    </row>
    <row r="37" spans="1:28" x14ac:dyDescent="0.25">
      <c r="A37" s="33"/>
      <c r="B37" s="613">
        <v>42373</v>
      </c>
      <c r="C37" s="233">
        <v>42225</v>
      </c>
      <c r="D37" s="675"/>
      <c r="E37" s="233" t="s">
        <v>116</v>
      </c>
      <c r="F37" s="233">
        <v>15</v>
      </c>
      <c r="G37" s="677"/>
      <c r="H37" s="623" t="s">
        <v>23</v>
      </c>
      <c r="I37" s="51">
        <v>0</v>
      </c>
      <c r="J37" s="44"/>
      <c r="K37" s="44"/>
      <c r="L37" s="699"/>
      <c r="M37" s="49"/>
      <c r="N37" s="28">
        <v>0</v>
      </c>
      <c r="O37" s="23"/>
      <c r="P37" s="16"/>
      <c r="Q37" s="16"/>
      <c r="R37" s="16"/>
      <c r="S37" s="16"/>
      <c r="T37" s="34"/>
      <c r="U37" s="30"/>
      <c r="V37" s="19"/>
      <c r="W37" s="20"/>
      <c r="X37" s="20"/>
      <c r="Y37" s="20"/>
      <c r="Z37" s="20"/>
      <c r="AA37" s="20"/>
      <c r="AB37" s="20"/>
    </row>
    <row r="38" spans="1:28" x14ac:dyDescent="0.25">
      <c r="A38" s="33"/>
      <c r="B38" s="33">
        <v>42373</v>
      </c>
      <c r="C38" s="16">
        <v>42226</v>
      </c>
      <c r="D38" s="193" t="s">
        <v>118</v>
      </c>
      <c r="E38" s="18" t="s">
        <v>117</v>
      </c>
      <c r="F38" s="16">
        <v>14</v>
      </c>
      <c r="G38" s="192"/>
      <c r="H38" s="16" t="s">
        <v>50</v>
      </c>
      <c r="I38" s="598"/>
      <c r="J38" s="44"/>
      <c r="K38" s="44"/>
      <c r="L38" s="55">
        <v>0</v>
      </c>
      <c r="M38" s="49"/>
      <c r="N38" s="28"/>
      <c r="O38" s="23"/>
      <c r="P38" s="16">
        <v>0</v>
      </c>
      <c r="Q38" s="16"/>
      <c r="R38" s="16"/>
      <c r="S38" s="16"/>
      <c r="T38" s="34"/>
      <c r="U38" s="29"/>
      <c r="V38" s="21"/>
      <c r="W38" s="22"/>
      <c r="X38" s="22"/>
      <c r="Y38" s="22"/>
      <c r="Z38" s="22"/>
      <c r="AA38" s="22"/>
      <c r="AB38" s="22"/>
    </row>
    <row r="39" spans="1:28" x14ac:dyDescent="0.25">
      <c r="A39" s="33"/>
      <c r="B39" s="33">
        <v>42373</v>
      </c>
      <c r="C39" s="16">
        <v>42227</v>
      </c>
      <c r="D39" s="193" t="s">
        <v>119</v>
      </c>
      <c r="E39" s="18" t="s">
        <v>120</v>
      </c>
      <c r="F39" s="16">
        <v>14</v>
      </c>
      <c r="G39" s="192"/>
      <c r="H39" s="16" t="s">
        <v>50</v>
      </c>
      <c r="I39" s="598"/>
      <c r="J39" s="44"/>
      <c r="K39" s="44"/>
      <c r="L39" s="55">
        <v>0</v>
      </c>
      <c r="M39" s="49"/>
      <c r="N39" s="28"/>
      <c r="O39" s="23"/>
      <c r="P39" s="16">
        <v>0</v>
      </c>
      <c r="Q39" s="16"/>
      <c r="R39" s="16"/>
      <c r="S39" s="16"/>
      <c r="T39" s="34"/>
      <c r="U39" s="29"/>
      <c r="V39" s="21"/>
      <c r="W39" s="22"/>
      <c r="X39" s="22"/>
      <c r="Y39" s="22"/>
      <c r="Z39" s="22"/>
      <c r="AA39" s="22"/>
      <c r="AB39" s="22"/>
    </row>
    <row r="40" spans="1:28" x14ac:dyDescent="0.25">
      <c r="A40" s="33"/>
      <c r="B40" s="54">
        <v>42373</v>
      </c>
      <c r="C40" s="24">
        <v>42228</v>
      </c>
      <c r="D40" s="676"/>
      <c r="E40" s="678" t="s">
        <v>121</v>
      </c>
      <c r="F40" s="24">
        <v>15</v>
      </c>
      <c r="G40" s="679"/>
      <c r="H40" s="27" t="s">
        <v>23</v>
      </c>
      <c r="I40" s="51">
        <v>0</v>
      </c>
      <c r="J40" s="44"/>
      <c r="K40" s="44"/>
      <c r="L40" s="700"/>
      <c r="M40" s="49"/>
      <c r="N40" s="28">
        <v>0</v>
      </c>
      <c r="O40" s="16"/>
      <c r="P40" s="16"/>
      <c r="Q40" s="16"/>
      <c r="R40" s="16"/>
      <c r="S40" s="16"/>
      <c r="T40" s="34"/>
      <c r="U40" s="29"/>
      <c r="V40" s="21"/>
      <c r="W40" s="22"/>
      <c r="X40" s="22"/>
      <c r="Y40" s="22"/>
      <c r="Z40" s="22"/>
      <c r="AA40" s="22"/>
      <c r="AB40" s="22"/>
    </row>
    <row r="41" spans="1:28" x14ac:dyDescent="0.25">
      <c r="A41" s="33"/>
      <c r="B41" s="545">
        <v>42373</v>
      </c>
      <c r="C41" s="56">
        <v>42229</v>
      </c>
      <c r="D41" s="61"/>
      <c r="E41" s="57" t="s">
        <v>122</v>
      </c>
      <c r="F41" s="56">
        <v>15</v>
      </c>
      <c r="G41" s="58"/>
      <c r="H41" s="546" t="s">
        <v>23</v>
      </c>
      <c r="I41" s="51">
        <v>0</v>
      </c>
      <c r="J41" s="44"/>
      <c r="K41" s="44"/>
      <c r="L41" s="697"/>
      <c r="M41" s="49"/>
      <c r="N41" s="28">
        <v>0</v>
      </c>
      <c r="O41" s="16"/>
      <c r="P41" s="16"/>
      <c r="Q41" s="16"/>
      <c r="R41" s="16"/>
      <c r="S41" s="16"/>
      <c r="T41" s="34"/>
      <c r="U41" s="30"/>
      <c r="V41" s="19"/>
      <c r="W41" s="20"/>
      <c r="X41" s="20"/>
      <c r="Y41" s="20"/>
      <c r="Z41" s="20"/>
      <c r="AA41" s="20"/>
      <c r="AB41" s="20"/>
    </row>
    <row r="42" spans="1:28" x14ac:dyDescent="0.25">
      <c r="A42" s="33"/>
      <c r="B42" s="33">
        <v>42373</v>
      </c>
      <c r="C42" s="16">
        <v>42230</v>
      </c>
      <c r="D42" s="193" t="s">
        <v>124</v>
      </c>
      <c r="E42" s="18" t="s">
        <v>123</v>
      </c>
      <c r="F42" s="16">
        <v>24</v>
      </c>
      <c r="G42" s="192"/>
      <c r="H42" s="16" t="s">
        <v>50</v>
      </c>
      <c r="I42" s="598"/>
      <c r="J42" s="44"/>
      <c r="K42" s="44"/>
      <c r="L42" s="55">
        <v>0</v>
      </c>
      <c r="M42" s="49"/>
      <c r="N42" s="28"/>
      <c r="O42" s="16"/>
      <c r="P42" s="16">
        <v>0</v>
      </c>
      <c r="Q42" s="16"/>
      <c r="R42" s="16"/>
      <c r="S42" s="16"/>
      <c r="T42" s="34"/>
      <c r="U42" s="30"/>
      <c r="V42" s="19"/>
      <c r="W42" s="20"/>
      <c r="X42" s="20"/>
      <c r="Y42" s="20"/>
      <c r="Z42" s="20"/>
      <c r="AA42" s="20"/>
      <c r="AB42" s="20"/>
    </row>
    <row r="43" spans="1:28" x14ac:dyDescent="0.25">
      <c r="A43" s="33"/>
      <c r="B43" s="33">
        <v>42373</v>
      </c>
      <c r="C43" s="16">
        <v>42231</v>
      </c>
      <c r="D43" s="193" t="s">
        <v>125</v>
      </c>
      <c r="E43" s="18" t="s">
        <v>109</v>
      </c>
      <c r="F43" s="16">
        <v>14</v>
      </c>
      <c r="G43" s="192"/>
      <c r="H43" s="16" t="s">
        <v>50</v>
      </c>
      <c r="I43" s="598"/>
      <c r="J43" s="44"/>
      <c r="K43" s="44"/>
      <c r="L43" s="55">
        <v>0</v>
      </c>
      <c r="M43" s="49"/>
      <c r="N43" s="28"/>
      <c r="O43" s="16"/>
      <c r="P43" s="16">
        <v>0</v>
      </c>
      <c r="Q43" s="16"/>
      <c r="R43" s="16"/>
      <c r="S43" s="16"/>
      <c r="T43" s="34"/>
      <c r="U43" s="30"/>
      <c r="V43" s="19"/>
      <c r="W43" s="20"/>
      <c r="X43" s="20"/>
      <c r="Y43" s="20"/>
      <c r="Z43" s="20"/>
      <c r="AA43" s="20"/>
      <c r="AB43" s="20"/>
    </row>
    <row r="44" spans="1:28" x14ac:dyDescent="0.25">
      <c r="A44" s="33"/>
      <c r="B44" s="54">
        <v>42373</v>
      </c>
      <c r="C44" s="233">
        <v>42232</v>
      </c>
      <c r="D44" s="675"/>
      <c r="E44" s="680" t="s">
        <v>126</v>
      </c>
      <c r="F44" s="233">
        <v>15</v>
      </c>
      <c r="G44" s="677"/>
      <c r="H44" s="27" t="s">
        <v>23</v>
      </c>
      <c r="I44" s="51">
        <v>0</v>
      </c>
      <c r="J44" s="44"/>
      <c r="K44" s="44"/>
      <c r="L44" s="700"/>
      <c r="M44" s="49"/>
      <c r="N44" s="28">
        <v>0</v>
      </c>
      <c r="O44" s="16"/>
      <c r="P44" s="16"/>
      <c r="Q44" s="16"/>
      <c r="R44" s="16"/>
      <c r="S44" s="16"/>
      <c r="T44" s="34"/>
      <c r="U44" s="29"/>
      <c r="V44" s="21"/>
      <c r="W44" s="22"/>
      <c r="X44" s="22"/>
      <c r="Y44" s="22"/>
      <c r="Z44" s="22"/>
      <c r="AA44" s="22"/>
      <c r="AB44" s="22"/>
    </row>
    <row r="45" spans="1:28" x14ac:dyDescent="0.25">
      <c r="A45" s="23"/>
      <c r="B45" s="33">
        <v>42373</v>
      </c>
      <c r="C45" s="56">
        <v>42233</v>
      </c>
      <c r="D45" s="62"/>
      <c r="E45" s="23" t="s">
        <v>127</v>
      </c>
      <c r="F45" s="23">
        <v>15</v>
      </c>
      <c r="G45" s="59"/>
      <c r="H45" s="64" t="s">
        <v>23</v>
      </c>
      <c r="I45" s="68">
        <v>0</v>
      </c>
      <c r="J45" s="23"/>
      <c r="K45" s="23"/>
      <c r="L45" s="63"/>
      <c r="M45" s="69"/>
      <c r="N45" s="68">
        <v>0</v>
      </c>
      <c r="O45" s="23"/>
      <c r="P45" s="23"/>
      <c r="Q45" s="23"/>
      <c r="R45" s="23"/>
      <c r="S45" s="23"/>
      <c r="T45" s="69"/>
    </row>
    <row r="46" spans="1:28" x14ac:dyDescent="0.25">
      <c r="A46" s="23"/>
      <c r="B46" s="545">
        <v>42373</v>
      </c>
      <c r="C46" s="56">
        <v>42234</v>
      </c>
      <c r="D46" s="105"/>
      <c r="E46" s="94" t="s">
        <v>128</v>
      </c>
      <c r="F46" s="94">
        <v>15</v>
      </c>
      <c r="G46" s="95"/>
      <c r="H46" s="106" t="s">
        <v>23</v>
      </c>
      <c r="I46" s="68">
        <v>0</v>
      </c>
      <c r="J46" s="23"/>
      <c r="K46" s="23"/>
      <c r="L46" s="698"/>
      <c r="M46" s="69"/>
      <c r="N46" s="68">
        <v>0</v>
      </c>
      <c r="O46" s="23"/>
      <c r="P46" s="23"/>
      <c r="Q46" s="23"/>
      <c r="R46" s="23"/>
      <c r="S46" s="23"/>
      <c r="T46" s="69"/>
    </row>
    <row r="47" spans="1:28" x14ac:dyDescent="0.25">
      <c r="A47" s="23"/>
      <c r="B47" s="33">
        <v>42373</v>
      </c>
      <c r="C47" s="16">
        <v>42235</v>
      </c>
      <c r="D47" s="62" t="s">
        <v>129</v>
      </c>
      <c r="E47" s="23" t="s">
        <v>90</v>
      </c>
      <c r="F47" s="23">
        <v>14</v>
      </c>
      <c r="G47" s="59"/>
      <c r="H47" s="23" t="s">
        <v>50</v>
      </c>
      <c r="I47" s="577"/>
      <c r="J47" s="23"/>
      <c r="K47" s="23"/>
      <c r="L47" s="63">
        <v>0</v>
      </c>
      <c r="M47" s="69"/>
      <c r="N47" s="68"/>
      <c r="O47" s="23"/>
      <c r="P47" s="23">
        <v>0</v>
      </c>
      <c r="Q47" s="23"/>
      <c r="R47" s="23"/>
      <c r="S47" s="23"/>
      <c r="T47" s="69"/>
    </row>
    <row r="48" spans="1:28" x14ac:dyDescent="0.25">
      <c r="A48" s="23"/>
      <c r="B48" s="54">
        <v>42373</v>
      </c>
      <c r="C48" s="233">
        <v>42236</v>
      </c>
      <c r="D48" s="75"/>
      <c r="E48" s="32" t="s">
        <v>130</v>
      </c>
      <c r="F48" s="32">
        <v>15</v>
      </c>
      <c r="G48" s="76"/>
      <c r="H48" s="77" t="s">
        <v>23</v>
      </c>
      <c r="I48" s="68">
        <v>0</v>
      </c>
      <c r="J48" s="23"/>
      <c r="K48" s="23"/>
      <c r="L48" s="79"/>
      <c r="M48" s="69"/>
      <c r="N48" s="68">
        <v>0</v>
      </c>
      <c r="O48" s="23"/>
      <c r="P48" s="23"/>
      <c r="Q48" s="23"/>
      <c r="R48" s="23"/>
      <c r="S48" s="23"/>
      <c r="T48" s="69"/>
    </row>
    <row r="49" spans="1:28" x14ac:dyDescent="0.25">
      <c r="A49" s="23"/>
      <c r="B49" s="545">
        <v>42373</v>
      </c>
      <c r="C49" s="56">
        <v>42237</v>
      </c>
      <c r="D49" s="105"/>
      <c r="E49" s="94" t="s">
        <v>131</v>
      </c>
      <c r="F49" s="94">
        <v>15</v>
      </c>
      <c r="G49" s="95"/>
      <c r="H49" s="106" t="s">
        <v>23</v>
      </c>
      <c r="I49" s="68">
        <v>0</v>
      </c>
      <c r="J49" s="23"/>
      <c r="K49" s="23"/>
      <c r="L49" s="698"/>
      <c r="M49" s="69"/>
      <c r="N49" s="68">
        <v>0</v>
      </c>
      <c r="O49" s="23"/>
      <c r="P49" s="23"/>
      <c r="Q49" s="23"/>
      <c r="R49" s="23"/>
      <c r="S49" s="23"/>
      <c r="T49" s="69"/>
    </row>
    <row r="50" spans="1:28" x14ac:dyDescent="0.25">
      <c r="A50" s="23"/>
      <c r="B50" s="33">
        <v>42373</v>
      </c>
      <c r="C50" s="16">
        <v>42238</v>
      </c>
      <c r="D50" s="62" t="s">
        <v>132</v>
      </c>
      <c r="E50" s="23" t="s">
        <v>86</v>
      </c>
      <c r="F50" s="23">
        <v>14</v>
      </c>
      <c r="G50" s="59"/>
      <c r="H50" s="23" t="s">
        <v>50</v>
      </c>
      <c r="I50" s="577"/>
      <c r="J50" s="23"/>
      <c r="K50" s="23"/>
      <c r="L50" s="63">
        <v>0</v>
      </c>
      <c r="M50" s="69"/>
      <c r="N50" s="68"/>
      <c r="O50" s="23"/>
      <c r="P50" s="23">
        <v>0</v>
      </c>
      <c r="Q50" s="23"/>
      <c r="R50" s="23"/>
      <c r="S50" s="23"/>
      <c r="T50" s="69"/>
    </row>
    <row r="51" spans="1:28" ht="15.75" thickBot="1" x14ac:dyDescent="0.3">
      <c r="A51" s="94"/>
      <c r="B51" s="33">
        <v>42373</v>
      </c>
      <c r="C51" s="16">
        <v>42239</v>
      </c>
      <c r="D51" s="62" t="s">
        <v>133</v>
      </c>
      <c r="E51" s="23" t="s">
        <v>93</v>
      </c>
      <c r="F51" s="23">
        <v>14</v>
      </c>
      <c r="G51" s="59"/>
      <c r="H51" s="23" t="s">
        <v>50</v>
      </c>
      <c r="I51" s="577"/>
      <c r="J51" s="23"/>
      <c r="K51" s="23"/>
      <c r="L51" s="63">
        <v>0</v>
      </c>
      <c r="M51" s="69"/>
      <c r="N51" s="68"/>
      <c r="O51" s="23"/>
      <c r="P51" s="23">
        <v>0</v>
      </c>
      <c r="Q51" s="23"/>
      <c r="R51" s="23"/>
      <c r="S51" s="23"/>
      <c r="T51" s="69"/>
    </row>
    <row r="52" spans="1:28" ht="15.75" thickBot="1" x14ac:dyDescent="0.3">
      <c r="A52" s="561"/>
      <c r="B52" s="613">
        <v>42373</v>
      </c>
      <c r="C52" s="591">
        <v>42240</v>
      </c>
      <c r="D52" s="681"/>
      <c r="E52" s="226" t="s">
        <v>80</v>
      </c>
      <c r="F52" s="116">
        <v>15</v>
      </c>
      <c r="G52" s="554">
        <v>70000</v>
      </c>
      <c r="H52" s="227" t="s">
        <v>22</v>
      </c>
      <c r="I52" s="68">
        <v>0</v>
      </c>
      <c r="J52" s="23"/>
      <c r="K52" s="23"/>
      <c r="L52" s="701"/>
      <c r="M52" s="69"/>
      <c r="N52" s="68">
        <v>0</v>
      </c>
      <c r="O52" s="23"/>
      <c r="P52" s="23"/>
      <c r="Q52" s="23"/>
      <c r="R52" s="23"/>
      <c r="S52" s="23"/>
      <c r="T52" s="69"/>
      <c r="U52" s="292">
        <f t="shared" ref="U52" si="11">+G52/F52</f>
        <v>4666.666666666667</v>
      </c>
      <c r="V52" s="124">
        <v>2500</v>
      </c>
      <c r="W52" s="125">
        <f>+U52-V52</f>
        <v>2166.666666666667</v>
      </c>
      <c r="X52" s="125">
        <f>+W52-Y52</f>
        <v>1233.3333333333335</v>
      </c>
      <c r="Y52" s="125">
        <f>(U52-5000)/2+1100</f>
        <v>933.33333333333348</v>
      </c>
      <c r="Z52" s="125">
        <f>+V52*F52</f>
        <v>37500</v>
      </c>
      <c r="AA52" s="125">
        <f>+X52*F52</f>
        <v>18500.000000000004</v>
      </c>
      <c r="AB52" s="126">
        <f>+Y52*F52</f>
        <v>14000.000000000002</v>
      </c>
    </row>
    <row r="53" spans="1:28" ht="15.75" thickBot="1" x14ac:dyDescent="0.3">
      <c r="A53" s="116"/>
      <c r="B53" s="33">
        <v>42373</v>
      </c>
      <c r="C53" s="16">
        <v>42241</v>
      </c>
      <c r="D53" s="62" t="s">
        <v>134</v>
      </c>
      <c r="E53" s="23" t="s">
        <v>98</v>
      </c>
      <c r="F53" s="23">
        <v>14</v>
      </c>
      <c r="G53" s="59"/>
      <c r="H53" s="23" t="s">
        <v>50</v>
      </c>
      <c r="I53" s="577"/>
      <c r="J53" s="23"/>
      <c r="K53" s="23"/>
      <c r="L53" s="63">
        <v>0</v>
      </c>
      <c r="M53" s="69"/>
      <c r="N53" s="68"/>
      <c r="O53" s="23"/>
      <c r="P53" s="23">
        <v>0</v>
      </c>
      <c r="Q53" s="23"/>
      <c r="R53" s="23"/>
      <c r="S53" s="23"/>
      <c r="T53" s="69"/>
    </row>
    <row r="54" spans="1:28" ht="15.75" thickBot="1" x14ac:dyDescent="0.3">
      <c r="A54" s="23"/>
      <c r="B54" s="613">
        <v>42373</v>
      </c>
      <c r="C54" s="572">
        <v>42242</v>
      </c>
      <c r="D54" s="682"/>
      <c r="E54" s="116" t="s">
        <v>74</v>
      </c>
      <c r="F54" s="116">
        <v>7</v>
      </c>
      <c r="G54" s="554">
        <v>30000</v>
      </c>
      <c r="H54" s="233" t="s">
        <v>25</v>
      </c>
      <c r="I54" s="577">
        <v>0</v>
      </c>
      <c r="J54" s="23"/>
      <c r="K54" s="23"/>
      <c r="L54" s="701"/>
      <c r="M54" s="69"/>
      <c r="N54" s="68">
        <v>0</v>
      </c>
      <c r="O54" s="23"/>
      <c r="P54" s="23"/>
      <c r="Q54" s="23"/>
      <c r="R54" s="23"/>
      <c r="S54" s="23"/>
      <c r="T54" s="64">
        <v>1192</v>
      </c>
      <c r="U54" s="292">
        <f>+G54/F54</f>
        <v>4285.7142857142853</v>
      </c>
      <c r="V54" s="124">
        <v>2500</v>
      </c>
      <c r="W54" s="125">
        <f>+U54-V54</f>
        <v>1785.7142857142853</v>
      </c>
      <c r="X54" s="22">
        <f>+W54-Y54</f>
        <v>1042.8571428571427</v>
      </c>
      <c r="Y54" s="22">
        <f>(U54-5000)/2+1100</f>
        <v>742.85714285714266</v>
      </c>
      <c r="Z54" s="125">
        <f>+V54*F54</f>
        <v>17500</v>
      </c>
      <c r="AA54" s="125">
        <f>+X54*F54</f>
        <v>7299.9999999999982</v>
      </c>
      <c r="AB54" s="126">
        <f>+Y54*F54</f>
        <v>5199.9999999999982</v>
      </c>
    </row>
    <row r="55" spans="1:28" ht="15.75" thickBot="1" x14ac:dyDescent="0.3">
      <c r="A55" s="116"/>
      <c r="B55" s="33">
        <v>42373</v>
      </c>
      <c r="C55" s="16">
        <v>42243</v>
      </c>
      <c r="D55" s="62" t="s">
        <v>135</v>
      </c>
      <c r="E55" s="23" t="s">
        <v>114</v>
      </c>
      <c r="F55" s="23">
        <v>14</v>
      </c>
      <c r="G55" s="59"/>
      <c r="H55" s="23" t="s">
        <v>50</v>
      </c>
      <c r="I55" s="577"/>
      <c r="J55" s="23"/>
      <c r="K55" s="23"/>
      <c r="L55" s="63">
        <v>0</v>
      </c>
      <c r="M55" s="69"/>
      <c r="N55" s="68"/>
      <c r="O55" s="23"/>
      <c r="P55" s="23">
        <v>0</v>
      </c>
      <c r="Q55" s="23"/>
      <c r="R55" s="23"/>
      <c r="S55" s="23"/>
      <c r="T55" s="69"/>
    </row>
    <row r="56" spans="1:28" x14ac:dyDescent="0.25">
      <c r="A56" s="23"/>
      <c r="B56" s="54">
        <v>42373</v>
      </c>
      <c r="C56" s="350">
        <v>42244</v>
      </c>
      <c r="D56" s="609"/>
      <c r="E56" s="32" t="s">
        <v>70</v>
      </c>
      <c r="F56" s="32">
        <v>15</v>
      </c>
      <c r="G56" s="76">
        <v>70000</v>
      </c>
      <c r="H56" s="24" t="s">
        <v>25</v>
      </c>
      <c r="I56" s="577">
        <v>0</v>
      </c>
      <c r="J56" s="23"/>
      <c r="K56" s="23"/>
      <c r="L56" s="79"/>
      <c r="M56" s="69"/>
      <c r="N56" s="68">
        <v>0</v>
      </c>
      <c r="O56" s="23"/>
      <c r="P56" s="23"/>
      <c r="Q56" s="23"/>
      <c r="R56" s="23"/>
      <c r="S56" s="23"/>
      <c r="T56" s="64">
        <v>1193</v>
      </c>
      <c r="U56" s="289">
        <f t="shared" ref="U56:U57" si="12">+G56/F56</f>
        <v>4666.666666666667</v>
      </c>
      <c r="V56" s="117">
        <v>2500</v>
      </c>
      <c r="W56" s="118">
        <f>+U56-V56</f>
        <v>2166.666666666667</v>
      </c>
      <c r="X56" s="22">
        <f t="shared" ref="X56:X57" si="13">+W56-Y56</f>
        <v>1233.3333333333335</v>
      </c>
      <c r="Y56" s="22">
        <f>(U56-5000)/2+1100</f>
        <v>933.33333333333348</v>
      </c>
      <c r="Z56" s="118">
        <f>+V56*F56</f>
        <v>37500</v>
      </c>
      <c r="AA56" s="118">
        <f>+X56*F56</f>
        <v>18500.000000000004</v>
      </c>
      <c r="AB56" s="119">
        <f>+Y56*F56</f>
        <v>14000.000000000002</v>
      </c>
    </row>
    <row r="57" spans="1:28" ht="15.75" thickBot="1" x14ac:dyDescent="0.3">
      <c r="A57" s="23"/>
      <c r="B57" s="545">
        <v>42373</v>
      </c>
      <c r="C57" s="544">
        <v>42245</v>
      </c>
      <c r="D57" s="670"/>
      <c r="E57" s="94" t="s">
        <v>81</v>
      </c>
      <c r="F57" s="94">
        <v>7</v>
      </c>
      <c r="G57" s="95">
        <v>30000</v>
      </c>
      <c r="H57" s="56" t="s">
        <v>25</v>
      </c>
      <c r="I57" s="577">
        <v>0</v>
      </c>
      <c r="J57" s="23"/>
      <c r="K57" s="23"/>
      <c r="L57" s="698"/>
      <c r="M57" s="69"/>
      <c r="N57" s="68">
        <v>0</v>
      </c>
      <c r="O57" s="23"/>
      <c r="P57" s="23"/>
      <c r="Q57" s="23"/>
      <c r="R57" s="23"/>
      <c r="S57" s="23"/>
      <c r="T57" s="64">
        <v>1194</v>
      </c>
      <c r="U57" s="291">
        <f t="shared" si="12"/>
        <v>4285.7142857142853</v>
      </c>
      <c r="V57" s="121">
        <v>2500</v>
      </c>
      <c r="W57" s="122">
        <f>+U57-V57</f>
        <v>1785.7142857142853</v>
      </c>
      <c r="X57" s="22">
        <f t="shared" si="13"/>
        <v>1042.8571428571427</v>
      </c>
      <c r="Y57" s="22">
        <f>(U57-5000)/2+1100</f>
        <v>742.85714285714266</v>
      </c>
      <c r="Z57" s="122">
        <f>+V57*F57</f>
        <v>17500</v>
      </c>
      <c r="AA57" s="122">
        <f>+X57*F57</f>
        <v>7299.9999999999982</v>
      </c>
      <c r="AB57" s="123">
        <f>+Y57*F57</f>
        <v>5199.9999999999982</v>
      </c>
    </row>
    <row r="58" spans="1:28" ht="15.75" thickBot="1" x14ac:dyDescent="0.3">
      <c r="A58" s="116"/>
      <c r="B58" s="33">
        <v>42373</v>
      </c>
      <c r="C58" s="16">
        <v>42246</v>
      </c>
      <c r="D58" s="62" t="s">
        <v>136</v>
      </c>
      <c r="E58" s="23" t="s">
        <v>90</v>
      </c>
      <c r="F58" s="23">
        <v>14</v>
      </c>
      <c r="G58" s="59"/>
      <c r="H58" s="23" t="s">
        <v>50</v>
      </c>
      <c r="I58" s="577"/>
      <c r="J58" s="23"/>
      <c r="K58" s="23"/>
      <c r="L58" s="63">
        <v>0</v>
      </c>
      <c r="M58" s="69"/>
      <c r="N58" s="68"/>
      <c r="O58" s="23"/>
      <c r="P58" s="23">
        <v>0</v>
      </c>
      <c r="Q58" s="23"/>
      <c r="R58" s="23"/>
      <c r="S58" s="23"/>
      <c r="T58" s="69"/>
    </row>
    <row r="59" spans="1:28" ht="15.75" thickBot="1" x14ac:dyDescent="0.3">
      <c r="A59" s="23"/>
      <c r="B59" s="54">
        <v>42373</v>
      </c>
      <c r="C59" s="350">
        <v>42247</v>
      </c>
      <c r="D59" s="609"/>
      <c r="E59" s="32" t="s">
        <v>137</v>
      </c>
      <c r="F59" s="32">
        <v>7</v>
      </c>
      <c r="G59" s="76">
        <v>30000</v>
      </c>
      <c r="H59" s="24" t="s">
        <v>25</v>
      </c>
      <c r="I59" s="577">
        <v>0</v>
      </c>
      <c r="J59" s="23"/>
      <c r="K59" s="23"/>
      <c r="L59" s="79"/>
      <c r="M59" s="69"/>
      <c r="N59" s="68">
        <v>0</v>
      </c>
      <c r="O59" s="23"/>
      <c r="P59" s="23"/>
      <c r="Q59" s="23"/>
      <c r="R59" s="23"/>
      <c r="S59" s="23"/>
      <c r="T59" s="64">
        <v>1195</v>
      </c>
      <c r="U59" s="292">
        <f>+G59/F59</f>
        <v>4285.7142857142853</v>
      </c>
      <c r="V59" s="124">
        <v>2500</v>
      </c>
      <c r="W59" s="125">
        <f>+U59-V59</f>
        <v>1785.7142857142853</v>
      </c>
      <c r="X59" s="22">
        <f>+W59-Y59</f>
        <v>1042.8571428571427</v>
      </c>
      <c r="Y59" s="22">
        <f>(U59-5000)/2+1100</f>
        <v>742.85714285714266</v>
      </c>
      <c r="Z59" s="125">
        <f>+V59*F59</f>
        <v>17500</v>
      </c>
      <c r="AA59" s="125">
        <f>+X59*F59</f>
        <v>7299.9999999999982</v>
      </c>
      <c r="AB59" s="126">
        <f>+Y59*F59</f>
        <v>5199.9999999999982</v>
      </c>
    </row>
    <row r="60" spans="1:28" x14ac:dyDescent="0.25">
      <c r="A60" s="32"/>
      <c r="B60" s="54">
        <v>42373</v>
      </c>
      <c r="C60" s="24">
        <v>42248</v>
      </c>
      <c r="D60" s="62"/>
      <c r="E60" s="32" t="s">
        <v>138</v>
      </c>
      <c r="F60" s="32">
        <v>15</v>
      </c>
      <c r="G60" s="76"/>
      <c r="H60" s="77" t="s">
        <v>51</v>
      </c>
      <c r="I60" s="68">
        <v>0</v>
      </c>
      <c r="J60" s="23"/>
      <c r="K60" s="23"/>
      <c r="L60" s="63"/>
      <c r="M60" s="69"/>
      <c r="N60" s="68">
        <v>0</v>
      </c>
      <c r="O60" s="23"/>
      <c r="P60" s="23"/>
      <c r="Q60" s="23"/>
      <c r="R60" s="23"/>
      <c r="S60" s="23"/>
      <c r="T60" s="69"/>
    </row>
    <row r="61" spans="1:28" x14ac:dyDescent="0.25">
      <c r="A61" s="23"/>
      <c r="B61" s="33">
        <v>42373</v>
      </c>
      <c r="C61" s="16">
        <v>42249</v>
      </c>
      <c r="D61" s="62"/>
      <c r="E61" s="23" t="s">
        <v>139</v>
      </c>
      <c r="F61" s="23">
        <v>15</v>
      </c>
      <c r="G61" s="59"/>
      <c r="H61" s="64" t="s">
        <v>51</v>
      </c>
      <c r="I61" s="68">
        <v>0</v>
      </c>
      <c r="J61" s="23"/>
      <c r="K61" s="23"/>
      <c r="L61" s="63"/>
      <c r="M61" s="69"/>
      <c r="N61" s="68">
        <v>0</v>
      </c>
      <c r="O61" s="23"/>
      <c r="P61" s="23"/>
      <c r="Q61" s="23"/>
      <c r="R61" s="23"/>
      <c r="S61" s="23"/>
      <c r="T61" s="69"/>
    </row>
    <row r="62" spans="1:28" x14ac:dyDescent="0.25">
      <c r="A62" s="23"/>
      <c r="B62" s="33">
        <v>42373</v>
      </c>
      <c r="C62" s="16">
        <v>42250</v>
      </c>
      <c r="D62" s="62"/>
      <c r="E62" s="23" t="s">
        <v>140</v>
      </c>
      <c r="F62" s="23">
        <v>15</v>
      </c>
      <c r="G62" s="59"/>
      <c r="H62" s="64" t="s">
        <v>51</v>
      </c>
      <c r="I62" s="68">
        <v>0</v>
      </c>
      <c r="J62" s="23"/>
      <c r="K62" s="23"/>
      <c r="L62" s="63"/>
      <c r="M62" s="69"/>
      <c r="N62" s="68">
        <v>0</v>
      </c>
      <c r="O62" s="23"/>
      <c r="P62" s="23"/>
      <c r="Q62" s="23"/>
      <c r="R62" s="23"/>
      <c r="S62" s="23"/>
      <c r="T62" s="69"/>
    </row>
    <row r="63" spans="1:28" ht="15.75" thickBot="1" x14ac:dyDescent="0.3">
      <c r="A63" s="94"/>
      <c r="B63" s="545">
        <v>42373</v>
      </c>
      <c r="C63" s="56">
        <v>42251</v>
      </c>
      <c r="D63" s="62"/>
      <c r="E63" s="94" t="s">
        <v>141</v>
      </c>
      <c r="F63" s="94">
        <v>15</v>
      </c>
      <c r="G63" s="95"/>
      <c r="H63" s="106" t="s">
        <v>41</v>
      </c>
      <c r="I63" s="68">
        <v>0</v>
      </c>
      <c r="J63" s="23"/>
      <c r="K63" s="23"/>
      <c r="L63" s="63"/>
      <c r="M63" s="69"/>
      <c r="N63" s="68">
        <v>0</v>
      </c>
      <c r="O63" s="23"/>
      <c r="P63" s="23"/>
      <c r="Q63" s="23"/>
      <c r="R63" s="23"/>
      <c r="S63" s="23"/>
      <c r="T63" s="69"/>
    </row>
    <row r="64" spans="1:28" x14ac:dyDescent="0.25">
      <c r="A64" s="23"/>
      <c r="B64" s="33">
        <v>42373</v>
      </c>
      <c r="C64" s="240">
        <v>42252</v>
      </c>
      <c r="D64" s="601"/>
      <c r="E64" s="23" t="s">
        <v>66</v>
      </c>
      <c r="F64" s="23">
        <v>7</v>
      </c>
      <c r="G64" s="59">
        <v>30000</v>
      </c>
      <c r="H64" s="16" t="s">
        <v>25</v>
      </c>
      <c r="I64" s="577">
        <v>0</v>
      </c>
      <c r="J64" s="23"/>
      <c r="K64" s="23"/>
      <c r="L64" s="63"/>
      <c r="M64" s="69"/>
      <c r="N64" s="68">
        <v>0</v>
      </c>
      <c r="O64" s="23"/>
      <c r="P64" s="23"/>
      <c r="Q64" s="23"/>
      <c r="R64" s="23"/>
      <c r="S64" s="23"/>
      <c r="T64" s="64">
        <v>1196</v>
      </c>
      <c r="U64" s="289">
        <f t="shared" ref="U64:U65" si="14">+G64/F64</f>
        <v>4285.7142857142853</v>
      </c>
      <c r="V64" s="117">
        <v>2500</v>
      </c>
      <c r="W64" s="118">
        <f>+U64-V64</f>
        <v>1785.7142857142853</v>
      </c>
      <c r="X64" s="22">
        <f t="shared" ref="X64:X65" si="15">+W64-Y64</f>
        <v>1042.8571428571427</v>
      </c>
      <c r="Y64" s="22">
        <f>(U64-5000)/2+1100</f>
        <v>742.85714285714266</v>
      </c>
      <c r="Z64" s="118">
        <f>+V64*F64</f>
        <v>17500</v>
      </c>
      <c r="AA64" s="118">
        <f>+X64*F64</f>
        <v>7299.9999999999982</v>
      </c>
      <c r="AB64" s="119">
        <f>+Y64*F64</f>
        <v>5199.9999999999982</v>
      </c>
    </row>
    <row r="65" spans="1:28" ht="15.75" thickBot="1" x14ac:dyDescent="0.3">
      <c r="A65" s="23"/>
      <c r="B65" s="33">
        <v>42373</v>
      </c>
      <c r="C65" s="240">
        <v>42253</v>
      </c>
      <c r="D65" s="601"/>
      <c r="E65" s="23" t="s">
        <v>142</v>
      </c>
      <c r="F65" s="23">
        <v>7</v>
      </c>
      <c r="G65" s="59">
        <v>30000</v>
      </c>
      <c r="H65" s="16" t="s">
        <v>25</v>
      </c>
      <c r="I65" s="577">
        <v>0</v>
      </c>
      <c r="J65" s="23"/>
      <c r="K65" s="23"/>
      <c r="L65" s="63"/>
      <c r="M65" s="69"/>
      <c r="N65" s="68">
        <v>0</v>
      </c>
      <c r="O65" s="23"/>
      <c r="P65" s="23"/>
      <c r="Q65" s="23"/>
      <c r="R65" s="23"/>
      <c r="S65" s="23"/>
      <c r="T65" s="64">
        <v>1197</v>
      </c>
      <c r="U65" s="291">
        <f t="shared" si="14"/>
        <v>4285.7142857142853</v>
      </c>
      <c r="V65" s="121">
        <v>2500</v>
      </c>
      <c r="W65" s="122">
        <f>+U65-V65</f>
        <v>1785.7142857142853</v>
      </c>
      <c r="X65" s="22">
        <f t="shared" si="15"/>
        <v>1042.8571428571427</v>
      </c>
      <c r="Y65" s="22">
        <f>(U65-5000)/2+1100</f>
        <v>742.85714285714266</v>
      </c>
      <c r="Z65" s="122">
        <f>+V65*F65</f>
        <v>17500</v>
      </c>
      <c r="AA65" s="122">
        <f>+X65*F65</f>
        <v>7299.9999999999982</v>
      </c>
      <c r="AB65" s="123">
        <f>+Y65*F65</f>
        <v>5199.9999999999982</v>
      </c>
    </row>
    <row r="66" spans="1:28" x14ac:dyDescent="0.25">
      <c r="A66" s="32"/>
      <c r="B66" s="54">
        <v>42373</v>
      </c>
      <c r="C66" s="24">
        <v>42254</v>
      </c>
      <c r="D66" s="62"/>
      <c r="E66" s="32" t="s">
        <v>116</v>
      </c>
      <c r="F66" s="32">
        <v>15</v>
      </c>
      <c r="G66" s="76"/>
      <c r="H66" s="77" t="s">
        <v>23</v>
      </c>
      <c r="I66" s="68">
        <v>0</v>
      </c>
      <c r="J66" s="23"/>
      <c r="K66" s="23"/>
      <c r="L66" s="63"/>
      <c r="M66" s="69"/>
      <c r="N66" s="68">
        <v>0</v>
      </c>
      <c r="O66" s="23"/>
      <c r="P66" s="23"/>
      <c r="Q66" s="23"/>
      <c r="R66" s="23"/>
      <c r="S66" s="23"/>
      <c r="T66" s="69"/>
    </row>
    <row r="67" spans="1:28" x14ac:dyDescent="0.25">
      <c r="A67" s="23"/>
      <c r="B67" s="33">
        <v>42373</v>
      </c>
      <c r="C67" s="16">
        <v>42255</v>
      </c>
      <c r="D67" s="62"/>
      <c r="E67" s="23" t="s">
        <v>121</v>
      </c>
      <c r="F67" s="23">
        <v>15</v>
      </c>
      <c r="G67" s="59"/>
      <c r="H67" s="64" t="s">
        <v>23</v>
      </c>
      <c r="I67" s="68">
        <v>0</v>
      </c>
      <c r="J67" s="23"/>
      <c r="K67" s="23"/>
      <c r="L67" s="63"/>
      <c r="M67" s="69"/>
      <c r="N67" s="68">
        <v>0</v>
      </c>
      <c r="O67" s="23"/>
      <c r="P67" s="23"/>
      <c r="Q67" s="23"/>
      <c r="R67" s="23"/>
      <c r="S67" s="23"/>
      <c r="T67" s="69"/>
    </row>
    <row r="68" spans="1:28" x14ac:dyDescent="0.25">
      <c r="A68" s="23"/>
      <c r="B68" s="545">
        <v>42373</v>
      </c>
      <c r="C68" s="56">
        <v>42256</v>
      </c>
      <c r="D68" s="105"/>
      <c r="E68" s="94" t="s">
        <v>143</v>
      </c>
      <c r="F68" s="94">
        <v>15</v>
      </c>
      <c r="G68" s="95"/>
      <c r="H68" s="106" t="s">
        <v>41</v>
      </c>
      <c r="I68" s="68">
        <v>0</v>
      </c>
      <c r="J68" s="23"/>
      <c r="K68" s="23"/>
      <c r="L68" s="698"/>
      <c r="M68" s="69"/>
      <c r="N68" s="68">
        <v>0</v>
      </c>
      <c r="O68" s="23"/>
      <c r="P68" s="23"/>
      <c r="Q68" s="23"/>
      <c r="R68" s="23"/>
      <c r="S68" s="23"/>
      <c r="T68" s="69"/>
    </row>
    <row r="69" spans="1:28" ht="15.75" thickBot="1" x14ac:dyDescent="0.3">
      <c r="A69" s="94"/>
      <c r="B69" s="33">
        <v>42373</v>
      </c>
      <c r="C69" s="16">
        <v>42257</v>
      </c>
      <c r="D69" s="62" t="s">
        <v>144</v>
      </c>
      <c r="E69" s="23" t="s">
        <v>90</v>
      </c>
      <c r="F69" s="23">
        <v>14</v>
      </c>
      <c r="G69" s="59"/>
      <c r="H69" s="23" t="s">
        <v>50</v>
      </c>
      <c r="I69" s="577"/>
      <c r="J69" s="23"/>
      <c r="K69" s="23"/>
      <c r="L69" s="63">
        <v>0</v>
      </c>
      <c r="M69" s="69"/>
      <c r="N69" s="68"/>
      <c r="O69" s="23"/>
      <c r="P69" s="23">
        <v>0</v>
      </c>
      <c r="Q69" s="23"/>
      <c r="R69" s="23"/>
      <c r="S69" s="23"/>
      <c r="T69" s="69"/>
    </row>
    <row r="70" spans="1:28" x14ac:dyDescent="0.25">
      <c r="A70" s="23"/>
      <c r="B70" s="54">
        <v>42373</v>
      </c>
      <c r="C70" s="350">
        <v>42258</v>
      </c>
      <c r="D70" s="609"/>
      <c r="E70" s="32" t="s">
        <v>111</v>
      </c>
      <c r="F70" s="32">
        <v>15</v>
      </c>
      <c r="G70" s="76">
        <v>70000</v>
      </c>
      <c r="H70" s="24" t="s">
        <v>25</v>
      </c>
      <c r="I70" s="577">
        <v>0</v>
      </c>
      <c r="J70" s="23"/>
      <c r="K70" s="23"/>
      <c r="L70" s="79"/>
      <c r="M70" s="69"/>
      <c r="N70" s="68">
        <v>0</v>
      </c>
      <c r="O70" s="23"/>
      <c r="P70" s="23"/>
      <c r="Q70" s="23"/>
      <c r="R70" s="23"/>
      <c r="S70" s="23"/>
      <c r="T70" s="64">
        <v>1198</v>
      </c>
      <c r="U70" s="651">
        <f t="shared" ref="U70:U71" si="16">+G70/F70</f>
        <v>4666.666666666667</v>
      </c>
      <c r="V70" s="652">
        <v>2500</v>
      </c>
      <c r="W70" s="653">
        <f>+U70-V70</f>
        <v>2166.666666666667</v>
      </c>
      <c r="X70" s="650">
        <f t="shared" ref="X70:X71" si="17">+W70-Y70</f>
        <v>1233.3333333333335</v>
      </c>
      <c r="Y70" s="650">
        <f>(U70-5000)/2+1100</f>
        <v>933.33333333333348</v>
      </c>
      <c r="Z70" s="653">
        <f>+V70*F70</f>
        <v>37500</v>
      </c>
      <c r="AA70" s="118">
        <f>+X70*F70</f>
        <v>18500.000000000004</v>
      </c>
      <c r="AB70" s="119">
        <f>+Y70*F70</f>
        <v>14000.000000000002</v>
      </c>
    </row>
    <row r="71" spans="1:28" ht="15.75" thickBot="1" x14ac:dyDescent="0.3">
      <c r="A71" s="23"/>
      <c r="B71" s="33">
        <v>42373</v>
      </c>
      <c r="C71" s="240">
        <v>42259</v>
      </c>
      <c r="D71" s="601"/>
      <c r="E71" s="23" t="s">
        <v>66</v>
      </c>
      <c r="F71" s="23">
        <v>7</v>
      </c>
      <c r="G71" s="59">
        <v>30000</v>
      </c>
      <c r="H71" s="16" t="s">
        <v>25</v>
      </c>
      <c r="I71" s="577">
        <v>0</v>
      </c>
      <c r="J71" s="23"/>
      <c r="K71" s="23"/>
      <c r="L71" s="63"/>
      <c r="M71" s="69"/>
      <c r="N71" s="68">
        <v>0</v>
      </c>
      <c r="O71" s="23"/>
      <c r="P71" s="23"/>
      <c r="Q71" s="23"/>
      <c r="R71" s="23"/>
      <c r="S71" s="23"/>
      <c r="T71" s="64">
        <v>1199</v>
      </c>
      <c r="U71" s="291">
        <f t="shared" si="16"/>
        <v>4285.7142857142853</v>
      </c>
      <c r="V71" s="121">
        <v>2500</v>
      </c>
      <c r="W71" s="122">
        <f>+U71-V71</f>
        <v>1785.7142857142853</v>
      </c>
      <c r="X71" s="22">
        <f t="shared" si="17"/>
        <v>1042.8571428571427</v>
      </c>
      <c r="Y71" s="22">
        <f>(U71-5000)/2+1100</f>
        <v>742.85714285714266</v>
      </c>
      <c r="Z71" s="122">
        <f>+V71*F71</f>
        <v>17500</v>
      </c>
      <c r="AA71" s="122">
        <f>+X71*F71</f>
        <v>7299.9999999999982</v>
      </c>
      <c r="AB71" s="123">
        <f>+Y71*F71</f>
        <v>5199.9999999999982</v>
      </c>
    </row>
    <row r="72" spans="1:28" ht="15.75" thickBot="1" x14ac:dyDescent="0.3">
      <c r="A72" s="116"/>
      <c r="B72" s="613">
        <v>42373</v>
      </c>
      <c r="C72" s="233">
        <v>42260</v>
      </c>
      <c r="D72" s="62"/>
      <c r="E72" s="116" t="s">
        <v>145</v>
      </c>
      <c r="F72" s="116">
        <v>15</v>
      </c>
      <c r="G72" s="554"/>
      <c r="H72" s="558" t="s">
        <v>41</v>
      </c>
      <c r="I72" s="68">
        <v>0</v>
      </c>
      <c r="J72" s="23"/>
      <c r="K72" s="23"/>
      <c r="L72" s="63"/>
      <c r="M72" s="69"/>
      <c r="N72" s="68">
        <v>0</v>
      </c>
      <c r="O72" s="23"/>
      <c r="P72" s="23"/>
      <c r="Q72" s="23"/>
      <c r="R72" s="23"/>
      <c r="S72" s="23"/>
      <c r="T72" s="69"/>
    </row>
    <row r="73" spans="1:28" x14ac:dyDescent="0.25">
      <c r="A73" s="23"/>
      <c r="B73" s="33">
        <v>42373</v>
      </c>
      <c r="C73" s="240">
        <v>42261</v>
      </c>
      <c r="D73" s="601"/>
      <c r="E73" s="23" t="s">
        <v>146</v>
      </c>
      <c r="F73" s="23">
        <v>7</v>
      </c>
      <c r="G73" s="59">
        <v>30000</v>
      </c>
      <c r="H73" s="16" t="s">
        <v>25</v>
      </c>
      <c r="I73" s="577">
        <v>0</v>
      </c>
      <c r="J73" s="23"/>
      <c r="K73" s="23"/>
      <c r="L73" s="63"/>
      <c r="M73" s="69"/>
      <c r="N73" s="68">
        <v>0</v>
      </c>
      <c r="O73" s="23"/>
      <c r="P73" s="23"/>
      <c r="Q73" s="23"/>
      <c r="R73" s="23"/>
      <c r="S73" s="23"/>
      <c r="T73" s="64">
        <v>1200</v>
      </c>
      <c r="U73" s="289">
        <f t="shared" ref="U73:U75" si="18">+G73/F73</f>
        <v>4285.7142857142853</v>
      </c>
      <c r="V73" s="117">
        <v>2500</v>
      </c>
      <c r="W73" s="118">
        <f>+U73-V73</f>
        <v>1785.7142857142853</v>
      </c>
      <c r="X73" s="22">
        <f t="shared" ref="X73:X75" si="19">+W73-Y73</f>
        <v>1042.8571428571427</v>
      </c>
      <c r="Y73" s="22">
        <f>(U73-5000)/2+1100</f>
        <v>742.85714285714266</v>
      </c>
      <c r="Z73" s="118">
        <f>+V73*F73</f>
        <v>17500</v>
      </c>
      <c r="AA73" s="118">
        <f>+X73*F73</f>
        <v>7299.9999999999982</v>
      </c>
      <c r="AB73" s="119">
        <f>+Y73*F73</f>
        <v>5199.9999999999982</v>
      </c>
    </row>
    <row r="74" spans="1:28" x14ac:dyDescent="0.25">
      <c r="A74" s="23"/>
      <c r="B74" s="33">
        <v>42373</v>
      </c>
      <c r="C74" s="240">
        <v>42262</v>
      </c>
      <c r="D74" s="601"/>
      <c r="E74" s="23" t="s">
        <v>147</v>
      </c>
      <c r="F74" s="23">
        <v>15</v>
      </c>
      <c r="G74" s="59">
        <v>70000</v>
      </c>
      <c r="H74" s="16" t="s">
        <v>25</v>
      </c>
      <c r="I74" s="577">
        <v>0</v>
      </c>
      <c r="J74" s="23"/>
      <c r="K74" s="23"/>
      <c r="L74" s="63"/>
      <c r="M74" s="69"/>
      <c r="N74" s="68">
        <v>0</v>
      </c>
      <c r="O74" s="23"/>
      <c r="P74" s="23"/>
      <c r="Q74" s="23"/>
      <c r="R74" s="23"/>
      <c r="S74" s="23"/>
      <c r="T74" s="64">
        <v>1501</v>
      </c>
      <c r="U74" s="290">
        <f t="shared" si="18"/>
        <v>4666.666666666667</v>
      </c>
      <c r="V74" s="21">
        <v>2500</v>
      </c>
      <c r="W74" s="22">
        <f>+U74-V74</f>
        <v>2166.666666666667</v>
      </c>
      <c r="X74" s="22">
        <f t="shared" si="19"/>
        <v>1233.3333333333335</v>
      </c>
      <c r="Y74" s="22">
        <f>(U74-5000)/2+1100</f>
        <v>933.33333333333348</v>
      </c>
      <c r="Z74" s="22">
        <f>+V74*F74</f>
        <v>37500</v>
      </c>
      <c r="AA74" s="22">
        <f>+X74*F74</f>
        <v>18500.000000000004</v>
      </c>
      <c r="AB74" s="120">
        <f>+Y74*F74</f>
        <v>14000.000000000002</v>
      </c>
    </row>
    <row r="75" spans="1:28" ht="15.75" thickBot="1" x14ac:dyDescent="0.3">
      <c r="A75" s="23"/>
      <c r="B75" s="33">
        <v>42373</v>
      </c>
      <c r="C75" s="240">
        <v>42263</v>
      </c>
      <c r="D75" s="601"/>
      <c r="E75" s="23" t="s">
        <v>62</v>
      </c>
      <c r="F75" s="23">
        <v>7</v>
      </c>
      <c r="G75" s="59">
        <v>30000</v>
      </c>
      <c r="H75" s="16" t="s">
        <v>25</v>
      </c>
      <c r="I75" s="577">
        <v>0</v>
      </c>
      <c r="J75" s="23"/>
      <c r="K75" s="23"/>
      <c r="L75" s="63"/>
      <c r="M75" s="69"/>
      <c r="N75" s="68">
        <v>0</v>
      </c>
      <c r="O75" s="23"/>
      <c r="P75" s="23"/>
      <c r="Q75" s="23"/>
      <c r="R75" s="23"/>
      <c r="S75" s="23"/>
      <c r="T75" s="64">
        <v>2502</v>
      </c>
      <c r="U75" s="291">
        <f t="shared" si="18"/>
        <v>4285.7142857142853</v>
      </c>
      <c r="V75" s="121">
        <v>2500</v>
      </c>
      <c r="W75" s="122">
        <f>+U75-V75</f>
        <v>1785.7142857142853</v>
      </c>
      <c r="X75" s="22">
        <f t="shared" si="19"/>
        <v>1042.8571428571427</v>
      </c>
      <c r="Y75" s="22">
        <f>(U75-5000)/2+1100</f>
        <v>742.85714285714266</v>
      </c>
      <c r="Z75" s="122">
        <f>+V75*F75</f>
        <v>17500</v>
      </c>
      <c r="AA75" s="122">
        <f>+X75*F75</f>
        <v>7299.9999999999982</v>
      </c>
      <c r="AB75" s="123">
        <f>+Y75*F75</f>
        <v>5199.9999999999982</v>
      </c>
    </row>
    <row r="76" spans="1:28" ht="15.75" thickBot="1" x14ac:dyDescent="0.3">
      <c r="A76" s="116"/>
      <c r="B76" s="613">
        <v>42373</v>
      </c>
      <c r="C76" s="233">
        <v>42264</v>
      </c>
      <c r="D76" s="62"/>
      <c r="E76" s="116" t="s">
        <v>128</v>
      </c>
      <c r="F76" s="116">
        <v>15</v>
      </c>
      <c r="G76" s="554"/>
      <c r="H76" s="558" t="s">
        <v>23</v>
      </c>
      <c r="I76" s="68">
        <v>0</v>
      </c>
      <c r="J76" s="23"/>
      <c r="K76" s="23"/>
      <c r="L76" s="63"/>
      <c r="M76" s="69"/>
      <c r="N76" s="68">
        <v>0</v>
      </c>
      <c r="O76" s="23"/>
      <c r="P76" s="23"/>
      <c r="Q76" s="23"/>
      <c r="R76" s="23"/>
      <c r="S76" s="23"/>
      <c r="T76" s="69"/>
    </row>
    <row r="77" spans="1:28" ht="15.75" thickBot="1" x14ac:dyDescent="0.3">
      <c r="A77" s="23"/>
      <c r="B77" s="33">
        <v>42373</v>
      </c>
      <c r="C77" s="240">
        <v>42265</v>
      </c>
      <c r="D77" s="601"/>
      <c r="E77" s="23" t="s">
        <v>148</v>
      </c>
      <c r="F77" s="23">
        <v>15</v>
      </c>
      <c r="G77" s="59">
        <v>70000</v>
      </c>
      <c r="H77" s="16" t="s">
        <v>25</v>
      </c>
      <c r="I77" s="577">
        <v>0</v>
      </c>
      <c r="J77" s="23"/>
      <c r="K77" s="23"/>
      <c r="L77" s="63"/>
      <c r="M77" s="69"/>
      <c r="N77" s="68">
        <v>0</v>
      </c>
      <c r="O77" s="23"/>
      <c r="P77" s="23"/>
      <c r="Q77" s="23"/>
      <c r="R77" s="23"/>
      <c r="S77" s="23"/>
      <c r="T77" s="64">
        <v>2503</v>
      </c>
      <c r="U77" s="292">
        <f>+G77/F77</f>
        <v>4666.666666666667</v>
      </c>
      <c r="V77" s="124">
        <v>2500</v>
      </c>
      <c r="W77" s="125">
        <f>+U77-V77</f>
        <v>2166.666666666667</v>
      </c>
      <c r="X77" s="22">
        <f>+W77-Y77</f>
        <v>1233.3333333333335</v>
      </c>
      <c r="Y77" s="22">
        <f>(U77-5000)/2+1100</f>
        <v>933.33333333333348</v>
      </c>
      <c r="Z77" s="125">
        <f>+V77*F77</f>
        <v>37500</v>
      </c>
      <c r="AA77" s="125">
        <f>+X77*F77</f>
        <v>18500.000000000004</v>
      </c>
      <c r="AB77" s="126">
        <f>+Y77*F77</f>
        <v>14000.000000000002</v>
      </c>
    </row>
    <row r="78" spans="1:28" x14ac:dyDescent="0.25">
      <c r="A78" s="32"/>
      <c r="B78" s="613">
        <v>42373</v>
      </c>
      <c r="C78" s="233">
        <v>42266</v>
      </c>
      <c r="D78" s="105"/>
      <c r="E78" s="116" t="s">
        <v>122</v>
      </c>
      <c r="F78" s="116">
        <v>15</v>
      </c>
      <c r="G78" s="554"/>
      <c r="H78" s="558" t="s">
        <v>23</v>
      </c>
      <c r="I78" s="68">
        <v>0</v>
      </c>
      <c r="J78" s="23"/>
      <c r="K78" s="23"/>
      <c r="L78" s="698"/>
      <c r="M78" s="69"/>
      <c r="N78" s="68">
        <v>0</v>
      </c>
      <c r="O78" s="23"/>
      <c r="P78" s="23"/>
      <c r="Q78" s="23"/>
      <c r="R78" s="23"/>
      <c r="S78" s="23"/>
      <c r="T78" s="69"/>
    </row>
    <row r="79" spans="1:28" x14ac:dyDescent="0.25">
      <c r="A79" s="23"/>
      <c r="B79" s="33">
        <v>42373</v>
      </c>
      <c r="C79" s="16">
        <v>42267</v>
      </c>
      <c r="D79" s="62" t="s">
        <v>149</v>
      </c>
      <c r="E79" s="23" t="s">
        <v>86</v>
      </c>
      <c r="F79" s="23">
        <v>14</v>
      </c>
      <c r="G79" s="59"/>
      <c r="H79" s="23" t="s">
        <v>50</v>
      </c>
      <c r="I79" s="577"/>
      <c r="J79" s="23"/>
      <c r="K79" s="23"/>
      <c r="L79" s="63">
        <v>0</v>
      </c>
      <c r="M79" s="69"/>
      <c r="N79" s="68"/>
      <c r="O79" s="23"/>
      <c r="P79" s="23">
        <v>0</v>
      </c>
      <c r="Q79" s="23"/>
      <c r="R79" s="23"/>
      <c r="S79" s="23"/>
      <c r="T79" s="69"/>
    </row>
    <row r="80" spans="1:28" x14ac:dyDescent="0.25">
      <c r="A80" s="23"/>
      <c r="B80" s="54">
        <v>42373</v>
      </c>
      <c r="C80" s="24">
        <v>42268</v>
      </c>
      <c r="D80" s="75"/>
      <c r="E80" s="32" t="s">
        <v>150</v>
      </c>
      <c r="F80" s="32">
        <v>15</v>
      </c>
      <c r="G80" s="76"/>
      <c r="H80" s="77" t="s">
        <v>41</v>
      </c>
      <c r="I80" s="68">
        <v>0</v>
      </c>
      <c r="J80" s="23"/>
      <c r="K80" s="23"/>
      <c r="L80" s="79"/>
      <c r="M80" s="69"/>
      <c r="N80" s="68">
        <v>0</v>
      </c>
      <c r="O80" s="23"/>
      <c r="P80" s="23"/>
      <c r="Q80" s="23"/>
      <c r="R80" s="23"/>
      <c r="S80" s="23"/>
      <c r="T80" s="69"/>
    </row>
    <row r="81" spans="1:28" ht="15.75" thickBot="1" x14ac:dyDescent="0.3">
      <c r="A81" s="94"/>
      <c r="B81" s="545">
        <v>42373</v>
      </c>
      <c r="C81" s="56">
        <v>42269</v>
      </c>
      <c r="D81" s="62"/>
      <c r="E81" s="94" t="s">
        <v>151</v>
      </c>
      <c r="F81" s="94">
        <v>25</v>
      </c>
      <c r="G81" s="95"/>
      <c r="H81" s="106" t="s">
        <v>41</v>
      </c>
      <c r="I81" s="68">
        <v>0</v>
      </c>
      <c r="J81" s="23"/>
      <c r="K81" s="23"/>
      <c r="L81" s="63"/>
      <c r="M81" s="69"/>
      <c r="N81" s="68">
        <v>0</v>
      </c>
      <c r="O81" s="23"/>
      <c r="P81" s="23"/>
      <c r="Q81" s="23"/>
      <c r="R81" s="23"/>
      <c r="S81" s="23"/>
      <c r="T81" s="69"/>
    </row>
    <row r="82" spans="1:28" ht="15.75" thickBot="1" x14ac:dyDescent="0.3">
      <c r="A82" s="561"/>
      <c r="B82" s="618">
        <v>42373</v>
      </c>
      <c r="C82" s="581">
        <v>42270</v>
      </c>
      <c r="D82" s="105"/>
      <c r="E82" s="573" t="s">
        <v>80</v>
      </c>
      <c r="F82" s="582">
        <v>15</v>
      </c>
      <c r="G82" s="583">
        <v>70000</v>
      </c>
      <c r="H82" s="584" t="s">
        <v>22</v>
      </c>
      <c r="I82" s="68">
        <v>0</v>
      </c>
      <c r="J82" s="23"/>
      <c r="K82" s="23"/>
      <c r="L82" s="698"/>
      <c r="M82" s="69"/>
      <c r="N82" s="68">
        <v>0</v>
      </c>
      <c r="O82" s="23"/>
      <c r="P82" s="23"/>
      <c r="Q82" s="23"/>
      <c r="R82" s="23"/>
      <c r="S82" s="23"/>
      <c r="T82" s="69"/>
      <c r="U82" s="292">
        <f t="shared" ref="U82" si="20">+G82/F82</f>
        <v>4666.666666666667</v>
      </c>
      <c r="V82" s="124">
        <v>2500</v>
      </c>
      <c r="W82" s="125">
        <f>+U82-V82</f>
        <v>2166.666666666667</v>
      </c>
      <c r="X82" s="125">
        <f>+W82-Y82</f>
        <v>1233.3333333333335</v>
      </c>
      <c r="Y82" s="125">
        <f>(U82-5000)/2+1100</f>
        <v>933.33333333333348</v>
      </c>
      <c r="Z82" s="125">
        <f>+V82*F82</f>
        <v>37500</v>
      </c>
      <c r="AA82" s="125">
        <f>+X82*F82</f>
        <v>18500.000000000004</v>
      </c>
      <c r="AB82" s="126">
        <f>+Y82*F82</f>
        <v>14000.000000000002</v>
      </c>
    </row>
    <row r="83" spans="1:28" x14ac:dyDescent="0.25">
      <c r="A83" s="32"/>
      <c r="B83" s="33">
        <v>42373</v>
      </c>
      <c r="C83" s="16">
        <v>42271</v>
      </c>
      <c r="D83" s="62" t="s">
        <v>152</v>
      </c>
      <c r="E83" s="23" t="s">
        <v>120</v>
      </c>
      <c r="F83" s="23">
        <v>14</v>
      </c>
      <c r="G83" s="59"/>
      <c r="H83" s="23" t="s">
        <v>50</v>
      </c>
      <c r="I83" s="577"/>
      <c r="J83" s="23"/>
      <c r="K83" s="23"/>
      <c r="L83" s="63">
        <v>0</v>
      </c>
      <c r="M83" s="69"/>
      <c r="N83" s="68"/>
      <c r="O83" s="23"/>
      <c r="P83" s="23">
        <v>0</v>
      </c>
      <c r="Q83" s="23"/>
      <c r="R83" s="23"/>
      <c r="S83" s="23"/>
      <c r="T83" s="69"/>
    </row>
    <row r="84" spans="1:28" x14ac:dyDescent="0.25">
      <c r="A84" s="23"/>
      <c r="B84" s="33">
        <v>42373</v>
      </c>
      <c r="C84" s="16">
        <v>42272</v>
      </c>
      <c r="D84" s="62" t="s">
        <v>153</v>
      </c>
      <c r="E84" s="23" t="s">
        <v>93</v>
      </c>
      <c r="F84" s="23">
        <v>14</v>
      </c>
      <c r="G84" s="59"/>
      <c r="H84" s="23" t="s">
        <v>50</v>
      </c>
      <c r="I84" s="577"/>
      <c r="J84" s="23"/>
      <c r="K84" s="23"/>
      <c r="L84" s="63">
        <v>0</v>
      </c>
      <c r="M84" s="69"/>
      <c r="N84" s="68"/>
      <c r="O84" s="23"/>
      <c r="P84" s="23">
        <v>0</v>
      </c>
      <c r="Q84" s="23"/>
      <c r="R84" s="23"/>
      <c r="S84" s="23"/>
      <c r="T84" s="69"/>
    </row>
    <row r="85" spans="1:28" ht="15.75" thickBot="1" x14ac:dyDescent="0.3">
      <c r="A85" s="94"/>
      <c r="B85" s="33">
        <v>42373</v>
      </c>
      <c r="C85" s="16">
        <v>42273</v>
      </c>
      <c r="D85" s="62" t="s">
        <v>154</v>
      </c>
      <c r="E85" s="23" t="s">
        <v>109</v>
      </c>
      <c r="F85" s="23">
        <v>14</v>
      </c>
      <c r="G85" s="59"/>
      <c r="H85" s="23" t="s">
        <v>50</v>
      </c>
      <c r="I85" s="577"/>
      <c r="J85" s="23"/>
      <c r="K85" s="23"/>
      <c r="L85" s="63">
        <v>0</v>
      </c>
      <c r="M85" s="69"/>
      <c r="N85" s="68"/>
      <c r="O85" s="23"/>
      <c r="P85" s="23">
        <v>0</v>
      </c>
      <c r="Q85" s="23"/>
      <c r="R85" s="23"/>
      <c r="S85" s="23"/>
      <c r="T85" s="69"/>
    </row>
    <row r="86" spans="1:28" x14ac:dyDescent="0.25">
      <c r="A86" s="23"/>
      <c r="B86" s="54">
        <v>42373</v>
      </c>
      <c r="C86" s="350">
        <v>42274</v>
      </c>
      <c r="D86" s="609"/>
      <c r="E86" s="32" t="s">
        <v>66</v>
      </c>
      <c r="F86" s="32">
        <v>7</v>
      </c>
      <c r="G86" s="76">
        <v>30000</v>
      </c>
      <c r="H86" s="24" t="s">
        <v>25</v>
      </c>
      <c r="I86" s="577">
        <v>0</v>
      </c>
      <c r="J86" s="23"/>
      <c r="K86" s="23"/>
      <c r="L86" s="79"/>
      <c r="M86" s="69"/>
      <c r="N86" s="68">
        <v>0</v>
      </c>
      <c r="O86" s="23"/>
      <c r="P86" s="23"/>
      <c r="Q86" s="23"/>
      <c r="R86" s="23"/>
      <c r="S86" s="23"/>
      <c r="T86" s="64">
        <v>2504</v>
      </c>
      <c r="U86" s="289">
        <f t="shared" ref="U86:U88" si="21">+G86/F86</f>
        <v>4285.7142857142853</v>
      </c>
      <c r="V86" s="117">
        <v>2500</v>
      </c>
      <c r="W86" s="118">
        <f>+U86-V86</f>
        <v>1785.7142857142853</v>
      </c>
      <c r="X86" s="22">
        <f t="shared" ref="X86:X88" si="22">+W86-Y86</f>
        <v>1042.8571428571427</v>
      </c>
      <c r="Y86" s="22">
        <f>(U86-5000)/2+1100</f>
        <v>742.85714285714266</v>
      </c>
      <c r="Z86" s="118">
        <f>+V86*F86</f>
        <v>17500</v>
      </c>
      <c r="AA86" s="118">
        <f>+X86*F86</f>
        <v>7299.9999999999982</v>
      </c>
      <c r="AB86" s="119">
        <f>+Y86*F86</f>
        <v>5199.9999999999982</v>
      </c>
    </row>
    <row r="87" spans="1:28" x14ac:dyDescent="0.25">
      <c r="A87" s="23"/>
      <c r="B87" s="33">
        <v>42373</v>
      </c>
      <c r="C87" s="240">
        <v>42275</v>
      </c>
      <c r="D87" s="601"/>
      <c r="E87" s="23" t="s">
        <v>155</v>
      </c>
      <c r="F87" s="23">
        <v>7</v>
      </c>
      <c r="G87" s="59">
        <v>30000</v>
      </c>
      <c r="H87" s="16" t="s">
        <v>25</v>
      </c>
      <c r="I87" s="577">
        <v>0</v>
      </c>
      <c r="J87" s="23"/>
      <c r="K87" s="23"/>
      <c r="L87" s="63"/>
      <c r="M87" s="69"/>
      <c r="N87" s="68">
        <v>0</v>
      </c>
      <c r="O87" s="23"/>
      <c r="P87" s="23"/>
      <c r="Q87" s="23"/>
      <c r="R87" s="23"/>
      <c r="S87" s="23"/>
      <c r="T87" s="64">
        <v>2505</v>
      </c>
      <c r="U87" s="290">
        <f t="shared" si="21"/>
        <v>4285.7142857142853</v>
      </c>
      <c r="V87" s="21">
        <v>2500</v>
      </c>
      <c r="W87" s="22">
        <f>+U87-V87</f>
        <v>1785.7142857142853</v>
      </c>
      <c r="X87" s="22">
        <f t="shared" si="22"/>
        <v>1042.8571428571427</v>
      </c>
      <c r="Y87" s="22">
        <f>(U87-5000)/2+1100</f>
        <v>742.85714285714266</v>
      </c>
      <c r="Z87" s="22">
        <f>+V87*F87</f>
        <v>17500</v>
      </c>
      <c r="AA87" s="22">
        <f>+X87*F87</f>
        <v>7299.9999999999982</v>
      </c>
      <c r="AB87" s="120">
        <f>+Y87*F87</f>
        <v>5199.9999999999982</v>
      </c>
    </row>
    <row r="88" spans="1:28" ht="15.75" thickBot="1" x14ac:dyDescent="0.3">
      <c r="A88" s="23"/>
      <c r="B88" s="545">
        <v>42373</v>
      </c>
      <c r="C88" s="544">
        <v>42276</v>
      </c>
      <c r="D88" s="670"/>
      <c r="E88" s="94" t="s">
        <v>156</v>
      </c>
      <c r="F88" s="94">
        <v>7</v>
      </c>
      <c r="G88" s="95">
        <v>30000</v>
      </c>
      <c r="H88" s="56" t="s">
        <v>25</v>
      </c>
      <c r="I88" s="157">
        <v>0</v>
      </c>
      <c r="J88" s="42"/>
      <c r="K88" s="42"/>
      <c r="L88" s="698"/>
      <c r="M88" s="71"/>
      <c r="N88" s="70">
        <v>0</v>
      </c>
      <c r="O88" s="42"/>
      <c r="P88" s="42"/>
      <c r="Q88" s="42"/>
      <c r="R88" s="42"/>
      <c r="S88" s="42"/>
      <c r="T88" s="236">
        <v>2506</v>
      </c>
      <c r="U88" s="291">
        <f t="shared" si="21"/>
        <v>4285.7142857142853</v>
      </c>
      <c r="V88" s="121">
        <v>2500</v>
      </c>
      <c r="W88" s="122">
        <f>+U88-V88</f>
        <v>1785.7142857142853</v>
      </c>
      <c r="X88" s="22">
        <f t="shared" si="22"/>
        <v>1042.8571428571427</v>
      </c>
      <c r="Y88" s="22">
        <f>(U88-5000)/2+1100</f>
        <v>742.85714285714266</v>
      </c>
      <c r="Z88" s="122">
        <f>+V88*F88</f>
        <v>17500</v>
      </c>
      <c r="AA88" s="122">
        <f>+X88*F88</f>
        <v>7299.9999999999982</v>
      </c>
      <c r="AB88" s="123">
        <f>+Y88*F88</f>
        <v>5199.9999999999982</v>
      </c>
    </row>
    <row r="89" spans="1:28" x14ac:dyDescent="0.25">
      <c r="A89" s="32"/>
      <c r="B89" s="33">
        <v>42374</v>
      </c>
      <c r="C89" s="16">
        <v>42277</v>
      </c>
      <c r="D89" s="62" t="s">
        <v>157</v>
      </c>
      <c r="E89" s="23" t="s">
        <v>90</v>
      </c>
      <c r="F89" s="23">
        <v>14</v>
      </c>
      <c r="G89" s="59"/>
      <c r="H89" s="23" t="s">
        <v>50</v>
      </c>
      <c r="I89" s="579"/>
      <c r="J89" s="32"/>
      <c r="K89" s="32"/>
      <c r="L89" s="63">
        <v>0</v>
      </c>
      <c r="M89" s="80"/>
      <c r="N89" s="78"/>
      <c r="O89" s="32"/>
      <c r="P89" s="32">
        <v>0</v>
      </c>
      <c r="Q89" s="32"/>
      <c r="R89" s="32"/>
      <c r="S89" s="32"/>
      <c r="T89" s="80"/>
    </row>
    <row r="90" spans="1:28" ht="15.75" thickBot="1" x14ac:dyDescent="0.3">
      <c r="A90" s="94"/>
      <c r="B90" s="613">
        <v>42374</v>
      </c>
      <c r="C90" s="233">
        <v>42278</v>
      </c>
      <c r="D90" s="75"/>
      <c r="E90" s="116" t="s">
        <v>158</v>
      </c>
      <c r="F90" s="116">
        <v>15</v>
      </c>
      <c r="G90" s="554"/>
      <c r="H90" s="558" t="s">
        <v>41</v>
      </c>
      <c r="I90" s="68">
        <v>0</v>
      </c>
      <c r="J90" s="23"/>
      <c r="K90" s="23"/>
      <c r="L90" s="79"/>
      <c r="M90" s="69"/>
      <c r="N90" s="68"/>
      <c r="O90" s="23">
        <v>0</v>
      </c>
      <c r="P90" s="23"/>
      <c r="Q90" s="23"/>
      <c r="R90" s="23"/>
      <c r="S90" s="23"/>
      <c r="T90" s="69"/>
    </row>
    <row r="91" spans="1:28" ht="15.75" thickBot="1" x14ac:dyDescent="0.3">
      <c r="A91" s="23"/>
      <c r="B91" s="545">
        <v>42374</v>
      </c>
      <c r="C91" s="544">
        <v>42279</v>
      </c>
      <c r="D91" s="670"/>
      <c r="E91" s="94" t="s">
        <v>103</v>
      </c>
      <c r="F91" s="94">
        <v>15</v>
      </c>
      <c r="G91" s="95">
        <v>70000</v>
      </c>
      <c r="H91" s="56" t="s">
        <v>25</v>
      </c>
      <c r="I91" s="577">
        <v>0</v>
      </c>
      <c r="J91" s="23"/>
      <c r="K91" s="23"/>
      <c r="L91" s="698"/>
      <c r="M91" s="69"/>
      <c r="N91" s="68"/>
      <c r="O91" s="23">
        <v>0</v>
      </c>
      <c r="P91" s="23"/>
      <c r="Q91" s="23"/>
      <c r="R91" s="23"/>
      <c r="S91" s="23"/>
      <c r="T91" s="64">
        <v>2507</v>
      </c>
      <c r="U91" s="292">
        <f>+G91/F91</f>
        <v>4666.666666666667</v>
      </c>
      <c r="V91" s="124">
        <v>2500</v>
      </c>
      <c r="W91" s="125">
        <f>+U91-V91</f>
        <v>2166.666666666667</v>
      </c>
      <c r="X91" s="22">
        <f>+W91-Y91</f>
        <v>1233.3333333333335</v>
      </c>
      <c r="Y91" s="22">
        <f>(U91-5000)/2+1100</f>
        <v>933.33333333333348</v>
      </c>
      <c r="Z91" s="125">
        <f>+V91*F91</f>
        <v>37500</v>
      </c>
      <c r="AA91" s="125">
        <f>+X91*F91</f>
        <v>18500.000000000004</v>
      </c>
      <c r="AB91" s="126">
        <f>+Y91*F91</f>
        <v>14000.000000000002</v>
      </c>
    </row>
    <row r="92" spans="1:28" ht="15.75" thickBot="1" x14ac:dyDescent="0.3">
      <c r="A92" s="116"/>
      <c r="B92" s="33">
        <v>42374</v>
      </c>
      <c r="C92" s="16">
        <v>42280</v>
      </c>
      <c r="D92" s="62" t="s">
        <v>159</v>
      </c>
      <c r="E92" s="23" t="s">
        <v>86</v>
      </c>
      <c r="F92" s="23">
        <v>14</v>
      </c>
      <c r="G92" s="59"/>
      <c r="H92" s="23" t="s">
        <v>50</v>
      </c>
      <c r="I92" s="577"/>
      <c r="J92" s="23"/>
      <c r="K92" s="23"/>
      <c r="L92" s="63">
        <v>0</v>
      </c>
      <c r="M92" s="69"/>
      <c r="N92" s="68"/>
      <c r="O92" s="23"/>
      <c r="P92" s="23">
        <v>0</v>
      </c>
      <c r="Q92" s="23"/>
      <c r="R92" s="23"/>
      <c r="S92" s="23"/>
      <c r="T92" s="69"/>
    </row>
    <row r="93" spans="1:28" ht="15.75" thickBot="1" x14ac:dyDescent="0.3">
      <c r="A93" s="23"/>
      <c r="B93" s="613">
        <v>42374</v>
      </c>
      <c r="C93" s="572">
        <v>42281</v>
      </c>
      <c r="D93" s="682"/>
      <c r="E93" s="116" t="s">
        <v>160</v>
      </c>
      <c r="F93" s="116">
        <v>7</v>
      </c>
      <c r="G93" s="554">
        <v>30000</v>
      </c>
      <c r="H93" s="233" t="s">
        <v>25</v>
      </c>
      <c r="I93" s="577">
        <v>0</v>
      </c>
      <c r="J93" s="23"/>
      <c r="K93" s="23"/>
      <c r="L93" s="701"/>
      <c r="M93" s="69"/>
      <c r="N93" s="68"/>
      <c r="O93" s="23">
        <v>0</v>
      </c>
      <c r="P93" s="23"/>
      <c r="Q93" s="23"/>
      <c r="R93" s="23"/>
      <c r="S93" s="23"/>
      <c r="T93" s="64">
        <v>2508</v>
      </c>
      <c r="U93" s="292">
        <f>+G93/F93</f>
        <v>4285.7142857142853</v>
      </c>
      <c r="V93" s="124">
        <v>2500</v>
      </c>
      <c r="W93" s="125">
        <f>+U93-V93</f>
        <v>1785.7142857142853</v>
      </c>
      <c r="X93" s="22">
        <f>+W93-Y93</f>
        <v>1042.8571428571427</v>
      </c>
      <c r="Y93" s="22">
        <f>(U93-5000)/2+1100</f>
        <v>742.85714285714266</v>
      </c>
      <c r="Z93" s="125">
        <f>+V93*F93</f>
        <v>17500</v>
      </c>
      <c r="AA93" s="125">
        <f>+X93*F93</f>
        <v>7299.9999999999982</v>
      </c>
      <c r="AB93" s="126">
        <f>+Y93*F93</f>
        <v>5199.9999999999982</v>
      </c>
    </row>
    <row r="94" spans="1:28" x14ac:dyDescent="0.25">
      <c r="A94" s="32"/>
      <c r="B94" s="33">
        <v>42374</v>
      </c>
      <c r="C94" s="16">
        <v>42282</v>
      </c>
      <c r="D94" s="62" t="s">
        <v>161</v>
      </c>
      <c r="E94" s="23" t="s">
        <v>114</v>
      </c>
      <c r="F94" s="23">
        <v>14</v>
      </c>
      <c r="G94" s="59"/>
      <c r="H94" s="23" t="s">
        <v>50</v>
      </c>
      <c r="I94" s="577"/>
      <c r="J94" s="23"/>
      <c r="K94" s="23"/>
      <c r="L94" s="63">
        <v>0</v>
      </c>
      <c r="M94" s="69"/>
      <c r="N94" s="68"/>
      <c r="O94" s="23"/>
      <c r="P94" s="23">
        <v>0</v>
      </c>
      <c r="Q94" s="23"/>
      <c r="R94" s="23"/>
      <c r="S94" s="23"/>
      <c r="T94" s="69"/>
    </row>
    <row r="95" spans="1:28" ht="15.75" thickBot="1" x14ac:dyDescent="0.3">
      <c r="A95" s="94"/>
      <c r="B95" s="33">
        <v>42374</v>
      </c>
      <c r="C95" s="16">
        <v>42283</v>
      </c>
      <c r="D95" s="62" t="s">
        <v>162</v>
      </c>
      <c r="E95" s="23" t="s">
        <v>109</v>
      </c>
      <c r="F95" s="23">
        <v>14</v>
      </c>
      <c r="G95" s="59"/>
      <c r="H95" s="23" t="s">
        <v>50</v>
      </c>
      <c r="I95" s="577"/>
      <c r="J95" s="23"/>
      <c r="K95" s="23"/>
      <c r="L95" s="63">
        <v>0</v>
      </c>
      <c r="M95" s="69"/>
      <c r="N95" s="68"/>
      <c r="O95" s="23"/>
      <c r="P95" s="23">
        <v>0</v>
      </c>
      <c r="Q95" s="23"/>
      <c r="R95" s="23"/>
      <c r="S95" s="23"/>
      <c r="T95" s="69"/>
    </row>
    <row r="96" spans="1:28" ht="15.75" thickBot="1" x14ac:dyDescent="0.3">
      <c r="A96" s="23"/>
      <c r="B96" s="613">
        <v>42374</v>
      </c>
      <c r="C96" s="572">
        <v>42284</v>
      </c>
      <c r="D96" s="682"/>
      <c r="E96" s="116" t="s">
        <v>70</v>
      </c>
      <c r="F96" s="116">
        <v>15</v>
      </c>
      <c r="G96" s="554">
        <v>70000</v>
      </c>
      <c r="H96" s="233" t="s">
        <v>25</v>
      </c>
      <c r="I96" s="577">
        <v>0</v>
      </c>
      <c r="J96" s="23"/>
      <c r="K96" s="23"/>
      <c r="L96" s="701"/>
      <c r="M96" s="69"/>
      <c r="N96" s="68"/>
      <c r="O96" s="23">
        <v>0</v>
      </c>
      <c r="P96" s="23"/>
      <c r="Q96" s="23"/>
      <c r="R96" s="23"/>
      <c r="S96" s="23"/>
      <c r="T96" s="64">
        <v>2509</v>
      </c>
      <c r="U96" s="292">
        <f>+G96/F96</f>
        <v>4666.666666666667</v>
      </c>
      <c r="V96" s="124">
        <v>2500</v>
      </c>
      <c r="W96" s="125">
        <f>+U96-V96</f>
        <v>2166.666666666667</v>
      </c>
      <c r="X96" s="22">
        <f>+W96-Y96</f>
        <v>1233.3333333333335</v>
      </c>
      <c r="Y96" s="22">
        <f>(U96-5000)/2+1100</f>
        <v>933.33333333333348</v>
      </c>
      <c r="Z96" s="125">
        <f>+V96*F96</f>
        <v>37500</v>
      </c>
      <c r="AA96" s="125">
        <f>+X96*F96</f>
        <v>18500.000000000004</v>
      </c>
      <c r="AB96" s="126">
        <f>+Y96*F96</f>
        <v>14000.000000000002</v>
      </c>
    </row>
    <row r="97" spans="1:28" x14ac:dyDescent="0.25">
      <c r="A97" s="32"/>
      <c r="B97" s="33">
        <v>42374</v>
      </c>
      <c r="C97" s="16">
        <v>42285</v>
      </c>
      <c r="D97" s="62" t="s">
        <v>163</v>
      </c>
      <c r="E97" s="23" t="s">
        <v>120</v>
      </c>
      <c r="F97" s="23">
        <v>14</v>
      </c>
      <c r="G97" s="59"/>
      <c r="H97" s="23" t="s">
        <v>50</v>
      </c>
      <c r="I97" s="577"/>
      <c r="J97" s="23"/>
      <c r="K97" s="23"/>
      <c r="L97" s="63">
        <v>0</v>
      </c>
      <c r="M97" s="69"/>
      <c r="N97" s="68"/>
      <c r="O97" s="23"/>
      <c r="P97" s="23">
        <v>0</v>
      </c>
      <c r="Q97" s="23"/>
      <c r="R97" s="23"/>
      <c r="S97" s="23"/>
      <c r="T97" s="69"/>
    </row>
    <row r="98" spans="1:28" x14ac:dyDescent="0.25">
      <c r="A98" s="23"/>
      <c r="B98" s="54">
        <v>42374</v>
      </c>
      <c r="C98" s="24">
        <v>42286</v>
      </c>
      <c r="D98" s="75"/>
      <c r="E98" s="32" t="s">
        <v>164</v>
      </c>
      <c r="F98" s="32">
        <v>25</v>
      </c>
      <c r="G98" s="76"/>
      <c r="H98" s="77" t="s">
        <v>41</v>
      </c>
      <c r="I98" s="68">
        <v>0</v>
      </c>
      <c r="J98" s="23"/>
      <c r="K98" s="23"/>
      <c r="L98" s="79"/>
      <c r="M98" s="69"/>
      <c r="N98" s="68"/>
      <c r="O98" s="23">
        <v>0</v>
      </c>
      <c r="P98" s="23"/>
      <c r="Q98" s="23"/>
      <c r="R98" s="23"/>
      <c r="S98" s="23"/>
      <c r="T98" s="69"/>
    </row>
    <row r="99" spans="1:28" ht="15.75" thickBot="1" x14ac:dyDescent="0.3">
      <c r="A99" s="94"/>
      <c r="B99" s="545">
        <v>42374</v>
      </c>
      <c r="C99" s="56">
        <v>42287</v>
      </c>
      <c r="D99" s="62"/>
      <c r="E99" s="94" t="s">
        <v>141</v>
      </c>
      <c r="F99" s="94">
        <v>15</v>
      </c>
      <c r="G99" s="95"/>
      <c r="H99" s="106" t="s">
        <v>41</v>
      </c>
      <c r="I99" s="68">
        <v>0</v>
      </c>
      <c r="J99" s="23"/>
      <c r="K99" s="23"/>
      <c r="L99" s="63"/>
      <c r="M99" s="69"/>
      <c r="N99" s="68"/>
      <c r="O99" s="23">
        <v>0</v>
      </c>
      <c r="P99" s="23"/>
      <c r="Q99" s="23"/>
      <c r="R99" s="23"/>
      <c r="S99" s="23"/>
      <c r="T99" s="69"/>
    </row>
    <row r="100" spans="1:28" ht="15.75" thickBot="1" x14ac:dyDescent="0.3">
      <c r="A100" s="23"/>
      <c r="B100" s="545">
        <v>42374</v>
      </c>
      <c r="C100" s="544">
        <v>42288</v>
      </c>
      <c r="D100" s="670"/>
      <c r="E100" s="94" t="s">
        <v>111</v>
      </c>
      <c r="F100" s="94">
        <v>15</v>
      </c>
      <c r="G100" s="95">
        <v>70000</v>
      </c>
      <c r="H100" s="56" t="s">
        <v>25</v>
      </c>
      <c r="I100" s="577">
        <v>0</v>
      </c>
      <c r="J100" s="23"/>
      <c r="K100" s="23"/>
      <c r="L100" s="698"/>
      <c r="M100" s="69"/>
      <c r="N100" s="68"/>
      <c r="O100" s="23">
        <v>0</v>
      </c>
      <c r="P100" s="23"/>
      <c r="Q100" s="23"/>
      <c r="R100" s="23"/>
      <c r="S100" s="23"/>
      <c r="T100" s="64">
        <v>2510</v>
      </c>
      <c r="U100" s="292">
        <f>+G100/F100</f>
        <v>4666.666666666667</v>
      </c>
      <c r="V100" s="124">
        <v>2500</v>
      </c>
      <c r="W100" s="125">
        <f>+U100-V100</f>
        <v>2166.666666666667</v>
      </c>
      <c r="X100" s="22">
        <f>+W100-Y100</f>
        <v>1233.3333333333335</v>
      </c>
      <c r="Y100" s="22">
        <f>(U100-5000)/2+1100</f>
        <v>933.33333333333348</v>
      </c>
      <c r="Z100" s="125">
        <f>+V100*F100</f>
        <v>37500</v>
      </c>
      <c r="AA100" s="125">
        <f>+X100*F100</f>
        <v>18500.000000000004</v>
      </c>
      <c r="AB100" s="126">
        <f>+Y100*F100</f>
        <v>14000.000000000002</v>
      </c>
    </row>
    <row r="101" spans="1:28" x14ac:dyDescent="0.25">
      <c r="A101" s="32"/>
      <c r="B101" s="33">
        <v>42374</v>
      </c>
      <c r="C101" s="16">
        <v>42289</v>
      </c>
      <c r="D101" s="62" t="s">
        <v>165</v>
      </c>
      <c r="E101" s="23" t="s">
        <v>90</v>
      </c>
      <c r="F101" s="23">
        <v>14</v>
      </c>
      <c r="G101" s="59"/>
      <c r="H101" s="23" t="s">
        <v>50</v>
      </c>
      <c r="I101" s="577"/>
      <c r="J101" s="23"/>
      <c r="K101" s="23"/>
      <c r="L101" s="63">
        <v>0</v>
      </c>
      <c r="M101" s="69"/>
      <c r="N101" s="68"/>
      <c r="O101" s="23"/>
      <c r="P101" s="23">
        <v>0</v>
      </c>
      <c r="Q101" s="23"/>
      <c r="R101" s="23"/>
      <c r="S101" s="23"/>
      <c r="T101" s="69"/>
    </row>
    <row r="102" spans="1:28" ht="15.75" thickBot="1" x14ac:dyDescent="0.3">
      <c r="A102" s="94"/>
      <c r="B102" s="613">
        <v>42374</v>
      </c>
      <c r="C102" s="233">
        <v>42290</v>
      </c>
      <c r="D102" s="75"/>
      <c r="E102" s="116" t="s">
        <v>128</v>
      </c>
      <c r="F102" s="116">
        <v>15</v>
      </c>
      <c r="G102" s="554"/>
      <c r="H102" s="558" t="s">
        <v>23</v>
      </c>
      <c r="I102" s="68">
        <v>0</v>
      </c>
      <c r="J102" s="23"/>
      <c r="K102" s="23"/>
      <c r="L102" s="79"/>
      <c r="M102" s="69"/>
      <c r="N102" s="68"/>
      <c r="O102" s="23">
        <v>0</v>
      </c>
      <c r="P102" s="23"/>
      <c r="Q102" s="23"/>
      <c r="R102" s="23"/>
      <c r="S102" s="23"/>
      <c r="T102" s="69"/>
    </row>
    <row r="103" spans="1:28" ht="15.75" thickBot="1" x14ac:dyDescent="0.3">
      <c r="A103" s="23"/>
      <c r="B103" s="33">
        <v>42374</v>
      </c>
      <c r="C103" s="240">
        <v>42291</v>
      </c>
      <c r="D103" s="601"/>
      <c r="E103" s="23" t="s">
        <v>166</v>
      </c>
      <c r="F103" s="23">
        <v>7</v>
      </c>
      <c r="G103" s="59">
        <v>30000</v>
      </c>
      <c r="H103" s="16" t="s">
        <v>25</v>
      </c>
      <c r="I103" s="577">
        <v>0</v>
      </c>
      <c r="J103" s="23"/>
      <c r="K103" s="23"/>
      <c r="L103" s="63"/>
      <c r="M103" s="69"/>
      <c r="N103" s="68"/>
      <c r="O103" s="23">
        <v>0</v>
      </c>
      <c r="P103" s="23"/>
      <c r="Q103" s="23"/>
      <c r="R103" s="23"/>
      <c r="S103" s="23"/>
      <c r="T103" s="64">
        <v>2511</v>
      </c>
      <c r="U103" s="292">
        <f>+G103/F103</f>
        <v>4285.7142857142853</v>
      </c>
      <c r="V103" s="124">
        <v>2500</v>
      </c>
      <c r="W103" s="125">
        <f>+U103-V103</f>
        <v>1785.7142857142853</v>
      </c>
      <c r="X103" s="22">
        <f>+W103-Y103</f>
        <v>1042.8571428571427</v>
      </c>
      <c r="Y103" s="22">
        <f>(U103-5000)/2+1100</f>
        <v>742.85714285714266</v>
      </c>
      <c r="Z103" s="125">
        <f>+V103*F103</f>
        <v>17500</v>
      </c>
      <c r="AA103" s="125">
        <f>+X103*F103</f>
        <v>7299.9999999999982</v>
      </c>
      <c r="AB103" s="126">
        <f>+Y103*F103</f>
        <v>5199.9999999999982</v>
      </c>
    </row>
    <row r="104" spans="1:28" ht="15.75" thickBot="1" x14ac:dyDescent="0.3">
      <c r="A104" s="116"/>
      <c r="B104" s="613">
        <v>42374</v>
      </c>
      <c r="C104" s="233">
        <v>42292</v>
      </c>
      <c r="D104" s="62"/>
      <c r="E104" s="116" t="s">
        <v>145</v>
      </c>
      <c r="F104" s="116">
        <v>15</v>
      </c>
      <c r="G104" s="554"/>
      <c r="H104" s="558" t="s">
        <v>41</v>
      </c>
      <c r="I104" s="68">
        <v>0</v>
      </c>
      <c r="J104" s="23"/>
      <c r="K104" s="23"/>
      <c r="L104" s="63"/>
      <c r="M104" s="69"/>
      <c r="N104" s="68"/>
      <c r="O104" s="23">
        <v>0</v>
      </c>
      <c r="P104" s="23"/>
      <c r="Q104" s="23"/>
      <c r="R104" s="23"/>
      <c r="S104" s="23"/>
      <c r="T104" s="69"/>
    </row>
    <row r="105" spans="1:28" ht="15.75" thickBot="1" x14ac:dyDescent="0.3">
      <c r="A105" s="23"/>
      <c r="B105" s="33">
        <v>42374</v>
      </c>
      <c r="C105" s="240">
        <v>42293</v>
      </c>
      <c r="D105" s="601"/>
      <c r="E105" s="23" t="s">
        <v>167</v>
      </c>
      <c r="F105" s="23">
        <v>15</v>
      </c>
      <c r="G105" s="59">
        <v>70000</v>
      </c>
      <c r="H105" s="16" t="s">
        <v>25</v>
      </c>
      <c r="I105" s="577">
        <v>0</v>
      </c>
      <c r="J105" s="23"/>
      <c r="K105" s="23"/>
      <c r="L105" s="63"/>
      <c r="M105" s="69"/>
      <c r="N105" s="68"/>
      <c r="O105" s="23">
        <v>0</v>
      </c>
      <c r="P105" s="23"/>
      <c r="Q105" s="23"/>
      <c r="R105" s="23"/>
      <c r="S105" s="23"/>
      <c r="T105" s="64">
        <v>2512</v>
      </c>
      <c r="U105" s="292">
        <f>+G105/F105</f>
        <v>4666.666666666667</v>
      </c>
      <c r="V105" s="124">
        <v>2500</v>
      </c>
      <c r="W105" s="125">
        <f>+U105-V105</f>
        <v>2166.666666666667</v>
      </c>
      <c r="X105" s="22">
        <f>+W105-Y105</f>
        <v>1233.3333333333335</v>
      </c>
      <c r="Y105" s="22">
        <f>(U105-5000)/2+1100</f>
        <v>933.33333333333348</v>
      </c>
      <c r="Z105" s="125">
        <f>+V105*F105</f>
        <v>37500</v>
      </c>
      <c r="AA105" s="125">
        <f>+X105*F105</f>
        <v>18500.000000000004</v>
      </c>
      <c r="AB105" s="126">
        <f>+Y105*F105</f>
        <v>14000.000000000002</v>
      </c>
    </row>
    <row r="106" spans="1:28" x14ac:dyDescent="0.25">
      <c r="A106" s="32"/>
      <c r="B106" s="54">
        <v>42374</v>
      </c>
      <c r="C106" s="24">
        <v>42294</v>
      </c>
      <c r="D106" s="62"/>
      <c r="E106" s="32" t="s">
        <v>168</v>
      </c>
      <c r="F106" s="32">
        <v>15</v>
      </c>
      <c r="G106" s="76"/>
      <c r="H106" s="77" t="s">
        <v>41</v>
      </c>
      <c r="I106" s="68">
        <v>0</v>
      </c>
      <c r="J106" s="23"/>
      <c r="K106" s="23"/>
      <c r="L106" s="63"/>
      <c r="M106" s="69"/>
      <c r="N106" s="68"/>
      <c r="O106" s="23">
        <v>0</v>
      </c>
      <c r="P106" s="23"/>
      <c r="Q106" s="23"/>
      <c r="R106" s="23"/>
      <c r="S106" s="23"/>
      <c r="T106" s="69"/>
    </row>
    <row r="107" spans="1:28" ht="15.75" thickBot="1" x14ac:dyDescent="0.3">
      <c r="A107" s="94"/>
      <c r="B107" s="545">
        <v>42374</v>
      </c>
      <c r="C107" s="56">
        <v>42295</v>
      </c>
      <c r="D107" s="62"/>
      <c r="E107" s="94" t="s">
        <v>169</v>
      </c>
      <c r="F107" s="94">
        <v>25</v>
      </c>
      <c r="G107" s="95"/>
      <c r="H107" s="106" t="s">
        <v>41</v>
      </c>
      <c r="I107" s="68">
        <v>0</v>
      </c>
      <c r="J107" s="23"/>
      <c r="K107" s="23"/>
      <c r="L107" s="63"/>
      <c r="M107" s="69"/>
      <c r="N107" s="68"/>
      <c r="O107" s="23">
        <v>0</v>
      </c>
      <c r="P107" s="23"/>
      <c r="Q107" s="23"/>
      <c r="R107" s="23"/>
      <c r="S107" s="23"/>
      <c r="T107" s="69"/>
    </row>
    <row r="108" spans="1:28" x14ac:dyDescent="0.25">
      <c r="A108" s="23"/>
      <c r="B108" s="33">
        <v>42374</v>
      </c>
      <c r="C108" s="240">
        <v>42296</v>
      </c>
      <c r="D108" s="601"/>
      <c r="E108" s="23" t="s">
        <v>70</v>
      </c>
      <c r="F108" s="23">
        <v>15</v>
      </c>
      <c r="G108" s="59">
        <v>70000</v>
      </c>
      <c r="H108" s="16" t="s">
        <v>25</v>
      </c>
      <c r="I108" s="577">
        <v>0</v>
      </c>
      <c r="J108" s="23"/>
      <c r="K108" s="23"/>
      <c r="L108" s="63"/>
      <c r="M108" s="69"/>
      <c r="N108" s="68"/>
      <c r="O108" s="23">
        <v>0</v>
      </c>
      <c r="P108" s="23"/>
      <c r="Q108" s="23"/>
      <c r="R108" s="23"/>
      <c r="S108" s="23"/>
      <c r="T108" s="64">
        <v>2513</v>
      </c>
      <c r="U108" s="289">
        <f t="shared" ref="U108:U115" si="23">+G108/F108</f>
        <v>4666.666666666667</v>
      </c>
      <c r="V108" s="117">
        <v>2500</v>
      </c>
      <c r="W108" s="118">
        <f t="shared" ref="W108:W122" si="24">+U108-V108</f>
        <v>2166.666666666667</v>
      </c>
      <c r="X108" s="22">
        <f t="shared" ref="X108:X110" si="25">+W108-Y108</f>
        <v>1233.3333333333335</v>
      </c>
      <c r="Y108" s="22">
        <f t="shared" ref="Y108:Y122" si="26">(U108-5000)/2+1100</f>
        <v>933.33333333333348</v>
      </c>
      <c r="Z108" s="118">
        <f t="shared" ref="Z108:Z122" si="27">+V108*F108</f>
        <v>37500</v>
      </c>
      <c r="AA108" s="118">
        <f t="shared" ref="AA108:AA122" si="28">+X108*F108</f>
        <v>18500.000000000004</v>
      </c>
      <c r="AB108" s="119">
        <f t="shared" ref="AB108:AB122" si="29">+Y108*F108</f>
        <v>14000.000000000002</v>
      </c>
    </row>
    <row r="109" spans="1:28" x14ac:dyDescent="0.25">
      <c r="A109" s="23"/>
      <c r="B109" s="33">
        <v>42374</v>
      </c>
      <c r="C109" s="240">
        <v>42297</v>
      </c>
      <c r="D109" s="601"/>
      <c r="E109" s="23" t="s">
        <v>66</v>
      </c>
      <c r="F109" s="23">
        <v>7</v>
      </c>
      <c r="G109" s="59">
        <v>30000</v>
      </c>
      <c r="H109" s="16" t="s">
        <v>25</v>
      </c>
      <c r="I109" s="577">
        <v>0</v>
      </c>
      <c r="J109" s="23"/>
      <c r="K109" s="23"/>
      <c r="L109" s="63"/>
      <c r="M109" s="69"/>
      <c r="N109" s="68"/>
      <c r="O109" s="23">
        <v>0</v>
      </c>
      <c r="P109" s="23"/>
      <c r="Q109" s="23"/>
      <c r="R109" s="23"/>
      <c r="S109" s="23"/>
      <c r="T109" s="64">
        <v>2514</v>
      </c>
      <c r="U109" s="290">
        <f t="shared" si="23"/>
        <v>4285.7142857142853</v>
      </c>
      <c r="V109" s="21">
        <v>2500</v>
      </c>
      <c r="W109" s="22">
        <f t="shared" si="24"/>
        <v>1785.7142857142853</v>
      </c>
      <c r="X109" s="22">
        <f t="shared" si="25"/>
        <v>1042.8571428571427</v>
      </c>
      <c r="Y109" s="22">
        <f t="shared" si="26"/>
        <v>742.85714285714266</v>
      </c>
      <c r="Z109" s="22">
        <f t="shared" si="27"/>
        <v>17500</v>
      </c>
      <c r="AA109" s="22">
        <f t="shared" si="28"/>
        <v>7299.9999999999982</v>
      </c>
      <c r="AB109" s="120">
        <f t="shared" si="29"/>
        <v>5199.9999999999982</v>
      </c>
    </row>
    <row r="110" spans="1:28" x14ac:dyDescent="0.25">
      <c r="A110" s="23"/>
      <c r="B110" s="33">
        <v>42374</v>
      </c>
      <c r="C110" s="240">
        <v>42298</v>
      </c>
      <c r="D110" s="601"/>
      <c r="E110" s="23" t="s">
        <v>170</v>
      </c>
      <c r="F110" s="23">
        <v>7</v>
      </c>
      <c r="G110" s="59">
        <v>30000</v>
      </c>
      <c r="H110" s="16" t="s">
        <v>25</v>
      </c>
      <c r="I110" s="577">
        <v>0</v>
      </c>
      <c r="J110" s="23"/>
      <c r="K110" s="23"/>
      <c r="L110" s="63"/>
      <c r="M110" s="69"/>
      <c r="N110" s="68"/>
      <c r="O110" s="23">
        <v>0</v>
      </c>
      <c r="P110" s="23"/>
      <c r="Q110" s="23"/>
      <c r="R110" s="23"/>
      <c r="S110" s="23"/>
      <c r="T110" s="64">
        <v>2515</v>
      </c>
      <c r="U110" s="290">
        <f t="shared" si="23"/>
        <v>4285.7142857142853</v>
      </c>
      <c r="V110" s="21">
        <v>2500</v>
      </c>
      <c r="W110" s="22">
        <f t="shared" si="24"/>
        <v>1785.7142857142853</v>
      </c>
      <c r="X110" s="22">
        <f t="shared" si="25"/>
        <v>1042.8571428571427</v>
      </c>
      <c r="Y110" s="22">
        <f t="shared" si="26"/>
        <v>742.85714285714266</v>
      </c>
      <c r="Z110" s="22">
        <f t="shared" si="27"/>
        <v>17500</v>
      </c>
      <c r="AA110" s="22">
        <f t="shared" si="28"/>
        <v>7299.9999999999982</v>
      </c>
      <c r="AB110" s="120">
        <f t="shared" si="29"/>
        <v>5199.9999999999982</v>
      </c>
    </row>
    <row r="111" spans="1:28" x14ac:dyDescent="0.25">
      <c r="A111" s="23"/>
      <c r="B111" s="33">
        <v>42374</v>
      </c>
      <c r="C111" s="240">
        <v>42299</v>
      </c>
      <c r="D111" s="601"/>
      <c r="E111" s="23" t="s">
        <v>171</v>
      </c>
      <c r="F111" s="23">
        <v>7</v>
      </c>
      <c r="G111" s="59">
        <v>39662</v>
      </c>
      <c r="H111" s="16" t="s">
        <v>25</v>
      </c>
      <c r="I111" s="577">
        <v>0</v>
      </c>
      <c r="J111" s="23"/>
      <c r="K111" s="23"/>
      <c r="L111" s="63"/>
      <c r="M111" s="69"/>
      <c r="N111" s="68"/>
      <c r="O111" s="23">
        <v>0</v>
      </c>
      <c r="P111" s="23"/>
      <c r="Q111" s="23"/>
      <c r="R111" s="23"/>
      <c r="S111" s="23"/>
      <c r="T111" s="64">
        <v>2516</v>
      </c>
      <c r="U111" s="290">
        <f t="shared" si="23"/>
        <v>5666</v>
      </c>
      <c r="V111" s="21">
        <v>2500</v>
      </c>
      <c r="W111" s="22">
        <f t="shared" si="24"/>
        <v>3166</v>
      </c>
      <c r="X111" s="22">
        <f>+W111-Y111</f>
        <v>1733</v>
      </c>
      <c r="Y111" s="22">
        <f t="shared" si="26"/>
        <v>1433</v>
      </c>
      <c r="Z111" s="22">
        <f t="shared" si="27"/>
        <v>17500</v>
      </c>
      <c r="AA111" s="22">
        <f t="shared" si="28"/>
        <v>12131</v>
      </c>
      <c r="AB111" s="120">
        <f t="shared" si="29"/>
        <v>10031</v>
      </c>
    </row>
    <row r="112" spans="1:28" x14ac:dyDescent="0.25">
      <c r="A112" s="23"/>
      <c r="B112" s="33">
        <v>42374</v>
      </c>
      <c r="C112" s="240">
        <v>42300</v>
      </c>
      <c r="D112" s="601"/>
      <c r="E112" s="23" t="s">
        <v>77</v>
      </c>
      <c r="F112" s="23">
        <v>7</v>
      </c>
      <c r="G112" s="59">
        <v>39662</v>
      </c>
      <c r="H112" s="16" t="s">
        <v>25</v>
      </c>
      <c r="I112" s="577">
        <v>0</v>
      </c>
      <c r="J112" s="23"/>
      <c r="K112" s="23"/>
      <c r="L112" s="63"/>
      <c r="M112" s="69"/>
      <c r="N112" s="68"/>
      <c r="O112" s="23">
        <v>0</v>
      </c>
      <c r="P112" s="23"/>
      <c r="Q112" s="23"/>
      <c r="R112" s="23"/>
      <c r="S112" s="23"/>
      <c r="T112" s="64">
        <v>2517</v>
      </c>
      <c r="U112" s="290">
        <f t="shared" si="23"/>
        <v>5666</v>
      </c>
      <c r="V112" s="21">
        <v>2500</v>
      </c>
      <c r="W112" s="22">
        <f t="shared" si="24"/>
        <v>3166</v>
      </c>
      <c r="X112" s="22">
        <f>+W112-Y112</f>
        <v>1733</v>
      </c>
      <c r="Y112" s="22">
        <f t="shared" si="26"/>
        <v>1433</v>
      </c>
      <c r="Z112" s="22">
        <f t="shared" si="27"/>
        <v>17500</v>
      </c>
      <c r="AA112" s="22">
        <f t="shared" si="28"/>
        <v>12131</v>
      </c>
      <c r="AB112" s="120">
        <f t="shared" si="29"/>
        <v>10031</v>
      </c>
    </row>
    <row r="113" spans="1:28" x14ac:dyDescent="0.25">
      <c r="A113" s="23"/>
      <c r="B113" s="33">
        <v>42374</v>
      </c>
      <c r="C113" s="240">
        <v>42301</v>
      </c>
      <c r="D113" s="601"/>
      <c r="E113" s="23" t="s">
        <v>172</v>
      </c>
      <c r="F113" s="23">
        <v>7</v>
      </c>
      <c r="G113" s="59">
        <v>39662</v>
      </c>
      <c r="H113" s="16" t="s">
        <v>25</v>
      </c>
      <c r="I113" s="577">
        <v>0</v>
      </c>
      <c r="J113" s="23"/>
      <c r="K113" s="23"/>
      <c r="L113" s="63"/>
      <c r="M113" s="69"/>
      <c r="N113" s="68"/>
      <c r="O113" s="23">
        <v>0</v>
      </c>
      <c r="P113" s="23"/>
      <c r="Q113" s="23"/>
      <c r="R113" s="23"/>
      <c r="S113" s="23"/>
      <c r="T113" s="64">
        <v>2518</v>
      </c>
      <c r="U113" s="290">
        <f t="shared" si="23"/>
        <v>5666</v>
      </c>
      <c r="V113" s="21">
        <v>2500</v>
      </c>
      <c r="W113" s="22">
        <f t="shared" si="24"/>
        <v>3166</v>
      </c>
      <c r="X113" s="22">
        <f>+W113-Y113</f>
        <v>1733</v>
      </c>
      <c r="Y113" s="22">
        <f t="shared" si="26"/>
        <v>1433</v>
      </c>
      <c r="Z113" s="22">
        <f t="shared" si="27"/>
        <v>17500</v>
      </c>
      <c r="AA113" s="22">
        <f t="shared" si="28"/>
        <v>12131</v>
      </c>
      <c r="AB113" s="120">
        <f t="shared" si="29"/>
        <v>10031</v>
      </c>
    </row>
    <row r="114" spans="1:28" ht="15.75" thickBot="1" x14ac:dyDescent="0.3">
      <c r="A114" s="23"/>
      <c r="B114" s="33">
        <v>42374</v>
      </c>
      <c r="C114" s="240">
        <v>42302</v>
      </c>
      <c r="D114" s="601"/>
      <c r="E114" s="23" t="s">
        <v>62</v>
      </c>
      <c r="F114" s="23">
        <v>7</v>
      </c>
      <c r="G114" s="59">
        <v>39662</v>
      </c>
      <c r="H114" s="16" t="s">
        <v>25</v>
      </c>
      <c r="I114" s="577">
        <v>0</v>
      </c>
      <c r="J114" s="23"/>
      <c r="K114" s="23"/>
      <c r="L114" s="63"/>
      <c r="M114" s="69"/>
      <c r="N114" s="68"/>
      <c r="O114" s="23">
        <v>0</v>
      </c>
      <c r="P114" s="23"/>
      <c r="Q114" s="23"/>
      <c r="R114" s="23"/>
      <c r="S114" s="23"/>
      <c r="T114" s="64">
        <v>2519</v>
      </c>
      <c r="U114" s="291">
        <f t="shared" si="23"/>
        <v>5666</v>
      </c>
      <c r="V114" s="121">
        <v>2500</v>
      </c>
      <c r="W114" s="122">
        <f t="shared" si="24"/>
        <v>3166</v>
      </c>
      <c r="X114" s="122">
        <f>+W114-Y114</f>
        <v>1733</v>
      </c>
      <c r="Y114" s="122">
        <f t="shared" si="26"/>
        <v>1433</v>
      </c>
      <c r="Z114" s="122">
        <f t="shared" si="27"/>
        <v>17500</v>
      </c>
      <c r="AA114" s="122">
        <f t="shared" si="28"/>
        <v>12131</v>
      </c>
      <c r="AB114" s="123">
        <f t="shared" si="29"/>
        <v>10031</v>
      </c>
    </row>
    <row r="115" spans="1:28" ht="15.75" thickBot="1" x14ac:dyDescent="0.3">
      <c r="A115" s="226"/>
      <c r="B115" s="613">
        <v>42374</v>
      </c>
      <c r="C115" s="591">
        <v>42303</v>
      </c>
      <c r="D115" s="62"/>
      <c r="E115" s="226" t="s">
        <v>80</v>
      </c>
      <c r="F115" s="116">
        <v>15</v>
      </c>
      <c r="G115" s="554">
        <v>85000</v>
      </c>
      <c r="H115" s="227" t="s">
        <v>22</v>
      </c>
      <c r="I115" s="68">
        <v>0</v>
      </c>
      <c r="J115" s="23"/>
      <c r="K115" s="23"/>
      <c r="L115" s="63"/>
      <c r="M115" s="69"/>
      <c r="N115" s="68"/>
      <c r="O115" s="23">
        <v>0</v>
      </c>
      <c r="P115" s="23"/>
      <c r="Q115" s="23"/>
      <c r="R115" s="23"/>
      <c r="S115" s="23"/>
      <c r="T115" s="69"/>
      <c r="U115" s="292">
        <f t="shared" si="23"/>
        <v>5666.666666666667</v>
      </c>
      <c r="V115" s="124">
        <v>2500</v>
      </c>
      <c r="W115" s="125">
        <f t="shared" si="24"/>
        <v>3166.666666666667</v>
      </c>
      <c r="X115" s="125">
        <f>+W115-Y115</f>
        <v>1733.3333333333335</v>
      </c>
      <c r="Y115" s="125">
        <f t="shared" si="26"/>
        <v>1433.3333333333335</v>
      </c>
      <c r="Z115" s="125">
        <f t="shared" si="27"/>
        <v>37500</v>
      </c>
      <c r="AA115" s="125">
        <f t="shared" si="28"/>
        <v>26000.000000000004</v>
      </c>
      <c r="AB115" s="126">
        <f t="shared" si="29"/>
        <v>21500.000000000004</v>
      </c>
    </row>
    <row r="116" spans="1:28" x14ac:dyDescent="0.25">
      <c r="A116" s="23"/>
      <c r="B116" s="33">
        <v>42374</v>
      </c>
      <c r="C116" s="240">
        <v>42304</v>
      </c>
      <c r="D116" s="601"/>
      <c r="E116" s="23" t="s">
        <v>173</v>
      </c>
      <c r="F116" s="23">
        <v>7</v>
      </c>
      <c r="G116" s="59">
        <v>39662</v>
      </c>
      <c r="H116" s="16" t="s">
        <v>25</v>
      </c>
      <c r="I116" s="577">
        <v>0</v>
      </c>
      <c r="J116" s="23"/>
      <c r="K116" s="23"/>
      <c r="L116" s="63"/>
      <c r="M116" s="69"/>
      <c r="N116" s="68"/>
      <c r="O116" s="23">
        <v>0</v>
      </c>
      <c r="P116" s="23"/>
      <c r="Q116" s="23"/>
      <c r="R116" s="23"/>
      <c r="S116" s="23"/>
      <c r="T116" s="64">
        <v>2520</v>
      </c>
      <c r="U116" s="289">
        <f t="shared" ref="U116:U122" si="30">+G116/F116</f>
        <v>5666</v>
      </c>
      <c r="V116" s="117">
        <v>2500</v>
      </c>
      <c r="W116" s="118">
        <f t="shared" si="24"/>
        <v>3166</v>
      </c>
      <c r="X116" s="118">
        <f t="shared" ref="X116:X122" si="31">+W116-Y116</f>
        <v>1733</v>
      </c>
      <c r="Y116" s="118">
        <f t="shared" si="26"/>
        <v>1433</v>
      </c>
      <c r="Z116" s="118">
        <f t="shared" si="27"/>
        <v>17500</v>
      </c>
      <c r="AA116" s="118">
        <f t="shared" si="28"/>
        <v>12131</v>
      </c>
      <c r="AB116" s="119">
        <f t="shared" si="29"/>
        <v>10031</v>
      </c>
    </row>
    <row r="117" spans="1:28" x14ac:dyDescent="0.25">
      <c r="A117" s="23"/>
      <c r="B117" s="33">
        <v>42374</v>
      </c>
      <c r="C117" s="240">
        <v>42305</v>
      </c>
      <c r="D117" s="601"/>
      <c r="E117" s="23" t="s">
        <v>174</v>
      </c>
      <c r="F117" s="23">
        <v>7</v>
      </c>
      <c r="G117" s="59">
        <v>39662</v>
      </c>
      <c r="H117" s="16" t="s">
        <v>25</v>
      </c>
      <c r="I117" s="577">
        <v>0</v>
      </c>
      <c r="J117" s="23"/>
      <c r="K117" s="23"/>
      <c r="L117" s="63"/>
      <c r="M117" s="69"/>
      <c r="N117" s="68"/>
      <c r="O117" s="23">
        <v>0</v>
      </c>
      <c r="P117" s="23"/>
      <c r="Q117" s="23"/>
      <c r="R117" s="23"/>
      <c r="S117" s="23"/>
      <c r="T117" s="64">
        <v>2521</v>
      </c>
      <c r="U117" s="290">
        <f t="shared" si="30"/>
        <v>5666</v>
      </c>
      <c r="V117" s="21">
        <v>2500</v>
      </c>
      <c r="W117" s="22">
        <f t="shared" si="24"/>
        <v>3166</v>
      </c>
      <c r="X117" s="22">
        <f t="shared" si="31"/>
        <v>1733</v>
      </c>
      <c r="Y117" s="22">
        <f t="shared" si="26"/>
        <v>1433</v>
      </c>
      <c r="Z117" s="22">
        <f t="shared" si="27"/>
        <v>17500</v>
      </c>
      <c r="AA117" s="22">
        <f t="shared" si="28"/>
        <v>12131</v>
      </c>
      <c r="AB117" s="120">
        <f t="shared" si="29"/>
        <v>10031</v>
      </c>
    </row>
    <row r="118" spans="1:28" x14ac:dyDescent="0.25">
      <c r="A118" s="23"/>
      <c r="B118" s="33">
        <v>42374</v>
      </c>
      <c r="C118" s="240">
        <v>42306</v>
      </c>
      <c r="D118" s="601"/>
      <c r="E118" s="23" t="s">
        <v>175</v>
      </c>
      <c r="F118" s="23">
        <v>7</v>
      </c>
      <c r="G118" s="59">
        <v>39662</v>
      </c>
      <c r="H118" s="16" t="s">
        <v>25</v>
      </c>
      <c r="I118" s="577">
        <v>0</v>
      </c>
      <c r="J118" s="23"/>
      <c r="K118" s="23"/>
      <c r="L118" s="63"/>
      <c r="M118" s="69"/>
      <c r="N118" s="68"/>
      <c r="O118" s="23">
        <v>0</v>
      </c>
      <c r="P118" s="23"/>
      <c r="Q118" s="23"/>
      <c r="R118" s="23"/>
      <c r="S118" s="23"/>
      <c r="T118" s="64">
        <v>2522</v>
      </c>
      <c r="U118" s="290">
        <f t="shared" si="30"/>
        <v>5666</v>
      </c>
      <c r="V118" s="21">
        <v>2500</v>
      </c>
      <c r="W118" s="22">
        <f t="shared" si="24"/>
        <v>3166</v>
      </c>
      <c r="X118" s="22">
        <f t="shared" si="31"/>
        <v>1733</v>
      </c>
      <c r="Y118" s="22">
        <f t="shared" si="26"/>
        <v>1433</v>
      </c>
      <c r="Z118" s="22">
        <f t="shared" si="27"/>
        <v>17500</v>
      </c>
      <c r="AA118" s="22">
        <f t="shared" si="28"/>
        <v>12131</v>
      </c>
      <c r="AB118" s="120">
        <f t="shared" si="29"/>
        <v>10031</v>
      </c>
    </row>
    <row r="119" spans="1:28" x14ac:dyDescent="0.25">
      <c r="A119" s="23"/>
      <c r="B119" s="33">
        <v>42374</v>
      </c>
      <c r="C119" s="240">
        <v>42307</v>
      </c>
      <c r="D119" s="601"/>
      <c r="E119" s="23" t="s">
        <v>88</v>
      </c>
      <c r="F119" s="23">
        <v>15</v>
      </c>
      <c r="G119" s="59">
        <v>85000</v>
      </c>
      <c r="H119" s="16" t="s">
        <v>25</v>
      </c>
      <c r="I119" s="577">
        <v>0</v>
      </c>
      <c r="J119" s="23"/>
      <c r="K119" s="23"/>
      <c r="L119" s="63"/>
      <c r="M119" s="69"/>
      <c r="N119" s="68"/>
      <c r="O119" s="23">
        <v>0</v>
      </c>
      <c r="P119" s="23"/>
      <c r="Q119" s="23"/>
      <c r="R119" s="23"/>
      <c r="S119" s="23"/>
      <c r="T119" s="64">
        <v>2523</v>
      </c>
      <c r="U119" s="290">
        <f t="shared" si="30"/>
        <v>5666.666666666667</v>
      </c>
      <c r="V119" s="21">
        <v>2500</v>
      </c>
      <c r="W119" s="22">
        <f t="shared" si="24"/>
        <v>3166.666666666667</v>
      </c>
      <c r="X119" s="22">
        <f t="shared" si="31"/>
        <v>1733.3333333333335</v>
      </c>
      <c r="Y119" s="22">
        <f t="shared" si="26"/>
        <v>1433.3333333333335</v>
      </c>
      <c r="Z119" s="22">
        <f t="shared" si="27"/>
        <v>37500</v>
      </c>
      <c r="AA119" s="22">
        <f t="shared" si="28"/>
        <v>26000.000000000004</v>
      </c>
      <c r="AB119" s="120">
        <f t="shared" si="29"/>
        <v>21500.000000000004</v>
      </c>
    </row>
    <row r="120" spans="1:28" x14ac:dyDescent="0.25">
      <c r="A120" s="23"/>
      <c r="B120" s="33">
        <v>42374</v>
      </c>
      <c r="C120" s="240">
        <v>42308</v>
      </c>
      <c r="D120" s="601"/>
      <c r="E120" s="23" t="s">
        <v>176</v>
      </c>
      <c r="F120" s="23">
        <v>7</v>
      </c>
      <c r="G120" s="59">
        <v>39662</v>
      </c>
      <c r="H120" s="16" t="s">
        <v>25</v>
      </c>
      <c r="I120" s="577">
        <v>0</v>
      </c>
      <c r="J120" s="23"/>
      <c r="K120" s="23"/>
      <c r="L120" s="63"/>
      <c r="M120" s="69"/>
      <c r="N120" s="68"/>
      <c r="O120" s="23">
        <v>0</v>
      </c>
      <c r="P120" s="23"/>
      <c r="Q120" s="23"/>
      <c r="R120" s="23"/>
      <c r="S120" s="23"/>
      <c r="T120" s="64">
        <v>2524</v>
      </c>
      <c r="U120" s="290">
        <f t="shared" si="30"/>
        <v>5666</v>
      </c>
      <c r="V120" s="21">
        <v>2500</v>
      </c>
      <c r="W120" s="22">
        <f t="shared" si="24"/>
        <v>3166</v>
      </c>
      <c r="X120" s="22">
        <f t="shared" si="31"/>
        <v>1733</v>
      </c>
      <c r="Y120" s="22">
        <f t="shared" si="26"/>
        <v>1433</v>
      </c>
      <c r="Z120" s="22">
        <f t="shared" si="27"/>
        <v>17500</v>
      </c>
      <c r="AA120" s="22">
        <f t="shared" si="28"/>
        <v>12131</v>
      </c>
      <c r="AB120" s="120">
        <f t="shared" si="29"/>
        <v>10031</v>
      </c>
    </row>
    <row r="121" spans="1:28" x14ac:dyDescent="0.25">
      <c r="A121" s="23"/>
      <c r="B121" s="33">
        <v>42374</v>
      </c>
      <c r="C121" s="240">
        <v>42309</v>
      </c>
      <c r="D121" s="601"/>
      <c r="E121" s="23" t="s">
        <v>177</v>
      </c>
      <c r="F121" s="23">
        <v>7</v>
      </c>
      <c r="G121" s="59">
        <v>39662</v>
      </c>
      <c r="H121" s="16" t="s">
        <v>25</v>
      </c>
      <c r="I121" s="577">
        <v>0</v>
      </c>
      <c r="J121" s="23"/>
      <c r="K121" s="23"/>
      <c r="L121" s="63"/>
      <c r="M121" s="69"/>
      <c r="N121" s="68"/>
      <c r="O121" s="23">
        <v>0</v>
      </c>
      <c r="P121" s="23"/>
      <c r="Q121" s="23"/>
      <c r="R121" s="23"/>
      <c r="S121" s="23"/>
      <c r="T121" s="64">
        <v>2525</v>
      </c>
      <c r="U121" s="290">
        <f t="shared" si="30"/>
        <v>5666</v>
      </c>
      <c r="V121" s="21">
        <v>2500</v>
      </c>
      <c r="W121" s="22">
        <f t="shared" si="24"/>
        <v>3166</v>
      </c>
      <c r="X121" s="22">
        <f t="shared" si="31"/>
        <v>1733</v>
      </c>
      <c r="Y121" s="22">
        <f t="shared" si="26"/>
        <v>1433</v>
      </c>
      <c r="Z121" s="22">
        <f t="shared" si="27"/>
        <v>17500</v>
      </c>
      <c r="AA121" s="22">
        <f t="shared" si="28"/>
        <v>12131</v>
      </c>
      <c r="AB121" s="120">
        <f t="shared" si="29"/>
        <v>10031</v>
      </c>
    </row>
    <row r="122" spans="1:28" ht="15.75" thickBot="1" x14ac:dyDescent="0.3">
      <c r="A122" s="23"/>
      <c r="B122" s="33">
        <v>42374</v>
      </c>
      <c r="C122" s="240">
        <v>42310</v>
      </c>
      <c r="D122" s="601"/>
      <c r="E122" s="23" t="s">
        <v>103</v>
      </c>
      <c r="F122" s="23">
        <v>15</v>
      </c>
      <c r="G122" s="59">
        <v>85000</v>
      </c>
      <c r="H122" s="16" t="s">
        <v>25</v>
      </c>
      <c r="I122" s="577">
        <v>0</v>
      </c>
      <c r="J122" s="23"/>
      <c r="K122" s="23"/>
      <c r="L122" s="63"/>
      <c r="M122" s="69"/>
      <c r="N122" s="68"/>
      <c r="O122" s="23">
        <v>0</v>
      </c>
      <c r="P122" s="23"/>
      <c r="Q122" s="23"/>
      <c r="R122" s="23"/>
      <c r="S122" s="23"/>
      <c r="T122" s="64">
        <v>2526</v>
      </c>
      <c r="U122" s="291">
        <f t="shared" si="30"/>
        <v>5666.666666666667</v>
      </c>
      <c r="V122" s="121">
        <v>2500</v>
      </c>
      <c r="W122" s="122">
        <f t="shared" si="24"/>
        <v>3166.666666666667</v>
      </c>
      <c r="X122" s="122">
        <f t="shared" si="31"/>
        <v>1733.3333333333335</v>
      </c>
      <c r="Y122" s="122">
        <f t="shared" si="26"/>
        <v>1433.3333333333335</v>
      </c>
      <c r="Z122" s="122">
        <f t="shared" si="27"/>
        <v>37500</v>
      </c>
      <c r="AA122" s="122">
        <f t="shared" si="28"/>
        <v>26000.000000000004</v>
      </c>
      <c r="AB122" s="123">
        <f t="shared" si="29"/>
        <v>21500.000000000004</v>
      </c>
    </row>
    <row r="123" spans="1:28" ht="15.75" thickBot="1" x14ac:dyDescent="0.3">
      <c r="A123" s="116"/>
      <c r="B123" s="613">
        <v>42374</v>
      </c>
      <c r="C123" s="233">
        <v>42311</v>
      </c>
      <c r="D123" s="62"/>
      <c r="E123" s="116" t="s">
        <v>138</v>
      </c>
      <c r="F123" s="116">
        <v>15</v>
      </c>
      <c r="G123" s="554"/>
      <c r="H123" s="558" t="s">
        <v>51</v>
      </c>
      <c r="I123" s="68">
        <v>0</v>
      </c>
      <c r="J123" s="23"/>
      <c r="K123" s="23"/>
      <c r="L123" s="63"/>
      <c r="M123" s="69"/>
      <c r="N123" s="68"/>
      <c r="O123" s="23">
        <v>0</v>
      </c>
      <c r="P123" s="23"/>
      <c r="Q123" s="23"/>
      <c r="R123" s="23"/>
      <c r="S123" s="23"/>
      <c r="T123" s="69"/>
    </row>
    <row r="124" spans="1:28" ht="15.75" thickBot="1" x14ac:dyDescent="0.3">
      <c r="A124" s="23"/>
      <c r="B124" s="33">
        <v>42374</v>
      </c>
      <c r="C124" s="240">
        <v>42312</v>
      </c>
      <c r="D124" s="601"/>
      <c r="E124" s="23" t="s">
        <v>172</v>
      </c>
      <c r="F124" s="23">
        <v>7</v>
      </c>
      <c r="G124" s="59">
        <v>39662</v>
      </c>
      <c r="H124" s="16" t="s">
        <v>25</v>
      </c>
      <c r="I124" s="577">
        <v>0</v>
      </c>
      <c r="J124" s="23"/>
      <c r="K124" s="23"/>
      <c r="L124" s="63"/>
      <c r="M124" s="69"/>
      <c r="N124" s="68"/>
      <c r="O124" s="23">
        <v>0</v>
      </c>
      <c r="P124" s="23"/>
      <c r="Q124" s="23"/>
      <c r="R124" s="23"/>
      <c r="S124" s="23"/>
      <c r="T124" s="64">
        <v>2527</v>
      </c>
      <c r="U124" s="292">
        <f>+G124/F124</f>
        <v>5666</v>
      </c>
      <c r="V124" s="124">
        <v>2500</v>
      </c>
      <c r="W124" s="125">
        <f>+U124-V124</f>
        <v>3166</v>
      </c>
      <c r="X124" s="125">
        <f>+W124-Y124</f>
        <v>1733</v>
      </c>
      <c r="Y124" s="125">
        <f>(U124-5000)/2+1100</f>
        <v>1433</v>
      </c>
      <c r="Z124" s="125">
        <f>+V124*F124</f>
        <v>17500</v>
      </c>
      <c r="AA124" s="125">
        <f>+X124*F124</f>
        <v>12131</v>
      </c>
      <c r="AB124" s="126">
        <f>+Y124*F124</f>
        <v>10031</v>
      </c>
    </row>
    <row r="125" spans="1:28" ht="15.75" thickBot="1" x14ac:dyDescent="0.3">
      <c r="A125" s="116"/>
      <c r="B125" s="613">
        <v>42374</v>
      </c>
      <c r="C125" s="233">
        <v>42313</v>
      </c>
      <c r="D125" s="62"/>
      <c r="E125" s="116" t="s">
        <v>131</v>
      </c>
      <c r="F125" s="116">
        <v>15</v>
      </c>
      <c r="G125" s="554"/>
      <c r="H125" s="558" t="s">
        <v>23</v>
      </c>
      <c r="I125" s="68">
        <v>0</v>
      </c>
      <c r="J125" s="23"/>
      <c r="K125" s="23"/>
      <c r="L125" s="63"/>
      <c r="M125" s="69"/>
      <c r="N125" s="68"/>
      <c r="O125" s="23">
        <v>0</v>
      </c>
      <c r="P125" s="23"/>
      <c r="Q125" s="23"/>
      <c r="R125" s="23"/>
      <c r="S125" s="23"/>
      <c r="T125" s="69"/>
    </row>
    <row r="126" spans="1:28" ht="15.75" thickBot="1" x14ac:dyDescent="0.3">
      <c r="A126" s="23"/>
      <c r="B126" s="33">
        <v>42374</v>
      </c>
      <c r="C126" s="240">
        <v>42314</v>
      </c>
      <c r="D126" s="601"/>
      <c r="E126" s="23" t="s">
        <v>111</v>
      </c>
      <c r="F126" s="23">
        <v>15</v>
      </c>
      <c r="G126" s="59">
        <v>85000</v>
      </c>
      <c r="H126" s="16" t="s">
        <v>25</v>
      </c>
      <c r="I126" s="577">
        <v>0</v>
      </c>
      <c r="J126" s="23"/>
      <c r="K126" s="23"/>
      <c r="L126" s="63"/>
      <c r="M126" s="69"/>
      <c r="N126" s="68"/>
      <c r="O126" s="23">
        <v>0</v>
      </c>
      <c r="P126" s="23"/>
      <c r="Q126" s="23"/>
      <c r="R126" s="23"/>
      <c r="S126" s="23"/>
      <c r="T126" s="64">
        <v>2528</v>
      </c>
      <c r="U126" s="292">
        <f>+G126/F126</f>
        <v>5666.666666666667</v>
      </c>
      <c r="V126" s="124">
        <v>2500</v>
      </c>
      <c r="W126" s="125">
        <f>+U126-V126</f>
        <v>3166.666666666667</v>
      </c>
      <c r="X126" s="125">
        <f>+W126-Y126</f>
        <v>1733.3333333333335</v>
      </c>
      <c r="Y126" s="125">
        <f>(U126-5000)/2+1100</f>
        <v>1433.3333333333335</v>
      </c>
      <c r="Z126" s="125">
        <f>+V126*F126</f>
        <v>37500</v>
      </c>
      <c r="AA126" s="125">
        <f>+X126*F126</f>
        <v>26000.000000000004</v>
      </c>
      <c r="AB126" s="126">
        <f>+Y126*F126</f>
        <v>21500.000000000004</v>
      </c>
    </row>
    <row r="127" spans="1:28" x14ac:dyDescent="0.25">
      <c r="A127" s="32"/>
      <c r="B127" s="54">
        <v>42374</v>
      </c>
      <c r="C127" s="24">
        <v>42315</v>
      </c>
      <c r="D127" s="62"/>
      <c r="E127" s="32" t="s">
        <v>143</v>
      </c>
      <c r="F127" s="32">
        <v>15</v>
      </c>
      <c r="G127" s="76"/>
      <c r="H127" s="77" t="s">
        <v>41</v>
      </c>
      <c r="I127" s="68">
        <v>0</v>
      </c>
      <c r="J127" s="23"/>
      <c r="K127" s="23"/>
      <c r="L127" s="63"/>
      <c r="M127" s="69"/>
      <c r="N127" s="68"/>
      <c r="O127" s="23">
        <v>0</v>
      </c>
      <c r="P127" s="23"/>
      <c r="Q127" s="23"/>
      <c r="R127" s="23"/>
      <c r="S127" s="23"/>
      <c r="T127" s="69"/>
    </row>
    <row r="128" spans="1:28" ht="15.75" thickBot="1" x14ac:dyDescent="0.3">
      <c r="A128" s="94"/>
      <c r="B128" s="545">
        <v>42374</v>
      </c>
      <c r="C128" s="56">
        <v>42316</v>
      </c>
      <c r="D128" s="62"/>
      <c r="E128" s="94" t="s">
        <v>139</v>
      </c>
      <c r="F128" s="94">
        <v>15</v>
      </c>
      <c r="G128" s="95"/>
      <c r="H128" s="106" t="s">
        <v>51</v>
      </c>
      <c r="I128" s="68">
        <v>0</v>
      </c>
      <c r="J128" s="23"/>
      <c r="K128" s="23"/>
      <c r="L128" s="63"/>
      <c r="M128" s="69"/>
      <c r="N128" s="68"/>
      <c r="O128" s="23">
        <v>0</v>
      </c>
      <c r="P128" s="23"/>
      <c r="Q128" s="23"/>
      <c r="R128" s="23"/>
      <c r="S128" s="23"/>
      <c r="T128" s="69"/>
    </row>
    <row r="129" spans="1:28" ht="15.75" thickBot="1" x14ac:dyDescent="0.3">
      <c r="A129" s="23"/>
      <c r="B129" s="33">
        <v>42374</v>
      </c>
      <c r="C129" s="240">
        <v>42317</v>
      </c>
      <c r="D129" s="601"/>
      <c r="E129" s="23" t="s">
        <v>81</v>
      </c>
      <c r="F129" s="23">
        <v>7</v>
      </c>
      <c r="G129" s="59">
        <v>39662</v>
      </c>
      <c r="H129" s="16" t="s">
        <v>25</v>
      </c>
      <c r="I129" s="577">
        <v>0</v>
      </c>
      <c r="J129" s="23"/>
      <c r="K129" s="23"/>
      <c r="L129" s="63"/>
      <c r="M129" s="69"/>
      <c r="N129" s="68"/>
      <c r="O129" s="23">
        <v>0</v>
      </c>
      <c r="P129" s="23"/>
      <c r="Q129" s="23"/>
      <c r="R129" s="23"/>
      <c r="S129" s="23"/>
      <c r="T129" s="64">
        <v>2529</v>
      </c>
      <c r="U129" s="292">
        <f>+G129/F129</f>
        <v>5666</v>
      </c>
      <c r="V129" s="124">
        <v>2500</v>
      </c>
      <c r="W129" s="125">
        <f>+U129-V129</f>
        <v>3166</v>
      </c>
      <c r="X129" s="125">
        <f>+W129-Y129</f>
        <v>1733</v>
      </c>
      <c r="Y129" s="125">
        <f>(U129-5000)/2+1100</f>
        <v>1433</v>
      </c>
      <c r="Z129" s="125">
        <f>+V129*F129</f>
        <v>17500</v>
      </c>
      <c r="AA129" s="125">
        <f>+X129*F129</f>
        <v>12131</v>
      </c>
      <c r="AB129" s="126">
        <f>+Y129*F129</f>
        <v>10031</v>
      </c>
    </row>
    <row r="130" spans="1:28" x14ac:dyDescent="0.25">
      <c r="A130" s="32"/>
      <c r="B130" s="54">
        <v>42374</v>
      </c>
      <c r="C130" s="24">
        <v>42318</v>
      </c>
      <c r="D130" s="62"/>
      <c r="E130" s="32" t="s">
        <v>178</v>
      </c>
      <c r="F130" s="32">
        <v>15</v>
      </c>
      <c r="G130" s="76"/>
      <c r="H130" s="77" t="s">
        <v>23</v>
      </c>
      <c r="I130" s="68">
        <v>0</v>
      </c>
      <c r="J130" s="23"/>
      <c r="K130" s="23"/>
      <c r="L130" s="63"/>
      <c r="M130" s="69"/>
      <c r="N130" s="68"/>
      <c r="O130" s="23">
        <v>0</v>
      </c>
      <c r="P130" s="23"/>
      <c r="Q130" s="23"/>
      <c r="R130" s="23"/>
      <c r="S130" s="23"/>
      <c r="T130" s="69"/>
    </row>
    <row r="131" spans="1:28" x14ac:dyDescent="0.25">
      <c r="A131" s="23"/>
      <c r="B131" s="33">
        <v>42374</v>
      </c>
      <c r="C131" s="16">
        <v>42319</v>
      </c>
      <c r="D131" s="62"/>
      <c r="E131" s="23" t="s">
        <v>116</v>
      </c>
      <c r="F131" s="23">
        <v>15</v>
      </c>
      <c r="G131" s="59"/>
      <c r="H131" s="64" t="s">
        <v>23</v>
      </c>
      <c r="I131" s="68">
        <v>0</v>
      </c>
      <c r="J131" s="23"/>
      <c r="K131" s="23"/>
      <c r="L131" s="63"/>
      <c r="M131" s="69"/>
      <c r="N131" s="68"/>
      <c r="O131" s="23">
        <v>0</v>
      </c>
      <c r="P131" s="23"/>
      <c r="Q131" s="23"/>
      <c r="R131" s="23"/>
      <c r="S131" s="23"/>
      <c r="T131" s="69"/>
    </row>
    <row r="132" spans="1:28" ht="15.75" thickBot="1" x14ac:dyDescent="0.3">
      <c r="A132" s="94"/>
      <c r="B132" s="545">
        <v>42374</v>
      </c>
      <c r="C132" s="56">
        <v>42320</v>
      </c>
      <c r="D132" s="62"/>
      <c r="E132" s="94" t="s">
        <v>130</v>
      </c>
      <c r="F132" s="94">
        <v>15</v>
      </c>
      <c r="G132" s="95"/>
      <c r="H132" s="106" t="s">
        <v>23</v>
      </c>
      <c r="I132" s="68">
        <v>0</v>
      </c>
      <c r="J132" s="23"/>
      <c r="K132" s="23"/>
      <c r="L132" s="63"/>
      <c r="M132" s="69"/>
      <c r="N132" s="68"/>
      <c r="O132" s="23">
        <v>0</v>
      </c>
      <c r="P132" s="23"/>
      <c r="Q132" s="23"/>
      <c r="R132" s="23"/>
      <c r="S132" s="23"/>
      <c r="T132" s="69"/>
    </row>
    <row r="133" spans="1:28" x14ac:dyDescent="0.25">
      <c r="A133" s="23"/>
      <c r="B133" s="33">
        <v>42374</v>
      </c>
      <c r="C133" s="240">
        <v>42321</v>
      </c>
      <c r="D133" s="601"/>
      <c r="E133" s="23" t="s">
        <v>179</v>
      </c>
      <c r="F133" s="23">
        <v>15</v>
      </c>
      <c r="G133" s="59">
        <v>85000</v>
      </c>
      <c r="H133" s="16" t="s">
        <v>25</v>
      </c>
      <c r="I133" s="577">
        <v>0</v>
      </c>
      <c r="J133" s="23"/>
      <c r="K133" s="23"/>
      <c r="L133" s="63"/>
      <c r="M133" s="69"/>
      <c r="N133" s="68"/>
      <c r="O133" s="23">
        <v>0</v>
      </c>
      <c r="P133" s="23"/>
      <c r="Q133" s="23"/>
      <c r="R133" s="23"/>
      <c r="S133" s="23"/>
      <c r="T133" s="64">
        <v>2530</v>
      </c>
      <c r="U133" s="289">
        <f t="shared" ref="U133:U136" si="32">+G133/F133</f>
        <v>5666.666666666667</v>
      </c>
      <c r="V133" s="117">
        <v>2500</v>
      </c>
      <c r="W133" s="118">
        <f>+U133-V133</f>
        <v>3166.666666666667</v>
      </c>
      <c r="X133" s="118">
        <f>+W133-Y133</f>
        <v>1733.3333333333335</v>
      </c>
      <c r="Y133" s="118">
        <f>(U133-5000)/2+1100</f>
        <v>1433.3333333333335</v>
      </c>
      <c r="Z133" s="118">
        <f>+V133*F133</f>
        <v>37500</v>
      </c>
      <c r="AA133" s="118">
        <f>+X133*F133</f>
        <v>26000.000000000004</v>
      </c>
      <c r="AB133" s="119">
        <f>+Y133*F133</f>
        <v>21500.000000000004</v>
      </c>
    </row>
    <row r="134" spans="1:28" x14ac:dyDescent="0.25">
      <c r="A134" s="23"/>
      <c r="B134" s="33">
        <v>42374</v>
      </c>
      <c r="C134" s="240">
        <v>42322</v>
      </c>
      <c r="D134" s="601"/>
      <c r="E134" s="23" t="s">
        <v>104</v>
      </c>
      <c r="F134" s="23">
        <v>7</v>
      </c>
      <c r="G134" s="59">
        <v>39662</v>
      </c>
      <c r="H134" s="16" t="s">
        <v>25</v>
      </c>
      <c r="I134" s="577">
        <v>0</v>
      </c>
      <c r="J134" s="23"/>
      <c r="K134" s="23"/>
      <c r="L134" s="63"/>
      <c r="M134" s="69"/>
      <c r="N134" s="68"/>
      <c r="O134" s="23">
        <v>0</v>
      </c>
      <c r="P134" s="23"/>
      <c r="Q134" s="23"/>
      <c r="R134" s="23"/>
      <c r="S134" s="23"/>
      <c r="T134" s="64">
        <v>2531</v>
      </c>
      <c r="U134" s="290">
        <f t="shared" si="32"/>
        <v>5666</v>
      </c>
      <c r="V134" s="21">
        <v>2500</v>
      </c>
      <c r="W134" s="22">
        <f>+U134-V134</f>
        <v>3166</v>
      </c>
      <c r="X134" s="22">
        <f>+W134-Y134</f>
        <v>1733</v>
      </c>
      <c r="Y134" s="22">
        <f>(U134-5000)/2+1100</f>
        <v>1433</v>
      </c>
      <c r="Z134" s="22">
        <f>+V134*F134</f>
        <v>17500</v>
      </c>
      <c r="AA134" s="22">
        <f>+X134*F134</f>
        <v>12131</v>
      </c>
      <c r="AB134" s="120">
        <f>+Y134*F134</f>
        <v>10031</v>
      </c>
    </row>
    <row r="135" spans="1:28" x14ac:dyDescent="0.25">
      <c r="A135" s="23"/>
      <c r="B135" s="33">
        <v>42374</v>
      </c>
      <c r="C135" s="240">
        <v>42323</v>
      </c>
      <c r="D135" s="601"/>
      <c r="E135" s="23" t="s">
        <v>180</v>
      </c>
      <c r="F135" s="23">
        <v>7</v>
      </c>
      <c r="G135" s="59">
        <v>39662</v>
      </c>
      <c r="H135" s="16" t="s">
        <v>25</v>
      </c>
      <c r="I135" s="577">
        <v>0</v>
      </c>
      <c r="J135" s="23"/>
      <c r="K135" s="23"/>
      <c r="L135" s="63"/>
      <c r="M135" s="69"/>
      <c r="N135" s="68"/>
      <c r="O135" s="23">
        <v>0</v>
      </c>
      <c r="P135" s="23"/>
      <c r="Q135" s="23"/>
      <c r="R135" s="23"/>
      <c r="S135" s="23"/>
      <c r="T135" s="64">
        <v>2532</v>
      </c>
      <c r="U135" s="290">
        <f t="shared" si="32"/>
        <v>5666</v>
      </c>
      <c r="V135" s="21">
        <v>2500</v>
      </c>
      <c r="W135" s="22">
        <f>+U135-V135</f>
        <v>3166</v>
      </c>
      <c r="X135" s="22">
        <f>+W135-Y135</f>
        <v>1733</v>
      </c>
      <c r="Y135" s="22">
        <f>(U135-5000)/2+1100</f>
        <v>1433</v>
      </c>
      <c r="Z135" s="22">
        <f>+V135*F135</f>
        <v>17500</v>
      </c>
      <c r="AA135" s="22">
        <f>+X135*F135</f>
        <v>12131</v>
      </c>
      <c r="AB135" s="120">
        <f>+Y135*F135</f>
        <v>10031</v>
      </c>
    </row>
    <row r="136" spans="1:28" ht="15.75" thickBot="1" x14ac:dyDescent="0.3">
      <c r="A136" s="23"/>
      <c r="B136" s="33">
        <v>42374</v>
      </c>
      <c r="C136" s="240">
        <v>42324</v>
      </c>
      <c r="D136" s="601"/>
      <c r="E136" s="23" t="s">
        <v>181</v>
      </c>
      <c r="F136" s="23">
        <v>22</v>
      </c>
      <c r="G136" s="59">
        <v>125000</v>
      </c>
      <c r="H136" s="16" t="s">
        <v>25</v>
      </c>
      <c r="I136" s="577">
        <v>0</v>
      </c>
      <c r="J136" s="23"/>
      <c r="K136" s="23"/>
      <c r="L136" s="63"/>
      <c r="M136" s="69"/>
      <c r="N136" s="68"/>
      <c r="O136" s="23">
        <v>0</v>
      </c>
      <c r="P136" s="23"/>
      <c r="Q136" s="23"/>
      <c r="R136" s="23"/>
      <c r="S136" s="23"/>
      <c r="T136" s="64">
        <v>2533</v>
      </c>
      <c r="U136" s="291">
        <f t="shared" si="32"/>
        <v>5681.818181818182</v>
      </c>
      <c r="V136" s="121">
        <v>2500</v>
      </c>
      <c r="W136" s="122">
        <f>+U136-V136</f>
        <v>3181.818181818182</v>
      </c>
      <c r="X136" s="122">
        <f>+W136-Y136</f>
        <v>1740.909090909091</v>
      </c>
      <c r="Y136" s="122">
        <f>(U136-5000)/2+1100</f>
        <v>1440.909090909091</v>
      </c>
      <c r="Z136" s="122">
        <f>+V136*F136</f>
        <v>55000</v>
      </c>
      <c r="AA136" s="122">
        <f>+X136*F136</f>
        <v>38300</v>
      </c>
      <c r="AB136" s="123">
        <f>+Y136*F136</f>
        <v>31700</v>
      </c>
    </row>
    <row r="137" spans="1:28" ht="15.75" thickBot="1" x14ac:dyDescent="0.3">
      <c r="A137" s="116"/>
      <c r="B137" s="613">
        <v>42374</v>
      </c>
      <c r="C137" s="233">
        <v>42325</v>
      </c>
      <c r="D137" s="62"/>
      <c r="E137" s="116" t="s">
        <v>140</v>
      </c>
      <c r="F137" s="116">
        <v>15</v>
      </c>
      <c r="G137" s="554"/>
      <c r="H137" s="558" t="s">
        <v>51</v>
      </c>
      <c r="I137" s="68">
        <v>0</v>
      </c>
      <c r="J137" s="23"/>
      <c r="K137" s="23"/>
      <c r="L137" s="63"/>
      <c r="M137" s="69"/>
      <c r="N137" s="68"/>
      <c r="O137" s="23">
        <v>0</v>
      </c>
      <c r="P137" s="23"/>
      <c r="Q137" s="23"/>
      <c r="R137" s="23"/>
      <c r="S137" s="23"/>
      <c r="T137" s="69"/>
    </row>
    <row r="138" spans="1:28" ht="15.75" thickBot="1" x14ac:dyDescent="0.3">
      <c r="A138" s="561"/>
      <c r="B138" s="559">
        <v>42374</v>
      </c>
      <c r="C138" s="560">
        <v>42326</v>
      </c>
      <c r="D138" s="62"/>
      <c r="E138" s="561" t="s">
        <v>80</v>
      </c>
      <c r="F138" s="562">
        <v>15</v>
      </c>
      <c r="G138" s="563">
        <v>85000</v>
      </c>
      <c r="H138" s="564" t="s">
        <v>22</v>
      </c>
      <c r="I138" s="68">
        <v>0</v>
      </c>
      <c r="J138" s="23"/>
      <c r="K138" s="23"/>
      <c r="L138" s="63"/>
      <c r="M138" s="69"/>
      <c r="N138" s="68"/>
      <c r="O138" s="23">
        <v>0</v>
      </c>
      <c r="P138" s="23"/>
      <c r="Q138" s="23"/>
      <c r="R138" s="23"/>
      <c r="S138" s="23"/>
      <c r="T138" s="69"/>
      <c r="U138" s="292">
        <f t="shared" ref="U138" si="33">+G138/F138</f>
        <v>5666.666666666667</v>
      </c>
      <c r="V138" s="124">
        <v>2500</v>
      </c>
      <c r="W138" s="125">
        <f>+U138-V138</f>
        <v>3166.666666666667</v>
      </c>
      <c r="X138" s="125">
        <f>+W138-Y138</f>
        <v>1733.3333333333335</v>
      </c>
      <c r="Y138" s="125">
        <f>(U138-5000)/2+1100</f>
        <v>1433.3333333333335</v>
      </c>
      <c r="Z138" s="125">
        <f>+V138*F138</f>
        <v>37500</v>
      </c>
      <c r="AA138" s="125">
        <f>+X138*F138</f>
        <v>26000.000000000004</v>
      </c>
      <c r="AB138" s="126">
        <f>+Y138*F138</f>
        <v>21500.000000000004</v>
      </c>
    </row>
    <row r="139" spans="1:28" x14ac:dyDescent="0.25">
      <c r="A139" s="32"/>
      <c r="B139" s="54">
        <v>42374</v>
      </c>
      <c r="C139" s="24">
        <v>42327</v>
      </c>
      <c r="D139" s="62"/>
      <c r="E139" s="32" t="s">
        <v>128</v>
      </c>
      <c r="F139" s="32">
        <v>15</v>
      </c>
      <c r="G139" s="76"/>
      <c r="H139" s="77" t="s">
        <v>23</v>
      </c>
      <c r="I139" s="68">
        <v>0</v>
      </c>
      <c r="J139" s="23"/>
      <c r="K139" s="23"/>
      <c r="L139" s="63"/>
      <c r="M139" s="69"/>
      <c r="N139" s="68"/>
      <c r="O139" s="23">
        <v>0</v>
      </c>
      <c r="P139" s="23"/>
      <c r="Q139" s="23"/>
      <c r="R139" s="23"/>
      <c r="S139" s="23"/>
      <c r="T139" s="69"/>
    </row>
    <row r="140" spans="1:28" x14ac:dyDescent="0.25">
      <c r="A140" s="23"/>
      <c r="B140" s="33">
        <v>42374</v>
      </c>
      <c r="C140" s="16">
        <v>42328</v>
      </c>
      <c r="D140" s="62"/>
      <c r="E140" s="23" t="s">
        <v>169</v>
      </c>
      <c r="F140" s="23">
        <v>25</v>
      </c>
      <c r="G140" s="59"/>
      <c r="H140" s="64" t="s">
        <v>41</v>
      </c>
      <c r="I140" s="68">
        <v>0</v>
      </c>
      <c r="J140" s="23"/>
      <c r="K140" s="23"/>
      <c r="L140" s="63"/>
      <c r="M140" s="69"/>
      <c r="N140" s="68"/>
      <c r="O140" s="23">
        <v>0</v>
      </c>
      <c r="P140" s="23"/>
      <c r="Q140" s="23"/>
      <c r="R140" s="23"/>
      <c r="S140" s="23"/>
      <c r="T140" s="69"/>
    </row>
    <row r="141" spans="1:28" x14ac:dyDescent="0.25">
      <c r="A141" s="23"/>
      <c r="B141" s="33">
        <v>42374</v>
      </c>
      <c r="C141" s="16">
        <v>42329</v>
      </c>
      <c r="D141" s="62"/>
      <c r="E141" s="23" t="s">
        <v>151</v>
      </c>
      <c r="F141" s="23">
        <v>25</v>
      </c>
      <c r="G141" s="59"/>
      <c r="H141" s="64" t="s">
        <v>41</v>
      </c>
      <c r="I141" s="68">
        <v>0</v>
      </c>
      <c r="J141" s="23"/>
      <c r="K141" s="23"/>
      <c r="L141" s="63"/>
      <c r="M141" s="69"/>
      <c r="N141" s="68"/>
      <c r="O141" s="23">
        <v>0</v>
      </c>
      <c r="P141" s="23"/>
      <c r="Q141" s="23"/>
      <c r="R141" s="23"/>
      <c r="S141" s="23"/>
      <c r="T141" s="69"/>
    </row>
    <row r="142" spans="1:28" ht="15.75" thickBot="1" x14ac:dyDescent="0.3">
      <c r="A142" s="94"/>
      <c r="B142" s="545">
        <v>42374</v>
      </c>
      <c r="C142" s="56">
        <v>42330</v>
      </c>
      <c r="D142" s="62"/>
      <c r="E142" s="94" t="s">
        <v>168</v>
      </c>
      <c r="F142" s="94">
        <v>15</v>
      </c>
      <c r="G142" s="95"/>
      <c r="H142" s="106" t="s">
        <v>41</v>
      </c>
      <c r="I142" s="68">
        <v>0</v>
      </c>
      <c r="J142" s="23"/>
      <c r="K142" s="23"/>
      <c r="L142" s="63"/>
      <c r="M142" s="69"/>
      <c r="N142" s="68"/>
      <c r="O142" s="23">
        <v>0</v>
      </c>
      <c r="P142" s="23"/>
      <c r="Q142" s="23"/>
      <c r="R142" s="23"/>
      <c r="S142" s="23"/>
      <c r="T142" s="69"/>
    </row>
    <row r="143" spans="1:28" x14ac:dyDescent="0.25">
      <c r="A143" s="23"/>
      <c r="B143" s="33">
        <v>42374</v>
      </c>
      <c r="C143" s="240">
        <v>42331</v>
      </c>
      <c r="D143" s="601"/>
      <c r="E143" s="23" t="s">
        <v>182</v>
      </c>
      <c r="F143" s="23">
        <v>7</v>
      </c>
      <c r="G143" s="59">
        <v>39662</v>
      </c>
      <c r="H143" s="16" t="s">
        <v>25</v>
      </c>
      <c r="I143" s="577">
        <v>0</v>
      </c>
      <c r="J143" s="23"/>
      <c r="K143" s="23"/>
      <c r="L143" s="63"/>
      <c r="M143" s="69"/>
      <c r="N143" s="68"/>
      <c r="O143" s="23">
        <v>0</v>
      </c>
      <c r="P143" s="23"/>
      <c r="Q143" s="23"/>
      <c r="R143" s="23"/>
      <c r="S143" s="23"/>
      <c r="T143" s="64">
        <v>2534</v>
      </c>
      <c r="U143" s="289">
        <f t="shared" ref="U143:U144" si="34">+G143/F143</f>
        <v>5666</v>
      </c>
      <c r="V143" s="117">
        <v>2500</v>
      </c>
      <c r="W143" s="118">
        <f>+U143-V143</f>
        <v>3166</v>
      </c>
      <c r="X143" s="118">
        <f>+W143-Y143</f>
        <v>1733</v>
      </c>
      <c r="Y143" s="118">
        <f>(U143-5000)/2+1100</f>
        <v>1433</v>
      </c>
      <c r="Z143" s="118">
        <f>+V143*F143</f>
        <v>17500</v>
      </c>
      <c r="AA143" s="118">
        <f>+X143*F143</f>
        <v>12131</v>
      </c>
      <c r="AB143" s="119">
        <f>+Y143*F143</f>
        <v>10031</v>
      </c>
    </row>
    <row r="144" spans="1:28" ht="15.75" thickBot="1" x14ac:dyDescent="0.3">
      <c r="A144" s="23"/>
      <c r="B144" s="33">
        <v>42374</v>
      </c>
      <c r="C144" s="240">
        <v>42332</v>
      </c>
      <c r="D144" s="601"/>
      <c r="E144" s="23" t="s">
        <v>63</v>
      </c>
      <c r="F144" s="23">
        <v>7</v>
      </c>
      <c r="G144" s="59">
        <v>39662</v>
      </c>
      <c r="H144" s="16" t="s">
        <v>25</v>
      </c>
      <c r="I144" s="577">
        <v>0</v>
      </c>
      <c r="J144" s="23"/>
      <c r="K144" s="23"/>
      <c r="L144" s="63"/>
      <c r="M144" s="69"/>
      <c r="N144" s="68"/>
      <c r="O144" s="23">
        <v>0</v>
      </c>
      <c r="P144" s="23"/>
      <c r="Q144" s="23"/>
      <c r="R144" s="23"/>
      <c r="S144" s="23"/>
      <c r="T144" s="64">
        <v>2535</v>
      </c>
      <c r="U144" s="291">
        <f t="shared" si="34"/>
        <v>5666</v>
      </c>
      <c r="V144" s="121">
        <v>2500</v>
      </c>
      <c r="W144" s="122">
        <f>+U144-V144</f>
        <v>3166</v>
      </c>
      <c r="X144" s="122">
        <f>+W144-Y144</f>
        <v>1733</v>
      </c>
      <c r="Y144" s="122">
        <f>(U144-5000)/2+1100</f>
        <v>1433</v>
      </c>
      <c r="Z144" s="122">
        <f>+V144*F144</f>
        <v>17500</v>
      </c>
      <c r="AA144" s="122">
        <f>+X144*F144</f>
        <v>12131</v>
      </c>
      <c r="AB144" s="123">
        <f>+Y144*F144</f>
        <v>10031</v>
      </c>
    </row>
    <row r="145" spans="1:28" x14ac:dyDescent="0.25">
      <c r="A145" s="32"/>
      <c r="B145" s="54">
        <v>42374</v>
      </c>
      <c r="C145" s="24">
        <v>42333</v>
      </c>
      <c r="D145" s="62"/>
      <c r="E145" s="32" t="s">
        <v>158</v>
      </c>
      <c r="F145" s="32">
        <v>15</v>
      </c>
      <c r="G145" s="76"/>
      <c r="H145" s="77" t="s">
        <v>41</v>
      </c>
      <c r="I145" s="68">
        <v>0</v>
      </c>
      <c r="J145" s="23"/>
      <c r="K145" s="23"/>
      <c r="L145" s="63"/>
      <c r="M145" s="69"/>
      <c r="N145" s="68"/>
      <c r="O145" s="23">
        <v>0</v>
      </c>
      <c r="P145" s="23"/>
      <c r="Q145" s="23"/>
      <c r="R145" s="23"/>
      <c r="S145" s="23"/>
      <c r="T145" s="69"/>
    </row>
    <row r="146" spans="1:28" ht="15.75" thickBot="1" x14ac:dyDescent="0.3">
      <c r="A146" s="94"/>
      <c r="B146" s="545">
        <v>42374</v>
      </c>
      <c r="C146" s="56">
        <v>42334</v>
      </c>
      <c r="D146" s="62"/>
      <c r="E146" s="94" t="s">
        <v>145</v>
      </c>
      <c r="F146" s="94">
        <v>15</v>
      </c>
      <c r="G146" s="95"/>
      <c r="H146" s="106" t="s">
        <v>41</v>
      </c>
      <c r="I146" s="68">
        <v>0</v>
      </c>
      <c r="J146" s="23"/>
      <c r="K146" s="23"/>
      <c r="L146" s="63"/>
      <c r="M146" s="69"/>
      <c r="N146" s="68"/>
      <c r="O146" s="23">
        <v>0</v>
      </c>
      <c r="P146" s="23"/>
      <c r="Q146" s="23"/>
      <c r="R146" s="23"/>
      <c r="S146" s="23"/>
      <c r="T146" s="69"/>
    </row>
    <row r="147" spans="1:28" ht="15.75" thickBot="1" x14ac:dyDescent="0.3">
      <c r="A147" s="23"/>
      <c r="B147" s="33">
        <v>42374</v>
      </c>
      <c r="C147" s="240">
        <v>42335</v>
      </c>
      <c r="D147" s="601"/>
      <c r="E147" s="23" t="s">
        <v>173</v>
      </c>
      <c r="F147" s="23">
        <v>7</v>
      </c>
      <c r="G147" s="59">
        <v>39662</v>
      </c>
      <c r="H147" s="16" t="s">
        <v>25</v>
      </c>
      <c r="I147" s="577">
        <v>0</v>
      </c>
      <c r="J147" s="23"/>
      <c r="K147" s="23"/>
      <c r="L147" s="63"/>
      <c r="M147" s="69"/>
      <c r="N147" s="68"/>
      <c r="O147" s="23">
        <v>0</v>
      </c>
      <c r="P147" s="23"/>
      <c r="Q147" s="23"/>
      <c r="R147" s="23"/>
      <c r="S147" s="23"/>
      <c r="T147" s="64">
        <v>2536</v>
      </c>
      <c r="U147" s="292">
        <f>+G147/F147</f>
        <v>5666</v>
      </c>
      <c r="V147" s="124">
        <v>2500</v>
      </c>
      <c r="W147" s="125">
        <f>+U147-V147</f>
        <v>3166</v>
      </c>
      <c r="X147" s="125">
        <f>+W147-Y147</f>
        <v>1733</v>
      </c>
      <c r="Y147" s="125">
        <f>(U147-5000)/2+1100</f>
        <v>1433</v>
      </c>
      <c r="Z147" s="125">
        <f>+V147*F147</f>
        <v>17500</v>
      </c>
      <c r="AA147" s="125">
        <f>+X147*F147</f>
        <v>12131</v>
      </c>
      <c r="AB147" s="126">
        <f>+Y147*F147</f>
        <v>10031</v>
      </c>
    </row>
    <row r="148" spans="1:28" ht="15.75" thickBot="1" x14ac:dyDescent="0.3">
      <c r="A148" s="116"/>
      <c r="B148" s="613">
        <v>42374</v>
      </c>
      <c r="C148" s="233">
        <v>42336</v>
      </c>
      <c r="D148" s="62"/>
      <c r="E148" s="116" t="s">
        <v>141</v>
      </c>
      <c r="F148" s="116">
        <v>15</v>
      </c>
      <c r="G148" s="554"/>
      <c r="H148" s="558" t="s">
        <v>41</v>
      </c>
      <c r="I148" s="68">
        <v>0</v>
      </c>
      <c r="J148" s="23"/>
      <c r="K148" s="23"/>
      <c r="L148" s="63"/>
      <c r="M148" s="69"/>
      <c r="N148" s="68"/>
      <c r="O148" s="23">
        <v>0</v>
      </c>
      <c r="P148" s="23"/>
      <c r="Q148" s="23"/>
      <c r="R148" s="23"/>
      <c r="S148" s="23"/>
      <c r="T148" s="69"/>
    </row>
    <row r="149" spans="1:28" x14ac:dyDescent="0.25">
      <c r="A149" s="23"/>
      <c r="B149" s="33">
        <v>42374</v>
      </c>
      <c r="C149" s="240">
        <v>42337</v>
      </c>
      <c r="D149" s="601"/>
      <c r="E149" s="23" t="s">
        <v>183</v>
      </c>
      <c r="F149" s="23">
        <v>15</v>
      </c>
      <c r="G149" s="59">
        <v>85000</v>
      </c>
      <c r="H149" s="16" t="s">
        <v>25</v>
      </c>
      <c r="I149" s="577">
        <v>0</v>
      </c>
      <c r="J149" s="23"/>
      <c r="K149" s="23"/>
      <c r="L149" s="63"/>
      <c r="M149" s="69"/>
      <c r="N149" s="68"/>
      <c r="O149" s="23">
        <v>0</v>
      </c>
      <c r="P149" s="23"/>
      <c r="Q149" s="23"/>
      <c r="R149" s="23"/>
      <c r="S149" s="23"/>
      <c r="T149" s="64">
        <v>2537</v>
      </c>
      <c r="U149" s="289">
        <f t="shared" ref="U149:U151" si="35">+G149/F149</f>
        <v>5666.666666666667</v>
      </c>
      <c r="V149" s="117">
        <v>2500</v>
      </c>
      <c r="W149" s="118">
        <f>+U149-V149</f>
        <v>3166.666666666667</v>
      </c>
      <c r="X149" s="118">
        <f>+W149-Y149</f>
        <v>1733.3333333333335</v>
      </c>
      <c r="Y149" s="118">
        <f>(U149-5000)/2+1100</f>
        <v>1433.3333333333335</v>
      </c>
      <c r="Z149" s="118">
        <f>+V149*F149</f>
        <v>37500</v>
      </c>
      <c r="AA149" s="118">
        <f>+X149*F149</f>
        <v>26000.000000000004</v>
      </c>
      <c r="AB149" s="119">
        <f>+Y149*F149</f>
        <v>21500.000000000004</v>
      </c>
    </row>
    <row r="150" spans="1:28" x14ac:dyDescent="0.25">
      <c r="A150" s="23"/>
      <c r="B150" s="33">
        <v>42374</v>
      </c>
      <c r="C150" s="240">
        <v>42338</v>
      </c>
      <c r="D150" s="601"/>
      <c r="E150" s="23" t="s">
        <v>184</v>
      </c>
      <c r="F150" s="23">
        <v>15</v>
      </c>
      <c r="G150" s="59">
        <v>85000</v>
      </c>
      <c r="H150" s="16" t="s">
        <v>25</v>
      </c>
      <c r="I150" s="577">
        <v>0</v>
      </c>
      <c r="J150" s="23"/>
      <c r="K150" s="23"/>
      <c r="L150" s="63"/>
      <c r="M150" s="69"/>
      <c r="N150" s="68"/>
      <c r="O150" s="23">
        <v>0</v>
      </c>
      <c r="P150" s="23"/>
      <c r="Q150" s="23"/>
      <c r="R150" s="23"/>
      <c r="S150" s="23"/>
      <c r="T150" s="64">
        <v>2538</v>
      </c>
      <c r="U150" s="290">
        <f t="shared" si="35"/>
        <v>5666.666666666667</v>
      </c>
      <c r="V150" s="21">
        <v>2500</v>
      </c>
      <c r="W150" s="22">
        <f>+U150-V150</f>
        <v>3166.666666666667</v>
      </c>
      <c r="X150" s="22">
        <f>+W150-Y150</f>
        <v>1733.3333333333335</v>
      </c>
      <c r="Y150" s="22">
        <f>(U150-5000)/2+1100</f>
        <v>1433.3333333333335</v>
      </c>
      <c r="Z150" s="22">
        <f>+V150*F150</f>
        <v>37500</v>
      </c>
      <c r="AA150" s="22">
        <f>+X150*F150</f>
        <v>26000.000000000004</v>
      </c>
      <c r="AB150" s="120">
        <f>+Y150*F150</f>
        <v>21500.000000000004</v>
      </c>
    </row>
    <row r="151" spans="1:28" ht="15.75" thickBot="1" x14ac:dyDescent="0.3">
      <c r="A151" s="23"/>
      <c r="B151" s="33">
        <v>42374</v>
      </c>
      <c r="C151" s="240">
        <v>42339</v>
      </c>
      <c r="D151" s="601"/>
      <c r="E151" s="23" t="s">
        <v>170</v>
      </c>
      <c r="F151" s="23">
        <v>7</v>
      </c>
      <c r="G151" s="59">
        <v>39662</v>
      </c>
      <c r="H151" s="16" t="s">
        <v>25</v>
      </c>
      <c r="I151" s="577">
        <v>0</v>
      </c>
      <c r="J151" s="23"/>
      <c r="K151" s="23"/>
      <c r="L151" s="63"/>
      <c r="M151" s="69"/>
      <c r="N151" s="68"/>
      <c r="O151" s="23">
        <v>0</v>
      </c>
      <c r="P151" s="23"/>
      <c r="Q151" s="23"/>
      <c r="R151" s="23"/>
      <c r="S151" s="23"/>
      <c r="T151" s="64">
        <v>2539</v>
      </c>
      <c r="U151" s="291">
        <f t="shared" si="35"/>
        <v>5666</v>
      </c>
      <c r="V151" s="121">
        <v>2500</v>
      </c>
      <c r="W151" s="122">
        <f>+U151-V151</f>
        <v>3166</v>
      </c>
      <c r="X151" s="122">
        <f>+W151-Y151</f>
        <v>1733</v>
      </c>
      <c r="Y151" s="122">
        <f>(U151-5000)/2+1100</f>
        <v>1433</v>
      </c>
      <c r="Z151" s="122">
        <f>+V151*F151</f>
        <v>17500</v>
      </c>
      <c r="AA151" s="122">
        <f>+X151*F151</f>
        <v>12131</v>
      </c>
      <c r="AB151" s="123">
        <f>+Y151*F151</f>
        <v>10031</v>
      </c>
    </row>
    <row r="152" spans="1:28" x14ac:dyDescent="0.25">
      <c r="A152" s="32"/>
      <c r="B152" s="54">
        <v>42374</v>
      </c>
      <c r="C152" s="24">
        <v>42340</v>
      </c>
      <c r="D152" s="62"/>
      <c r="E152" s="32" t="s">
        <v>138</v>
      </c>
      <c r="F152" s="32">
        <v>15</v>
      </c>
      <c r="G152" s="76"/>
      <c r="H152" s="77" t="s">
        <v>51</v>
      </c>
      <c r="I152" s="68">
        <v>0</v>
      </c>
      <c r="J152" s="23"/>
      <c r="K152" s="23"/>
      <c r="L152" s="63"/>
      <c r="M152" s="69"/>
      <c r="N152" s="68"/>
      <c r="O152" s="23">
        <v>0</v>
      </c>
      <c r="P152" s="23"/>
      <c r="Q152" s="23"/>
      <c r="R152" s="23"/>
      <c r="S152" s="23"/>
      <c r="T152" s="69"/>
    </row>
    <row r="153" spans="1:28" ht="15.75" thickBot="1" x14ac:dyDescent="0.3">
      <c r="A153" s="94"/>
      <c r="B153" s="545">
        <v>42374</v>
      </c>
      <c r="C153" s="56">
        <v>42341</v>
      </c>
      <c r="D153" s="62"/>
      <c r="E153" s="94" t="s">
        <v>131</v>
      </c>
      <c r="F153" s="94">
        <v>15</v>
      </c>
      <c r="G153" s="95"/>
      <c r="H153" s="106" t="s">
        <v>23</v>
      </c>
      <c r="I153" s="68">
        <v>0</v>
      </c>
      <c r="J153" s="23"/>
      <c r="K153" s="23"/>
      <c r="L153" s="63"/>
      <c r="M153" s="69"/>
      <c r="N153" s="68"/>
      <c r="O153" s="23">
        <v>0</v>
      </c>
      <c r="P153" s="23"/>
      <c r="Q153" s="23"/>
      <c r="R153" s="23"/>
      <c r="S153" s="23"/>
      <c r="T153" s="69"/>
    </row>
    <row r="154" spans="1:28" ht="15.75" thickBot="1" x14ac:dyDescent="0.3">
      <c r="A154" s="573"/>
      <c r="B154" s="618">
        <v>42374</v>
      </c>
      <c r="C154" s="581">
        <v>42342</v>
      </c>
      <c r="D154" s="62"/>
      <c r="E154" s="573" t="s">
        <v>80</v>
      </c>
      <c r="F154" s="582">
        <v>15</v>
      </c>
      <c r="G154" s="583">
        <v>85000</v>
      </c>
      <c r="H154" s="584" t="s">
        <v>22</v>
      </c>
      <c r="I154" s="68">
        <v>0</v>
      </c>
      <c r="J154" s="23"/>
      <c r="K154" s="23"/>
      <c r="L154" s="63"/>
      <c r="M154" s="69"/>
      <c r="N154" s="68"/>
      <c r="O154" s="23">
        <v>0</v>
      </c>
      <c r="P154" s="23"/>
      <c r="Q154" s="23"/>
      <c r="R154" s="23"/>
      <c r="S154" s="23"/>
      <c r="T154" s="69"/>
      <c r="U154" s="292">
        <f t="shared" ref="U154" si="36">+G154/F154</f>
        <v>5666.666666666667</v>
      </c>
      <c r="V154" s="124">
        <v>2500</v>
      </c>
      <c r="W154" s="125">
        <f>+U154-V154</f>
        <v>3166.666666666667</v>
      </c>
      <c r="X154" s="125">
        <f>+W154-Y154</f>
        <v>1733.3333333333335</v>
      </c>
      <c r="Y154" s="125">
        <f>(U154-5000)/2+1100</f>
        <v>1433.3333333333335</v>
      </c>
      <c r="Z154" s="125">
        <f>+V154*F154</f>
        <v>37500</v>
      </c>
      <c r="AA154" s="125">
        <f>+X154*F154</f>
        <v>26000.000000000004</v>
      </c>
      <c r="AB154" s="126">
        <f>+Y154*F154</f>
        <v>21500.000000000004</v>
      </c>
    </row>
    <row r="155" spans="1:28" x14ac:dyDescent="0.25">
      <c r="A155" s="23"/>
      <c r="B155" s="33">
        <v>42374</v>
      </c>
      <c r="C155" s="240">
        <v>42343</v>
      </c>
      <c r="D155" s="601"/>
      <c r="E155" s="23" t="s">
        <v>155</v>
      </c>
      <c r="F155" s="23">
        <v>7</v>
      </c>
      <c r="G155" s="59">
        <v>39662</v>
      </c>
      <c r="H155" s="16" t="s">
        <v>25</v>
      </c>
      <c r="I155" s="577">
        <v>0</v>
      </c>
      <c r="J155" s="23"/>
      <c r="K155" s="23"/>
      <c r="L155" s="63"/>
      <c r="M155" s="69"/>
      <c r="N155" s="68"/>
      <c r="O155" s="23">
        <v>0</v>
      </c>
      <c r="P155" s="23"/>
      <c r="Q155" s="23"/>
      <c r="R155" s="23"/>
      <c r="S155" s="23"/>
      <c r="T155" s="64">
        <v>2540</v>
      </c>
      <c r="U155" s="289">
        <f t="shared" ref="U155:U157" si="37">+G155/F155</f>
        <v>5666</v>
      </c>
      <c r="V155" s="117">
        <v>2500</v>
      </c>
      <c r="W155" s="118">
        <f>+U155-V155</f>
        <v>3166</v>
      </c>
      <c r="X155" s="118">
        <f>+W155-Y155</f>
        <v>1733</v>
      </c>
      <c r="Y155" s="118">
        <f>(U155-5000)/2+1100</f>
        <v>1433</v>
      </c>
      <c r="Z155" s="118">
        <f>+V155*F155</f>
        <v>17500</v>
      </c>
      <c r="AA155" s="118">
        <f>+X155*F155</f>
        <v>12131</v>
      </c>
      <c r="AB155" s="119">
        <f>+Y155*F155</f>
        <v>10031</v>
      </c>
    </row>
    <row r="156" spans="1:28" x14ac:dyDescent="0.25">
      <c r="A156" s="23"/>
      <c r="B156" s="33">
        <v>42374</v>
      </c>
      <c r="C156" s="240">
        <v>42344</v>
      </c>
      <c r="D156" s="601"/>
      <c r="E156" s="23" t="s">
        <v>179</v>
      </c>
      <c r="F156" s="23">
        <v>15</v>
      </c>
      <c r="G156" s="59">
        <v>85000</v>
      </c>
      <c r="H156" s="16" t="s">
        <v>25</v>
      </c>
      <c r="I156" s="577">
        <v>0</v>
      </c>
      <c r="J156" s="23"/>
      <c r="K156" s="23"/>
      <c r="L156" s="63"/>
      <c r="M156" s="69"/>
      <c r="N156" s="68"/>
      <c r="O156" s="23">
        <v>0</v>
      </c>
      <c r="P156" s="23"/>
      <c r="Q156" s="23"/>
      <c r="R156" s="23"/>
      <c r="S156" s="23"/>
      <c r="T156" s="64">
        <v>2541</v>
      </c>
      <c r="U156" s="290">
        <f t="shared" si="37"/>
        <v>5666.666666666667</v>
      </c>
      <c r="V156" s="21">
        <v>2500</v>
      </c>
      <c r="W156" s="22">
        <f>+U156-V156</f>
        <v>3166.666666666667</v>
      </c>
      <c r="X156" s="22">
        <f>+W156-Y156</f>
        <v>1733.3333333333335</v>
      </c>
      <c r="Y156" s="22">
        <f>(U156-5000)/2+1100</f>
        <v>1433.3333333333335</v>
      </c>
      <c r="Z156" s="22">
        <f>+V156*F156</f>
        <v>37500</v>
      </c>
      <c r="AA156" s="22">
        <f>+X156*F156</f>
        <v>26000.000000000004</v>
      </c>
      <c r="AB156" s="120">
        <f>+Y156*F156</f>
        <v>21500.000000000004</v>
      </c>
    </row>
    <row r="157" spans="1:28" ht="15.75" thickBot="1" x14ac:dyDescent="0.3">
      <c r="A157" s="23"/>
      <c r="B157" s="33">
        <v>42374</v>
      </c>
      <c r="C157" s="240">
        <v>42345</v>
      </c>
      <c r="D157" s="601"/>
      <c r="E157" s="23" t="s">
        <v>70</v>
      </c>
      <c r="F157" s="23">
        <v>15</v>
      </c>
      <c r="G157" s="59">
        <v>85000</v>
      </c>
      <c r="H157" s="16" t="s">
        <v>25</v>
      </c>
      <c r="I157" s="577">
        <v>0</v>
      </c>
      <c r="J157" s="23"/>
      <c r="K157" s="23"/>
      <c r="L157" s="63"/>
      <c r="M157" s="69"/>
      <c r="N157" s="68"/>
      <c r="O157" s="23">
        <v>0</v>
      </c>
      <c r="P157" s="23"/>
      <c r="Q157" s="23"/>
      <c r="R157" s="23"/>
      <c r="S157" s="23"/>
      <c r="T157" s="64">
        <v>2542</v>
      </c>
      <c r="U157" s="291">
        <f t="shared" si="37"/>
        <v>5666.666666666667</v>
      </c>
      <c r="V157" s="121">
        <v>2500</v>
      </c>
      <c r="W157" s="122">
        <f>+U157-V157</f>
        <v>3166.666666666667</v>
      </c>
      <c r="X157" s="122">
        <f>+W157-Y157</f>
        <v>1733.3333333333335</v>
      </c>
      <c r="Y157" s="122">
        <f>(U157-5000)/2+1100</f>
        <v>1433.3333333333335</v>
      </c>
      <c r="Z157" s="122">
        <f>+V157*F157</f>
        <v>37500</v>
      </c>
      <c r="AA157" s="122">
        <f>+X157*F157</f>
        <v>26000.000000000004</v>
      </c>
      <c r="AB157" s="123">
        <f>+Y157*F157</f>
        <v>21500.000000000004</v>
      </c>
    </row>
    <row r="158" spans="1:28" x14ac:dyDescent="0.25">
      <c r="A158" s="32"/>
      <c r="B158" s="54">
        <v>42374</v>
      </c>
      <c r="C158" s="24">
        <v>42346</v>
      </c>
      <c r="D158" s="62"/>
      <c r="E158" s="32" t="s">
        <v>178</v>
      </c>
      <c r="F158" s="32">
        <v>15</v>
      </c>
      <c r="G158" s="76"/>
      <c r="H158" s="77" t="s">
        <v>23</v>
      </c>
      <c r="I158" s="68">
        <v>0</v>
      </c>
      <c r="J158" s="23"/>
      <c r="K158" s="23"/>
      <c r="L158" s="63"/>
      <c r="M158" s="69"/>
      <c r="N158" s="68"/>
      <c r="O158" s="23">
        <v>0</v>
      </c>
      <c r="P158" s="23"/>
      <c r="Q158" s="23"/>
      <c r="R158" s="23"/>
      <c r="S158" s="23"/>
      <c r="T158" s="69"/>
    </row>
    <row r="159" spans="1:28" x14ac:dyDescent="0.25">
      <c r="A159" s="23"/>
      <c r="B159" s="33">
        <v>42374</v>
      </c>
      <c r="C159" s="16">
        <v>42347</v>
      </c>
      <c r="D159" s="62"/>
      <c r="E159" s="23" t="s">
        <v>130</v>
      </c>
      <c r="F159" s="23">
        <v>15</v>
      </c>
      <c r="G159" s="59"/>
      <c r="H159" s="64" t="s">
        <v>23</v>
      </c>
      <c r="I159" s="68">
        <v>0</v>
      </c>
      <c r="J159" s="23"/>
      <c r="K159" s="23"/>
      <c r="L159" s="63"/>
      <c r="M159" s="69"/>
      <c r="N159" s="68"/>
      <c r="O159" s="23">
        <v>0</v>
      </c>
      <c r="P159" s="23"/>
      <c r="Q159" s="23"/>
      <c r="R159" s="23"/>
      <c r="S159" s="23"/>
      <c r="T159" s="69"/>
    </row>
    <row r="160" spans="1:28" x14ac:dyDescent="0.25">
      <c r="A160" s="23"/>
      <c r="B160" s="33">
        <v>42374</v>
      </c>
      <c r="C160" s="16">
        <v>42348</v>
      </c>
      <c r="D160" s="62"/>
      <c r="E160" s="23" t="s">
        <v>128</v>
      </c>
      <c r="F160" s="23">
        <v>15</v>
      </c>
      <c r="G160" s="59"/>
      <c r="H160" s="64" t="s">
        <v>23</v>
      </c>
      <c r="I160" s="68">
        <v>0</v>
      </c>
      <c r="J160" s="23"/>
      <c r="K160" s="23"/>
      <c r="L160" s="63"/>
      <c r="M160" s="69"/>
      <c r="N160" s="68"/>
      <c r="O160" s="23">
        <v>0</v>
      </c>
      <c r="P160" s="23"/>
      <c r="Q160" s="23"/>
      <c r="R160" s="23"/>
      <c r="S160" s="23"/>
      <c r="T160" s="69"/>
    </row>
    <row r="161" spans="1:28" ht="15.75" thickBot="1" x14ac:dyDescent="0.3">
      <c r="A161" s="94"/>
      <c r="B161" s="545">
        <v>42374</v>
      </c>
      <c r="C161" s="56">
        <v>42349</v>
      </c>
      <c r="D161" s="62"/>
      <c r="E161" s="94" t="s">
        <v>140</v>
      </c>
      <c r="F161" s="94">
        <v>15</v>
      </c>
      <c r="G161" s="95"/>
      <c r="H161" s="106" t="s">
        <v>51</v>
      </c>
      <c r="I161" s="68">
        <v>0</v>
      </c>
      <c r="J161" s="23"/>
      <c r="K161" s="23"/>
      <c r="L161" s="63"/>
      <c r="M161" s="69"/>
      <c r="N161" s="68"/>
      <c r="O161" s="23">
        <v>0</v>
      </c>
      <c r="P161" s="23"/>
      <c r="Q161" s="23"/>
      <c r="R161" s="23"/>
      <c r="S161" s="23"/>
      <c r="T161" s="69"/>
    </row>
    <row r="162" spans="1:28" ht="15.75" thickBot="1" x14ac:dyDescent="0.3">
      <c r="A162" s="23"/>
      <c r="B162" s="33">
        <v>42374</v>
      </c>
      <c r="C162" s="240">
        <v>42350</v>
      </c>
      <c r="D162" s="608"/>
      <c r="E162" s="23" t="s">
        <v>185</v>
      </c>
      <c r="F162" s="23">
        <v>7</v>
      </c>
      <c r="G162" s="59">
        <v>39662</v>
      </c>
      <c r="H162" s="16" t="s">
        <v>25</v>
      </c>
      <c r="I162" s="157">
        <v>0</v>
      </c>
      <c r="J162" s="42"/>
      <c r="K162" s="42"/>
      <c r="L162" s="74"/>
      <c r="M162" s="71"/>
      <c r="N162" s="70"/>
      <c r="O162" s="42">
        <v>0</v>
      </c>
      <c r="P162" s="42"/>
      <c r="Q162" s="42"/>
      <c r="R162" s="42"/>
      <c r="S162" s="42"/>
      <c r="T162" s="236">
        <v>2543</v>
      </c>
      <c r="U162" s="289">
        <f t="shared" ref="U162:U168" si="38">+G162/F162</f>
        <v>5666</v>
      </c>
      <c r="V162" s="117">
        <v>2500</v>
      </c>
      <c r="W162" s="118">
        <f t="shared" ref="W162:W168" si="39">+U162-V162</f>
        <v>3166</v>
      </c>
      <c r="X162" s="118">
        <f t="shared" ref="X162:X168" si="40">+W162-Y162</f>
        <v>1733</v>
      </c>
      <c r="Y162" s="118">
        <f t="shared" ref="Y162:Y168" si="41">(U162-5000)/2+1100</f>
        <v>1433</v>
      </c>
      <c r="Z162" s="118">
        <f t="shared" ref="Z162:Z168" si="42">+V162*F162</f>
        <v>17500</v>
      </c>
      <c r="AA162" s="118">
        <f t="shared" ref="AA162:AA168" si="43">+X162*F162</f>
        <v>12131</v>
      </c>
      <c r="AB162" s="119">
        <f t="shared" ref="AB162:AB168" si="44">+Y162*F162</f>
        <v>10031</v>
      </c>
    </row>
    <row r="163" spans="1:28" x14ac:dyDescent="0.25">
      <c r="A163" s="23"/>
      <c r="B163" s="33">
        <v>42375</v>
      </c>
      <c r="C163" s="240">
        <v>42351</v>
      </c>
      <c r="D163" s="609"/>
      <c r="E163" s="23" t="s">
        <v>62</v>
      </c>
      <c r="F163" s="23">
        <v>7</v>
      </c>
      <c r="G163" s="59">
        <v>39662</v>
      </c>
      <c r="H163" s="16" t="s">
        <v>25</v>
      </c>
      <c r="I163" s="579">
        <v>0</v>
      </c>
      <c r="J163" s="32"/>
      <c r="K163" s="32"/>
      <c r="L163" s="79"/>
      <c r="M163" s="80"/>
      <c r="N163" s="78"/>
      <c r="O163" s="32">
        <v>0</v>
      </c>
      <c r="P163" s="32"/>
      <c r="Q163" s="32"/>
      <c r="R163" s="32"/>
      <c r="S163" s="32"/>
      <c r="T163" s="77">
        <v>2544</v>
      </c>
      <c r="U163" s="290">
        <f t="shared" si="38"/>
        <v>5666</v>
      </c>
      <c r="V163" s="21">
        <v>2500</v>
      </c>
      <c r="W163" s="22">
        <f t="shared" si="39"/>
        <v>3166</v>
      </c>
      <c r="X163" s="22">
        <f t="shared" si="40"/>
        <v>1733</v>
      </c>
      <c r="Y163" s="22">
        <f t="shared" si="41"/>
        <v>1433</v>
      </c>
      <c r="Z163" s="22">
        <f t="shared" si="42"/>
        <v>17500</v>
      </c>
      <c r="AA163" s="22">
        <f t="shared" si="43"/>
        <v>12131</v>
      </c>
      <c r="AB163" s="120">
        <f t="shared" si="44"/>
        <v>10031</v>
      </c>
    </row>
    <row r="164" spans="1:28" x14ac:dyDescent="0.25">
      <c r="A164" s="23"/>
      <c r="B164" s="33">
        <v>42375</v>
      </c>
      <c r="C164" s="240">
        <v>42352</v>
      </c>
      <c r="D164" s="601"/>
      <c r="E164" s="23" t="s">
        <v>186</v>
      </c>
      <c r="F164" s="23">
        <v>15</v>
      </c>
      <c r="G164" s="59">
        <v>85000</v>
      </c>
      <c r="H164" s="16" t="s">
        <v>25</v>
      </c>
      <c r="I164" s="577">
        <v>0</v>
      </c>
      <c r="J164" s="23"/>
      <c r="K164" s="23"/>
      <c r="L164" s="63"/>
      <c r="M164" s="69"/>
      <c r="N164" s="68"/>
      <c r="O164" s="23">
        <v>0</v>
      </c>
      <c r="P164" s="23"/>
      <c r="Q164" s="23"/>
      <c r="R164" s="23"/>
      <c r="S164" s="23"/>
      <c r="T164" s="64">
        <v>2545</v>
      </c>
      <c r="U164" s="290">
        <f t="shared" si="38"/>
        <v>5666.666666666667</v>
      </c>
      <c r="V164" s="21">
        <v>2500</v>
      </c>
      <c r="W164" s="22">
        <f t="shared" si="39"/>
        <v>3166.666666666667</v>
      </c>
      <c r="X164" s="22">
        <f t="shared" si="40"/>
        <v>1733.3333333333335</v>
      </c>
      <c r="Y164" s="22">
        <f t="shared" si="41"/>
        <v>1433.3333333333335</v>
      </c>
      <c r="Z164" s="22">
        <f t="shared" si="42"/>
        <v>37500</v>
      </c>
      <c r="AA164" s="22">
        <f t="shared" si="43"/>
        <v>26000.000000000004</v>
      </c>
      <c r="AB164" s="120">
        <f t="shared" si="44"/>
        <v>21500.000000000004</v>
      </c>
    </row>
    <row r="165" spans="1:28" x14ac:dyDescent="0.25">
      <c r="A165" s="23"/>
      <c r="B165" s="33">
        <v>42375</v>
      </c>
      <c r="C165" s="240">
        <v>42353</v>
      </c>
      <c r="D165" s="601"/>
      <c r="E165" s="23" t="s">
        <v>181</v>
      </c>
      <c r="F165" s="23">
        <v>22</v>
      </c>
      <c r="G165" s="59">
        <v>125000</v>
      </c>
      <c r="H165" s="16" t="s">
        <v>25</v>
      </c>
      <c r="I165" s="577">
        <v>0</v>
      </c>
      <c r="J165" s="23"/>
      <c r="K165" s="23"/>
      <c r="L165" s="63"/>
      <c r="M165" s="69"/>
      <c r="N165" s="68"/>
      <c r="O165" s="23">
        <v>0</v>
      </c>
      <c r="P165" s="23"/>
      <c r="Q165" s="23"/>
      <c r="R165" s="23"/>
      <c r="S165" s="23"/>
      <c r="T165" s="64">
        <v>2546</v>
      </c>
      <c r="U165" s="290">
        <f t="shared" si="38"/>
        <v>5681.818181818182</v>
      </c>
      <c r="V165" s="21">
        <v>2500</v>
      </c>
      <c r="W165" s="22">
        <f t="shared" si="39"/>
        <v>3181.818181818182</v>
      </c>
      <c r="X165" s="22">
        <f t="shared" si="40"/>
        <v>1740.909090909091</v>
      </c>
      <c r="Y165" s="22">
        <f t="shared" si="41"/>
        <v>1440.909090909091</v>
      </c>
      <c r="Z165" s="22">
        <f t="shared" si="42"/>
        <v>55000</v>
      </c>
      <c r="AA165" s="22">
        <f t="shared" si="43"/>
        <v>38300</v>
      </c>
      <c r="AB165" s="120">
        <f t="shared" si="44"/>
        <v>31700</v>
      </c>
    </row>
    <row r="166" spans="1:28" x14ac:dyDescent="0.25">
      <c r="A166" s="23"/>
      <c r="B166" s="33">
        <v>42375</v>
      </c>
      <c r="C166" s="240">
        <v>42354</v>
      </c>
      <c r="D166" s="601"/>
      <c r="E166" s="23" t="s">
        <v>187</v>
      </c>
      <c r="F166" s="23">
        <v>15</v>
      </c>
      <c r="G166" s="59">
        <v>85000</v>
      </c>
      <c r="H166" s="16" t="s">
        <v>25</v>
      </c>
      <c r="I166" s="577">
        <v>0</v>
      </c>
      <c r="J166" s="23"/>
      <c r="K166" s="23"/>
      <c r="L166" s="63"/>
      <c r="M166" s="69"/>
      <c r="N166" s="68"/>
      <c r="O166" s="23">
        <v>0</v>
      </c>
      <c r="P166" s="23"/>
      <c r="Q166" s="23"/>
      <c r="R166" s="23"/>
      <c r="S166" s="23"/>
      <c r="T166" s="64">
        <v>2547</v>
      </c>
      <c r="U166" s="290">
        <f t="shared" si="38"/>
        <v>5666.666666666667</v>
      </c>
      <c r="V166" s="21">
        <v>2500</v>
      </c>
      <c r="W166" s="22">
        <f t="shared" si="39"/>
        <v>3166.666666666667</v>
      </c>
      <c r="X166" s="22">
        <f t="shared" si="40"/>
        <v>1733.3333333333335</v>
      </c>
      <c r="Y166" s="22">
        <f t="shared" si="41"/>
        <v>1433.3333333333335</v>
      </c>
      <c r="Z166" s="22">
        <f t="shared" si="42"/>
        <v>37500</v>
      </c>
      <c r="AA166" s="22">
        <f t="shared" si="43"/>
        <v>26000.000000000004</v>
      </c>
      <c r="AB166" s="120">
        <f t="shared" si="44"/>
        <v>21500.000000000004</v>
      </c>
    </row>
    <row r="167" spans="1:28" x14ac:dyDescent="0.25">
      <c r="A167" s="23"/>
      <c r="B167" s="33">
        <v>42375</v>
      </c>
      <c r="C167" s="240">
        <v>42355</v>
      </c>
      <c r="D167" s="601"/>
      <c r="E167" s="23" t="s">
        <v>103</v>
      </c>
      <c r="F167" s="23">
        <v>15</v>
      </c>
      <c r="G167" s="59">
        <v>85000</v>
      </c>
      <c r="H167" s="16" t="s">
        <v>25</v>
      </c>
      <c r="I167" s="577">
        <v>0</v>
      </c>
      <c r="J167" s="23"/>
      <c r="K167" s="23"/>
      <c r="L167" s="63"/>
      <c r="M167" s="69"/>
      <c r="N167" s="68"/>
      <c r="O167" s="23">
        <v>0</v>
      </c>
      <c r="P167" s="23"/>
      <c r="Q167" s="23"/>
      <c r="R167" s="23"/>
      <c r="S167" s="23"/>
      <c r="T167" s="64">
        <v>2548</v>
      </c>
      <c r="U167" s="290">
        <f t="shared" si="38"/>
        <v>5666.666666666667</v>
      </c>
      <c r="V167" s="21">
        <v>2500</v>
      </c>
      <c r="W167" s="22">
        <f t="shared" si="39"/>
        <v>3166.666666666667</v>
      </c>
      <c r="X167" s="22">
        <f t="shared" si="40"/>
        <v>1733.3333333333335</v>
      </c>
      <c r="Y167" s="22">
        <f t="shared" si="41"/>
        <v>1433.3333333333335</v>
      </c>
      <c r="Z167" s="22">
        <f t="shared" si="42"/>
        <v>37500</v>
      </c>
      <c r="AA167" s="22">
        <f t="shared" si="43"/>
        <v>26000.000000000004</v>
      </c>
      <c r="AB167" s="120">
        <f t="shared" si="44"/>
        <v>21500.000000000004</v>
      </c>
    </row>
    <row r="168" spans="1:28" ht="15.75" thickBot="1" x14ac:dyDescent="0.3">
      <c r="A168" s="23"/>
      <c r="B168" s="33">
        <v>42375</v>
      </c>
      <c r="C168" s="240">
        <v>42356</v>
      </c>
      <c r="D168" s="601"/>
      <c r="E168" s="23" t="s">
        <v>148</v>
      </c>
      <c r="F168" s="23">
        <v>15</v>
      </c>
      <c r="G168" s="59">
        <v>85000</v>
      </c>
      <c r="H168" s="16" t="s">
        <v>25</v>
      </c>
      <c r="I168" s="577">
        <v>0</v>
      </c>
      <c r="J168" s="23"/>
      <c r="K168" s="23"/>
      <c r="L168" s="63"/>
      <c r="M168" s="69"/>
      <c r="N168" s="68"/>
      <c r="O168" s="23">
        <v>0</v>
      </c>
      <c r="P168" s="23"/>
      <c r="Q168" s="23"/>
      <c r="R168" s="23"/>
      <c r="S168" s="23"/>
      <c r="T168" s="64">
        <v>2549</v>
      </c>
      <c r="U168" s="291">
        <f t="shared" si="38"/>
        <v>5666.666666666667</v>
      </c>
      <c r="V168" s="121">
        <v>2500</v>
      </c>
      <c r="W168" s="122">
        <f t="shared" si="39"/>
        <v>3166.666666666667</v>
      </c>
      <c r="X168" s="122">
        <f t="shared" si="40"/>
        <v>1733.3333333333335</v>
      </c>
      <c r="Y168" s="122">
        <f t="shared" si="41"/>
        <v>1433.3333333333335</v>
      </c>
      <c r="Z168" s="122">
        <f t="shared" si="42"/>
        <v>37500</v>
      </c>
      <c r="AA168" s="122">
        <f t="shared" si="43"/>
        <v>26000.000000000004</v>
      </c>
      <c r="AB168" s="123">
        <f t="shared" si="44"/>
        <v>21500.000000000004</v>
      </c>
    </row>
    <row r="169" spans="1:28" ht="15.75" thickBot="1" x14ac:dyDescent="0.3">
      <c r="A169" s="555"/>
      <c r="B169" s="585">
        <v>42375</v>
      </c>
      <c r="C169" s="555">
        <v>42357</v>
      </c>
      <c r="D169" s="87" t="s">
        <v>188</v>
      </c>
      <c r="E169" s="555" t="s">
        <v>188</v>
      </c>
      <c r="F169" s="555" t="s">
        <v>188</v>
      </c>
      <c r="G169" s="555" t="s">
        <v>188</v>
      </c>
      <c r="H169" s="586" t="s">
        <v>188</v>
      </c>
      <c r="I169" s="89" t="s">
        <v>188</v>
      </c>
      <c r="J169" s="88" t="s">
        <v>188</v>
      </c>
      <c r="K169" s="88" t="s">
        <v>188</v>
      </c>
      <c r="L169" s="88" t="s">
        <v>188</v>
      </c>
      <c r="M169" s="90" t="s">
        <v>188</v>
      </c>
      <c r="N169" s="89"/>
      <c r="O169" s="88"/>
      <c r="P169" s="88"/>
      <c r="Q169" s="88"/>
      <c r="R169" s="88"/>
      <c r="S169" s="88"/>
      <c r="T169" s="90"/>
    </row>
    <row r="170" spans="1:28" x14ac:dyDescent="0.25">
      <c r="A170" s="23"/>
      <c r="B170" s="33">
        <v>42375</v>
      </c>
      <c r="C170" s="240">
        <v>42358</v>
      </c>
      <c r="D170" s="601"/>
      <c r="E170" s="23" t="s">
        <v>189</v>
      </c>
      <c r="F170" s="23">
        <v>7</v>
      </c>
      <c r="G170" s="59">
        <v>39662</v>
      </c>
      <c r="H170" s="16" t="s">
        <v>25</v>
      </c>
      <c r="I170" s="577">
        <v>0</v>
      </c>
      <c r="J170" s="23"/>
      <c r="K170" s="23"/>
      <c r="L170" s="63"/>
      <c r="M170" s="69"/>
      <c r="N170" s="68"/>
      <c r="O170" s="23">
        <v>0</v>
      </c>
      <c r="P170" s="23"/>
      <c r="Q170" s="23"/>
      <c r="R170" s="23"/>
      <c r="S170" s="23"/>
      <c r="T170" s="64">
        <v>2550</v>
      </c>
      <c r="U170" s="289">
        <f t="shared" ref="U170:U172" si="45">+G170/F170</f>
        <v>5666</v>
      </c>
      <c r="V170" s="117">
        <v>2500</v>
      </c>
      <c r="W170" s="118">
        <f>+U170-V170</f>
        <v>3166</v>
      </c>
      <c r="X170" s="118">
        <f>+W170-Y170</f>
        <v>1733</v>
      </c>
      <c r="Y170" s="118">
        <f>(U170-5000)/2+1100</f>
        <v>1433</v>
      </c>
      <c r="Z170" s="118">
        <f>+V170*F170</f>
        <v>17500</v>
      </c>
      <c r="AA170" s="118">
        <f>+X170*F170</f>
        <v>12131</v>
      </c>
      <c r="AB170" s="119">
        <f>+Y170*F170</f>
        <v>10031</v>
      </c>
    </row>
    <row r="171" spans="1:28" x14ac:dyDescent="0.25">
      <c r="A171" s="23"/>
      <c r="B171" s="33">
        <v>42375</v>
      </c>
      <c r="C171" s="240">
        <v>42359</v>
      </c>
      <c r="D171" s="601"/>
      <c r="E171" s="23" t="s">
        <v>77</v>
      </c>
      <c r="F171" s="23">
        <v>7</v>
      </c>
      <c r="G171" s="59">
        <v>39662</v>
      </c>
      <c r="H171" s="16" t="s">
        <v>25</v>
      </c>
      <c r="I171" s="577">
        <v>0</v>
      </c>
      <c r="J171" s="23"/>
      <c r="K171" s="23"/>
      <c r="L171" s="63"/>
      <c r="M171" s="69"/>
      <c r="N171" s="68"/>
      <c r="O171" s="23">
        <v>0</v>
      </c>
      <c r="P171" s="23"/>
      <c r="Q171" s="23"/>
      <c r="R171" s="23"/>
      <c r="S171" s="23"/>
      <c r="T171" s="64">
        <v>2551</v>
      </c>
      <c r="U171" s="290">
        <f t="shared" si="45"/>
        <v>5666</v>
      </c>
      <c r="V171" s="21">
        <v>2500</v>
      </c>
      <c r="W171" s="22">
        <f>+U171-V171</f>
        <v>3166</v>
      </c>
      <c r="X171" s="22">
        <f>+W171-Y171</f>
        <v>1733</v>
      </c>
      <c r="Y171" s="22">
        <f>(U171-5000)/2+1100</f>
        <v>1433</v>
      </c>
      <c r="Z171" s="22">
        <f>+V171*F171</f>
        <v>17500</v>
      </c>
      <c r="AA171" s="22">
        <f>+X171*F171</f>
        <v>12131</v>
      </c>
      <c r="AB171" s="120">
        <f>+Y171*F171</f>
        <v>10031</v>
      </c>
    </row>
    <row r="172" spans="1:28" ht="15.75" thickBot="1" x14ac:dyDescent="0.3">
      <c r="A172" s="23"/>
      <c r="B172" s="545">
        <v>42375</v>
      </c>
      <c r="C172" s="544">
        <v>42360</v>
      </c>
      <c r="D172" s="670"/>
      <c r="E172" s="94" t="s">
        <v>172</v>
      </c>
      <c r="F172" s="94">
        <v>7</v>
      </c>
      <c r="G172" s="95">
        <v>39662</v>
      </c>
      <c r="H172" s="56" t="s">
        <v>25</v>
      </c>
      <c r="I172" s="577">
        <v>0</v>
      </c>
      <c r="J172" s="23"/>
      <c r="K172" s="23"/>
      <c r="L172" s="698"/>
      <c r="M172" s="69"/>
      <c r="N172" s="68"/>
      <c r="O172" s="23">
        <v>0</v>
      </c>
      <c r="P172" s="23"/>
      <c r="Q172" s="23"/>
      <c r="R172" s="23"/>
      <c r="S172" s="23"/>
      <c r="T172" s="64">
        <v>2552</v>
      </c>
      <c r="U172" s="291">
        <f t="shared" si="45"/>
        <v>5666</v>
      </c>
      <c r="V172" s="121">
        <v>2500</v>
      </c>
      <c r="W172" s="122">
        <f>+U172-V172</f>
        <v>3166</v>
      </c>
      <c r="X172" s="122">
        <f>+W172-Y172</f>
        <v>1733</v>
      </c>
      <c r="Y172" s="122">
        <f>(U172-5000)/2+1100</f>
        <v>1433</v>
      </c>
      <c r="Z172" s="122">
        <f>+V172*F172</f>
        <v>17500</v>
      </c>
      <c r="AA172" s="122">
        <f>+X172*F172</f>
        <v>12131</v>
      </c>
      <c r="AB172" s="123">
        <f>+Y172*F172</f>
        <v>10031</v>
      </c>
    </row>
    <row r="173" spans="1:28" x14ac:dyDescent="0.25">
      <c r="A173" s="32"/>
      <c r="B173" s="33">
        <v>42375</v>
      </c>
      <c r="C173" s="16">
        <v>42361</v>
      </c>
      <c r="D173" s="62" t="s">
        <v>190</v>
      </c>
      <c r="E173" s="23" t="s">
        <v>120</v>
      </c>
      <c r="F173" s="23">
        <v>14</v>
      </c>
      <c r="G173" s="59"/>
      <c r="H173" s="23" t="s">
        <v>50</v>
      </c>
      <c r="I173" s="577"/>
      <c r="J173" s="23"/>
      <c r="K173" s="23"/>
      <c r="L173" s="63">
        <v>0</v>
      </c>
      <c r="M173" s="69"/>
      <c r="N173" s="68"/>
      <c r="O173" s="23"/>
      <c r="P173" s="23">
        <v>0</v>
      </c>
      <c r="Q173" s="23"/>
      <c r="R173" s="23"/>
      <c r="S173" s="23"/>
      <c r="T173" s="69"/>
    </row>
    <row r="174" spans="1:28" x14ac:dyDescent="0.25">
      <c r="A174" s="23"/>
      <c r="B174" s="613">
        <v>42375</v>
      </c>
      <c r="C174" s="233">
        <v>42362</v>
      </c>
      <c r="D174" s="681"/>
      <c r="E174" s="116" t="s">
        <v>122</v>
      </c>
      <c r="F174" s="116">
        <v>15</v>
      </c>
      <c r="G174" s="554"/>
      <c r="H174" s="558" t="s">
        <v>23</v>
      </c>
      <c r="I174" s="68">
        <v>0</v>
      </c>
      <c r="J174" s="23"/>
      <c r="K174" s="23"/>
      <c r="L174" s="701"/>
      <c r="M174" s="69"/>
      <c r="N174" s="68"/>
      <c r="O174" s="23">
        <v>0</v>
      </c>
      <c r="P174" s="23"/>
      <c r="Q174" s="23"/>
      <c r="R174" s="23"/>
      <c r="S174" s="23"/>
      <c r="T174" s="69"/>
    </row>
    <row r="175" spans="1:28" x14ac:dyDescent="0.25">
      <c r="A175" s="23"/>
      <c r="B175" s="33">
        <v>42375</v>
      </c>
      <c r="C175" s="16">
        <v>42363</v>
      </c>
      <c r="D175" s="62" t="s">
        <v>191</v>
      </c>
      <c r="E175" s="23" t="s">
        <v>123</v>
      </c>
      <c r="F175" s="23">
        <v>24</v>
      </c>
      <c r="G175" s="59"/>
      <c r="H175" s="23" t="s">
        <v>50</v>
      </c>
      <c r="I175" s="577"/>
      <c r="J175" s="23"/>
      <c r="K175" s="23"/>
      <c r="L175" s="63">
        <v>0</v>
      </c>
      <c r="M175" s="69"/>
      <c r="N175" s="68"/>
      <c r="O175" s="23"/>
      <c r="P175" s="23">
        <v>0</v>
      </c>
      <c r="Q175" s="23"/>
      <c r="R175" s="23"/>
      <c r="S175" s="23"/>
      <c r="T175" s="69"/>
    </row>
    <row r="176" spans="1:28" x14ac:dyDescent="0.25">
      <c r="A176" s="23"/>
      <c r="B176" s="33">
        <v>42375</v>
      </c>
      <c r="C176" s="16">
        <v>42364</v>
      </c>
      <c r="D176" s="62" t="s">
        <v>192</v>
      </c>
      <c r="E176" s="23" t="s">
        <v>98</v>
      </c>
      <c r="F176" s="23">
        <v>14</v>
      </c>
      <c r="G176" s="59"/>
      <c r="H176" s="23" t="s">
        <v>50</v>
      </c>
      <c r="I176" s="577"/>
      <c r="J176" s="23"/>
      <c r="K176" s="23"/>
      <c r="L176" s="63">
        <v>0</v>
      </c>
      <c r="M176" s="69"/>
      <c r="N176" s="68"/>
      <c r="O176" s="23"/>
      <c r="P176" s="23">
        <v>0</v>
      </c>
      <c r="Q176" s="23"/>
      <c r="R176" s="23"/>
      <c r="S176" s="23"/>
      <c r="T176" s="69"/>
    </row>
    <row r="177" spans="1:28" x14ac:dyDescent="0.25">
      <c r="A177" s="23"/>
      <c r="B177" s="33">
        <v>42375</v>
      </c>
      <c r="C177" s="16">
        <v>42365</v>
      </c>
      <c r="D177" s="62" t="s">
        <v>193</v>
      </c>
      <c r="E177" s="23" t="s">
        <v>109</v>
      </c>
      <c r="F177" s="23">
        <v>14</v>
      </c>
      <c r="G177" s="59"/>
      <c r="H177" s="23" t="s">
        <v>50</v>
      </c>
      <c r="I177" s="577"/>
      <c r="J177" s="23"/>
      <c r="K177" s="23"/>
      <c r="L177" s="63">
        <v>0</v>
      </c>
      <c r="M177" s="69"/>
      <c r="N177" s="68"/>
      <c r="O177" s="23"/>
      <c r="P177" s="23">
        <v>0</v>
      </c>
      <c r="Q177" s="23"/>
      <c r="R177" s="23"/>
      <c r="S177" s="23"/>
      <c r="T177" s="69"/>
    </row>
    <row r="178" spans="1:28" x14ac:dyDescent="0.25">
      <c r="A178" s="23"/>
      <c r="B178" s="613">
        <v>42375</v>
      </c>
      <c r="C178" s="233">
        <v>42366</v>
      </c>
      <c r="D178" s="681"/>
      <c r="E178" s="116" t="s">
        <v>116</v>
      </c>
      <c r="F178" s="116">
        <v>15</v>
      </c>
      <c r="G178" s="554"/>
      <c r="H178" s="558" t="s">
        <v>23</v>
      </c>
      <c r="I178" s="68">
        <v>0</v>
      </c>
      <c r="J178" s="23"/>
      <c r="K178" s="23"/>
      <c r="L178" s="701"/>
      <c r="M178" s="69"/>
      <c r="N178" s="68"/>
      <c r="O178" s="23">
        <v>0</v>
      </c>
      <c r="P178" s="23"/>
      <c r="Q178" s="23"/>
      <c r="R178" s="23"/>
      <c r="S178" s="23"/>
      <c r="T178" s="69"/>
    </row>
    <row r="179" spans="1:28" x14ac:dyDescent="0.25">
      <c r="A179" s="23"/>
      <c r="B179" s="33">
        <v>42375</v>
      </c>
      <c r="C179" s="16">
        <v>42367</v>
      </c>
      <c r="D179" s="62" t="s">
        <v>194</v>
      </c>
      <c r="E179" s="23" t="s">
        <v>93</v>
      </c>
      <c r="F179" s="23">
        <v>14</v>
      </c>
      <c r="G179" s="59"/>
      <c r="H179" s="23" t="s">
        <v>50</v>
      </c>
      <c r="I179" s="577"/>
      <c r="J179" s="23"/>
      <c r="K179" s="23"/>
      <c r="L179" s="63">
        <v>0</v>
      </c>
      <c r="M179" s="69"/>
      <c r="N179" s="68"/>
      <c r="O179" s="23"/>
      <c r="P179" s="23">
        <v>0</v>
      </c>
      <c r="Q179" s="23"/>
      <c r="R179" s="23"/>
      <c r="S179" s="23"/>
      <c r="T179" s="69"/>
    </row>
    <row r="180" spans="1:28" x14ac:dyDescent="0.25">
      <c r="A180" s="23"/>
      <c r="B180" s="33">
        <v>42375</v>
      </c>
      <c r="C180" s="16">
        <v>42368</v>
      </c>
      <c r="D180" s="62" t="s">
        <v>195</v>
      </c>
      <c r="E180" s="23" t="s">
        <v>86</v>
      </c>
      <c r="F180" s="23">
        <v>14</v>
      </c>
      <c r="G180" s="59"/>
      <c r="H180" s="23" t="s">
        <v>50</v>
      </c>
      <c r="I180" s="577"/>
      <c r="J180" s="23"/>
      <c r="K180" s="23"/>
      <c r="L180" s="63">
        <v>0</v>
      </c>
      <c r="M180" s="69"/>
      <c r="N180" s="68"/>
      <c r="O180" s="23"/>
      <c r="P180" s="23">
        <v>0</v>
      </c>
      <c r="Q180" s="23"/>
      <c r="R180" s="23"/>
      <c r="S180" s="23"/>
      <c r="T180" s="69"/>
    </row>
    <row r="181" spans="1:28" x14ac:dyDescent="0.25">
      <c r="A181" s="23"/>
      <c r="B181" s="33">
        <v>42375</v>
      </c>
      <c r="C181" s="16">
        <v>42369</v>
      </c>
      <c r="D181" s="62" t="s">
        <v>196</v>
      </c>
      <c r="E181" s="23" t="s">
        <v>114</v>
      </c>
      <c r="F181" s="23">
        <v>14</v>
      </c>
      <c r="G181" s="59"/>
      <c r="H181" s="23" t="s">
        <v>50</v>
      </c>
      <c r="I181" s="577"/>
      <c r="J181" s="23"/>
      <c r="K181" s="23"/>
      <c r="L181" s="63">
        <v>0</v>
      </c>
      <c r="M181" s="69"/>
      <c r="N181" s="68"/>
      <c r="O181" s="23"/>
      <c r="P181" s="23">
        <v>0</v>
      </c>
      <c r="Q181" s="23"/>
      <c r="R181" s="23"/>
      <c r="S181" s="23"/>
      <c r="T181" s="69"/>
    </row>
    <row r="182" spans="1:28" x14ac:dyDescent="0.25">
      <c r="A182" s="23"/>
      <c r="B182" s="613">
        <v>42375</v>
      </c>
      <c r="C182" s="233">
        <v>42370</v>
      </c>
      <c r="D182" s="681"/>
      <c r="E182" s="116" t="s">
        <v>121</v>
      </c>
      <c r="F182" s="116">
        <v>15</v>
      </c>
      <c r="G182" s="554"/>
      <c r="H182" s="558" t="s">
        <v>23</v>
      </c>
      <c r="I182" s="68">
        <v>0</v>
      </c>
      <c r="J182" s="23"/>
      <c r="K182" s="23"/>
      <c r="L182" s="701"/>
      <c r="M182" s="69"/>
      <c r="N182" s="68"/>
      <c r="O182" s="23">
        <v>0</v>
      </c>
      <c r="P182" s="23"/>
      <c r="Q182" s="23"/>
      <c r="R182" s="23"/>
      <c r="S182" s="23"/>
      <c r="T182" s="69"/>
    </row>
    <row r="183" spans="1:28" ht="15.75" thickBot="1" x14ac:dyDescent="0.3">
      <c r="A183" s="94"/>
      <c r="B183" s="33">
        <v>42375</v>
      </c>
      <c r="C183" s="16">
        <v>42371</v>
      </c>
      <c r="D183" s="62" t="s">
        <v>197</v>
      </c>
      <c r="E183" s="23" t="s">
        <v>113</v>
      </c>
      <c r="F183" s="23">
        <v>14</v>
      </c>
      <c r="G183" s="59"/>
      <c r="H183" s="23" t="s">
        <v>50</v>
      </c>
      <c r="I183" s="577"/>
      <c r="J183" s="23"/>
      <c r="K183" s="23"/>
      <c r="L183" s="63">
        <v>0</v>
      </c>
      <c r="M183" s="69"/>
      <c r="N183" s="68"/>
      <c r="O183" s="23"/>
      <c r="P183" s="23">
        <v>0</v>
      </c>
      <c r="Q183" s="23"/>
      <c r="R183" s="23"/>
      <c r="S183" s="23"/>
      <c r="T183" s="69"/>
    </row>
    <row r="184" spans="1:28" ht="15.75" thickBot="1" x14ac:dyDescent="0.3">
      <c r="A184" s="23"/>
      <c r="B184" s="54">
        <v>42375</v>
      </c>
      <c r="C184" s="350">
        <v>42372</v>
      </c>
      <c r="D184" s="609"/>
      <c r="E184" s="32" t="s">
        <v>179</v>
      </c>
      <c r="F184" s="32">
        <v>15</v>
      </c>
      <c r="G184" s="76">
        <v>85000</v>
      </c>
      <c r="H184" s="24" t="s">
        <v>25</v>
      </c>
      <c r="I184" s="577">
        <v>0</v>
      </c>
      <c r="J184" s="23"/>
      <c r="K184" s="23"/>
      <c r="L184" s="79"/>
      <c r="M184" s="69"/>
      <c r="N184" s="68"/>
      <c r="O184" s="23">
        <v>0</v>
      </c>
      <c r="P184" s="23"/>
      <c r="Q184" s="23"/>
      <c r="R184" s="23"/>
      <c r="S184" s="23"/>
      <c r="T184" s="64"/>
      <c r="U184" s="292">
        <f>+G184/F184</f>
        <v>5666.666666666667</v>
      </c>
      <c r="V184" s="124">
        <v>2500</v>
      </c>
      <c r="W184" s="125">
        <f>+U184-V184</f>
        <v>3166.666666666667</v>
      </c>
      <c r="X184" s="125">
        <f>+W184-Y184</f>
        <v>1733.3333333333335</v>
      </c>
      <c r="Y184" s="125">
        <f>(U184-5000)/2+1100</f>
        <v>1433.3333333333335</v>
      </c>
      <c r="Z184" s="125">
        <f>+V184*F184</f>
        <v>37500</v>
      </c>
      <c r="AA184" s="125">
        <f>+X184*F184</f>
        <v>26000.000000000004</v>
      </c>
      <c r="AB184" s="126">
        <f>+Y184*F184</f>
        <v>21500.000000000004</v>
      </c>
    </row>
    <row r="185" spans="1:28" ht="15.75" thickBot="1" x14ac:dyDescent="0.3">
      <c r="A185" s="574"/>
      <c r="B185" s="599">
        <v>42375</v>
      </c>
      <c r="C185" s="587">
        <v>42373</v>
      </c>
      <c r="D185" s="62"/>
      <c r="E185" s="574" t="s">
        <v>80</v>
      </c>
      <c r="F185" s="588">
        <v>15</v>
      </c>
      <c r="G185" s="589">
        <v>85000</v>
      </c>
      <c r="H185" s="590" t="s">
        <v>22</v>
      </c>
      <c r="I185" s="68">
        <v>0</v>
      </c>
      <c r="J185" s="23"/>
      <c r="K185" s="23"/>
      <c r="L185" s="63"/>
      <c r="M185" s="69"/>
      <c r="N185" s="68"/>
      <c r="O185" s="23">
        <v>0</v>
      </c>
      <c r="P185" s="23"/>
      <c r="Q185" s="23"/>
      <c r="R185" s="23"/>
      <c r="S185" s="23"/>
      <c r="T185" s="69"/>
      <c r="U185" s="292">
        <f t="shared" ref="U185" si="46">+G185/F185</f>
        <v>5666.666666666667</v>
      </c>
      <c r="V185" s="124">
        <v>2500</v>
      </c>
      <c r="W185" s="125">
        <f>+U185-V185</f>
        <v>3166.666666666667</v>
      </c>
      <c r="X185" s="125">
        <f>+W185-Y185</f>
        <v>1733.3333333333335</v>
      </c>
      <c r="Y185" s="125">
        <f>(U185-5000)/2+1100</f>
        <v>1433.3333333333335</v>
      </c>
      <c r="Z185" s="125">
        <f>+V185*F185</f>
        <v>37500</v>
      </c>
      <c r="AA185" s="125">
        <f>+X185*F185</f>
        <v>26000.000000000004</v>
      </c>
      <c r="AB185" s="126">
        <f>+Y185*F185</f>
        <v>21500.000000000004</v>
      </c>
    </row>
    <row r="186" spans="1:28" x14ac:dyDescent="0.25">
      <c r="A186" s="32"/>
      <c r="B186" s="54">
        <v>42375</v>
      </c>
      <c r="C186" s="24">
        <v>42374</v>
      </c>
      <c r="D186" s="62"/>
      <c r="E186" s="32" t="s">
        <v>150</v>
      </c>
      <c r="F186" s="32">
        <v>15</v>
      </c>
      <c r="G186" s="76"/>
      <c r="H186" s="77" t="s">
        <v>41</v>
      </c>
      <c r="I186" s="68">
        <v>0</v>
      </c>
      <c r="J186" s="23"/>
      <c r="K186" s="23"/>
      <c r="L186" s="63"/>
      <c r="M186" s="69"/>
      <c r="N186" s="68"/>
      <c r="O186" s="23">
        <v>0</v>
      </c>
      <c r="P186" s="23"/>
      <c r="Q186" s="23"/>
      <c r="R186" s="23"/>
      <c r="S186" s="23"/>
      <c r="T186" s="69"/>
    </row>
    <row r="187" spans="1:28" x14ac:dyDescent="0.25">
      <c r="A187" s="23"/>
      <c r="B187" s="545">
        <v>42375</v>
      </c>
      <c r="C187" s="56">
        <v>42375</v>
      </c>
      <c r="D187" s="105"/>
      <c r="E187" s="94" t="s">
        <v>198</v>
      </c>
      <c r="F187" s="94">
        <v>20</v>
      </c>
      <c r="G187" s="95"/>
      <c r="H187" s="106" t="s">
        <v>23</v>
      </c>
      <c r="I187" s="68">
        <v>0</v>
      </c>
      <c r="J187" s="23"/>
      <c r="K187" s="23"/>
      <c r="L187" s="698"/>
      <c r="M187" s="69"/>
      <c r="N187" s="68"/>
      <c r="O187" s="23">
        <v>0</v>
      </c>
      <c r="P187" s="23"/>
      <c r="Q187" s="23"/>
      <c r="R187" s="23"/>
      <c r="S187" s="23"/>
      <c r="T187" s="69"/>
    </row>
    <row r="188" spans="1:28" ht="15.75" thickBot="1" x14ac:dyDescent="0.3">
      <c r="A188" s="94"/>
      <c r="B188" s="33">
        <v>42375</v>
      </c>
      <c r="C188" s="16">
        <v>42376</v>
      </c>
      <c r="D188" s="62" t="s">
        <v>199</v>
      </c>
      <c r="E188" s="23" t="s">
        <v>90</v>
      </c>
      <c r="F188" s="23">
        <v>14</v>
      </c>
      <c r="G188" s="59"/>
      <c r="H188" s="23" t="s">
        <v>50</v>
      </c>
      <c r="I188" s="577"/>
      <c r="J188" s="23"/>
      <c r="K188" s="23"/>
      <c r="L188" s="63">
        <v>0</v>
      </c>
      <c r="M188" s="69"/>
      <c r="N188" s="68"/>
      <c r="O188" s="23"/>
      <c r="P188" s="23">
        <v>0</v>
      </c>
      <c r="Q188" s="23"/>
      <c r="R188" s="23"/>
      <c r="S188" s="23"/>
      <c r="T188" s="69"/>
    </row>
    <row r="189" spans="1:28" ht="15.75" thickBot="1" x14ac:dyDescent="0.3">
      <c r="A189" s="23"/>
      <c r="B189" s="613">
        <v>42375</v>
      </c>
      <c r="C189" s="572">
        <v>42377</v>
      </c>
      <c r="D189" s="682"/>
      <c r="E189" s="116" t="s">
        <v>200</v>
      </c>
      <c r="F189" s="116">
        <v>7</v>
      </c>
      <c r="G189" s="554">
        <v>39662</v>
      </c>
      <c r="H189" s="233" t="s">
        <v>25</v>
      </c>
      <c r="I189" s="577">
        <v>0</v>
      </c>
      <c r="J189" s="23"/>
      <c r="K189" s="23"/>
      <c r="L189" s="701"/>
      <c r="M189" s="69"/>
      <c r="N189" s="68"/>
      <c r="O189" s="23">
        <v>0</v>
      </c>
      <c r="P189" s="23"/>
      <c r="Q189" s="23"/>
      <c r="R189" s="23"/>
      <c r="S189" s="23"/>
      <c r="T189" s="64">
        <v>2554</v>
      </c>
      <c r="U189" s="292">
        <f>+G189/F189</f>
        <v>5666</v>
      </c>
      <c r="V189" s="124">
        <v>2500</v>
      </c>
      <c r="W189" s="125">
        <f>+U189-V189</f>
        <v>3166</v>
      </c>
      <c r="X189" s="125">
        <f>+W189-Y189</f>
        <v>1733</v>
      </c>
      <c r="Y189" s="125">
        <f>(U189-5000)/2+1100</f>
        <v>1433</v>
      </c>
      <c r="Z189" s="125">
        <f>+V189*F189</f>
        <v>17500</v>
      </c>
      <c r="AA189" s="125">
        <f>+X189*F189</f>
        <v>12131</v>
      </c>
      <c r="AB189" s="126">
        <f>+Y189*F189</f>
        <v>10031</v>
      </c>
    </row>
    <row r="190" spans="1:28" x14ac:dyDescent="0.25">
      <c r="A190" s="32"/>
      <c r="B190" s="33">
        <v>42375</v>
      </c>
      <c r="C190" s="16">
        <v>42378</v>
      </c>
      <c r="D190" s="62" t="s">
        <v>201</v>
      </c>
      <c r="E190" s="23" t="s">
        <v>202</v>
      </c>
      <c r="F190" s="23">
        <v>14</v>
      </c>
      <c r="G190" s="23"/>
      <c r="H190" s="23" t="s">
        <v>50</v>
      </c>
      <c r="I190" s="577"/>
      <c r="J190" s="23"/>
      <c r="K190" s="23"/>
      <c r="L190" s="63">
        <v>0</v>
      </c>
      <c r="M190" s="69"/>
      <c r="N190" s="68"/>
      <c r="O190" s="23"/>
      <c r="P190" s="23">
        <v>0</v>
      </c>
      <c r="Q190" s="23"/>
      <c r="R190" s="23"/>
      <c r="S190" s="23"/>
      <c r="T190" s="69"/>
    </row>
    <row r="191" spans="1:28" x14ac:dyDescent="0.25">
      <c r="A191" s="23"/>
      <c r="B191" s="33">
        <v>42375</v>
      </c>
      <c r="C191" s="16">
        <v>42379</v>
      </c>
      <c r="D191" s="62" t="s">
        <v>203</v>
      </c>
      <c r="E191" s="23" t="s">
        <v>109</v>
      </c>
      <c r="F191" s="23">
        <v>14</v>
      </c>
      <c r="G191" s="23"/>
      <c r="H191" s="23" t="s">
        <v>50</v>
      </c>
      <c r="I191" s="577"/>
      <c r="J191" s="23"/>
      <c r="K191" s="23"/>
      <c r="L191" s="63">
        <v>0</v>
      </c>
      <c r="M191" s="69"/>
      <c r="N191" s="68"/>
      <c r="O191" s="23"/>
      <c r="P191" s="23">
        <v>0</v>
      </c>
      <c r="Q191" s="23"/>
      <c r="R191" s="23"/>
      <c r="S191" s="23"/>
      <c r="T191" s="69"/>
    </row>
    <row r="192" spans="1:28" x14ac:dyDescent="0.25">
      <c r="A192" s="23"/>
      <c r="B192" s="613">
        <v>42375</v>
      </c>
      <c r="C192" s="233">
        <v>42380</v>
      </c>
      <c r="D192" s="681"/>
      <c r="E192" s="116" t="s">
        <v>204</v>
      </c>
      <c r="F192" s="116">
        <v>15</v>
      </c>
      <c r="G192" s="116"/>
      <c r="H192" s="558" t="s">
        <v>41</v>
      </c>
      <c r="I192" s="68">
        <v>0</v>
      </c>
      <c r="J192" s="23"/>
      <c r="K192" s="23"/>
      <c r="L192" s="701"/>
      <c r="M192" s="69"/>
      <c r="N192" s="68"/>
      <c r="O192" s="23">
        <v>0</v>
      </c>
      <c r="P192" s="23"/>
      <c r="Q192" s="23"/>
      <c r="R192" s="23"/>
      <c r="S192" s="23"/>
      <c r="T192" s="69"/>
    </row>
    <row r="193" spans="1:28" x14ac:dyDescent="0.25">
      <c r="A193" s="23"/>
      <c r="B193" s="33">
        <v>42375</v>
      </c>
      <c r="C193" s="16">
        <v>42381</v>
      </c>
      <c r="D193" s="62" t="s">
        <v>205</v>
      </c>
      <c r="E193" s="23" t="s">
        <v>98</v>
      </c>
      <c r="F193" s="23">
        <v>14</v>
      </c>
      <c r="G193" s="23"/>
      <c r="H193" s="23" t="s">
        <v>50</v>
      </c>
      <c r="I193" s="577"/>
      <c r="J193" s="23"/>
      <c r="K193" s="23"/>
      <c r="L193" s="63">
        <v>0</v>
      </c>
      <c r="M193" s="69"/>
      <c r="N193" s="68"/>
      <c r="O193" s="23"/>
      <c r="P193" s="23">
        <v>0</v>
      </c>
      <c r="Q193" s="23"/>
      <c r="R193" s="23"/>
      <c r="S193" s="23"/>
      <c r="T193" s="69"/>
    </row>
    <row r="194" spans="1:28" ht="15.75" thickBot="1" x14ac:dyDescent="0.3">
      <c r="A194" s="94"/>
      <c r="B194" s="33">
        <v>42375</v>
      </c>
      <c r="C194" s="16">
        <v>42382</v>
      </c>
      <c r="D194" s="62" t="s">
        <v>206</v>
      </c>
      <c r="E194" s="23" t="s">
        <v>93</v>
      </c>
      <c r="F194" s="23">
        <v>14</v>
      </c>
      <c r="G194" s="23"/>
      <c r="H194" s="23" t="s">
        <v>50</v>
      </c>
      <c r="I194" s="577"/>
      <c r="J194" s="23"/>
      <c r="K194" s="23"/>
      <c r="L194" s="63">
        <v>0</v>
      </c>
      <c r="M194" s="69"/>
      <c r="N194" s="68"/>
      <c r="O194" s="23"/>
      <c r="P194" s="23">
        <v>0</v>
      </c>
      <c r="Q194" s="23"/>
      <c r="R194" s="23"/>
      <c r="S194" s="23"/>
      <c r="T194" s="69"/>
    </row>
    <row r="195" spans="1:28" ht="15.75" thickBot="1" x14ac:dyDescent="0.3">
      <c r="A195" s="23"/>
      <c r="B195" s="613">
        <v>42375</v>
      </c>
      <c r="C195" s="572">
        <v>42383</v>
      </c>
      <c r="D195" s="682"/>
      <c r="E195" s="116" t="s">
        <v>207</v>
      </c>
      <c r="F195" s="116">
        <v>7</v>
      </c>
      <c r="G195" s="554">
        <v>39662</v>
      </c>
      <c r="H195" s="233" t="s">
        <v>25</v>
      </c>
      <c r="I195" s="577">
        <v>0</v>
      </c>
      <c r="J195" s="23"/>
      <c r="K195" s="23"/>
      <c r="L195" s="701"/>
      <c r="M195" s="69"/>
      <c r="N195" s="68"/>
      <c r="O195" s="23">
        <v>0</v>
      </c>
      <c r="P195" s="23"/>
      <c r="Q195" s="23"/>
      <c r="R195" s="23"/>
      <c r="S195" s="23"/>
      <c r="T195" s="64">
        <v>2555</v>
      </c>
      <c r="U195" s="292">
        <f>+G195/F195</f>
        <v>5666</v>
      </c>
      <c r="V195" s="124">
        <v>2500</v>
      </c>
      <c r="W195" s="125">
        <f>+U195-V195</f>
        <v>3166</v>
      </c>
      <c r="X195" s="125">
        <f>+W195-Y195</f>
        <v>1733</v>
      </c>
      <c r="Y195" s="125">
        <f>(U195-5000)/2+1100</f>
        <v>1433</v>
      </c>
      <c r="Z195" s="125">
        <f>+V195*F195</f>
        <v>17500</v>
      </c>
      <c r="AA195" s="125">
        <f>+X195*F195</f>
        <v>12131</v>
      </c>
      <c r="AB195" s="126">
        <f>+Y195*F195</f>
        <v>10031</v>
      </c>
    </row>
    <row r="196" spans="1:28" ht="15.75" thickBot="1" x14ac:dyDescent="0.3">
      <c r="A196" s="116"/>
      <c r="B196" s="33">
        <v>42375</v>
      </c>
      <c r="C196" s="16">
        <v>42384</v>
      </c>
      <c r="D196" s="62" t="s">
        <v>208</v>
      </c>
      <c r="E196" s="23" t="s">
        <v>114</v>
      </c>
      <c r="F196" s="23">
        <v>14</v>
      </c>
      <c r="G196" s="59"/>
      <c r="H196" s="23" t="s">
        <v>50</v>
      </c>
      <c r="I196" s="577"/>
      <c r="J196" s="23"/>
      <c r="K196" s="23"/>
      <c r="L196" s="63">
        <v>0</v>
      </c>
      <c r="M196" s="69"/>
      <c r="N196" s="68"/>
      <c r="O196" s="23"/>
      <c r="P196" s="23">
        <v>0</v>
      </c>
      <c r="Q196" s="23"/>
      <c r="R196" s="23"/>
      <c r="S196" s="23"/>
      <c r="T196" s="69"/>
    </row>
    <row r="197" spans="1:28" ht="15.75" thickBot="1" x14ac:dyDescent="0.3">
      <c r="A197" s="23"/>
      <c r="B197" s="613">
        <v>42375</v>
      </c>
      <c r="C197" s="572">
        <v>42385</v>
      </c>
      <c r="D197" s="682"/>
      <c r="E197" s="116" t="s">
        <v>189</v>
      </c>
      <c r="F197" s="116">
        <v>7</v>
      </c>
      <c r="G197" s="554">
        <v>39662</v>
      </c>
      <c r="H197" s="233" t="s">
        <v>25</v>
      </c>
      <c r="I197" s="577">
        <v>0</v>
      </c>
      <c r="J197" s="23"/>
      <c r="K197" s="23"/>
      <c r="L197" s="701"/>
      <c r="M197" s="69"/>
      <c r="N197" s="68"/>
      <c r="O197" s="23">
        <v>0</v>
      </c>
      <c r="P197" s="23"/>
      <c r="Q197" s="23"/>
      <c r="R197" s="23"/>
      <c r="S197" s="23"/>
      <c r="T197" s="64"/>
      <c r="U197" s="292">
        <f>+G197/F197</f>
        <v>5666</v>
      </c>
      <c r="V197" s="124">
        <v>2500</v>
      </c>
      <c r="W197" s="125">
        <f>+U197-V197</f>
        <v>3166</v>
      </c>
      <c r="X197" s="125">
        <f>+W197-Y197</f>
        <v>1733</v>
      </c>
      <c r="Y197" s="125">
        <f>(U197-5000)/2+1100</f>
        <v>1433</v>
      </c>
      <c r="Z197" s="125">
        <f>+V197*F197</f>
        <v>17500</v>
      </c>
      <c r="AA197" s="125">
        <f>+X197*F197</f>
        <v>12131</v>
      </c>
      <c r="AB197" s="126">
        <f>+Y197*F197</f>
        <v>10031</v>
      </c>
    </row>
    <row r="198" spans="1:28" x14ac:dyDescent="0.25">
      <c r="A198" s="32"/>
      <c r="B198" s="33">
        <v>42375</v>
      </c>
      <c r="C198" s="16">
        <v>42386</v>
      </c>
      <c r="D198" s="62" t="s">
        <v>209</v>
      </c>
      <c r="E198" s="23" t="s">
        <v>123</v>
      </c>
      <c r="F198" s="23">
        <v>24</v>
      </c>
      <c r="G198" s="59"/>
      <c r="H198" s="23" t="s">
        <v>50</v>
      </c>
      <c r="I198" s="577"/>
      <c r="J198" s="23"/>
      <c r="K198" s="23"/>
      <c r="L198" s="63">
        <v>0</v>
      </c>
      <c r="M198" s="69"/>
      <c r="N198" s="68"/>
      <c r="O198" s="23"/>
      <c r="P198" s="23">
        <v>0</v>
      </c>
      <c r="Q198" s="23"/>
      <c r="R198" s="23"/>
      <c r="S198" s="23"/>
      <c r="T198" s="69"/>
    </row>
    <row r="199" spans="1:28" x14ac:dyDescent="0.25">
      <c r="A199" s="23"/>
      <c r="B199" s="54">
        <v>42375</v>
      </c>
      <c r="C199" s="24">
        <v>42387</v>
      </c>
      <c r="D199" s="75"/>
      <c r="E199" s="32" t="s">
        <v>139</v>
      </c>
      <c r="F199" s="32">
        <v>15</v>
      </c>
      <c r="G199" s="76"/>
      <c r="H199" s="77" t="s">
        <v>51</v>
      </c>
      <c r="I199" s="68">
        <v>0</v>
      </c>
      <c r="J199" s="23"/>
      <c r="K199" s="23"/>
      <c r="L199" s="79"/>
      <c r="M199" s="69"/>
      <c r="N199" s="68"/>
      <c r="O199" s="23">
        <v>0</v>
      </c>
      <c r="P199" s="23"/>
      <c r="Q199" s="23"/>
      <c r="R199" s="23"/>
      <c r="S199" s="23"/>
      <c r="T199" s="69"/>
    </row>
    <row r="200" spans="1:28" x14ac:dyDescent="0.25">
      <c r="A200" s="23"/>
      <c r="B200" s="545">
        <v>42375</v>
      </c>
      <c r="C200" s="56">
        <v>42388</v>
      </c>
      <c r="D200" s="105"/>
      <c r="E200" s="94" t="s">
        <v>210</v>
      </c>
      <c r="F200" s="94">
        <v>15</v>
      </c>
      <c r="G200" s="95"/>
      <c r="H200" s="106" t="s">
        <v>23</v>
      </c>
      <c r="I200" s="68">
        <v>0</v>
      </c>
      <c r="J200" s="23"/>
      <c r="K200" s="23"/>
      <c r="L200" s="698"/>
      <c r="M200" s="69"/>
      <c r="N200" s="68"/>
      <c r="O200" s="23">
        <v>0</v>
      </c>
      <c r="P200" s="23"/>
      <c r="Q200" s="23"/>
      <c r="R200" s="23"/>
      <c r="S200" s="23"/>
      <c r="T200" s="69"/>
    </row>
    <row r="201" spans="1:28" x14ac:dyDescent="0.25">
      <c r="A201" s="23"/>
      <c r="B201" s="33">
        <v>42375</v>
      </c>
      <c r="C201" s="16">
        <v>42389</v>
      </c>
      <c r="D201" s="62" t="s">
        <v>211</v>
      </c>
      <c r="E201" s="23" t="s">
        <v>120</v>
      </c>
      <c r="F201" s="23">
        <v>14</v>
      </c>
      <c r="G201" s="59"/>
      <c r="H201" s="23" t="s">
        <v>50</v>
      </c>
      <c r="I201" s="577"/>
      <c r="J201" s="23"/>
      <c r="K201" s="23"/>
      <c r="L201" s="63">
        <v>0</v>
      </c>
      <c r="M201" s="69"/>
      <c r="N201" s="68"/>
      <c r="O201" s="23"/>
      <c r="P201" s="23">
        <v>0</v>
      </c>
      <c r="Q201" s="23"/>
      <c r="R201" s="23"/>
      <c r="S201" s="23"/>
      <c r="T201" s="69"/>
    </row>
    <row r="202" spans="1:28" x14ac:dyDescent="0.25">
      <c r="A202" s="23"/>
      <c r="B202" s="33">
        <v>42375</v>
      </c>
      <c r="C202" s="16">
        <v>42390</v>
      </c>
      <c r="D202" s="62" t="s">
        <v>212</v>
      </c>
      <c r="E202" s="23" t="s">
        <v>86</v>
      </c>
      <c r="F202" s="23">
        <v>14</v>
      </c>
      <c r="G202" s="59"/>
      <c r="H202" s="23" t="s">
        <v>50</v>
      </c>
      <c r="I202" s="577"/>
      <c r="J202" s="23"/>
      <c r="K202" s="23"/>
      <c r="L202" s="63">
        <v>0</v>
      </c>
      <c r="M202" s="69"/>
      <c r="N202" s="68"/>
      <c r="O202" s="23"/>
      <c r="P202" s="23">
        <v>0</v>
      </c>
      <c r="Q202" s="23"/>
      <c r="R202" s="23"/>
      <c r="S202" s="23"/>
      <c r="T202" s="69"/>
    </row>
    <row r="203" spans="1:28" x14ac:dyDescent="0.25">
      <c r="A203" s="23"/>
      <c r="B203" s="33">
        <v>42375</v>
      </c>
      <c r="C203" s="16">
        <v>42391</v>
      </c>
      <c r="D203" s="62" t="s">
        <v>213</v>
      </c>
      <c r="E203" s="23" t="s">
        <v>113</v>
      </c>
      <c r="F203" s="23">
        <v>14</v>
      </c>
      <c r="G203" s="59"/>
      <c r="H203" s="23" t="s">
        <v>50</v>
      </c>
      <c r="I203" s="577"/>
      <c r="J203" s="23"/>
      <c r="K203" s="23"/>
      <c r="L203" s="63">
        <v>0</v>
      </c>
      <c r="M203" s="69"/>
      <c r="N203" s="68"/>
      <c r="O203" s="23"/>
      <c r="P203" s="23">
        <v>0</v>
      </c>
      <c r="Q203" s="23"/>
      <c r="R203" s="23"/>
      <c r="S203" s="23"/>
      <c r="T203" s="69"/>
    </row>
    <row r="204" spans="1:28" x14ac:dyDescent="0.25">
      <c r="A204" s="23"/>
      <c r="B204" s="33">
        <v>42375</v>
      </c>
      <c r="C204" s="16">
        <v>42392</v>
      </c>
      <c r="D204" s="62" t="s">
        <v>214</v>
      </c>
      <c r="E204" s="23" t="s">
        <v>90</v>
      </c>
      <c r="F204" s="23">
        <v>14</v>
      </c>
      <c r="G204" s="59"/>
      <c r="H204" s="23" t="s">
        <v>50</v>
      </c>
      <c r="I204" s="577"/>
      <c r="J204" s="23"/>
      <c r="K204" s="23"/>
      <c r="L204" s="63">
        <v>0</v>
      </c>
      <c r="M204" s="69"/>
      <c r="N204" s="68"/>
      <c r="O204" s="23"/>
      <c r="P204" s="23">
        <v>0</v>
      </c>
      <c r="Q204" s="23"/>
      <c r="R204" s="23"/>
      <c r="S204" s="23"/>
      <c r="T204" s="69"/>
    </row>
    <row r="205" spans="1:28" x14ac:dyDescent="0.25">
      <c r="A205" s="23"/>
      <c r="B205" s="33">
        <v>42375</v>
      </c>
      <c r="C205" s="16">
        <v>42393</v>
      </c>
      <c r="D205" s="62" t="s">
        <v>215</v>
      </c>
      <c r="E205" s="23" t="s">
        <v>101</v>
      </c>
      <c r="F205" s="23">
        <v>14</v>
      </c>
      <c r="G205" s="59"/>
      <c r="H205" s="23" t="s">
        <v>50</v>
      </c>
      <c r="I205" s="577"/>
      <c r="J205" s="23"/>
      <c r="K205" s="23"/>
      <c r="L205" s="63">
        <v>0</v>
      </c>
      <c r="M205" s="69"/>
      <c r="N205" s="68"/>
      <c r="O205" s="23"/>
      <c r="P205" s="23">
        <v>0</v>
      </c>
      <c r="Q205" s="23"/>
      <c r="R205" s="23"/>
      <c r="S205" s="23"/>
      <c r="T205" s="69"/>
    </row>
    <row r="206" spans="1:28" x14ac:dyDescent="0.25">
      <c r="A206" s="23"/>
      <c r="B206" s="33">
        <v>42375</v>
      </c>
      <c r="C206" s="16">
        <v>42394</v>
      </c>
      <c r="D206" s="62" t="s">
        <v>216</v>
      </c>
      <c r="E206" s="23" t="s">
        <v>94</v>
      </c>
      <c r="F206" s="23">
        <v>14</v>
      </c>
      <c r="G206" s="59"/>
      <c r="H206" s="23" t="s">
        <v>50</v>
      </c>
      <c r="I206" s="577"/>
      <c r="J206" s="23"/>
      <c r="K206" s="23"/>
      <c r="L206" s="63">
        <v>0</v>
      </c>
      <c r="M206" s="69"/>
      <c r="N206" s="68"/>
      <c r="O206" s="23"/>
      <c r="P206" s="23">
        <v>0</v>
      </c>
      <c r="Q206" s="23"/>
      <c r="R206" s="23"/>
      <c r="S206" s="23"/>
      <c r="T206" s="69"/>
    </row>
    <row r="207" spans="1:28" x14ac:dyDescent="0.25">
      <c r="A207" s="23"/>
      <c r="B207" s="33">
        <v>42375</v>
      </c>
      <c r="C207" s="16">
        <v>42395</v>
      </c>
      <c r="D207" s="62" t="s">
        <v>217</v>
      </c>
      <c r="E207" s="23" t="s">
        <v>117</v>
      </c>
      <c r="F207" s="23">
        <v>14</v>
      </c>
      <c r="G207" s="59"/>
      <c r="H207" s="23" t="s">
        <v>50</v>
      </c>
      <c r="I207" s="577"/>
      <c r="J207" s="23"/>
      <c r="K207" s="23"/>
      <c r="L207" s="63">
        <v>0</v>
      </c>
      <c r="M207" s="69"/>
      <c r="N207" s="68"/>
      <c r="O207" s="23"/>
      <c r="P207" s="23">
        <v>0</v>
      </c>
      <c r="Q207" s="23"/>
      <c r="R207" s="23"/>
      <c r="S207" s="23"/>
      <c r="T207" s="69"/>
    </row>
    <row r="208" spans="1:28" x14ac:dyDescent="0.25">
      <c r="A208" s="23"/>
      <c r="B208" s="613">
        <v>42375</v>
      </c>
      <c r="C208" s="233">
        <v>42396</v>
      </c>
      <c r="D208" s="681"/>
      <c r="E208" s="116" t="s">
        <v>141</v>
      </c>
      <c r="F208" s="116">
        <v>15</v>
      </c>
      <c r="G208" s="554"/>
      <c r="H208" s="558" t="s">
        <v>41</v>
      </c>
      <c r="I208" s="68">
        <v>0</v>
      </c>
      <c r="J208" s="23"/>
      <c r="K208" s="23"/>
      <c r="L208" s="701"/>
      <c r="M208" s="69"/>
      <c r="N208" s="68"/>
      <c r="O208" s="23">
        <v>0</v>
      </c>
      <c r="P208" s="23"/>
      <c r="Q208" s="23"/>
      <c r="R208" s="23"/>
      <c r="S208" s="23"/>
      <c r="T208" s="69"/>
    </row>
    <row r="209" spans="1:28" x14ac:dyDescent="0.25">
      <c r="A209" s="23"/>
      <c r="B209" s="33">
        <v>42375</v>
      </c>
      <c r="C209" s="16">
        <v>42397</v>
      </c>
      <c r="D209" s="62" t="s">
        <v>218</v>
      </c>
      <c r="E209" s="23" t="s">
        <v>98</v>
      </c>
      <c r="F209" s="23">
        <v>14</v>
      </c>
      <c r="G209" s="59"/>
      <c r="H209" s="23" t="s">
        <v>50</v>
      </c>
      <c r="I209" s="577"/>
      <c r="J209" s="23"/>
      <c r="K209" s="23"/>
      <c r="L209" s="63">
        <v>0</v>
      </c>
      <c r="M209" s="69"/>
      <c r="N209" s="68"/>
      <c r="O209" s="23"/>
      <c r="P209" s="23">
        <v>0</v>
      </c>
      <c r="Q209" s="23"/>
      <c r="R209" s="23"/>
      <c r="S209" s="23"/>
      <c r="T209" s="69"/>
    </row>
    <row r="210" spans="1:28" x14ac:dyDescent="0.25">
      <c r="A210" s="23"/>
      <c r="B210" s="613">
        <v>42375</v>
      </c>
      <c r="C210" s="233">
        <v>42398</v>
      </c>
      <c r="D210" s="681"/>
      <c r="E210" s="116" t="s">
        <v>143</v>
      </c>
      <c r="F210" s="116">
        <v>15</v>
      </c>
      <c r="G210" s="554"/>
      <c r="H210" s="558" t="s">
        <v>41</v>
      </c>
      <c r="I210" s="68">
        <v>0</v>
      </c>
      <c r="J210" s="23"/>
      <c r="K210" s="23"/>
      <c r="L210" s="701"/>
      <c r="M210" s="69"/>
      <c r="N210" s="68"/>
      <c r="O210" s="23">
        <v>0</v>
      </c>
      <c r="P210" s="23"/>
      <c r="Q210" s="23"/>
      <c r="R210" s="23"/>
      <c r="S210" s="23"/>
      <c r="T210" s="69"/>
    </row>
    <row r="211" spans="1:28" ht="15.75" thickBot="1" x14ac:dyDescent="0.3">
      <c r="A211" s="94"/>
      <c r="B211" s="33">
        <v>42375</v>
      </c>
      <c r="C211" s="16">
        <v>42399</v>
      </c>
      <c r="D211" s="62" t="s">
        <v>219</v>
      </c>
      <c r="E211" s="23" t="s">
        <v>109</v>
      </c>
      <c r="F211" s="23">
        <v>14</v>
      </c>
      <c r="G211" s="59"/>
      <c r="H211" s="23" t="s">
        <v>50</v>
      </c>
      <c r="I211" s="577"/>
      <c r="J211" s="23"/>
      <c r="K211" s="23"/>
      <c r="L211" s="63">
        <v>0</v>
      </c>
      <c r="M211" s="69"/>
      <c r="N211" s="68"/>
      <c r="O211" s="23"/>
      <c r="P211" s="23">
        <v>0</v>
      </c>
      <c r="Q211" s="23"/>
      <c r="R211" s="23"/>
      <c r="S211" s="23"/>
      <c r="T211" s="69"/>
    </row>
    <row r="212" spans="1:28" ht="15.75" thickBot="1" x14ac:dyDescent="0.3">
      <c r="A212" s="23"/>
      <c r="B212" s="613">
        <v>42375</v>
      </c>
      <c r="C212" s="572">
        <v>42400</v>
      </c>
      <c r="D212" s="682"/>
      <c r="E212" s="116" t="s">
        <v>183</v>
      </c>
      <c r="F212" s="116">
        <v>15</v>
      </c>
      <c r="G212" s="554">
        <v>85000</v>
      </c>
      <c r="H212" s="233" t="s">
        <v>25</v>
      </c>
      <c r="I212" s="577">
        <v>0</v>
      </c>
      <c r="J212" s="23"/>
      <c r="K212" s="23"/>
      <c r="L212" s="701"/>
      <c r="M212" s="69"/>
      <c r="N212" s="68"/>
      <c r="O212" s="23">
        <v>0</v>
      </c>
      <c r="P212" s="23"/>
      <c r="Q212" s="23"/>
      <c r="R212" s="23"/>
      <c r="S212" s="23"/>
      <c r="T212" s="64">
        <v>2558</v>
      </c>
      <c r="U212" s="292">
        <f>+G212/F212</f>
        <v>5666.666666666667</v>
      </c>
      <c r="V212" s="124">
        <v>2500</v>
      </c>
      <c r="W212" s="125">
        <f>+U212-V212</f>
        <v>3166.666666666667</v>
      </c>
      <c r="X212" s="125">
        <f>+W212-Y212</f>
        <v>1733.3333333333335</v>
      </c>
      <c r="Y212" s="125">
        <f>(U212-5000)/2+1100</f>
        <v>1433.3333333333335</v>
      </c>
      <c r="Z212" s="125">
        <f>+V212*F212</f>
        <v>37500</v>
      </c>
      <c r="AA212" s="125">
        <f>+X212*F212</f>
        <v>26000.000000000004</v>
      </c>
      <c r="AB212" s="126">
        <f>+Y212*F212</f>
        <v>21500.000000000004</v>
      </c>
    </row>
    <row r="213" spans="1:28" x14ac:dyDescent="0.25">
      <c r="A213" s="32"/>
      <c r="B213" s="33">
        <v>42375</v>
      </c>
      <c r="C213" s="16">
        <v>42401</v>
      </c>
      <c r="D213" s="62" t="s">
        <v>220</v>
      </c>
      <c r="E213" s="23" t="s">
        <v>202</v>
      </c>
      <c r="F213" s="23">
        <v>14</v>
      </c>
      <c r="G213" s="59"/>
      <c r="H213" s="23" t="s">
        <v>50</v>
      </c>
      <c r="I213" s="577"/>
      <c r="J213" s="23"/>
      <c r="K213" s="23"/>
      <c r="L213" s="63">
        <v>0</v>
      </c>
      <c r="M213" s="69"/>
      <c r="N213" s="68"/>
      <c r="O213" s="23"/>
      <c r="P213" s="23">
        <v>0</v>
      </c>
      <c r="Q213" s="23"/>
      <c r="R213" s="23"/>
      <c r="S213" s="23"/>
      <c r="T213" s="69"/>
    </row>
    <row r="214" spans="1:28" x14ac:dyDescent="0.25">
      <c r="A214" s="23"/>
      <c r="B214" s="613">
        <v>42375</v>
      </c>
      <c r="C214" s="233">
        <v>42402</v>
      </c>
      <c r="D214" s="681"/>
      <c r="E214" s="116" t="s">
        <v>145</v>
      </c>
      <c r="F214" s="116">
        <v>15</v>
      </c>
      <c r="G214" s="554"/>
      <c r="H214" s="558" t="s">
        <v>41</v>
      </c>
      <c r="I214" s="68">
        <v>0</v>
      </c>
      <c r="J214" s="23"/>
      <c r="K214" s="23"/>
      <c r="L214" s="701"/>
      <c r="M214" s="69"/>
      <c r="N214" s="68"/>
      <c r="O214" s="23">
        <v>0</v>
      </c>
      <c r="P214" s="23"/>
      <c r="Q214" s="23"/>
      <c r="R214" s="23"/>
      <c r="S214" s="23"/>
      <c r="T214" s="69"/>
    </row>
    <row r="215" spans="1:28" x14ac:dyDescent="0.25">
      <c r="A215" s="23"/>
      <c r="B215" s="33">
        <v>42375</v>
      </c>
      <c r="C215" s="16">
        <v>42403</v>
      </c>
      <c r="D215" s="62" t="s">
        <v>221</v>
      </c>
      <c r="E215" s="23" t="s">
        <v>93</v>
      </c>
      <c r="F215" s="23">
        <v>14</v>
      </c>
      <c r="G215" s="59"/>
      <c r="H215" s="23" t="s">
        <v>50</v>
      </c>
      <c r="I215" s="577"/>
      <c r="J215" s="23"/>
      <c r="K215" s="23"/>
      <c r="L215" s="63">
        <v>0</v>
      </c>
      <c r="M215" s="69"/>
      <c r="N215" s="68"/>
      <c r="O215" s="23"/>
      <c r="P215" s="23">
        <v>0</v>
      </c>
      <c r="Q215" s="23"/>
      <c r="R215" s="23"/>
      <c r="S215" s="23"/>
      <c r="T215" s="69"/>
    </row>
    <row r="216" spans="1:28" x14ac:dyDescent="0.25">
      <c r="A216" s="23"/>
      <c r="B216" s="613">
        <v>42375</v>
      </c>
      <c r="C216" s="233">
        <v>42404</v>
      </c>
      <c r="D216" s="681"/>
      <c r="E216" s="116" t="s">
        <v>158</v>
      </c>
      <c r="F216" s="116">
        <v>15</v>
      </c>
      <c r="G216" s="554"/>
      <c r="H216" s="558" t="s">
        <v>41</v>
      </c>
      <c r="I216" s="68">
        <v>0</v>
      </c>
      <c r="J216" s="23"/>
      <c r="K216" s="23"/>
      <c r="L216" s="701"/>
      <c r="M216" s="69"/>
      <c r="N216" s="68"/>
      <c r="O216" s="23">
        <v>0</v>
      </c>
      <c r="P216" s="23"/>
      <c r="Q216" s="23"/>
      <c r="R216" s="23"/>
      <c r="S216" s="23"/>
      <c r="T216" s="69"/>
    </row>
    <row r="217" spans="1:28" x14ac:dyDescent="0.25">
      <c r="A217" s="23"/>
      <c r="B217" s="33">
        <v>42375</v>
      </c>
      <c r="C217" s="16">
        <v>42405</v>
      </c>
      <c r="D217" s="62" t="s">
        <v>222</v>
      </c>
      <c r="E217" s="23" t="s">
        <v>114</v>
      </c>
      <c r="F217" s="23">
        <v>14</v>
      </c>
      <c r="G217" s="59"/>
      <c r="H217" s="23" t="s">
        <v>50</v>
      </c>
      <c r="I217" s="577"/>
      <c r="J217" s="23"/>
      <c r="K217" s="23"/>
      <c r="L217" s="63">
        <v>0</v>
      </c>
      <c r="M217" s="69"/>
      <c r="N217" s="68"/>
      <c r="O217" s="23"/>
      <c r="P217" s="23">
        <v>0</v>
      </c>
      <c r="Q217" s="23"/>
      <c r="R217" s="23"/>
      <c r="S217" s="23"/>
      <c r="T217" s="69"/>
    </row>
    <row r="218" spans="1:28" x14ac:dyDescent="0.25">
      <c r="A218" s="88"/>
      <c r="B218" s="91">
        <v>42375</v>
      </c>
      <c r="C218" s="160">
        <v>42406</v>
      </c>
      <c r="D218" s="158" t="s">
        <v>188</v>
      </c>
      <c r="E218" s="158" t="s">
        <v>188</v>
      </c>
      <c r="F218" s="158" t="s">
        <v>188</v>
      </c>
      <c r="G218" s="158" t="s">
        <v>188</v>
      </c>
      <c r="H218" s="190" t="s">
        <v>188</v>
      </c>
      <c r="I218" s="189" t="s">
        <v>188</v>
      </c>
      <c r="J218" s="87" t="s">
        <v>188</v>
      </c>
      <c r="K218" s="87" t="s">
        <v>188</v>
      </c>
      <c r="L218" s="158" t="s">
        <v>188</v>
      </c>
      <c r="M218" s="139" t="s">
        <v>188</v>
      </c>
      <c r="N218" s="89"/>
      <c r="O218" s="88"/>
      <c r="P218" s="88"/>
      <c r="Q218" s="88"/>
      <c r="R218" s="88"/>
      <c r="S218" s="88"/>
      <c r="T218" s="90"/>
    </row>
    <row r="219" spans="1:28" ht="15.75" thickBot="1" x14ac:dyDescent="0.3">
      <c r="A219" s="94"/>
      <c r="B219" s="545">
        <v>42375</v>
      </c>
      <c r="C219" s="56">
        <v>42407</v>
      </c>
      <c r="D219" s="62"/>
      <c r="E219" s="94" t="s">
        <v>122</v>
      </c>
      <c r="F219" s="94">
        <v>15</v>
      </c>
      <c r="G219" s="95"/>
      <c r="H219" s="106" t="s">
        <v>23</v>
      </c>
      <c r="I219" s="68">
        <v>0</v>
      </c>
      <c r="J219" s="23"/>
      <c r="K219" s="23"/>
      <c r="L219" s="63"/>
      <c r="M219" s="69"/>
      <c r="N219" s="68"/>
      <c r="O219" s="23">
        <v>0</v>
      </c>
      <c r="P219" s="23"/>
      <c r="Q219" s="23"/>
      <c r="R219" s="23"/>
      <c r="S219" s="23"/>
      <c r="T219" s="69"/>
    </row>
    <row r="220" spans="1:28" ht="15.75" thickBot="1" x14ac:dyDescent="0.3">
      <c r="A220" s="23"/>
      <c r="B220" s="545">
        <v>42375</v>
      </c>
      <c r="C220" s="544">
        <v>42408</v>
      </c>
      <c r="D220" s="670"/>
      <c r="E220" s="94" t="s">
        <v>173</v>
      </c>
      <c r="F220" s="94">
        <v>7</v>
      </c>
      <c r="G220" s="95">
        <v>39662</v>
      </c>
      <c r="H220" s="56" t="s">
        <v>25</v>
      </c>
      <c r="I220" s="577">
        <v>0</v>
      </c>
      <c r="J220" s="23"/>
      <c r="K220" s="23"/>
      <c r="L220" s="698"/>
      <c r="M220" s="69"/>
      <c r="N220" s="68"/>
      <c r="O220" s="23">
        <v>0</v>
      </c>
      <c r="P220" s="23"/>
      <c r="Q220" s="23"/>
      <c r="R220" s="23"/>
      <c r="S220" s="23"/>
      <c r="T220" s="64">
        <v>2557</v>
      </c>
      <c r="U220" s="292">
        <f>+G220/F220</f>
        <v>5666</v>
      </c>
      <c r="V220" s="124">
        <v>2500</v>
      </c>
      <c r="W220" s="125">
        <f>+U220-V220</f>
        <v>3166</v>
      </c>
      <c r="X220" s="125">
        <f>+W220-Y220</f>
        <v>1733</v>
      </c>
      <c r="Y220" s="125">
        <f>(U220-5000)/2+1100</f>
        <v>1433</v>
      </c>
      <c r="Z220" s="125">
        <f>+V220*F220</f>
        <v>17500</v>
      </c>
      <c r="AA220" s="125">
        <f>+X220*F220</f>
        <v>12131</v>
      </c>
      <c r="AB220" s="126">
        <f>+Y220*F220</f>
        <v>10031</v>
      </c>
    </row>
    <row r="221" spans="1:28" x14ac:dyDescent="0.25">
      <c r="A221" s="32"/>
      <c r="B221" s="33">
        <v>42375</v>
      </c>
      <c r="C221" s="16">
        <v>42409</v>
      </c>
      <c r="D221" s="62" t="s">
        <v>223</v>
      </c>
      <c r="E221" s="23" t="s">
        <v>120</v>
      </c>
      <c r="F221" s="23">
        <v>14</v>
      </c>
      <c r="G221" s="59"/>
      <c r="H221" s="23" t="s">
        <v>50</v>
      </c>
      <c r="I221" s="577"/>
      <c r="J221" s="23"/>
      <c r="K221" s="23"/>
      <c r="L221" s="63">
        <v>0</v>
      </c>
      <c r="M221" s="69"/>
      <c r="N221" s="68"/>
      <c r="O221" s="23"/>
      <c r="P221" s="23">
        <v>0</v>
      </c>
      <c r="Q221" s="23"/>
      <c r="R221" s="23"/>
      <c r="S221" s="23"/>
      <c r="T221" s="69"/>
    </row>
    <row r="222" spans="1:28" x14ac:dyDescent="0.25">
      <c r="A222" s="23"/>
      <c r="B222" s="613">
        <v>42375</v>
      </c>
      <c r="C222" s="233">
        <v>42410</v>
      </c>
      <c r="D222" s="681"/>
      <c r="E222" s="116" t="s">
        <v>168</v>
      </c>
      <c r="F222" s="116">
        <v>15</v>
      </c>
      <c r="G222" s="554"/>
      <c r="H222" s="558" t="s">
        <v>41</v>
      </c>
      <c r="I222" s="68">
        <v>0</v>
      </c>
      <c r="J222" s="23"/>
      <c r="K222" s="23"/>
      <c r="L222" s="701"/>
      <c r="M222" s="69"/>
      <c r="N222" s="68"/>
      <c r="O222" s="23">
        <v>0</v>
      </c>
      <c r="P222" s="23"/>
      <c r="Q222" s="23"/>
      <c r="R222" s="23"/>
      <c r="S222" s="23"/>
      <c r="T222" s="69"/>
    </row>
    <row r="223" spans="1:28" x14ac:dyDescent="0.25">
      <c r="A223" s="23"/>
      <c r="B223" s="33">
        <v>42375</v>
      </c>
      <c r="C223" s="16">
        <v>42411</v>
      </c>
      <c r="D223" s="62" t="s">
        <v>224</v>
      </c>
      <c r="E223" s="23" t="s">
        <v>86</v>
      </c>
      <c r="F223" s="23">
        <v>14</v>
      </c>
      <c r="G223" s="59"/>
      <c r="H223" s="23" t="s">
        <v>50</v>
      </c>
      <c r="I223" s="577"/>
      <c r="J223" s="23"/>
      <c r="K223" s="23"/>
      <c r="L223" s="63">
        <v>0</v>
      </c>
      <c r="M223" s="69"/>
      <c r="N223" s="68"/>
      <c r="O223" s="23"/>
      <c r="P223" s="23">
        <v>0</v>
      </c>
      <c r="Q223" s="23"/>
      <c r="R223" s="23"/>
      <c r="S223" s="23"/>
      <c r="T223" s="69"/>
    </row>
    <row r="224" spans="1:28" x14ac:dyDescent="0.25">
      <c r="A224" s="23"/>
      <c r="B224" s="613">
        <v>42375</v>
      </c>
      <c r="C224" s="233">
        <v>42412</v>
      </c>
      <c r="D224" s="681"/>
      <c r="E224" s="116" t="s">
        <v>225</v>
      </c>
      <c r="F224" s="116">
        <v>15</v>
      </c>
      <c r="G224" s="554"/>
      <c r="H224" s="558" t="s">
        <v>41</v>
      </c>
      <c r="I224" s="68">
        <v>0</v>
      </c>
      <c r="J224" s="23"/>
      <c r="K224" s="23"/>
      <c r="L224" s="701"/>
      <c r="M224" s="69"/>
      <c r="N224" s="68"/>
      <c r="O224" s="23">
        <v>0</v>
      </c>
      <c r="P224" s="23"/>
      <c r="Q224" s="23"/>
      <c r="R224" s="23"/>
      <c r="S224" s="23"/>
      <c r="T224" s="69"/>
    </row>
    <row r="225" spans="1:28" ht="15.75" thickBot="1" x14ac:dyDescent="0.3">
      <c r="A225" s="94"/>
      <c r="B225" s="33">
        <v>42375</v>
      </c>
      <c r="C225" s="16">
        <v>42413</v>
      </c>
      <c r="D225" s="62" t="s">
        <v>226</v>
      </c>
      <c r="E225" s="23" t="s">
        <v>90</v>
      </c>
      <c r="F225" s="23">
        <v>14</v>
      </c>
      <c r="G225" s="59"/>
      <c r="H225" s="23" t="s">
        <v>50</v>
      </c>
      <c r="I225" s="577"/>
      <c r="J225" s="23"/>
      <c r="K225" s="23"/>
      <c r="L225" s="63">
        <v>0</v>
      </c>
      <c r="M225" s="69"/>
      <c r="N225" s="68"/>
      <c r="O225" s="23"/>
      <c r="P225" s="23">
        <v>0</v>
      </c>
      <c r="Q225" s="23"/>
      <c r="R225" s="23"/>
      <c r="S225" s="23"/>
      <c r="T225" s="69"/>
    </row>
    <row r="226" spans="1:28" ht="15.75" thickBot="1" x14ac:dyDescent="0.3">
      <c r="A226" s="23"/>
      <c r="B226" s="54">
        <v>42375</v>
      </c>
      <c r="C226" s="350">
        <v>42414</v>
      </c>
      <c r="D226" s="609"/>
      <c r="E226" s="32" t="s">
        <v>103</v>
      </c>
      <c r="F226" s="32">
        <v>15</v>
      </c>
      <c r="G226" s="76">
        <v>85000</v>
      </c>
      <c r="H226" s="24" t="s">
        <v>25</v>
      </c>
      <c r="I226" s="577">
        <v>0</v>
      </c>
      <c r="J226" s="23"/>
      <c r="K226" s="23"/>
      <c r="L226" s="79"/>
      <c r="M226" s="69"/>
      <c r="N226" s="68"/>
      <c r="O226" s="23">
        <v>0</v>
      </c>
      <c r="P226" s="23"/>
      <c r="Q226" s="23"/>
      <c r="R226" s="23"/>
      <c r="S226" s="23"/>
      <c r="T226" s="64">
        <v>2559</v>
      </c>
      <c r="U226" s="292">
        <f>+G226/F226</f>
        <v>5666.666666666667</v>
      </c>
      <c r="V226" s="124">
        <v>2500</v>
      </c>
      <c r="W226" s="125">
        <f>+U226-V226</f>
        <v>3166.666666666667</v>
      </c>
      <c r="X226" s="125">
        <f>+W226-Y226</f>
        <v>1733.3333333333335</v>
      </c>
      <c r="Y226" s="125">
        <f>(U226-5000)/2+1100</f>
        <v>1433.3333333333335</v>
      </c>
      <c r="Z226" s="125">
        <f>+V226*F226</f>
        <v>37500</v>
      </c>
      <c r="AA226" s="125">
        <f>+X226*F226</f>
        <v>26000.000000000004</v>
      </c>
      <c r="AB226" s="126">
        <f>+Y226*F226</f>
        <v>21500.000000000004</v>
      </c>
    </row>
    <row r="227" spans="1:28" x14ac:dyDescent="0.25">
      <c r="A227" s="32"/>
      <c r="B227" s="613">
        <v>42375</v>
      </c>
      <c r="C227" s="233">
        <v>42415</v>
      </c>
      <c r="D227" s="105"/>
      <c r="E227" s="116" t="s">
        <v>169</v>
      </c>
      <c r="F227" s="116">
        <v>25</v>
      </c>
      <c r="G227" s="554"/>
      <c r="H227" s="558" t="s">
        <v>41</v>
      </c>
      <c r="I227" s="68">
        <v>0</v>
      </c>
      <c r="J227" s="23"/>
      <c r="K227" s="23"/>
      <c r="L227" s="698"/>
      <c r="M227" s="69"/>
      <c r="N227" s="68"/>
      <c r="O227" s="23">
        <v>0</v>
      </c>
      <c r="P227" s="23"/>
      <c r="Q227" s="23"/>
      <c r="R227" s="23"/>
      <c r="S227" s="23"/>
      <c r="T227" s="69"/>
    </row>
    <row r="228" spans="1:28" ht="15.75" thickBot="1" x14ac:dyDescent="0.3">
      <c r="A228" s="94"/>
      <c r="B228" s="33">
        <v>42375</v>
      </c>
      <c r="C228" s="16">
        <v>42416</v>
      </c>
      <c r="D228" s="62" t="s">
        <v>228</v>
      </c>
      <c r="E228" s="23" t="s">
        <v>227</v>
      </c>
      <c r="F228" s="23">
        <v>24</v>
      </c>
      <c r="G228" s="59"/>
      <c r="H228" s="23" t="s">
        <v>50</v>
      </c>
      <c r="I228" s="577"/>
      <c r="J228" s="23"/>
      <c r="K228" s="23"/>
      <c r="L228" s="63">
        <v>0</v>
      </c>
      <c r="M228" s="69"/>
      <c r="N228" s="68"/>
      <c r="O228" s="23"/>
      <c r="P228" s="23">
        <v>0</v>
      </c>
      <c r="Q228" s="23"/>
      <c r="R228" s="23"/>
      <c r="S228" s="23"/>
      <c r="T228" s="69"/>
    </row>
    <row r="229" spans="1:28" ht="15.75" thickBot="1" x14ac:dyDescent="0.3">
      <c r="A229" s="23"/>
      <c r="B229" s="613">
        <v>42375</v>
      </c>
      <c r="C229" s="572">
        <v>42417</v>
      </c>
      <c r="D229" s="682"/>
      <c r="E229" s="116" t="s">
        <v>172</v>
      </c>
      <c r="F229" s="116">
        <v>7</v>
      </c>
      <c r="G229" s="554">
        <v>39662</v>
      </c>
      <c r="H229" s="233" t="s">
        <v>25</v>
      </c>
      <c r="I229" s="577">
        <v>0</v>
      </c>
      <c r="J229" s="23"/>
      <c r="K229" s="23"/>
      <c r="L229" s="701"/>
      <c r="M229" s="69"/>
      <c r="N229" s="68"/>
      <c r="O229" s="23">
        <v>0</v>
      </c>
      <c r="P229" s="23"/>
      <c r="Q229" s="23"/>
      <c r="R229" s="23"/>
      <c r="S229" s="23"/>
      <c r="T229" s="64">
        <v>2560</v>
      </c>
      <c r="U229" s="292">
        <f>+G229/F229</f>
        <v>5666</v>
      </c>
      <c r="V229" s="124">
        <v>2500</v>
      </c>
      <c r="W229" s="125">
        <f>+U229-V229</f>
        <v>3166</v>
      </c>
      <c r="X229" s="125">
        <f>+W229-Y229</f>
        <v>1733</v>
      </c>
      <c r="Y229" s="125">
        <f>(U229-5000)/2+1100</f>
        <v>1433</v>
      </c>
      <c r="Z229" s="125">
        <f>+V229*F229</f>
        <v>17500</v>
      </c>
      <c r="AA229" s="125">
        <f>+X229*F229</f>
        <v>12131</v>
      </c>
      <c r="AB229" s="126">
        <f>+Y229*F229</f>
        <v>10031</v>
      </c>
    </row>
    <row r="230" spans="1:28" x14ac:dyDescent="0.25">
      <c r="A230" s="32"/>
      <c r="B230" s="33">
        <v>42375</v>
      </c>
      <c r="C230" s="16">
        <v>42418</v>
      </c>
      <c r="D230" s="62" t="s">
        <v>229</v>
      </c>
      <c r="E230" s="23" t="s">
        <v>117</v>
      </c>
      <c r="F230" s="23">
        <v>14</v>
      </c>
      <c r="G230" s="59"/>
      <c r="H230" s="23" t="s">
        <v>50</v>
      </c>
      <c r="I230" s="577"/>
      <c r="J230" s="23"/>
      <c r="K230" s="23"/>
      <c r="L230" s="63">
        <v>0</v>
      </c>
      <c r="M230" s="69"/>
      <c r="N230" s="68"/>
      <c r="O230" s="23"/>
      <c r="P230" s="23">
        <v>0</v>
      </c>
      <c r="Q230" s="23"/>
      <c r="R230" s="23"/>
      <c r="S230" s="23"/>
      <c r="T230" s="69"/>
    </row>
    <row r="231" spans="1:28" ht="15.75" thickBot="1" x14ac:dyDescent="0.3">
      <c r="A231" s="94"/>
      <c r="B231" s="33">
        <v>42375</v>
      </c>
      <c r="C231" s="16">
        <v>42419</v>
      </c>
      <c r="D231" s="62" t="s">
        <v>230</v>
      </c>
      <c r="E231" s="23" t="s">
        <v>109</v>
      </c>
      <c r="F231" s="23">
        <v>14</v>
      </c>
      <c r="G231" s="59"/>
      <c r="H231" s="23" t="s">
        <v>50</v>
      </c>
      <c r="I231" s="577"/>
      <c r="J231" s="23"/>
      <c r="K231" s="23"/>
      <c r="L231" s="63">
        <v>0</v>
      </c>
      <c r="M231" s="69"/>
      <c r="N231" s="68"/>
      <c r="O231" s="23"/>
      <c r="P231" s="23">
        <v>0</v>
      </c>
      <c r="Q231" s="23"/>
      <c r="R231" s="23"/>
      <c r="S231" s="23"/>
      <c r="T231" s="69"/>
    </row>
    <row r="232" spans="1:28" ht="15.75" thickBot="1" x14ac:dyDescent="0.3">
      <c r="A232" s="23"/>
      <c r="B232" s="613">
        <v>42375</v>
      </c>
      <c r="C232" s="572">
        <v>42420</v>
      </c>
      <c r="D232" s="682"/>
      <c r="E232" s="116" t="s">
        <v>74</v>
      </c>
      <c r="F232" s="116">
        <v>7</v>
      </c>
      <c r="G232" s="554">
        <v>39662</v>
      </c>
      <c r="H232" s="233" t="s">
        <v>25</v>
      </c>
      <c r="I232" s="577">
        <v>0</v>
      </c>
      <c r="J232" s="23"/>
      <c r="K232" s="23"/>
      <c r="L232" s="701"/>
      <c r="M232" s="69"/>
      <c r="N232" s="68"/>
      <c r="O232" s="23">
        <v>0</v>
      </c>
      <c r="P232" s="23"/>
      <c r="Q232" s="23"/>
      <c r="R232" s="23"/>
      <c r="S232" s="23"/>
      <c r="T232" s="64">
        <v>2561</v>
      </c>
      <c r="U232" s="292">
        <f>+G232/F232</f>
        <v>5666</v>
      </c>
      <c r="V232" s="124">
        <v>2500</v>
      </c>
      <c r="W232" s="125">
        <f>+U232-V232</f>
        <v>3166</v>
      </c>
      <c r="X232" s="125">
        <f>+W232-Y232</f>
        <v>1733</v>
      </c>
      <c r="Y232" s="125">
        <f>(U232-5000)/2+1100</f>
        <v>1433</v>
      </c>
      <c r="Z232" s="125">
        <f>+V232*F232</f>
        <v>17500</v>
      </c>
      <c r="AA232" s="125">
        <f>+X232*F232</f>
        <v>12131</v>
      </c>
      <c r="AB232" s="126">
        <f>+Y232*F232</f>
        <v>10031</v>
      </c>
    </row>
    <row r="233" spans="1:28" x14ac:dyDescent="0.25">
      <c r="A233" s="32"/>
      <c r="B233" s="33">
        <v>42375</v>
      </c>
      <c r="C233" s="16">
        <v>42421</v>
      </c>
      <c r="D233" s="62" t="s">
        <v>231</v>
      </c>
      <c r="E233" s="23" t="s">
        <v>101</v>
      </c>
      <c r="F233" s="23">
        <v>14</v>
      </c>
      <c r="G233" s="59"/>
      <c r="H233" s="23" t="s">
        <v>50</v>
      </c>
      <c r="I233" s="577"/>
      <c r="J233" s="23"/>
      <c r="K233" s="23"/>
      <c r="L233" s="63">
        <v>0</v>
      </c>
      <c r="M233" s="69"/>
      <c r="N233" s="68"/>
      <c r="O233" s="23"/>
      <c r="P233" s="23">
        <v>0</v>
      </c>
      <c r="Q233" s="23"/>
      <c r="R233" s="23"/>
      <c r="S233" s="23"/>
      <c r="T233" s="69"/>
    </row>
    <row r="234" spans="1:28" x14ac:dyDescent="0.25">
      <c r="A234" s="23"/>
      <c r="B234" s="33">
        <v>42375</v>
      </c>
      <c r="C234" s="16">
        <v>42422</v>
      </c>
      <c r="D234" s="62" t="s">
        <v>232</v>
      </c>
      <c r="E234" s="23" t="s">
        <v>98</v>
      </c>
      <c r="F234" s="23">
        <v>14</v>
      </c>
      <c r="G234" s="59"/>
      <c r="H234" s="23" t="s">
        <v>50</v>
      </c>
      <c r="I234" s="577"/>
      <c r="J234" s="23"/>
      <c r="K234" s="23"/>
      <c r="L234" s="63">
        <v>0</v>
      </c>
      <c r="M234" s="69"/>
      <c r="N234" s="68"/>
      <c r="O234" s="23"/>
      <c r="P234" s="23">
        <v>0</v>
      </c>
      <c r="Q234" s="23"/>
      <c r="R234" s="23"/>
      <c r="S234" s="23"/>
      <c r="T234" s="69"/>
    </row>
    <row r="235" spans="1:28" x14ac:dyDescent="0.25">
      <c r="A235" s="23"/>
      <c r="B235" s="33">
        <v>42375</v>
      </c>
      <c r="C235" s="16">
        <v>42423</v>
      </c>
      <c r="D235" s="62" t="s">
        <v>233</v>
      </c>
      <c r="E235" s="23" t="s">
        <v>94</v>
      </c>
      <c r="F235" s="23">
        <v>14</v>
      </c>
      <c r="G235" s="59"/>
      <c r="H235" s="23" t="s">
        <v>50</v>
      </c>
      <c r="I235" s="577"/>
      <c r="J235" s="23"/>
      <c r="K235" s="23"/>
      <c r="L235" s="63">
        <v>0</v>
      </c>
      <c r="M235" s="69"/>
      <c r="N235" s="68"/>
      <c r="O235" s="23"/>
      <c r="P235" s="23">
        <v>0</v>
      </c>
      <c r="Q235" s="23"/>
      <c r="R235" s="23"/>
      <c r="S235" s="23"/>
      <c r="T235" s="69"/>
    </row>
    <row r="236" spans="1:28" ht="15.75" thickBot="1" x14ac:dyDescent="0.3">
      <c r="A236" s="94"/>
      <c r="B236" s="33">
        <v>42375</v>
      </c>
      <c r="C236" s="16">
        <v>42424</v>
      </c>
      <c r="D236" s="62" t="s">
        <v>234</v>
      </c>
      <c r="E236" s="23" t="s">
        <v>113</v>
      </c>
      <c r="F236" s="23">
        <v>14</v>
      </c>
      <c r="G236" s="59"/>
      <c r="H236" s="23" t="s">
        <v>50</v>
      </c>
      <c r="I236" s="577"/>
      <c r="J236" s="23"/>
      <c r="K236" s="23"/>
      <c r="L236" s="63">
        <v>0</v>
      </c>
      <c r="M236" s="69"/>
      <c r="N236" s="68"/>
      <c r="O236" s="23"/>
      <c r="P236" s="23">
        <v>0</v>
      </c>
      <c r="Q236" s="23"/>
      <c r="R236" s="23"/>
      <c r="S236" s="23"/>
      <c r="T236" s="69"/>
    </row>
    <row r="237" spans="1:28" ht="15.75" thickBot="1" x14ac:dyDescent="0.3">
      <c r="A237" s="23"/>
      <c r="B237" s="54">
        <v>42375</v>
      </c>
      <c r="C237" s="350">
        <v>42425</v>
      </c>
      <c r="D237" s="609"/>
      <c r="E237" s="32" t="s">
        <v>235</v>
      </c>
      <c r="F237" s="32">
        <v>7</v>
      </c>
      <c r="G237" s="76">
        <v>39662</v>
      </c>
      <c r="H237" s="24" t="s">
        <v>25</v>
      </c>
      <c r="I237" s="577">
        <v>0</v>
      </c>
      <c r="J237" s="23"/>
      <c r="K237" s="23"/>
      <c r="L237" s="79"/>
      <c r="M237" s="69"/>
      <c r="N237" s="68"/>
      <c r="O237" s="23">
        <v>0</v>
      </c>
      <c r="P237" s="23"/>
      <c r="Q237" s="23"/>
      <c r="R237" s="23"/>
      <c r="S237" s="23"/>
      <c r="T237" s="64">
        <v>2562</v>
      </c>
      <c r="U237" s="292">
        <f>+G237/F237</f>
        <v>5666</v>
      </c>
      <c r="V237" s="124">
        <v>2500</v>
      </c>
      <c r="W237" s="125">
        <f>+U237-V237</f>
        <v>3166</v>
      </c>
      <c r="X237" s="125">
        <f>+W237-Y237</f>
        <v>1733</v>
      </c>
      <c r="Y237" s="125">
        <f>(U237-5000)/2+1100</f>
        <v>1433</v>
      </c>
      <c r="Z237" s="125">
        <f>+V237*F237</f>
        <v>17500</v>
      </c>
      <c r="AA237" s="125">
        <f>+X237*F237</f>
        <v>12131</v>
      </c>
      <c r="AB237" s="126">
        <f>+Y237*F237</f>
        <v>10031</v>
      </c>
    </row>
    <row r="238" spans="1:28" x14ac:dyDescent="0.25">
      <c r="A238" s="32"/>
      <c r="B238" s="613">
        <v>42375</v>
      </c>
      <c r="C238" s="233">
        <v>42426</v>
      </c>
      <c r="D238" s="105"/>
      <c r="E238" s="116" t="s">
        <v>121</v>
      </c>
      <c r="F238" s="116">
        <v>15</v>
      </c>
      <c r="G238" s="554"/>
      <c r="H238" s="558" t="s">
        <v>23</v>
      </c>
      <c r="I238" s="68">
        <v>0</v>
      </c>
      <c r="J238" s="23"/>
      <c r="K238" s="23"/>
      <c r="L238" s="698"/>
      <c r="M238" s="69"/>
      <c r="N238" s="68"/>
      <c r="O238" s="23">
        <v>0</v>
      </c>
      <c r="P238" s="23"/>
      <c r="Q238" s="23"/>
      <c r="R238" s="23"/>
      <c r="S238" s="23"/>
      <c r="T238" s="69"/>
    </row>
    <row r="239" spans="1:28" ht="15.75" thickBot="1" x14ac:dyDescent="0.3">
      <c r="A239" s="94"/>
      <c r="B239" s="33">
        <v>42375</v>
      </c>
      <c r="C239" s="16">
        <v>42427</v>
      </c>
      <c r="D239" s="62" t="s">
        <v>236</v>
      </c>
      <c r="E239" s="23" t="s">
        <v>93</v>
      </c>
      <c r="F239" s="23">
        <v>14</v>
      </c>
      <c r="G239" s="59"/>
      <c r="H239" s="23" t="s">
        <v>50</v>
      </c>
      <c r="I239" s="577"/>
      <c r="J239" s="23"/>
      <c r="K239" s="23"/>
      <c r="L239" s="63">
        <v>0</v>
      </c>
      <c r="M239" s="69"/>
      <c r="N239" s="68"/>
      <c r="O239" s="23"/>
      <c r="P239" s="23">
        <v>0</v>
      </c>
      <c r="Q239" s="23"/>
      <c r="R239" s="23"/>
      <c r="S239" s="23"/>
      <c r="T239" s="69"/>
    </row>
    <row r="240" spans="1:28" ht="15.75" thickBot="1" x14ac:dyDescent="0.3">
      <c r="A240" s="23"/>
      <c r="B240" s="54">
        <v>42375</v>
      </c>
      <c r="C240" s="350">
        <v>42428</v>
      </c>
      <c r="D240" s="609"/>
      <c r="E240" s="32" t="s">
        <v>88</v>
      </c>
      <c r="F240" s="32">
        <v>15</v>
      </c>
      <c r="G240" s="76">
        <v>85000</v>
      </c>
      <c r="H240" s="24" t="s">
        <v>25</v>
      </c>
      <c r="I240" s="577">
        <v>0</v>
      </c>
      <c r="J240" s="23"/>
      <c r="K240" s="23"/>
      <c r="L240" s="79"/>
      <c r="M240" s="69"/>
      <c r="N240" s="68"/>
      <c r="O240" s="23">
        <v>0</v>
      </c>
      <c r="P240" s="23"/>
      <c r="Q240" s="23"/>
      <c r="R240" s="23"/>
      <c r="S240" s="23"/>
      <c r="T240" s="64">
        <v>2563</v>
      </c>
      <c r="U240" s="292">
        <f>+G240/F240</f>
        <v>5666.666666666667</v>
      </c>
      <c r="V240" s="124">
        <v>2500</v>
      </c>
      <c r="W240" s="125">
        <f>+U240-V240</f>
        <v>3166.666666666667</v>
      </c>
      <c r="X240" s="125">
        <f>+W240-Y240</f>
        <v>1733.3333333333335</v>
      </c>
      <c r="Y240" s="125">
        <f>(U240-5000)/2+1100</f>
        <v>1433.3333333333335</v>
      </c>
      <c r="Z240" s="125">
        <f>+V240*F240</f>
        <v>37500</v>
      </c>
      <c r="AA240" s="125">
        <f>+X240*F240</f>
        <v>26000.000000000004</v>
      </c>
      <c r="AB240" s="126">
        <f>+Y240*F240</f>
        <v>21500.000000000004</v>
      </c>
    </row>
    <row r="241" spans="1:28" ht="15.75" thickBot="1" x14ac:dyDescent="0.3">
      <c r="A241" s="116"/>
      <c r="B241" s="613">
        <v>42375</v>
      </c>
      <c r="C241" s="233">
        <v>42429</v>
      </c>
      <c r="D241" s="62"/>
      <c r="E241" s="116" t="s">
        <v>164</v>
      </c>
      <c r="F241" s="116">
        <v>25</v>
      </c>
      <c r="G241" s="554"/>
      <c r="H241" s="558" t="s">
        <v>41</v>
      </c>
      <c r="I241" s="68">
        <v>0</v>
      </c>
      <c r="J241" s="23"/>
      <c r="K241" s="23"/>
      <c r="L241" s="63"/>
      <c r="M241" s="69"/>
      <c r="N241" s="68"/>
      <c r="O241" s="23">
        <v>0</v>
      </c>
      <c r="P241" s="23"/>
      <c r="Q241" s="23"/>
      <c r="R241" s="23"/>
      <c r="S241" s="23"/>
      <c r="T241" s="69"/>
    </row>
    <row r="242" spans="1:28" ht="15.75" thickBot="1" x14ac:dyDescent="0.3">
      <c r="A242" s="561"/>
      <c r="B242" s="559">
        <v>42375</v>
      </c>
      <c r="C242" s="560">
        <v>42430</v>
      </c>
      <c r="D242" s="62"/>
      <c r="E242" s="561" t="s">
        <v>80</v>
      </c>
      <c r="F242" s="562">
        <v>15</v>
      </c>
      <c r="G242" s="563">
        <v>85000</v>
      </c>
      <c r="H242" s="564" t="s">
        <v>22</v>
      </c>
      <c r="I242" s="68">
        <v>0</v>
      </c>
      <c r="J242" s="23"/>
      <c r="K242" s="23"/>
      <c r="L242" s="63"/>
      <c r="M242" s="69"/>
      <c r="N242" s="68"/>
      <c r="O242" s="23">
        <v>0</v>
      </c>
      <c r="P242" s="23"/>
      <c r="Q242" s="23"/>
      <c r="R242" s="23"/>
      <c r="S242" s="23"/>
      <c r="T242" s="69"/>
      <c r="U242" s="292">
        <f t="shared" ref="U242" si="47">+G242/F242</f>
        <v>5666.666666666667</v>
      </c>
      <c r="V242" s="124">
        <v>2500</v>
      </c>
      <c r="W242" s="125">
        <f>+U242-V242</f>
        <v>3166.666666666667</v>
      </c>
      <c r="X242" s="125">
        <f>+W242-Y242</f>
        <v>1733.3333333333335</v>
      </c>
      <c r="Y242" s="125">
        <f>(U242-5000)/2+1100</f>
        <v>1433.3333333333335</v>
      </c>
      <c r="Z242" s="125">
        <f>+V242*F242</f>
        <v>37500</v>
      </c>
      <c r="AA242" s="125">
        <f>+X242*F242</f>
        <v>26000.000000000004</v>
      </c>
      <c r="AB242" s="126">
        <f>+Y242*F242</f>
        <v>21500.000000000004</v>
      </c>
    </row>
    <row r="243" spans="1:28" x14ac:dyDescent="0.25">
      <c r="A243" s="32"/>
      <c r="B243" s="54">
        <v>42375</v>
      </c>
      <c r="C243" s="24">
        <v>42431</v>
      </c>
      <c r="D243" s="62"/>
      <c r="E243" s="32" t="s">
        <v>198</v>
      </c>
      <c r="F243" s="32">
        <v>20</v>
      </c>
      <c r="G243" s="76"/>
      <c r="H243" s="77" t="s">
        <v>23</v>
      </c>
      <c r="I243" s="68">
        <v>0</v>
      </c>
      <c r="J243" s="23"/>
      <c r="K243" s="23"/>
      <c r="L243" s="63"/>
      <c r="M243" s="69"/>
      <c r="N243" s="68"/>
      <c r="O243" s="23">
        <v>0</v>
      </c>
      <c r="P243" s="23"/>
      <c r="Q243" s="23"/>
      <c r="R243" s="23"/>
      <c r="S243" s="23"/>
      <c r="T243" s="69"/>
    </row>
    <row r="244" spans="1:28" x14ac:dyDescent="0.25">
      <c r="A244" s="23"/>
      <c r="B244" s="545">
        <v>42375</v>
      </c>
      <c r="C244" s="56">
        <v>42432</v>
      </c>
      <c r="D244" s="105"/>
      <c r="E244" s="94" t="s">
        <v>138</v>
      </c>
      <c r="F244" s="94">
        <v>15</v>
      </c>
      <c r="G244" s="95"/>
      <c r="H244" s="106" t="s">
        <v>51</v>
      </c>
      <c r="I244" s="68">
        <v>0</v>
      </c>
      <c r="J244" s="23"/>
      <c r="K244" s="23"/>
      <c r="L244" s="698"/>
      <c r="M244" s="69"/>
      <c r="N244" s="68"/>
      <c r="O244" s="23">
        <v>0</v>
      </c>
      <c r="P244" s="23"/>
      <c r="Q244" s="23"/>
      <c r="R244" s="23"/>
      <c r="S244" s="23"/>
      <c r="T244" s="69"/>
    </row>
    <row r="245" spans="1:28" ht="15.75" thickBot="1" x14ac:dyDescent="0.3">
      <c r="A245" s="94"/>
      <c r="B245" s="33">
        <v>42375</v>
      </c>
      <c r="C245" s="16">
        <v>42433</v>
      </c>
      <c r="D245" s="62" t="s">
        <v>237</v>
      </c>
      <c r="E245" s="23" t="s">
        <v>86</v>
      </c>
      <c r="F245" s="23">
        <v>14</v>
      </c>
      <c r="G245" s="59"/>
      <c r="H245" s="23" t="s">
        <v>50</v>
      </c>
      <c r="I245" s="577"/>
      <c r="J245" s="23"/>
      <c r="K245" s="23"/>
      <c r="L245" s="63">
        <v>0</v>
      </c>
      <c r="M245" s="69"/>
      <c r="N245" s="68"/>
      <c r="O245" s="23"/>
      <c r="P245" s="23">
        <v>0</v>
      </c>
      <c r="Q245" s="23"/>
      <c r="R245" s="23"/>
      <c r="S245" s="23"/>
      <c r="T245" s="69"/>
    </row>
    <row r="246" spans="1:28" ht="15.75" thickBot="1" x14ac:dyDescent="0.3">
      <c r="A246" s="23"/>
      <c r="B246" s="613">
        <v>42375</v>
      </c>
      <c r="C246" s="572">
        <v>42434</v>
      </c>
      <c r="D246" s="682"/>
      <c r="E246" s="116" t="s">
        <v>170</v>
      </c>
      <c r="F246" s="116">
        <v>7</v>
      </c>
      <c r="G246" s="554">
        <v>39662</v>
      </c>
      <c r="H246" s="233" t="s">
        <v>25</v>
      </c>
      <c r="I246" s="577">
        <v>0</v>
      </c>
      <c r="J246" s="23"/>
      <c r="K246" s="23"/>
      <c r="L246" s="701"/>
      <c r="M246" s="69"/>
      <c r="N246" s="68"/>
      <c r="O246" s="23">
        <v>0</v>
      </c>
      <c r="P246" s="23"/>
      <c r="Q246" s="23"/>
      <c r="R246" s="23"/>
      <c r="S246" s="23"/>
      <c r="T246" s="64">
        <v>2564</v>
      </c>
      <c r="U246" s="292">
        <f>+G246/F246</f>
        <v>5666</v>
      </c>
      <c r="V246" s="124">
        <v>2500</v>
      </c>
      <c r="W246" s="125">
        <f>+U246-V246</f>
        <v>3166</v>
      </c>
      <c r="X246" s="125">
        <f>+W246-Y246</f>
        <v>1733</v>
      </c>
      <c r="Y246" s="125">
        <f>(U246-5000)/2+1100</f>
        <v>1433</v>
      </c>
      <c r="Z246" s="125">
        <f>+V246*F246</f>
        <v>17500</v>
      </c>
      <c r="AA246" s="125">
        <f>+X246*F246</f>
        <v>12131</v>
      </c>
      <c r="AB246" s="126">
        <f>+Y246*F246</f>
        <v>10031</v>
      </c>
    </row>
    <row r="247" spans="1:28" x14ac:dyDescent="0.25">
      <c r="A247" s="32"/>
      <c r="B247" s="33">
        <v>42375</v>
      </c>
      <c r="C247" s="16">
        <v>42435</v>
      </c>
      <c r="D247" s="62" t="s">
        <v>238</v>
      </c>
      <c r="E247" s="23" t="s">
        <v>202</v>
      </c>
      <c r="F247" s="23">
        <v>14</v>
      </c>
      <c r="G247" s="59"/>
      <c r="H247" s="23" t="s">
        <v>50</v>
      </c>
      <c r="I247" s="577"/>
      <c r="J247" s="23"/>
      <c r="K247" s="23"/>
      <c r="L247" s="63">
        <v>0</v>
      </c>
      <c r="M247" s="69"/>
      <c r="N247" s="68"/>
      <c r="O247" s="23"/>
      <c r="P247" s="23">
        <v>0</v>
      </c>
      <c r="Q247" s="23"/>
      <c r="R247" s="23"/>
      <c r="S247" s="23"/>
      <c r="T247" s="69"/>
    </row>
    <row r="248" spans="1:28" ht="15.75" thickBot="1" x14ac:dyDescent="0.3">
      <c r="A248" s="94"/>
      <c r="B248" s="33">
        <v>42375</v>
      </c>
      <c r="C248" s="16">
        <v>42436</v>
      </c>
      <c r="D248" s="62" t="s">
        <v>239</v>
      </c>
      <c r="E248" s="23" t="s">
        <v>97</v>
      </c>
      <c r="F248" s="23">
        <v>24</v>
      </c>
      <c r="G248" s="59"/>
      <c r="H248" s="23" t="s">
        <v>50</v>
      </c>
      <c r="I248" s="577"/>
      <c r="J248" s="23"/>
      <c r="K248" s="23"/>
      <c r="L248" s="63">
        <v>0</v>
      </c>
      <c r="M248" s="69"/>
      <c r="N248" s="68"/>
      <c r="O248" s="23"/>
      <c r="P248" s="23">
        <v>0</v>
      </c>
      <c r="Q248" s="23"/>
      <c r="R248" s="23"/>
      <c r="S248" s="23"/>
      <c r="T248" s="69"/>
    </row>
    <row r="249" spans="1:28" ht="15.75" thickBot="1" x14ac:dyDescent="0.3">
      <c r="A249" s="23"/>
      <c r="B249" s="54">
        <v>42375</v>
      </c>
      <c r="C249" s="350">
        <v>42437</v>
      </c>
      <c r="D249" s="609"/>
      <c r="E249" s="32" t="s">
        <v>240</v>
      </c>
      <c r="F249" s="32">
        <v>7</v>
      </c>
      <c r="G249" s="76">
        <v>39662</v>
      </c>
      <c r="H249" s="24" t="s">
        <v>25</v>
      </c>
      <c r="I249" s="577">
        <v>0</v>
      </c>
      <c r="J249" s="23"/>
      <c r="K249" s="23"/>
      <c r="L249" s="79"/>
      <c r="M249" s="69"/>
      <c r="N249" s="68"/>
      <c r="O249" s="23">
        <v>0</v>
      </c>
      <c r="P249" s="23"/>
      <c r="Q249" s="23"/>
      <c r="R249" s="23"/>
      <c r="S249" s="23"/>
      <c r="T249" s="64">
        <v>2565</v>
      </c>
      <c r="U249" s="292">
        <f>+G249/F249</f>
        <v>5666</v>
      </c>
      <c r="V249" s="124">
        <v>2500</v>
      </c>
      <c r="W249" s="125">
        <f>+U249-V249</f>
        <v>3166</v>
      </c>
      <c r="X249" s="125">
        <f>+W249-Y249</f>
        <v>1733</v>
      </c>
      <c r="Y249" s="125">
        <f>(U249-5000)/2+1100</f>
        <v>1433</v>
      </c>
      <c r="Z249" s="125">
        <f>+V249*F249</f>
        <v>17500</v>
      </c>
      <c r="AA249" s="125">
        <f>+X249*F249</f>
        <v>12131</v>
      </c>
      <c r="AB249" s="126">
        <f>+Y249*F249</f>
        <v>10031</v>
      </c>
    </row>
    <row r="250" spans="1:28" x14ac:dyDescent="0.25">
      <c r="A250" s="32"/>
      <c r="B250" s="613">
        <v>42375</v>
      </c>
      <c r="C250" s="233">
        <v>42438</v>
      </c>
      <c r="D250" s="105"/>
      <c r="E250" s="116" t="s">
        <v>204</v>
      </c>
      <c r="F250" s="116">
        <v>15</v>
      </c>
      <c r="G250" s="554"/>
      <c r="H250" s="558" t="s">
        <v>41</v>
      </c>
      <c r="I250" s="68">
        <v>0</v>
      </c>
      <c r="J250" s="23"/>
      <c r="K250" s="23"/>
      <c r="L250" s="698"/>
      <c r="M250" s="69"/>
      <c r="N250" s="68"/>
      <c r="O250" s="23">
        <v>0</v>
      </c>
      <c r="P250" s="23"/>
      <c r="Q250" s="23"/>
      <c r="R250" s="23"/>
      <c r="S250" s="23"/>
      <c r="T250" s="69"/>
    </row>
    <row r="251" spans="1:28" ht="15.75" thickBot="1" x14ac:dyDescent="0.3">
      <c r="A251" s="94"/>
      <c r="B251" s="33">
        <v>42375</v>
      </c>
      <c r="C251" s="16">
        <v>42439</v>
      </c>
      <c r="D251" s="62" t="s">
        <v>241</v>
      </c>
      <c r="E251" s="23" t="s">
        <v>120</v>
      </c>
      <c r="F251" s="23">
        <v>14</v>
      </c>
      <c r="G251" s="59"/>
      <c r="H251" s="23" t="s">
        <v>50</v>
      </c>
      <c r="I251" s="577"/>
      <c r="J251" s="23"/>
      <c r="K251" s="23"/>
      <c r="L251" s="63">
        <v>0</v>
      </c>
      <c r="M251" s="69"/>
      <c r="N251" s="68"/>
      <c r="O251" s="23"/>
      <c r="P251" s="23">
        <v>0</v>
      </c>
      <c r="Q251" s="23"/>
      <c r="R251" s="23"/>
      <c r="S251" s="23"/>
      <c r="T251" s="69"/>
    </row>
    <row r="252" spans="1:28" x14ac:dyDescent="0.25">
      <c r="A252" s="23"/>
      <c r="B252" s="54">
        <v>42375</v>
      </c>
      <c r="C252" s="350">
        <v>42440</v>
      </c>
      <c r="D252" s="609"/>
      <c r="E252" s="32" t="s">
        <v>172</v>
      </c>
      <c r="F252" s="32">
        <v>7</v>
      </c>
      <c r="G252" s="76">
        <v>39662</v>
      </c>
      <c r="H252" s="24" t="s">
        <v>25</v>
      </c>
      <c r="I252" s="577">
        <v>0</v>
      </c>
      <c r="J252" s="23"/>
      <c r="K252" s="23"/>
      <c r="L252" s="79"/>
      <c r="M252" s="69"/>
      <c r="N252" s="68"/>
      <c r="O252" s="23">
        <v>0</v>
      </c>
      <c r="P252" s="23"/>
      <c r="Q252" s="23"/>
      <c r="R252" s="23"/>
      <c r="S252" s="23"/>
      <c r="T252" s="64">
        <v>2566</v>
      </c>
      <c r="U252" s="289">
        <f t="shared" ref="U252:U253" si="48">+G252/F252</f>
        <v>5666</v>
      </c>
      <c r="V252" s="117">
        <v>2500</v>
      </c>
      <c r="W252" s="118">
        <f>+U252-V252</f>
        <v>3166</v>
      </c>
      <c r="X252" s="118">
        <f>+W252-Y252</f>
        <v>1733</v>
      </c>
      <c r="Y252" s="118">
        <f>(U252-5000)/2+1100</f>
        <v>1433</v>
      </c>
      <c r="Z252" s="118">
        <f>+V252*F252</f>
        <v>17500</v>
      </c>
      <c r="AA252" s="118">
        <f>+X252*F252</f>
        <v>12131</v>
      </c>
      <c r="AB252" s="119">
        <f>+Y252*F252</f>
        <v>10031</v>
      </c>
    </row>
    <row r="253" spans="1:28" ht="15.75" thickBot="1" x14ac:dyDescent="0.3">
      <c r="A253" s="23"/>
      <c r="B253" s="33">
        <v>42375</v>
      </c>
      <c r="C253" s="240">
        <v>42441</v>
      </c>
      <c r="D253" s="601"/>
      <c r="E253" s="23" t="s">
        <v>242</v>
      </c>
      <c r="F253" s="23">
        <v>7</v>
      </c>
      <c r="G253" s="59">
        <v>39662</v>
      </c>
      <c r="H253" s="16" t="s">
        <v>25</v>
      </c>
      <c r="I253" s="577">
        <v>0</v>
      </c>
      <c r="J253" s="23"/>
      <c r="K253" s="23"/>
      <c r="L253" s="63"/>
      <c r="M253" s="69"/>
      <c r="N253" s="68"/>
      <c r="O253" s="23">
        <v>0</v>
      </c>
      <c r="P253" s="23"/>
      <c r="Q253" s="23"/>
      <c r="R253" s="23"/>
      <c r="S253" s="23"/>
      <c r="T253" s="64">
        <v>2567</v>
      </c>
      <c r="U253" s="291">
        <f t="shared" si="48"/>
        <v>5666</v>
      </c>
      <c r="V253" s="121">
        <v>2500</v>
      </c>
      <c r="W253" s="122">
        <f>+U253-V253</f>
        <v>3166</v>
      </c>
      <c r="X253" s="122">
        <f>+W253-Y253</f>
        <v>1733</v>
      </c>
      <c r="Y253" s="122">
        <f>(U253-5000)/2+1100</f>
        <v>1433</v>
      </c>
      <c r="Z253" s="122">
        <f>+V253*F253</f>
        <v>17500</v>
      </c>
      <c r="AA253" s="122">
        <f>+X253*F253</f>
        <v>12131</v>
      </c>
      <c r="AB253" s="123">
        <f>+Y253*F253</f>
        <v>10031</v>
      </c>
    </row>
    <row r="254" spans="1:28" x14ac:dyDescent="0.25">
      <c r="A254" s="32"/>
      <c r="B254" s="54">
        <v>42375</v>
      </c>
      <c r="C254" s="24">
        <v>42442</v>
      </c>
      <c r="D254" s="62"/>
      <c r="E254" s="32" t="s">
        <v>140</v>
      </c>
      <c r="F254" s="32">
        <v>15</v>
      </c>
      <c r="G254" s="76"/>
      <c r="H254" s="77" t="s">
        <v>51</v>
      </c>
      <c r="I254" s="68">
        <v>0</v>
      </c>
      <c r="J254" s="23"/>
      <c r="K254" s="23"/>
      <c r="L254" s="63"/>
      <c r="M254" s="69"/>
      <c r="N254" s="68"/>
      <c r="O254" s="23">
        <v>0</v>
      </c>
      <c r="P254" s="23"/>
      <c r="Q254" s="23"/>
      <c r="R254" s="23"/>
      <c r="S254" s="23"/>
      <c r="T254" s="69"/>
    </row>
    <row r="255" spans="1:28" x14ac:dyDescent="0.25">
      <c r="A255" s="23"/>
      <c r="B255" s="545">
        <v>42375</v>
      </c>
      <c r="C255" s="56">
        <v>42443</v>
      </c>
      <c r="D255" s="105"/>
      <c r="E255" s="94" t="s">
        <v>210</v>
      </c>
      <c r="F255" s="94">
        <v>15</v>
      </c>
      <c r="G255" s="95"/>
      <c r="H255" s="106" t="s">
        <v>23</v>
      </c>
      <c r="I255" s="68">
        <v>0</v>
      </c>
      <c r="J255" s="23"/>
      <c r="K255" s="23"/>
      <c r="L255" s="698"/>
      <c r="M255" s="69"/>
      <c r="N255" s="68"/>
      <c r="O255" s="23">
        <v>0</v>
      </c>
      <c r="P255" s="23"/>
      <c r="Q255" s="23"/>
      <c r="R255" s="23"/>
      <c r="S255" s="23"/>
      <c r="T255" s="69"/>
    </row>
    <row r="256" spans="1:28" x14ac:dyDescent="0.25">
      <c r="A256" s="23"/>
      <c r="B256" s="33">
        <v>42375</v>
      </c>
      <c r="C256" s="16">
        <v>42444</v>
      </c>
      <c r="D256" s="62" t="s">
        <v>243</v>
      </c>
      <c r="E256" s="23" t="s">
        <v>90</v>
      </c>
      <c r="F256" s="23">
        <v>14</v>
      </c>
      <c r="G256" s="59"/>
      <c r="H256" s="23" t="s">
        <v>50</v>
      </c>
      <c r="I256" s="577"/>
      <c r="J256" s="23"/>
      <c r="K256" s="23"/>
      <c r="L256" s="63">
        <v>0</v>
      </c>
      <c r="M256" s="69"/>
      <c r="N256" s="68"/>
      <c r="O256" s="23"/>
      <c r="P256" s="23">
        <v>0</v>
      </c>
      <c r="Q256" s="23"/>
      <c r="R256" s="23"/>
      <c r="S256" s="23"/>
      <c r="T256" s="69"/>
    </row>
    <row r="257" spans="1:28" x14ac:dyDescent="0.25">
      <c r="A257" s="23"/>
      <c r="B257" s="613">
        <v>42375</v>
      </c>
      <c r="C257" s="233">
        <v>42445</v>
      </c>
      <c r="D257" s="681"/>
      <c r="E257" s="116" t="s">
        <v>139</v>
      </c>
      <c r="F257" s="116">
        <v>15</v>
      </c>
      <c r="G257" s="554"/>
      <c r="H257" s="558" t="s">
        <v>51</v>
      </c>
      <c r="I257" s="68">
        <v>0</v>
      </c>
      <c r="J257" s="23"/>
      <c r="K257" s="23"/>
      <c r="L257" s="701"/>
      <c r="M257" s="69"/>
      <c r="N257" s="68"/>
      <c r="O257" s="23">
        <v>0</v>
      </c>
      <c r="P257" s="23"/>
      <c r="Q257" s="23"/>
      <c r="R257" s="23"/>
      <c r="S257" s="23"/>
      <c r="T257" s="69"/>
    </row>
    <row r="258" spans="1:28" x14ac:dyDescent="0.25">
      <c r="A258" s="23"/>
      <c r="B258" s="33">
        <v>42375</v>
      </c>
      <c r="C258" s="16">
        <v>42446</v>
      </c>
      <c r="D258" s="62" t="s">
        <v>244</v>
      </c>
      <c r="E258" s="23" t="s">
        <v>117</v>
      </c>
      <c r="F258" s="23">
        <v>14</v>
      </c>
      <c r="G258" s="59"/>
      <c r="H258" s="23" t="s">
        <v>50</v>
      </c>
      <c r="I258" s="577"/>
      <c r="J258" s="23"/>
      <c r="K258" s="23"/>
      <c r="L258" s="63">
        <v>0</v>
      </c>
      <c r="M258" s="69"/>
      <c r="N258" s="68"/>
      <c r="O258" s="23"/>
      <c r="P258" s="23">
        <v>0</v>
      </c>
      <c r="Q258" s="23"/>
      <c r="R258" s="23"/>
      <c r="S258" s="23"/>
      <c r="T258" s="69"/>
    </row>
    <row r="259" spans="1:28" ht="15.75" thickBot="1" x14ac:dyDescent="0.3">
      <c r="A259" s="94"/>
      <c r="B259" s="33">
        <v>42375</v>
      </c>
      <c r="C259" s="16">
        <v>42447</v>
      </c>
      <c r="D259" s="62" t="s">
        <v>245</v>
      </c>
      <c r="E259" s="23" t="s">
        <v>109</v>
      </c>
      <c r="F259" s="23">
        <v>14</v>
      </c>
      <c r="G259" s="59"/>
      <c r="H259" s="23" t="s">
        <v>50</v>
      </c>
      <c r="I259" s="577"/>
      <c r="J259" s="23"/>
      <c r="K259" s="23"/>
      <c r="L259" s="63">
        <v>0</v>
      </c>
      <c r="M259" s="69"/>
      <c r="N259" s="68"/>
      <c r="O259" s="23"/>
      <c r="P259" s="23">
        <v>0</v>
      </c>
      <c r="Q259" s="23"/>
      <c r="R259" s="23"/>
      <c r="S259" s="23"/>
      <c r="T259" s="69"/>
    </row>
    <row r="260" spans="1:28" ht="15.75" thickBot="1" x14ac:dyDescent="0.3">
      <c r="A260" s="23"/>
      <c r="B260" s="613">
        <v>42375</v>
      </c>
      <c r="C260" s="572">
        <v>42448</v>
      </c>
      <c r="D260" s="682"/>
      <c r="E260" s="116" t="s">
        <v>246</v>
      </c>
      <c r="F260" s="116">
        <v>15</v>
      </c>
      <c r="G260" s="554">
        <v>85000</v>
      </c>
      <c r="H260" s="233" t="s">
        <v>25</v>
      </c>
      <c r="I260" s="577">
        <v>0</v>
      </c>
      <c r="J260" s="23"/>
      <c r="K260" s="23"/>
      <c r="L260" s="701"/>
      <c r="M260" s="69"/>
      <c r="N260" s="68"/>
      <c r="O260" s="23">
        <v>0</v>
      </c>
      <c r="P260" s="23"/>
      <c r="Q260" s="23"/>
      <c r="R260" s="23"/>
      <c r="S260" s="23"/>
      <c r="T260" s="64">
        <v>2568</v>
      </c>
      <c r="U260" s="292">
        <f>+G260/F260</f>
        <v>5666.666666666667</v>
      </c>
      <c r="V260" s="124">
        <v>2500</v>
      </c>
      <c r="W260" s="125">
        <f>+U260-V260</f>
        <v>3166.666666666667</v>
      </c>
      <c r="X260" s="125">
        <f>+W260-Y260</f>
        <v>1733.3333333333335</v>
      </c>
      <c r="Y260" s="125">
        <f>(U260-5000)/2+1100</f>
        <v>1433.3333333333335</v>
      </c>
      <c r="Z260" s="125">
        <f>+V260*F260</f>
        <v>37500</v>
      </c>
      <c r="AA260" s="125">
        <f>+X260*F260</f>
        <v>26000.000000000004</v>
      </c>
      <c r="AB260" s="126">
        <f>+Y260*F260</f>
        <v>21500.000000000004</v>
      </c>
    </row>
    <row r="261" spans="1:28" x14ac:dyDescent="0.25">
      <c r="A261" s="32"/>
      <c r="B261" s="33">
        <v>42375</v>
      </c>
      <c r="C261" s="16">
        <v>42449</v>
      </c>
      <c r="D261" s="62" t="s">
        <v>247</v>
      </c>
      <c r="E261" s="23" t="s">
        <v>101</v>
      </c>
      <c r="F261" s="23">
        <v>14</v>
      </c>
      <c r="G261" s="59"/>
      <c r="H261" s="23" t="s">
        <v>50</v>
      </c>
      <c r="I261" s="577"/>
      <c r="J261" s="23"/>
      <c r="K261" s="23"/>
      <c r="L261" s="63">
        <v>0</v>
      </c>
      <c r="M261" s="69"/>
      <c r="N261" s="68"/>
      <c r="O261" s="23"/>
      <c r="P261" s="23">
        <v>0</v>
      </c>
      <c r="Q261" s="23"/>
      <c r="R261" s="23"/>
      <c r="S261" s="23"/>
      <c r="T261" s="69"/>
    </row>
    <row r="262" spans="1:28" x14ac:dyDescent="0.25">
      <c r="A262" s="23"/>
      <c r="B262" s="33">
        <v>42375</v>
      </c>
      <c r="C262" s="16">
        <v>42450</v>
      </c>
      <c r="D262" s="62" t="s">
        <v>248</v>
      </c>
      <c r="E262" s="23" t="s">
        <v>94</v>
      </c>
      <c r="F262" s="23">
        <v>14</v>
      </c>
      <c r="G262" s="59"/>
      <c r="H262" s="23" t="s">
        <v>50</v>
      </c>
      <c r="I262" s="577"/>
      <c r="J262" s="23"/>
      <c r="K262" s="23"/>
      <c r="L262" s="63">
        <v>0</v>
      </c>
      <c r="M262" s="69"/>
      <c r="N262" s="68"/>
      <c r="O262" s="23"/>
      <c r="P262" s="23">
        <v>0</v>
      </c>
      <c r="Q262" s="23"/>
      <c r="R262" s="23"/>
      <c r="S262" s="23"/>
      <c r="T262" s="69"/>
    </row>
    <row r="263" spans="1:28" x14ac:dyDescent="0.25">
      <c r="A263" s="23"/>
      <c r="B263" s="54">
        <v>42375</v>
      </c>
      <c r="C263" s="24">
        <v>42451</v>
      </c>
      <c r="D263" s="75"/>
      <c r="E263" s="32" t="s">
        <v>141</v>
      </c>
      <c r="F263" s="32">
        <v>15</v>
      </c>
      <c r="G263" s="76"/>
      <c r="H263" s="77" t="s">
        <v>41</v>
      </c>
      <c r="I263" s="68">
        <v>0</v>
      </c>
      <c r="J263" s="23"/>
      <c r="K263" s="23"/>
      <c r="L263" s="79"/>
      <c r="M263" s="69"/>
      <c r="N263" s="68">
        <v>0</v>
      </c>
      <c r="O263" s="23"/>
      <c r="P263" s="23"/>
      <c r="Q263" s="23"/>
      <c r="R263" s="23"/>
      <c r="S263" s="23"/>
      <c r="T263" s="69"/>
    </row>
    <row r="264" spans="1:28" x14ac:dyDescent="0.25">
      <c r="A264" s="23"/>
      <c r="B264" s="545">
        <v>42375</v>
      </c>
      <c r="C264" s="56">
        <v>42452</v>
      </c>
      <c r="D264" s="105"/>
      <c r="E264" s="94" t="s">
        <v>145</v>
      </c>
      <c r="F264" s="94">
        <v>15</v>
      </c>
      <c r="G264" s="95"/>
      <c r="H264" s="106" t="s">
        <v>41</v>
      </c>
      <c r="I264" s="68">
        <v>0</v>
      </c>
      <c r="J264" s="23"/>
      <c r="K264" s="23"/>
      <c r="L264" s="698"/>
      <c r="M264" s="69"/>
      <c r="N264" s="68">
        <v>0</v>
      </c>
      <c r="O264" s="23"/>
      <c r="P264" s="23"/>
      <c r="Q264" s="23"/>
      <c r="R264" s="23"/>
      <c r="S264" s="23"/>
      <c r="T264" s="69"/>
    </row>
    <row r="265" spans="1:28" x14ac:dyDescent="0.25">
      <c r="A265" s="23"/>
      <c r="B265" s="33">
        <v>42375</v>
      </c>
      <c r="C265" s="16">
        <v>42453</v>
      </c>
      <c r="D265" s="62" t="s">
        <v>249</v>
      </c>
      <c r="E265" s="23" t="s">
        <v>123</v>
      </c>
      <c r="F265" s="23">
        <v>14</v>
      </c>
      <c r="G265" s="59"/>
      <c r="H265" s="23" t="s">
        <v>50</v>
      </c>
      <c r="I265" s="577"/>
      <c r="J265" s="23"/>
      <c r="K265" s="23"/>
      <c r="L265" s="63">
        <v>0</v>
      </c>
      <c r="M265" s="69"/>
      <c r="N265" s="68"/>
      <c r="O265" s="23"/>
      <c r="P265" s="23">
        <v>0</v>
      </c>
      <c r="Q265" s="23"/>
      <c r="R265" s="23"/>
      <c r="S265" s="23"/>
      <c r="T265" s="69"/>
    </row>
    <row r="266" spans="1:28" ht="15.75" thickBot="1" x14ac:dyDescent="0.3">
      <c r="A266" s="94"/>
      <c r="B266" s="33">
        <v>42375</v>
      </c>
      <c r="C266" s="16">
        <v>42454</v>
      </c>
      <c r="D266" s="62" t="s">
        <v>250</v>
      </c>
      <c r="E266" s="23" t="s">
        <v>98</v>
      </c>
      <c r="F266" s="23">
        <v>14</v>
      </c>
      <c r="G266" s="59"/>
      <c r="H266" s="23" t="s">
        <v>50</v>
      </c>
      <c r="I266" s="577"/>
      <c r="J266" s="23"/>
      <c r="K266" s="23"/>
      <c r="L266" s="63">
        <v>0</v>
      </c>
      <c r="M266" s="69"/>
      <c r="N266" s="68"/>
      <c r="O266" s="23"/>
      <c r="P266" s="23">
        <v>0</v>
      </c>
      <c r="Q266" s="23"/>
      <c r="R266" s="23"/>
      <c r="S266" s="23"/>
      <c r="T266" s="69"/>
    </row>
    <row r="267" spans="1:28" x14ac:dyDescent="0.25">
      <c r="A267" s="23"/>
      <c r="B267" s="54">
        <v>42375</v>
      </c>
      <c r="C267" s="350">
        <v>42455</v>
      </c>
      <c r="D267" s="609"/>
      <c r="E267" s="32" t="s">
        <v>173</v>
      </c>
      <c r="F267" s="32">
        <v>7</v>
      </c>
      <c r="G267" s="76">
        <v>39662</v>
      </c>
      <c r="H267" s="24" t="s">
        <v>25</v>
      </c>
      <c r="I267" s="577">
        <v>0</v>
      </c>
      <c r="J267" s="23"/>
      <c r="K267" s="23"/>
      <c r="L267" s="79"/>
      <c r="M267" s="69"/>
      <c r="N267" s="68">
        <v>0</v>
      </c>
      <c r="O267" s="23"/>
      <c r="P267" s="23"/>
      <c r="Q267" s="23"/>
      <c r="R267" s="23"/>
      <c r="S267" s="23"/>
      <c r="T267" s="64">
        <v>2569</v>
      </c>
      <c r="U267" s="289">
        <f t="shared" ref="U267:U269" si="49">+G267/F267</f>
        <v>5666</v>
      </c>
      <c r="V267" s="117">
        <v>2500</v>
      </c>
      <c r="W267" s="118">
        <f>+U267-V267</f>
        <v>3166</v>
      </c>
      <c r="X267" s="118">
        <f>+W267-Y267</f>
        <v>1733</v>
      </c>
      <c r="Y267" s="118">
        <f>(U267-5000)/2+1100</f>
        <v>1433</v>
      </c>
      <c r="Z267" s="118">
        <f>+V267*F267</f>
        <v>17500</v>
      </c>
      <c r="AA267" s="118">
        <f>+X267*F267</f>
        <v>12131</v>
      </c>
      <c r="AB267" s="119">
        <f>+Y267*F267</f>
        <v>10031</v>
      </c>
    </row>
    <row r="268" spans="1:28" x14ac:dyDescent="0.25">
      <c r="A268" s="23"/>
      <c r="B268" s="33">
        <v>42375</v>
      </c>
      <c r="C268" s="240">
        <v>42456</v>
      </c>
      <c r="D268" s="601"/>
      <c r="E268" s="23" t="s">
        <v>251</v>
      </c>
      <c r="F268" s="23">
        <v>15</v>
      </c>
      <c r="G268" s="59">
        <v>85000</v>
      </c>
      <c r="H268" s="16" t="s">
        <v>25</v>
      </c>
      <c r="I268" s="577">
        <v>0</v>
      </c>
      <c r="J268" s="23"/>
      <c r="K268" s="23"/>
      <c r="L268" s="63"/>
      <c r="M268" s="69"/>
      <c r="N268" s="68">
        <v>0</v>
      </c>
      <c r="O268" s="23"/>
      <c r="P268" s="23"/>
      <c r="Q268" s="23"/>
      <c r="R268" s="23"/>
      <c r="S268" s="23"/>
      <c r="T268" s="64">
        <v>2570</v>
      </c>
      <c r="U268" s="290">
        <f t="shared" si="49"/>
        <v>5666.666666666667</v>
      </c>
      <c r="V268" s="21">
        <v>2500</v>
      </c>
      <c r="W268" s="22">
        <f>+U268-V268</f>
        <v>3166.666666666667</v>
      </c>
      <c r="X268" s="22">
        <f>+W268-Y268</f>
        <v>1733.3333333333335</v>
      </c>
      <c r="Y268" s="22">
        <f>(U268-5000)/2+1100</f>
        <v>1433.3333333333335</v>
      </c>
      <c r="Z268" s="22">
        <f>+V268*F268</f>
        <v>37500</v>
      </c>
      <c r="AA268" s="22">
        <f>+X268*F268</f>
        <v>26000.000000000004</v>
      </c>
      <c r="AB268" s="120">
        <f>+Y268*F268</f>
        <v>21500.000000000004</v>
      </c>
    </row>
    <row r="269" spans="1:28" ht="15.75" thickBot="1" x14ac:dyDescent="0.3">
      <c r="A269" s="23"/>
      <c r="B269" s="33">
        <v>42375</v>
      </c>
      <c r="C269" s="240">
        <v>42457</v>
      </c>
      <c r="D269" s="601"/>
      <c r="E269" s="23" t="s">
        <v>252</v>
      </c>
      <c r="F269" s="23">
        <v>15</v>
      </c>
      <c r="G269" s="59">
        <v>85000</v>
      </c>
      <c r="H269" s="16" t="s">
        <v>25</v>
      </c>
      <c r="I269" s="577">
        <v>0</v>
      </c>
      <c r="J269" s="23"/>
      <c r="K269" s="23"/>
      <c r="L269" s="63"/>
      <c r="M269" s="69"/>
      <c r="N269" s="68">
        <v>0</v>
      </c>
      <c r="O269" s="23"/>
      <c r="P269" s="23"/>
      <c r="Q269" s="23"/>
      <c r="R269" s="23"/>
      <c r="S269" s="23"/>
      <c r="T269" s="64">
        <v>2571</v>
      </c>
      <c r="U269" s="291">
        <f t="shared" si="49"/>
        <v>5666.666666666667</v>
      </c>
      <c r="V269" s="121">
        <v>2500</v>
      </c>
      <c r="W269" s="122">
        <f>+U269-V269</f>
        <v>3166.666666666667</v>
      </c>
      <c r="X269" s="122">
        <f>+W269-Y269</f>
        <v>1733.3333333333335</v>
      </c>
      <c r="Y269" s="122">
        <f>(U269-5000)/2+1100</f>
        <v>1433.3333333333335</v>
      </c>
      <c r="Z269" s="122">
        <f>+V269*F269</f>
        <v>37500</v>
      </c>
      <c r="AA269" s="122">
        <f>+X269*F269</f>
        <v>26000.000000000004</v>
      </c>
      <c r="AB269" s="123">
        <f>+Y269*F269</f>
        <v>21500.000000000004</v>
      </c>
    </row>
    <row r="270" spans="1:28" ht="15.75" thickBot="1" x14ac:dyDescent="0.3">
      <c r="A270" s="116"/>
      <c r="B270" s="613">
        <v>42375</v>
      </c>
      <c r="C270" s="233">
        <v>42458</v>
      </c>
      <c r="D270" s="62"/>
      <c r="E270" s="116" t="s">
        <v>122</v>
      </c>
      <c r="F270" s="116">
        <v>15</v>
      </c>
      <c r="G270" s="554"/>
      <c r="H270" s="558" t="s">
        <v>23</v>
      </c>
      <c r="I270" s="68">
        <v>0</v>
      </c>
      <c r="J270" s="23"/>
      <c r="K270" s="23"/>
      <c r="L270" s="63"/>
      <c r="M270" s="69"/>
      <c r="N270" s="68">
        <v>0</v>
      </c>
      <c r="O270" s="23"/>
      <c r="P270" s="23"/>
      <c r="Q270" s="23"/>
      <c r="R270" s="23"/>
      <c r="S270" s="23"/>
      <c r="T270" s="69"/>
    </row>
    <row r="271" spans="1:28" ht="15.75" thickBot="1" x14ac:dyDescent="0.3">
      <c r="A271" s="23"/>
      <c r="B271" s="33">
        <v>42375</v>
      </c>
      <c r="C271" s="240">
        <v>42459</v>
      </c>
      <c r="D271" s="601"/>
      <c r="E271" s="23" t="s">
        <v>175</v>
      </c>
      <c r="F271" s="23">
        <v>7</v>
      </c>
      <c r="G271" s="59">
        <v>39662</v>
      </c>
      <c r="H271" s="16" t="s">
        <v>25</v>
      </c>
      <c r="I271" s="577">
        <v>0</v>
      </c>
      <c r="J271" s="23"/>
      <c r="K271" s="23"/>
      <c r="L271" s="63"/>
      <c r="M271" s="69"/>
      <c r="N271" s="68">
        <v>0</v>
      </c>
      <c r="O271" s="23"/>
      <c r="P271" s="23"/>
      <c r="Q271" s="23"/>
      <c r="R271" s="23"/>
      <c r="S271" s="23"/>
      <c r="T271" s="64">
        <v>2572</v>
      </c>
      <c r="U271" s="292">
        <f>+G271/F271</f>
        <v>5666</v>
      </c>
      <c r="V271" s="124">
        <v>2500</v>
      </c>
      <c r="W271" s="125">
        <f>+U271-V271</f>
        <v>3166</v>
      </c>
      <c r="X271" s="125">
        <f>+W271-Y271</f>
        <v>1733</v>
      </c>
      <c r="Y271" s="125">
        <f>(U271-5000)/2+1100</f>
        <v>1433</v>
      </c>
      <c r="Z271" s="125">
        <f>+V271*F271</f>
        <v>17500</v>
      </c>
      <c r="AA271" s="125">
        <f>+X271*F271</f>
        <v>12131</v>
      </c>
      <c r="AB271" s="126">
        <f>+Y271*F271</f>
        <v>10031</v>
      </c>
    </row>
    <row r="272" spans="1:28" x14ac:dyDescent="0.25">
      <c r="A272" s="32"/>
      <c r="B272" s="613">
        <v>42375</v>
      </c>
      <c r="C272" s="233">
        <v>42460</v>
      </c>
      <c r="D272" s="105"/>
      <c r="E272" s="116" t="s">
        <v>143</v>
      </c>
      <c r="F272" s="116">
        <v>15</v>
      </c>
      <c r="G272" s="554"/>
      <c r="H272" s="558" t="s">
        <v>41</v>
      </c>
      <c r="I272" s="68">
        <v>0</v>
      </c>
      <c r="J272" s="23"/>
      <c r="K272" s="23"/>
      <c r="L272" s="698"/>
      <c r="M272" s="69"/>
      <c r="N272" s="68">
        <v>0</v>
      </c>
      <c r="O272" s="23"/>
      <c r="P272" s="23"/>
      <c r="Q272" s="23"/>
      <c r="R272" s="23"/>
      <c r="S272" s="23"/>
      <c r="T272" s="69"/>
    </row>
    <row r="273" spans="1:28" ht="15.75" thickBot="1" x14ac:dyDescent="0.3">
      <c r="A273" s="94"/>
      <c r="B273" s="33">
        <v>42375</v>
      </c>
      <c r="C273" s="16">
        <v>42461</v>
      </c>
      <c r="D273" s="62" t="s">
        <v>253</v>
      </c>
      <c r="E273" s="23" t="s">
        <v>86</v>
      </c>
      <c r="F273" s="23">
        <v>14</v>
      </c>
      <c r="G273" s="59"/>
      <c r="H273" s="23" t="s">
        <v>50</v>
      </c>
      <c r="I273" s="577"/>
      <c r="J273" s="23"/>
      <c r="K273" s="23"/>
      <c r="L273" s="63">
        <v>0</v>
      </c>
      <c r="M273" s="69"/>
      <c r="N273" s="68"/>
      <c r="O273" s="23"/>
      <c r="P273" s="23">
        <v>0</v>
      </c>
      <c r="Q273" s="23"/>
      <c r="R273" s="23"/>
      <c r="S273" s="23"/>
      <c r="T273" s="69"/>
    </row>
    <row r="274" spans="1:28" x14ac:dyDescent="0.25">
      <c r="A274" s="23"/>
      <c r="B274" s="54">
        <v>42375</v>
      </c>
      <c r="C274" s="350">
        <v>42462</v>
      </c>
      <c r="D274" s="609"/>
      <c r="E274" s="32" t="s">
        <v>254</v>
      </c>
      <c r="F274" s="32">
        <v>15</v>
      </c>
      <c r="G274" s="76">
        <v>85000</v>
      </c>
      <c r="H274" s="24" t="s">
        <v>25</v>
      </c>
      <c r="I274" s="577">
        <v>0</v>
      </c>
      <c r="J274" s="23"/>
      <c r="K274" s="23"/>
      <c r="L274" s="79"/>
      <c r="M274" s="69"/>
      <c r="N274" s="68">
        <v>0</v>
      </c>
      <c r="O274" s="23"/>
      <c r="P274" s="23"/>
      <c r="Q274" s="23"/>
      <c r="R274" s="23"/>
      <c r="S274" s="23"/>
      <c r="T274" s="64">
        <v>2574</v>
      </c>
      <c r="U274" s="289">
        <f t="shared" ref="U274:U276" si="50">+G274/F274</f>
        <v>5666.666666666667</v>
      </c>
      <c r="V274" s="117">
        <v>2500</v>
      </c>
      <c r="W274" s="118">
        <f>+U274-V274</f>
        <v>3166.666666666667</v>
      </c>
      <c r="X274" s="118">
        <f>+W274-Y274</f>
        <v>1733.3333333333335</v>
      </c>
      <c r="Y274" s="118">
        <f>(U274-5000)/2+1100</f>
        <v>1433.3333333333335</v>
      </c>
      <c r="Z274" s="118">
        <f>+V274*F274</f>
        <v>37500</v>
      </c>
      <c r="AA274" s="118">
        <f>+X274*F274</f>
        <v>26000.000000000004</v>
      </c>
      <c r="AB274" s="119">
        <f>+Y274*F274</f>
        <v>21500.000000000004</v>
      </c>
    </row>
    <row r="275" spans="1:28" x14ac:dyDescent="0.25">
      <c r="A275" s="23"/>
      <c r="B275" s="33">
        <v>42375</v>
      </c>
      <c r="C275" s="240">
        <v>42463</v>
      </c>
      <c r="D275" s="601"/>
      <c r="E275" s="23" t="s">
        <v>103</v>
      </c>
      <c r="F275" s="23">
        <v>15</v>
      </c>
      <c r="G275" s="59">
        <v>85000</v>
      </c>
      <c r="H275" s="16" t="s">
        <v>25</v>
      </c>
      <c r="I275" s="577">
        <v>0</v>
      </c>
      <c r="J275" s="23"/>
      <c r="K275" s="23"/>
      <c r="L275" s="63"/>
      <c r="M275" s="69"/>
      <c r="N275" s="68">
        <v>0</v>
      </c>
      <c r="O275" s="23"/>
      <c r="P275" s="23"/>
      <c r="Q275" s="23"/>
      <c r="R275" s="23"/>
      <c r="S275" s="23"/>
      <c r="T275" s="64">
        <v>2573</v>
      </c>
      <c r="U275" s="290">
        <f t="shared" si="50"/>
        <v>5666.666666666667</v>
      </c>
      <c r="V275" s="21">
        <v>2500</v>
      </c>
      <c r="W275" s="22">
        <f>+U275-V275</f>
        <v>3166.666666666667</v>
      </c>
      <c r="X275" s="22">
        <f>+W275-Y275</f>
        <v>1733.3333333333335</v>
      </c>
      <c r="Y275" s="22">
        <f>(U275-5000)/2+1100</f>
        <v>1433.3333333333335</v>
      </c>
      <c r="Z275" s="22">
        <f>+V275*F275</f>
        <v>37500</v>
      </c>
      <c r="AA275" s="22">
        <f>+X275*F275</f>
        <v>26000.000000000004</v>
      </c>
      <c r="AB275" s="120">
        <f>+Y275*F275</f>
        <v>21500.000000000004</v>
      </c>
    </row>
    <row r="276" spans="1:28" ht="15.75" thickBot="1" x14ac:dyDescent="0.3">
      <c r="A276" s="23"/>
      <c r="B276" s="545">
        <v>42375</v>
      </c>
      <c r="C276" s="544">
        <v>42464</v>
      </c>
      <c r="D276" s="670"/>
      <c r="E276" s="94" t="s">
        <v>148</v>
      </c>
      <c r="F276" s="94">
        <v>15</v>
      </c>
      <c r="G276" s="95">
        <v>85000</v>
      </c>
      <c r="H276" s="56" t="s">
        <v>25</v>
      </c>
      <c r="I276" s="577">
        <v>0</v>
      </c>
      <c r="J276" s="23"/>
      <c r="K276" s="23"/>
      <c r="L276" s="698"/>
      <c r="M276" s="69"/>
      <c r="N276" s="68">
        <v>0</v>
      </c>
      <c r="O276" s="23"/>
      <c r="P276" s="23"/>
      <c r="Q276" s="23"/>
      <c r="R276" s="23"/>
      <c r="S276" s="23"/>
      <c r="T276" s="64">
        <v>2575</v>
      </c>
      <c r="U276" s="291">
        <f t="shared" si="50"/>
        <v>5666.666666666667</v>
      </c>
      <c r="V276" s="121">
        <v>2500</v>
      </c>
      <c r="W276" s="122">
        <f>+U276-V276</f>
        <v>3166.666666666667</v>
      </c>
      <c r="X276" s="122">
        <f>+W276-Y276</f>
        <v>1733.3333333333335</v>
      </c>
      <c r="Y276" s="122">
        <f>(U276-5000)/2+1100</f>
        <v>1433.3333333333335</v>
      </c>
      <c r="Z276" s="122">
        <f>+V276*F276</f>
        <v>37500</v>
      </c>
      <c r="AA276" s="122">
        <f>+X276*F276</f>
        <v>26000.000000000004</v>
      </c>
      <c r="AB276" s="123">
        <f>+Y276*F276</f>
        <v>21500.000000000004</v>
      </c>
    </row>
    <row r="277" spans="1:28" x14ac:dyDescent="0.25">
      <c r="A277" s="32"/>
      <c r="B277" s="33">
        <v>42375</v>
      </c>
      <c r="C277" s="16">
        <v>42465</v>
      </c>
      <c r="D277" s="62" t="s">
        <v>255</v>
      </c>
      <c r="E277" s="23" t="s">
        <v>114</v>
      </c>
      <c r="F277" s="23">
        <v>14</v>
      </c>
      <c r="G277" s="59"/>
      <c r="H277" s="23" t="s">
        <v>50</v>
      </c>
      <c r="I277" s="577"/>
      <c r="J277" s="23"/>
      <c r="K277" s="23"/>
      <c r="L277" s="63">
        <v>0</v>
      </c>
      <c r="M277" s="69"/>
      <c r="N277" s="68"/>
      <c r="O277" s="23"/>
      <c r="P277" s="23">
        <v>0</v>
      </c>
      <c r="Q277" s="23"/>
      <c r="R277" s="23"/>
      <c r="S277" s="23"/>
      <c r="T277" s="69"/>
    </row>
    <row r="278" spans="1:28" x14ac:dyDescent="0.25">
      <c r="A278" s="23"/>
      <c r="B278" s="613">
        <v>42375</v>
      </c>
      <c r="C278" s="233">
        <v>42466</v>
      </c>
      <c r="D278" s="681"/>
      <c r="E278" s="116" t="s">
        <v>225</v>
      </c>
      <c r="F278" s="116">
        <v>15</v>
      </c>
      <c r="G278" s="554"/>
      <c r="H278" s="558" t="s">
        <v>41</v>
      </c>
      <c r="I278" s="68">
        <v>0</v>
      </c>
      <c r="J278" s="23"/>
      <c r="K278" s="23"/>
      <c r="L278" s="701"/>
      <c r="M278" s="69"/>
      <c r="N278" s="68">
        <v>0</v>
      </c>
      <c r="O278" s="23"/>
      <c r="P278" s="23"/>
      <c r="Q278" s="23"/>
      <c r="R278" s="23"/>
      <c r="S278" s="23"/>
      <c r="T278" s="69"/>
    </row>
    <row r="279" spans="1:28" ht="15.75" thickBot="1" x14ac:dyDescent="0.3">
      <c r="A279" s="94"/>
      <c r="B279" s="33">
        <v>42375</v>
      </c>
      <c r="C279" s="16">
        <v>42467</v>
      </c>
      <c r="D279" s="62" t="s">
        <v>256</v>
      </c>
      <c r="E279" s="23" t="s">
        <v>90</v>
      </c>
      <c r="F279" s="23">
        <v>14</v>
      </c>
      <c r="G279" s="59"/>
      <c r="H279" s="23" t="s">
        <v>50</v>
      </c>
      <c r="I279" s="157"/>
      <c r="J279" s="42"/>
      <c r="K279" s="42"/>
      <c r="L279" s="63">
        <v>0</v>
      </c>
      <c r="M279" s="71"/>
      <c r="N279" s="70"/>
      <c r="O279" s="42"/>
      <c r="P279" s="42">
        <v>0</v>
      </c>
      <c r="Q279" s="42"/>
      <c r="R279" s="42"/>
      <c r="S279" s="42"/>
      <c r="T279" s="71"/>
    </row>
    <row r="280" spans="1:28" ht="15.75" thickBot="1" x14ac:dyDescent="0.3">
      <c r="A280" s="573"/>
      <c r="B280" s="613">
        <v>42376</v>
      </c>
      <c r="C280" s="591">
        <v>42468</v>
      </c>
      <c r="D280" s="75"/>
      <c r="E280" s="226" t="s">
        <v>80</v>
      </c>
      <c r="F280" s="116">
        <v>15</v>
      </c>
      <c r="G280" s="554">
        <v>85000</v>
      </c>
      <c r="H280" s="227" t="s">
        <v>22</v>
      </c>
      <c r="I280" s="78">
        <v>0</v>
      </c>
      <c r="J280" s="32"/>
      <c r="K280" s="32"/>
      <c r="L280" s="79"/>
      <c r="M280" s="80"/>
      <c r="N280" s="78">
        <v>0</v>
      </c>
      <c r="O280" s="32"/>
      <c r="P280" s="32"/>
      <c r="Q280" s="32"/>
      <c r="R280" s="32"/>
      <c r="S280" s="32"/>
      <c r="T280" s="80"/>
      <c r="U280" s="292">
        <f t="shared" ref="U280" si="51">+G280/F280</f>
        <v>5666.666666666667</v>
      </c>
      <c r="V280" s="124">
        <v>2500</v>
      </c>
      <c r="W280" s="125">
        <f>+U280-V280</f>
        <v>3166.666666666667</v>
      </c>
      <c r="X280" s="125">
        <f>+W280-Y280</f>
        <v>1733.3333333333335</v>
      </c>
      <c r="Y280" s="125">
        <f>(U280-5000)/2+1100</f>
        <v>1433.3333333333335</v>
      </c>
      <c r="Z280" s="125">
        <f>+V280*F280</f>
        <v>37500</v>
      </c>
      <c r="AA280" s="125">
        <f>+X280*F280</f>
        <v>26000.000000000004</v>
      </c>
      <c r="AB280" s="126">
        <f>+Y280*F280</f>
        <v>21500.000000000004</v>
      </c>
    </row>
    <row r="281" spans="1:28" ht="15.75" thickBot="1" x14ac:dyDescent="0.3">
      <c r="A281" s="23"/>
      <c r="B281" s="545">
        <v>42376</v>
      </c>
      <c r="C281" s="544">
        <v>42469</v>
      </c>
      <c r="D281" s="670"/>
      <c r="E281" s="94" t="s">
        <v>242</v>
      </c>
      <c r="F281" s="94">
        <v>7</v>
      </c>
      <c r="G281" s="95">
        <v>39662</v>
      </c>
      <c r="H281" s="56" t="s">
        <v>25</v>
      </c>
      <c r="I281" s="577">
        <v>0</v>
      </c>
      <c r="J281" s="23"/>
      <c r="K281" s="23"/>
      <c r="L281" s="698"/>
      <c r="M281" s="69"/>
      <c r="N281" s="68"/>
      <c r="O281" s="23">
        <v>0</v>
      </c>
      <c r="P281" s="23"/>
      <c r="Q281" s="23"/>
      <c r="R281" s="23"/>
      <c r="S281" s="23"/>
      <c r="T281" s="64">
        <v>2576</v>
      </c>
      <c r="U281" s="292">
        <f t="shared" ref="U281" si="52">+G281/F281</f>
        <v>5666</v>
      </c>
      <c r="V281" s="124">
        <v>2500</v>
      </c>
      <c r="W281" s="125">
        <f>+U281-V281</f>
        <v>3166</v>
      </c>
      <c r="X281" s="125">
        <f>+W281-Y281</f>
        <v>1733</v>
      </c>
      <c r="Y281" s="125">
        <f>(U281-5000)/2+1100</f>
        <v>1433</v>
      </c>
      <c r="Z281" s="125">
        <f>+V281*F281</f>
        <v>17500</v>
      </c>
      <c r="AA281" s="125">
        <f>+X281*F281</f>
        <v>12131</v>
      </c>
      <c r="AB281" s="126">
        <f>+Y281*F281</f>
        <v>10031</v>
      </c>
    </row>
    <row r="282" spans="1:28" x14ac:dyDescent="0.25">
      <c r="A282" s="32"/>
      <c r="B282" s="33">
        <v>42376</v>
      </c>
      <c r="C282" s="16">
        <v>42470</v>
      </c>
      <c r="D282" s="62" t="s">
        <v>266</v>
      </c>
      <c r="E282" s="23" t="s">
        <v>267</v>
      </c>
      <c r="F282" s="23">
        <v>24</v>
      </c>
      <c r="G282" s="59"/>
      <c r="H282" s="23" t="s">
        <v>50</v>
      </c>
      <c r="I282" s="577"/>
      <c r="J282" s="23"/>
      <c r="K282" s="23"/>
      <c r="L282" s="63">
        <v>0</v>
      </c>
      <c r="M282" s="69"/>
      <c r="N282" s="68"/>
      <c r="O282" s="23"/>
      <c r="P282" s="23">
        <v>0</v>
      </c>
      <c r="Q282" s="23"/>
      <c r="R282" s="23"/>
      <c r="S282" s="23"/>
      <c r="T282" s="69"/>
    </row>
    <row r="283" spans="1:28" x14ac:dyDescent="0.25">
      <c r="A283" s="23"/>
      <c r="B283" s="33">
        <v>42376</v>
      </c>
      <c r="C283" s="16">
        <v>42471</v>
      </c>
      <c r="D283" s="62" t="s">
        <v>268</v>
      </c>
      <c r="E283" s="23" t="s">
        <v>109</v>
      </c>
      <c r="F283" s="23">
        <v>14</v>
      </c>
      <c r="G283" s="59"/>
      <c r="H283" s="23" t="s">
        <v>50</v>
      </c>
      <c r="I283" s="577"/>
      <c r="J283" s="23"/>
      <c r="K283" s="23"/>
      <c r="L283" s="63">
        <v>0</v>
      </c>
      <c r="M283" s="69"/>
      <c r="N283" s="68"/>
      <c r="O283" s="23"/>
      <c r="P283" s="23">
        <v>0</v>
      </c>
      <c r="Q283" s="23"/>
      <c r="R283" s="23"/>
      <c r="S283" s="23"/>
      <c r="T283" s="69"/>
    </row>
    <row r="284" spans="1:28" x14ac:dyDescent="0.25">
      <c r="A284" s="23"/>
      <c r="B284" s="33">
        <v>42376</v>
      </c>
      <c r="C284" s="16">
        <v>42472</v>
      </c>
      <c r="D284" s="62" t="s">
        <v>269</v>
      </c>
      <c r="E284" s="23" t="s">
        <v>120</v>
      </c>
      <c r="F284" s="23">
        <v>14</v>
      </c>
      <c r="G284" s="59"/>
      <c r="H284" s="23" t="s">
        <v>50</v>
      </c>
      <c r="I284" s="577"/>
      <c r="J284" s="23"/>
      <c r="K284" s="23"/>
      <c r="L284" s="63">
        <v>0</v>
      </c>
      <c r="M284" s="69"/>
      <c r="N284" s="68"/>
      <c r="O284" s="23"/>
      <c r="P284" s="23">
        <v>0</v>
      </c>
      <c r="Q284" s="23"/>
      <c r="R284" s="23"/>
      <c r="S284" s="23"/>
      <c r="T284" s="69"/>
    </row>
    <row r="285" spans="1:28" x14ac:dyDescent="0.25">
      <c r="A285" s="23"/>
      <c r="B285" s="33">
        <v>42376</v>
      </c>
      <c r="C285" s="16">
        <v>42473</v>
      </c>
      <c r="D285" s="62" t="s">
        <v>270</v>
      </c>
      <c r="E285" s="23" t="s">
        <v>123</v>
      </c>
      <c r="F285" s="23">
        <v>24</v>
      </c>
      <c r="G285" s="59"/>
      <c r="H285" s="23" t="s">
        <v>50</v>
      </c>
      <c r="I285" s="577"/>
      <c r="J285" s="23"/>
      <c r="K285" s="23"/>
      <c r="L285" s="63">
        <v>0</v>
      </c>
      <c r="M285" s="69"/>
      <c r="N285" s="68"/>
      <c r="O285" s="23"/>
      <c r="P285" s="23">
        <v>0</v>
      </c>
      <c r="Q285" s="23"/>
      <c r="R285" s="23"/>
      <c r="S285" s="23"/>
      <c r="T285" s="69"/>
    </row>
    <row r="286" spans="1:28" x14ac:dyDescent="0.25">
      <c r="A286" s="23"/>
      <c r="B286" s="33">
        <v>42376</v>
      </c>
      <c r="C286" s="16">
        <v>42474</v>
      </c>
      <c r="D286" s="62" t="s">
        <v>271</v>
      </c>
      <c r="E286" s="23" t="s">
        <v>117</v>
      </c>
      <c r="F286" s="23">
        <v>14</v>
      </c>
      <c r="G286" s="59"/>
      <c r="H286" s="23" t="s">
        <v>50</v>
      </c>
      <c r="I286" s="577"/>
      <c r="J286" s="23"/>
      <c r="K286" s="23"/>
      <c r="L286" s="63">
        <v>0</v>
      </c>
      <c r="M286" s="69"/>
      <c r="N286" s="68"/>
      <c r="O286" s="23"/>
      <c r="P286" s="23">
        <v>0</v>
      </c>
      <c r="Q286" s="23"/>
      <c r="R286" s="23"/>
      <c r="S286" s="23"/>
      <c r="T286" s="69"/>
    </row>
    <row r="287" spans="1:28" ht="15.75" thickBot="1" x14ac:dyDescent="0.3">
      <c r="A287" s="94"/>
      <c r="B287" s="33">
        <v>42376</v>
      </c>
      <c r="C287" s="16">
        <v>42475</v>
      </c>
      <c r="D287" s="62" t="s">
        <v>272</v>
      </c>
      <c r="E287" s="23" t="s">
        <v>94</v>
      </c>
      <c r="F287" s="23">
        <v>14</v>
      </c>
      <c r="G287" s="59"/>
      <c r="H287" s="23" t="s">
        <v>50</v>
      </c>
      <c r="I287" s="577"/>
      <c r="J287" s="23"/>
      <c r="K287" s="23"/>
      <c r="L287" s="63">
        <v>0</v>
      </c>
      <c r="M287" s="69"/>
      <c r="N287" s="68"/>
      <c r="O287" s="23"/>
      <c r="P287" s="23">
        <v>0</v>
      </c>
      <c r="Q287" s="23"/>
      <c r="R287" s="23"/>
      <c r="S287" s="23"/>
      <c r="T287" s="69"/>
    </row>
    <row r="288" spans="1:28" ht="15.75" thickBot="1" x14ac:dyDescent="0.3">
      <c r="A288" s="23"/>
      <c r="B288" s="613">
        <v>42376</v>
      </c>
      <c r="C288" s="572">
        <v>42476</v>
      </c>
      <c r="D288" s="682"/>
      <c r="E288" s="116" t="s">
        <v>235</v>
      </c>
      <c r="F288" s="116">
        <v>7</v>
      </c>
      <c r="G288" s="554">
        <v>39662</v>
      </c>
      <c r="H288" s="233" t="s">
        <v>25</v>
      </c>
      <c r="I288" s="577">
        <v>0</v>
      </c>
      <c r="J288" s="23"/>
      <c r="K288" s="23"/>
      <c r="L288" s="701"/>
      <c r="M288" s="69"/>
      <c r="N288" s="68"/>
      <c r="O288" s="23">
        <v>0</v>
      </c>
      <c r="P288" s="23"/>
      <c r="Q288" s="23"/>
      <c r="R288" s="23"/>
      <c r="S288" s="23"/>
      <c r="T288" s="64">
        <v>2577</v>
      </c>
      <c r="U288" s="292">
        <f t="shared" ref="U288" si="53">+G288/F288</f>
        <v>5666</v>
      </c>
      <c r="V288" s="124">
        <v>2500</v>
      </c>
      <c r="W288" s="125">
        <f>+U288-V288</f>
        <v>3166</v>
      </c>
      <c r="X288" s="125">
        <f>+W288-Y288</f>
        <v>1733</v>
      </c>
      <c r="Y288" s="125">
        <f>(U288-5000)/2+1100</f>
        <v>1433</v>
      </c>
      <c r="Z288" s="125">
        <f>+V288*F288</f>
        <v>17500</v>
      </c>
      <c r="AA288" s="125">
        <f>+X288*F288</f>
        <v>12131</v>
      </c>
      <c r="AB288" s="126">
        <f>+Y288*F288</f>
        <v>10031</v>
      </c>
    </row>
    <row r="289" spans="1:28" x14ac:dyDescent="0.25">
      <c r="A289" s="32"/>
      <c r="B289" s="33">
        <v>42376</v>
      </c>
      <c r="C289" s="16">
        <v>42477</v>
      </c>
      <c r="D289" s="62" t="s">
        <v>274</v>
      </c>
      <c r="E289" s="23" t="s">
        <v>273</v>
      </c>
      <c r="F289" s="23">
        <v>14</v>
      </c>
      <c r="G289" s="59"/>
      <c r="H289" s="23" t="s">
        <v>50</v>
      </c>
      <c r="I289" s="577"/>
      <c r="J289" s="23"/>
      <c r="K289" s="23"/>
      <c r="L289" s="63">
        <v>0</v>
      </c>
      <c r="M289" s="69"/>
      <c r="N289" s="68"/>
      <c r="O289" s="23"/>
      <c r="P289" s="23">
        <v>0</v>
      </c>
      <c r="Q289" s="23"/>
      <c r="R289" s="23"/>
      <c r="S289" s="23"/>
      <c r="T289" s="69"/>
    </row>
    <row r="290" spans="1:28" x14ac:dyDescent="0.25">
      <c r="A290" s="23"/>
      <c r="B290" s="33">
        <v>42376</v>
      </c>
      <c r="C290" s="16">
        <v>42478</v>
      </c>
      <c r="D290" s="62" t="s">
        <v>275</v>
      </c>
      <c r="E290" s="23" t="s">
        <v>86</v>
      </c>
      <c r="F290" s="23">
        <v>14</v>
      </c>
      <c r="G290" s="59"/>
      <c r="H290" s="23" t="s">
        <v>50</v>
      </c>
      <c r="I290" s="577"/>
      <c r="J290" s="23"/>
      <c r="K290" s="23"/>
      <c r="L290" s="63">
        <v>0</v>
      </c>
      <c r="M290" s="69"/>
      <c r="N290" s="68"/>
      <c r="O290" s="23"/>
      <c r="P290" s="23">
        <v>0</v>
      </c>
      <c r="Q290" s="23"/>
      <c r="R290" s="23"/>
      <c r="S290" s="23"/>
      <c r="T290" s="69"/>
    </row>
    <row r="291" spans="1:28" x14ac:dyDescent="0.25">
      <c r="A291" s="23"/>
      <c r="B291" s="33">
        <v>42376</v>
      </c>
      <c r="C291" s="16">
        <v>42479</v>
      </c>
      <c r="D291" s="62" t="s">
        <v>277</v>
      </c>
      <c r="E291" s="23" t="s">
        <v>276</v>
      </c>
      <c r="F291" s="23">
        <v>14</v>
      </c>
      <c r="G291" s="59"/>
      <c r="H291" s="23" t="s">
        <v>50</v>
      </c>
      <c r="I291" s="577"/>
      <c r="J291" s="23"/>
      <c r="K291" s="23"/>
      <c r="L291" s="63">
        <v>0</v>
      </c>
      <c r="M291" s="69"/>
      <c r="N291" s="68"/>
      <c r="O291" s="23"/>
      <c r="P291" s="23">
        <v>0</v>
      </c>
      <c r="Q291" s="23"/>
      <c r="R291" s="23"/>
      <c r="S291" s="23"/>
      <c r="T291" s="69"/>
    </row>
    <row r="292" spans="1:28" x14ac:dyDescent="0.25">
      <c r="A292" s="23"/>
      <c r="B292" s="33">
        <v>42376</v>
      </c>
      <c r="C292" s="16">
        <v>42480</v>
      </c>
      <c r="D292" s="62" t="s">
        <v>278</v>
      </c>
      <c r="E292" s="23" t="s">
        <v>90</v>
      </c>
      <c r="F292" s="23">
        <v>14</v>
      </c>
      <c r="G292" s="59"/>
      <c r="H292" s="23" t="s">
        <v>50</v>
      </c>
      <c r="I292" s="577"/>
      <c r="J292" s="23"/>
      <c r="K292" s="23"/>
      <c r="L292" s="63">
        <v>0</v>
      </c>
      <c r="M292" s="69"/>
      <c r="N292" s="68"/>
      <c r="O292" s="23"/>
      <c r="P292" s="23">
        <v>0</v>
      </c>
      <c r="Q292" s="23"/>
      <c r="R292" s="23"/>
      <c r="S292" s="23"/>
      <c r="T292" s="69"/>
    </row>
    <row r="293" spans="1:28" x14ac:dyDescent="0.25">
      <c r="A293" s="23"/>
      <c r="B293" s="33">
        <v>42376</v>
      </c>
      <c r="C293" s="16">
        <v>42481</v>
      </c>
      <c r="D293" s="62" t="s">
        <v>279</v>
      </c>
      <c r="E293" s="23" t="s">
        <v>114</v>
      </c>
      <c r="F293" s="23">
        <v>14</v>
      </c>
      <c r="G293" s="59"/>
      <c r="H293" s="23" t="s">
        <v>50</v>
      </c>
      <c r="I293" s="577"/>
      <c r="J293" s="23"/>
      <c r="K293" s="23"/>
      <c r="L293" s="63">
        <v>0</v>
      </c>
      <c r="M293" s="69"/>
      <c r="N293" s="68"/>
      <c r="O293" s="23"/>
      <c r="P293" s="23">
        <v>0</v>
      </c>
      <c r="Q293" s="23"/>
      <c r="R293" s="23"/>
      <c r="S293" s="23"/>
      <c r="T293" s="69"/>
    </row>
    <row r="294" spans="1:28" x14ac:dyDescent="0.25">
      <c r="A294" s="23"/>
      <c r="B294" s="33">
        <v>42376</v>
      </c>
      <c r="C294" s="16">
        <v>42482</v>
      </c>
      <c r="D294" s="62" t="s">
        <v>280</v>
      </c>
      <c r="E294" s="23" t="s">
        <v>98</v>
      </c>
      <c r="F294" s="23">
        <v>14</v>
      </c>
      <c r="G294" s="59"/>
      <c r="H294" s="23" t="s">
        <v>50</v>
      </c>
      <c r="I294" s="577"/>
      <c r="J294" s="23"/>
      <c r="K294" s="23"/>
      <c r="L294" s="63">
        <v>0</v>
      </c>
      <c r="M294" s="69"/>
      <c r="N294" s="68"/>
      <c r="O294" s="23"/>
      <c r="P294" s="23">
        <v>0</v>
      </c>
      <c r="Q294" s="23"/>
      <c r="R294" s="23"/>
      <c r="S294" s="23"/>
      <c r="T294" s="69"/>
    </row>
    <row r="295" spans="1:28" x14ac:dyDescent="0.25">
      <c r="A295" s="23"/>
      <c r="B295" s="33">
        <v>42376</v>
      </c>
      <c r="C295" s="16">
        <v>42483</v>
      </c>
      <c r="D295" s="62" t="s">
        <v>281</v>
      </c>
      <c r="E295" s="23" t="s">
        <v>109</v>
      </c>
      <c r="F295" s="23">
        <v>14</v>
      </c>
      <c r="G295" s="59"/>
      <c r="H295" s="23" t="s">
        <v>50</v>
      </c>
      <c r="I295" s="577"/>
      <c r="J295" s="23"/>
      <c r="K295" s="23"/>
      <c r="L295" s="63">
        <v>0</v>
      </c>
      <c r="M295" s="69"/>
      <c r="N295" s="68"/>
      <c r="O295" s="23"/>
      <c r="P295" s="23">
        <v>0</v>
      </c>
      <c r="Q295" s="23"/>
      <c r="R295" s="23"/>
      <c r="S295" s="23"/>
      <c r="T295" s="69"/>
    </row>
    <row r="296" spans="1:28" ht="15.75" thickBot="1" x14ac:dyDescent="0.3">
      <c r="A296" s="94"/>
      <c r="B296" s="33">
        <v>42376</v>
      </c>
      <c r="C296" s="16">
        <v>42484</v>
      </c>
      <c r="D296" s="62" t="s">
        <v>282</v>
      </c>
      <c r="E296" s="23" t="s">
        <v>101</v>
      </c>
      <c r="F296" s="23">
        <v>14</v>
      </c>
      <c r="G296" s="59"/>
      <c r="H296" s="23" t="s">
        <v>50</v>
      </c>
      <c r="I296" s="577"/>
      <c r="J296" s="23"/>
      <c r="K296" s="23"/>
      <c r="L296" s="63">
        <v>0</v>
      </c>
      <c r="M296" s="69"/>
      <c r="N296" s="68"/>
      <c r="O296" s="23"/>
      <c r="P296" s="23">
        <v>0</v>
      </c>
      <c r="Q296" s="23"/>
      <c r="R296" s="23"/>
      <c r="S296" s="23"/>
      <c r="T296" s="69"/>
    </row>
    <row r="297" spans="1:28" ht="15.75" thickBot="1" x14ac:dyDescent="0.3">
      <c r="A297" s="23"/>
      <c r="B297" s="613">
        <v>42376</v>
      </c>
      <c r="C297" s="572">
        <v>42485</v>
      </c>
      <c r="D297" s="682"/>
      <c r="E297" s="116" t="s">
        <v>283</v>
      </c>
      <c r="F297" s="116">
        <v>7</v>
      </c>
      <c r="G297" s="554">
        <v>39662</v>
      </c>
      <c r="H297" s="233" t="s">
        <v>25</v>
      </c>
      <c r="I297" s="577">
        <v>0</v>
      </c>
      <c r="J297" s="23"/>
      <c r="K297" s="23"/>
      <c r="L297" s="701"/>
      <c r="M297" s="69"/>
      <c r="N297" s="68"/>
      <c r="O297" s="23">
        <v>0</v>
      </c>
      <c r="P297" s="23"/>
      <c r="Q297" s="23"/>
      <c r="R297" s="23"/>
      <c r="S297" s="23"/>
      <c r="T297" s="64">
        <v>2578</v>
      </c>
      <c r="U297" s="292">
        <f t="shared" ref="U297" si="54">+G297/F297</f>
        <v>5666</v>
      </c>
      <c r="V297" s="124">
        <v>2500</v>
      </c>
      <c r="W297" s="125">
        <f>+U297-V297</f>
        <v>3166</v>
      </c>
      <c r="X297" s="125">
        <f>+W297-Y297</f>
        <v>1733</v>
      </c>
      <c r="Y297" s="125">
        <f>(U297-5000)/2+1100</f>
        <v>1433</v>
      </c>
      <c r="Z297" s="125">
        <f>+V297*F297</f>
        <v>17500</v>
      </c>
      <c r="AA297" s="125">
        <f>+X297*F297</f>
        <v>12131</v>
      </c>
      <c r="AB297" s="126">
        <f>+Y297*F297</f>
        <v>10031</v>
      </c>
    </row>
    <row r="298" spans="1:28" ht="15.75" thickBot="1" x14ac:dyDescent="0.3">
      <c r="A298" s="116"/>
      <c r="B298" s="33">
        <v>42376</v>
      </c>
      <c r="C298" s="16">
        <v>42486</v>
      </c>
      <c r="D298" s="62" t="s">
        <v>284</v>
      </c>
      <c r="E298" s="23" t="s">
        <v>123</v>
      </c>
      <c r="F298" s="23">
        <v>24</v>
      </c>
      <c r="G298" s="59"/>
      <c r="H298" s="23" t="s">
        <v>50</v>
      </c>
      <c r="I298" s="577"/>
      <c r="J298" s="23"/>
      <c r="K298" s="23"/>
      <c r="L298" s="63">
        <v>0</v>
      </c>
      <c r="M298" s="69"/>
      <c r="N298" s="68"/>
      <c r="O298" s="23"/>
      <c r="P298" s="23">
        <v>0</v>
      </c>
      <c r="Q298" s="23"/>
      <c r="R298" s="23"/>
      <c r="S298" s="23"/>
      <c r="T298" s="69"/>
    </row>
    <row r="299" spans="1:28" ht="15.75" thickBot="1" x14ac:dyDescent="0.3">
      <c r="A299" s="23"/>
      <c r="B299" s="613">
        <v>42376</v>
      </c>
      <c r="C299" s="572">
        <v>42487</v>
      </c>
      <c r="D299" s="682"/>
      <c r="E299" s="116" t="s">
        <v>173</v>
      </c>
      <c r="F299" s="116">
        <v>7</v>
      </c>
      <c r="G299" s="554">
        <v>39662</v>
      </c>
      <c r="H299" s="233" t="s">
        <v>25</v>
      </c>
      <c r="I299" s="577">
        <v>0</v>
      </c>
      <c r="J299" s="23"/>
      <c r="K299" s="23"/>
      <c r="L299" s="701"/>
      <c r="M299" s="69"/>
      <c r="N299" s="68"/>
      <c r="O299" s="23">
        <v>0</v>
      </c>
      <c r="P299" s="23"/>
      <c r="Q299" s="23"/>
      <c r="R299" s="23"/>
      <c r="S299" s="23"/>
      <c r="T299" s="64">
        <v>2579</v>
      </c>
      <c r="U299" s="292">
        <f t="shared" ref="U299" si="55">+G299/F299</f>
        <v>5666</v>
      </c>
      <c r="V299" s="124">
        <v>2500</v>
      </c>
      <c r="W299" s="125">
        <f>+U299-V299</f>
        <v>3166</v>
      </c>
      <c r="X299" s="125">
        <f>+W299-Y299</f>
        <v>1733</v>
      </c>
      <c r="Y299" s="125">
        <f>(U299-5000)/2+1100</f>
        <v>1433</v>
      </c>
      <c r="Z299" s="125">
        <f>+V299*F299</f>
        <v>17500</v>
      </c>
      <c r="AA299" s="125">
        <f>+X299*F299</f>
        <v>12131</v>
      </c>
      <c r="AB299" s="126">
        <f>+Y299*F299</f>
        <v>10031</v>
      </c>
    </row>
    <row r="300" spans="1:28" x14ac:dyDescent="0.25">
      <c r="A300" s="32"/>
      <c r="B300" s="33">
        <v>42376</v>
      </c>
      <c r="C300" s="16">
        <v>42488</v>
      </c>
      <c r="D300" s="62" t="s">
        <v>285</v>
      </c>
      <c r="E300" s="23" t="s">
        <v>97</v>
      </c>
      <c r="F300" s="23">
        <v>24</v>
      </c>
      <c r="G300" s="59"/>
      <c r="H300" s="23" t="s">
        <v>50</v>
      </c>
      <c r="I300" s="577"/>
      <c r="J300" s="23"/>
      <c r="K300" s="23"/>
      <c r="L300" s="63">
        <v>0</v>
      </c>
      <c r="M300" s="69"/>
      <c r="N300" s="68"/>
      <c r="O300" s="23"/>
      <c r="P300" s="23">
        <v>0</v>
      </c>
      <c r="Q300" s="23"/>
      <c r="R300" s="23"/>
      <c r="S300" s="23"/>
      <c r="T300" s="69"/>
    </row>
    <row r="301" spans="1:28" x14ac:dyDescent="0.25">
      <c r="A301" s="23"/>
      <c r="B301" s="33">
        <v>42376</v>
      </c>
      <c r="C301" s="16">
        <v>42489</v>
      </c>
      <c r="D301" s="62" t="s">
        <v>286</v>
      </c>
      <c r="E301" s="23" t="s">
        <v>93</v>
      </c>
      <c r="F301" s="23">
        <v>14</v>
      </c>
      <c r="G301" s="59"/>
      <c r="H301" s="23" t="s">
        <v>50</v>
      </c>
      <c r="I301" s="577"/>
      <c r="J301" s="23"/>
      <c r="K301" s="23"/>
      <c r="L301" s="63">
        <v>0</v>
      </c>
      <c r="M301" s="69"/>
      <c r="N301" s="68"/>
      <c r="O301" s="23"/>
      <c r="P301" s="23">
        <v>0</v>
      </c>
      <c r="Q301" s="23"/>
      <c r="R301" s="23"/>
      <c r="S301" s="23"/>
      <c r="T301" s="69"/>
    </row>
    <row r="302" spans="1:28" ht="15.75" thickBot="1" x14ac:dyDescent="0.3">
      <c r="A302" s="94"/>
      <c r="B302" s="33">
        <v>42376</v>
      </c>
      <c r="C302" s="16">
        <v>42490</v>
      </c>
      <c r="D302" s="62" t="s">
        <v>287</v>
      </c>
      <c r="E302" s="23" t="s">
        <v>90</v>
      </c>
      <c r="F302" s="23">
        <v>14</v>
      </c>
      <c r="G302" s="59"/>
      <c r="H302" s="23" t="s">
        <v>50</v>
      </c>
      <c r="I302" s="577"/>
      <c r="J302" s="23"/>
      <c r="K302" s="23"/>
      <c r="L302" s="63">
        <v>0</v>
      </c>
      <c r="M302" s="69"/>
      <c r="N302" s="68"/>
      <c r="O302" s="23"/>
      <c r="P302" s="23">
        <v>0</v>
      </c>
      <c r="Q302" s="23"/>
      <c r="R302" s="23"/>
      <c r="S302" s="23"/>
      <c r="T302" s="69"/>
    </row>
    <row r="303" spans="1:28" x14ac:dyDescent="0.25">
      <c r="A303" s="23"/>
      <c r="B303" s="54">
        <v>42376</v>
      </c>
      <c r="C303" s="350">
        <v>42491</v>
      </c>
      <c r="D303" s="609"/>
      <c r="E303" s="32" t="s">
        <v>172</v>
      </c>
      <c r="F303" s="32">
        <v>7</v>
      </c>
      <c r="G303" s="76">
        <v>39662</v>
      </c>
      <c r="H303" s="24" t="s">
        <v>25</v>
      </c>
      <c r="I303" s="577">
        <v>0</v>
      </c>
      <c r="J303" s="23"/>
      <c r="K303" s="23"/>
      <c r="L303" s="79"/>
      <c r="M303" s="69"/>
      <c r="N303" s="68"/>
      <c r="O303" s="23">
        <v>0</v>
      </c>
      <c r="P303" s="23"/>
      <c r="Q303" s="23"/>
      <c r="R303" s="23"/>
      <c r="S303" s="23"/>
      <c r="T303" s="64">
        <v>2580</v>
      </c>
      <c r="U303" s="289">
        <f t="shared" ref="U303:U310" si="56">+G303/F303</f>
        <v>5666</v>
      </c>
      <c r="V303" s="117">
        <v>2500</v>
      </c>
      <c r="W303" s="118">
        <f t="shared" ref="W303:W310" si="57">+U303-V303</f>
        <v>3166</v>
      </c>
      <c r="X303" s="118">
        <f t="shared" ref="X303:X310" si="58">+W303-Y303</f>
        <v>1733</v>
      </c>
      <c r="Y303" s="118">
        <f t="shared" ref="Y303:Y310" si="59">(U303-5000)/2+1100</f>
        <v>1433</v>
      </c>
      <c r="Z303" s="118">
        <f t="shared" ref="Z303:Z310" si="60">+V303*F303</f>
        <v>17500</v>
      </c>
      <c r="AA303" s="118">
        <f t="shared" ref="AA303:AA310" si="61">+X303*F303</f>
        <v>12131</v>
      </c>
      <c r="AB303" s="119">
        <f t="shared" ref="AB303:AB310" si="62">+Y303*F303</f>
        <v>10031</v>
      </c>
    </row>
    <row r="304" spans="1:28" x14ac:dyDescent="0.25">
      <c r="A304" s="23"/>
      <c r="B304" s="33">
        <v>42376</v>
      </c>
      <c r="C304" s="240">
        <v>42492</v>
      </c>
      <c r="D304" s="601"/>
      <c r="E304" s="23" t="s">
        <v>63</v>
      </c>
      <c r="F304" s="23">
        <v>7</v>
      </c>
      <c r="G304" s="59">
        <v>39662</v>
      </c>
      <c r="H304" s="16" t="s">
        <v>25</v>
      </c>
      <c r="I304" s="577">
        <v>0</v>
      </c>
      <c r="J304" s="23"/>
      <c r="K304" s="23"/>
      <c r="L304" s="63"/>
      <c r="M304" s="69"/>
      <c r="N304" s="68"/>
      <c r="O304" s="23">
        <v>0</v>
      </c>
      <c r="P304" s="23"/>
      <c r="Q304" s="23"/>
      <c r="R304" s="23"/>
      <c r="S304" s="23"/>
      <c r="T304" s="64">
        <v>2581</v>
      </c>
      <c r="U304" s="290">
        <f t="shared" si="56"/>
        <v>5666</v>
      </c>
      <c r="V304" s="21">
        <v>2500</v>
      </c>
      <c r="W304" s="22">
        <f t="shared" si="57"/>
        <v>3166</v>
      </c>
      <c r="X304" s="22">
        <f t="shared" si="58"/>
        <v>1733</v>
      </c>
      <c r="Y304" s="22">
        <f t="shared" si="59"/>
        <v>1433</v>
      </c>
      <c r="Z304" s="22">
        <f t="shared" si="60"/>
        <v>17500</v>
      </c>
      <c r="AA304" s="22">
        <f t="shared" si="61"/>
        <v>12131</v>
      </c>
      <c r="AB304" s="120">
        <f t="shared" si="62"/>
        <v>10031</v>
      </c>
    </row>
    <row r="305" spans="1:28" x14ac:dyDescent="0.25">
      <c r="A305" s="23"/>
      <c r="B305" s="33">
        <v>42376</v>
      </c>
      <c r="C305" s="240">
        <v>42493</v>
      </c>
      <c r="D305" s="601"/>
      <c r="E305" s="23" t="s">
        <v>77</v>
      </c>
      <c r="F305" s="23">
        <v>7</v>
      </c>
      <c r="G305" s="59">
        <v>39662</v>
      </c>
      <c r="H305" s="16" t="s">
        <v>25</v>
      </c>
      <c r="I305" s="577">
        <v>0</v>
      </c>
      <c r="J305" s="23"/>
      <c r="K305" s="23"/>
      <c r="L305" s="63"/>
      <c r="M305" s="69"/>
      <c r="N305" s="68"/>
      <c r="O305" s="23">
        <v>0</v>
      </c>
      <c r="P305" s="23"/>
      <c r="Q305" s="23"/>
      <c r="R305" s="23"/>
      <c r="S305" s="23"/>
      <c r="T305" s="64">
        <v>2582</v>
      </c>
      <c r="U305" s="290">
        <f t="shared" si="56"/>
        <v>5666</v>
      </c>
      <c r="V305" s="21">
        <v>2500</v>
      </c>
      <c r="W305" s="22">
        <f t="shared" si="57"/>
        <v>3166</v>
      </c>
      <c r="X305" s="22">
        <f t="shared" si="58"/>
        <v>1733</v>
      </c>
      <c r="Y305" s="22">
        <f t="shared" si="59"/>
        <v>1433</v>
      </c>
      <c r="Z305" s="22">
        <f t="shared" si="60"/>
        <v>17500</v>
      </c>
      <c r="AA305" s="22">
        <f t="shared" si="61"/>
        <v>12131</v>
      </c>
      <c r="AB305" s="120">
        <f t="shared" si="62"/>
        <v>10031</v>
      </c>
    </row>
    <row r="306" spans="1:28" x14ac:dyDescent="0.25">
      <c r="A306" s="23"/>
      <c r="B306" s="33">
        <v>42376</v>
      </c>
      <c r="C306" s="240">
        <v>42494</v>
      </c>
      <c r="D306" s="601"/>
      <c r="E306" s="23" t="s">
        <v>177</v>
      </c>
      <c r="F306" s="23">
        <v>7</v>
      </c>
      <c r="G306" s="59">
        <v>39662</v>
      </c>
      <c r="H306" s="16" t="s">
        <v>25</v>
      </c>
      <c r="I306" s="577">
        <v>0</v>
      </c>
      <c r="J306" s="23"/>
      <c r="K306" s="23"/>
      <c r="L306" s="63"/>
      <c r="M306" s="69"/>
      <c r="N306" s="68"/>
      <c r="O306" s="23">
        <v>0</v>
      </c>
      <c r="P306" s="23"/>
      <c r="Q306" s="23"/>
      <c r="R306" s="23"/>
      <c r="S306" s="23"/>
      <c r="T306" s="64">
        <v>2583</v>
      </c>
      <c r="U306" s="290">
        <f t="shared" si="56"/>
        <v>5666</v>
      </c>
      <c r="V306" s="21">
        <v>2500</v>
      </c>
      <c r="W306" s="22">
        <f t="shared" si="57"/>
        <v>3166</v>
      </c>
      <c r="X306" s="22">
        <f t="shared" si="58"/>
        <v>1733</v>
      </c>
      <c r="Y306" s="22">
        <f t="shared" si="59"/>
        <v>1433</v>
      </c>
      <c r="Z306" s="22">
        <f t="shared" si="60"/>
        <v>17500</v>
      </c>
      <c r="AA306" s="22">
        <f t="shared" si="61"/>
        <v>12131</v>
      </c>
      <c r="AB306" s="120">
        <f t="shared" si="62"/>
        <v>10031</v>
      </c>
    </row>
    <row r="307" spans="1:28" x14ac:dyDescent="0.25">
      <c r="A307" s="23"/>
      <c r="B307" s="33">
        <v>42376</v>
      </c>
      <c r="C307" s="240">
        <v>42495</v>
      </c>
      <c r="D307" s="601"/>
      <c r="E307" s="23" t="s">
        <v>288</v>
      </c>
      <c r="F307" s="23">
        <v>7</v>
      </c>
      <c r="G307" s="59">
        <v>39662</v>
      </c>
      <c r="H307" s="16" t="s">
        <v>25</v>
      </c>
      <c r="I307" s="577">
        <v>0</v>
      </c>
      <c r="J307" s="23"/>
      <c r="K307" s="23"/>
      <c r="L307" s="63"/>
      <c r="M307" s="69"/>
      <c r="N307" s="68"/>
      <c r="O307" s="23">
        <v>0</v>
      </c>
      <c r="P307" s="23"/>
      <c r="Q307" s="23"/>
      <c r="R307" s="23"/>
      <c r="S307" s="23"/>
      <c r="T307" s="64">
        <v>2584</v>
      </c>
      <c r="U307" s="290">
        <f t="shared" si="56"/>
        <v>5666</v>
      </c>
      <c r="V307" s="21">
        <v>2500</v>
      </c>
      <c r="W307" s="22">
        <f t="shared" si="57"/>
        <v>3166</v>
      </c>
      <c r="X307" s="22">
        <f t="shared" si="58"/>
        <v>1733</v>
      </c>
      <c r="Y307" s="22">
        <f t="shared" si="59"/>
        <v>1433</v>
      </c>
      <c r="Z307" s="22">
        <f t="shared" si="60"/>
        <v>17500</v>
      </c>
      <c r="AA307" s="22">
        <f t="shared" si="61"/>
        <v>12131</v>
      </c>
      <c r="AB307" s="120">
        <f t="shared" si="62"/>
        <v>10031</v>
      </c>
    </row>
    <row r="308" spans="1:28" x14ac:dyDescent="0.25">
      <c r="A308" s="23"/>
      <c r="B308" s="33">
        <v>42376</v>
      </c>
      <c r="C308" s="240">
        <v>42496</v>
      </c>
      <c r="D308" s="601"/>
      <c r="E308" s="23" t="s">
        <v>71</v>
      </c>
      <c r="F308" s="23">
        <v>7</v>
      </c>
      <c r="G308" s="59">
        <v>39662</v>
      </c>
      <c r="H308" s="16" t="s">
        <v>25</v>
      </c>
      <c r="I308" s="577">
        <v>0</v>
      </c>
      <c r="J308" s="23"/>
      <c r="K308" s="23"/>
      <c r="L308" s="63"/>
      <c r="M308" s="69"/>
      <c r="N308" s="68"/>
      <c r="O308" s="23">
        <v>0</v>
      </c>
      <c r="P308" s="23"/>
      <c r="Q308" s="23"/>
      <c r="R308" s="23"/>
      <c r="S308" s="23"/>
      <c r="T308" s="64">
        <v>2585</v>
      </c>
      <c r="U308" s="290">
        <f t="shared" si="56"/>
        <v>5666</v>
      </c>
      <c r="V308" s="21">
        <v>2500</v>
      </c>
      <c r="W308" s="22">
        <f t="shared" si="57"/>
        <v>3166</v>
      </c>
      <c r="X308" s="22">
        <f t="shared" si="58"/>
        <v>1733</v>
      </c>
      <c r="Y308" s="22">
        <f t="shared" si="59"/>
        <v>1433</v>
      </c>
      <c r="Z308" s="22">
        <f t="shared" si="60"/>
        <v>17500</v>
      </c>
      <c r="AA308" s="22">
        <f t="shared" si="61"/>
        <v>12131</v>
      </c>
      <c r="AB308" s="120">
        <f t="shared" si="62"/>
        <v>10031</v>
      </c>
    </row>
    <row r="309" spans="1:28" x14ac:dyDescent="0.25">
      <c r="A309" s="23"/>
      <c r="B309" s="33">
        <v>42376</v>
      </c>
      <c r="C309" s="240">
        <v>42497</v>
      </c>
      <c r="D309" s="601"/>
      <c r="E309" s="23" t="s">
        <v>88</v>
      </c>
      <c r="F309" s="23">
        <v>15</v>
      </c>
      <c r="G309" s="59">
        <v>85000</v>
      </c>
      <c r="H309" s="16" t="s">
        <v>25</v>
      </c>
      <c r="I309" s="577">
        <v>0</v>
      </c>
      <c r="J309" s="23"/>
      <c r="K309" s="23"/>
      <c r="L309" s="63"/>
      <c r="M309" s="69"/>
      <c r="N309" s="68"/>
      <c r="O309" s="23">
        <v>0</v>
      </c>
      <c r="P309" s="23"/>
      <c r="Q309" s="23"/>
      <c r="R309" s="23"/>
      <c r="S309" s="23"/>
      <c r="T309" s="64">
        <v>2586</v>
      </c>
      <c r="U309" s="290">
        <f t="shared" si="56"/>
        <v>5666.666666666667</v>
      </c>
      <c r="V309" s="21">
        <v>2500</v>
      </c>
      <c r="W309" s="22">
        <f t="shared" si="57"/>
        <v>3166.666666666667</v>
      </c>
      <c r="X309" s="22">
        <f t="shared" si="58"/>
        <v>1733.3333333333335</v>
      </c>
      <c r="Y309" s="22">
        <f t="shared" si="59"/>
        <v>1433.3333333333335</v>
      </c>
      <c r="Z309" s="22">
        <f t="shared" si="60"/>
        <v>37500</v>
      </c>
      <c r="AA309" s="22">
        <f t="shared" si="61"/>
        <v>26000.000000000004</v>
      </c>
      <c r="AB309" s="120">
        <f t="shared" si="62"/>
        <v>21500.000000000004</v>
      </c>
    </row>
    <row r="310" spans="1:28" ht="15.75" thickBot="1" x14ac:dyDescent="0.3">
      <c r="A310" s="23"/>
      <c r="B310" s="33">
        <v>42376</v>
      </c>
      <c r="C310" s="240">
        <v>42498</v>
      </c>
      <c r="D310" s="601"/>
      <c r="E310" s="23" t="s">
        <v>111</v>
      </c>
      <c r="F310" s="23">
        <v>15</v>
      </c>
      <c r="G310" s="59">
        <v>85000</v>
      </c>
      <c r="H310" s="16" t="s">
        <v>25</v>
      </c>
      <c r="I310" s="577">
        <v>0</v>
      </c>
      <c r="J310" s="23"/>
      <c r="K310" s="23"/>
      <c r="L310" s="63"/>
      <c r="M310" s="69"/>
      <c r="N310" s="68"/>
      <c r="O310" s="23">
        <v>0</v>
      </c>
      <c r="P310" s="23"/>
      <c r="Q310" s="23"/>
      <c r="R310" s="23"/>
      <c r="S310" s="23"/>
      <c r="T310" s="64">
        <v>2587</v>
      </c>
      <c r="U310" s="291">
        <f t="shared" si="56"/>
        <v>5666.666666666667</v>
      </c>
      <c r="V310" s="121">
        <v>2500</v>
      </c>
      <c r="W310" s="122">
        <f t="shared" si="57"/>
        <v>3166.666666666667</v>
      </c>
      <c r="X310" s="122">
        <f t="shared" si="58"/>
        <v>1733.3333333333335</v>
      </c>
      <c r="Y310" s="122">
        <f t="shared" si="59"/>
        <v>1433.3333333333335</v>
      </c>
      <c r="Z310" s="122">
        <f t="shared" si="60"/>
        <v>37500</v>
      </c>
      <c r="AA310" s="122">
        <f t="shared" si="61"/>
        <v>26000.000000000004</v>
      </c>
      <c r="AB310" s="123">
        <f t="shared" si="62"/>
        <v>21500.000000000004</v>
      </c>
    </row>
    <row r="311" spans="1:28" x14ac:dyDescent="0.25">
      <c r="A311" s="32"/>
      <c r="B311" s="54">
        <v>42376</v>
      </c>
      <c r="C311" s="24">
        <v>42499</v>
      </c>
      <c r="D311" s="62"/>
      <c r="E311" s="32" t="s">
        <v>158</v>
      </c>
      <c r="F311" s="32">
        <v>15</v>
      </c>
      <c r="G311" s="76"/>
      <c r="H311" s="77" t="s">
        <v>41</v>
      </c>
      <c r="I311" s="68">
        <v>0</v>
      </c>
      <c r="J311" s="23"/>
      <c r="K311" s="23"/>
      <c r="L311" s="63"/>
      <c r="M311" s="69"/>
      <c r="N311" s="68">
        <v>0</v>
      </c>
      <c r="O311" s="23"/>
      <c r="P311" s="23"/>
      <c r="Q311" s="23"/>
      <c r="R311" s="23"/>
      <c r="S311" s="23"/>
      <c r="T311" s="69"/>
    </row>
    <row r="312" spans="1:28" ht="15.75" thickBot="1" x14ac:dyDescent="0.3">
      <c r="A312" s="94"/>
      <c r="B312" s="545">
        <v>42376</v>
      </c>
      <c r="C312" s="56">
        <v>42500</v>
      </c>
      <c r="D312" s="62"/>
      <c r="E312" s="94" t="s">
        <v>289</v>
      </c>
      <c r="F312" s="94">
        <v>15</v>
      </c>
      <c r="G312" s="95"/>
      <c r="H312" s="106" t="s">
        <v>23</v>
      </c>
      <c r="I312" s="68">
        <v>0</v>
      </c>
      <c r="J312" s="23"/>
      <c r="K312" s="23"/>
      <c r="L312" s="63"/>
      <c r="M312" s="69"/>
      <c r="N312" s="68">
        <v>0</v>
      </c>
      <c r="O312" s="23"/>
      <c r="P312" s="23"/>
      <c r="Q312" s="23"/>
      <c r="R312" s="23"/>
      <c r="S312" s="23"/>
      <c r="T312" s="69"/>
    </row>
    <row r="313" spans="1:28" ht="15.75" thickBot="1" x14ac:dyDescent="0.3">
      <c r="A313" s="23"/>
      <c r="B313" s="33">
        <v>42376</v>
      </c>
      <c r="C313" s="240">
        <v>42501</v>
      </c>
      <c r="D313" s="601"/>
      <c r="E313" s="23" t="s">
        <v>172</v>
      </c>
      <c r="F313" s="23">
        <v>7</v>
      </c>
      <c r="G313" s="59">
        <v>39662</v>
      </c>
      <c r="H313" s="16" t="s">
        <v>25</v>
      </c>
      <c r="I313" s="577">
        <v>0</v>
      </c>
      <c r="J313" s="23"/>
      <c r="K313" s="23"/>
      <c r="L313" s="63"/>
      <c r="M313" s="69"/>
      <c r="N313" s="68"/>
      <c r="O313" s="23">
        <v>0</v>
      </c>
      <c r="P313" s="23"/>
      <c r="Q313" s="23"/>
      <c r="R313" s="23"/>
      <c r="S313" s="23"/>
      <c r="T313" s="64">
        <v>2588</v>
      </c>
      <c r="U313" s="292">
        <f t="shared" ref="U313" si="63">+G313/F313</f>
        <v>5666</v>
      </c>
      <c r="V313" s="124">
        <v>2500</v>
      </c>
      <c r="W313" s="125">
        <f>+U313-V313</f>
        <v>3166</v>
      </c>
      <c r="X313" s="125">
        <f>+W313-Y313</f>
        <v>1733</v>
      </c>
      <c r="Y313" s="125">
        <f>(U313-5000)/2+1100</f>
        <v>1433</v>
      </c>
      <c r="Z313" s="125">
        <f>+V313*F313</f>
        <v>17500</v>
      </c>
      <c r="AA313" s="125">
        <f>+X313*F313</f>
        <v>12131</v>
      </c>
      <c r="AB313" s="126">
        <f>+Y313*F313</f>
        <v>10031</v>
      </c>
    </row>
    <row r="314" spans="1:28" x14ac:dyDescent="0.25">
      <c r="A314" s="32"/>
      <c r="B314" s="613">
        <v>42376</v>
      </c>
      <c r="C314" s="233">
        <v>42502</v>
      </c>
      <c r="D314" s="105"/>
      <c r="E314" s="116" t="s">
        <v>131</v>
      </c>
      <c r="F314" s="116">
        <v>15</v>
      </c>
      <c r="G314" s="554"/>
      <c r="H314" s="558" t="s">
        <v>23</v>
      </c>
      <c r="I314" s="68">
        <v>0</v>
      </c>
      <c r="J314" s="23"/>
      <c r="K314" s="23"/>
      <c r="L314" s="698"/>
      <c r="M314" s="69"/>
      <c r="N314" s="68">
        <v>0</v>
      </c>
      <c r="O314" s="23"/>
      <c r="P314" s="23"/>
      <c r="Q314" s="23"/>
      <c r="R314" s="23"/>
      <c r="S314" s="23"/>
      <c r="T314" s="69"/>
    </row>
    <row r="315" spans="1:28" x14ac:dyDescent="0.25">
      <c r="A315" s="23"/>
      <c r="B315" s="33">
        <v>42376</v>
      </c>
      <c r="C315" s="16">
        <v>42503</v>
      </c>
      <c r="D315" s="62" t="s">
        <v>290</v>
      </c>
      <c r="E315" s="23" t="s">
        <v>109</v>
      </c>
      <c r="F315" s="23">
        <v>14</v>
      </c>
      <c r="G315" s="59"/>
      <c r="H315" s="23" t="s">
        <v>50</v>
      </c>
      <c r="I315" s="577"/>
      <c r="J315" s="23"/>
      <c r="K315" s="23"/>
      <c r="L315" s="63">
        <v>0</v>
      </c>
      <c r="M315" s="69"/>
      <c r="N315" s="68"/>
      <c r="O315" s="23"/>
      <c r="P315" s="23">
        <v>0</v>
      </c>
      <c r="Q315" s="23"/>
      <c r="R315" s="23"/>
      <c r="S315" s="23"/>
      <c r="T315" s="69"/>
    </row>
    <row r="316" spans="1:28" x14ac:dyDescent="0.25">
      <c r="A316" s="23"/>
      <c r="B316" s="33">
        <v>42376</v>
      </c>
      <c r="C316" s="16">
        <v>42504</v>
      </c>
      <c r="D316" s="62" t="s">
        <v>291</v>
      </c>
      <c r="E316" s="23" t="s">
        <v>113</v>
      </c>
      <c r="F316" s="23">
        <v>14</v>
      </c>
      <c r="G316" s="59"/>
      <c r="H316" s="23" t="s">
        <v>50</v>
      </c>
      <c r="I316" s="577"/>
      <c r="J316" s="23"/>
      <c r="K316" s="23"/>
      <c r="L316" s="63">
        <v>0</v>
      </c>
      <c r="M316" s="69"/>
      <c r="N316" s="68"/>
      <c r="O316" s="23"/>
      <c r="P316" s="23">
        <v>0</v>
      </c>
      <c r="Q316" s="23"/>
      <c r="R316" s="23"/>
      <c r="S316" s="23"/>
      <c r="T316" s="69"/>
    </row>
    <row r="317" spans="1:28" ht="15.75" thickBot="1" x14ac:dyDescent="0.3">
      <c r="A317" s="94"/>
      <c r="B317" s="613">
        <v>42376</v>
      </c>
      <c r="C317" s="233">
        <v>42505</v>
      </c>
      <c r="D317" s="75"/>
      <c r="E317" s="116" t="s">
        <v>198</v>
      </c>
      <c r="F317" s="116">
        <v>20</v>
      </c>
      <c r="G317" s="554"/>
      <c r="H317" s="558" t="s">
        <v>23</v>
      </c>
      <c r="I317" s="68">
        <v>0</v>
      </c>
      <c r="J317" s="23"/>
      <c r="K317" s="23"/>
      <c r="L317" s="79"/>
      <c r="M317" s="69"/>
      <c r="N317" s="68">
        <v>0</v>
      </c>
      <c r="O317" s="23"/>
      <c r="P317" s="23"/>
      <c r="Q317" s="23"/>
      <c r="R317" s="23"/>
      <c r="S317" s="23"/>
      <c r="T317" s="69"/>
    </row>
    <row r="318" spans="1:28" ht="15.75" thickBot="1" x14ac:dyDescent="0.3">
      <c r="A318" s="23"/>
      <c r="B318" s="545">
        <v>42376</v>
      </c>
      <c r="C318" s="544">
        <v>42506</v>
      </c>
      <c r="D318" s="670"/>
      <c r="E318" s="94" t="s">
        <v>292</v>
      </c>
      <c r="F318" s="94">
        <v>22</v>
      </c>
      <c r="G318" s="95">
        <v>125000</v>
      </c>
      <c r="H318" s="56" t="s">
        <v>25</v>
      </c>
      <c r="I318" s="577">
        <v>0</v>
      </c>
      <c r="J318" s="23"/>
      <c r="K318" s="23"/>
      <c r="L318" s="698"/>
      <c r="M318" s="69"/>
      <c r="N318" s="68"/>
      <c r="O318" s="23">
        <v>0</v>
      </c>
      <c r="P318" s="23"/>
      <c r="Q318" s="23"/>
      <c r="R318" s="23"/>
      <c r="S318" s="23"/>
      <c r="T318" s="64">
        <v>2589</v>
      </c>
      <c r="U318" s="292">
        <f t="shared" ref="U318" si="64">+G318/F318</f>
        <v>5681.818181818182</v>
      </c>
      <c r="V318" s="124">
        <v>2500</v>
      </c>
      <c r="W318" s="125">
        <f>+U318-V318</f>
        <v>3181.818181818182</v>
      </c>
      <c r="X318" s="125">
        <f>+W318-Y318</f>
        <v>1740.909090909091</v>
      </c>
      <c r="Y318" s="125">
        <f>(U318-5000)/2+1100</f>
        <v>1440.909090909091</v>
      </c>
      <c r="Z318" s="125">
        <f>+V318*F318</f>
        <v>55000</v>
      </c>
      <c r="AA318" s="125">
        <f>+X318*F318</f>
        <v>38300</v>
      </c>
      <c r="AB318" s="126">
        <f>+Y318*F318</f>
        <v>31700</v>
      </c>
    </row>
    <row r="319" spans="1:28" x14ac:dyDescent="0.25">
      <c r="A319" s="32"/>
      <c r="B319" s="33">
        <v>42376</v>
      </c>
      <c r="C319" s="16">
        <v>42507</v>
      </c>
      <c r="D319" s="23">
        <v>9907</v>
      </c>
      <c r="E319" s="23" t="s">
        <v>202</v>
      </c>
      <c r="F319" s="23">
        <v>14</v>
      </c>
      <c r="G319" s="23"/>
      <c r="H319" s="23" t="s">
        <v>50</v>
      </c>
      <c r="I319" s="577"/>
      <c r="J319" s="23"/>
      <c r="K319" s="23"/>
      <c r="L319" s="23">
        <v>0</v>
      </c>
      <c r="M319" s="69"/>
      <c r="N319" s="68"/>
      <c r="O319" s="23"/>
      <c r="P319" s="23">
        <v>0</v>
      </c>
      <c r="Q319" s="23"/>
      <c r="R319" s="23"/>
      <c r="S319" s="23"/>
      <c r="T319" s="69"/>
    </row>
    <row r="320" spans="1:28" ht="15.75" thickBot="1" x14ac:dyDescent="0.3">
      <c r="A320" s="94"/>
      <c r="B320" s="613">
        <v>42376</v>
      </c>
      <c r="C320" s="233">
        <v>42508</v>
      </c>
      <c r="D320" s="75"/>
      <c r="E320" s="116" t="s">
        <v>122</v>
      </c>
      <c r="F320" s="116">
        <v>15</v>
      </c>
      <c r="G320" s="554"/>
      <c r="H320" s="558" t="s">
        <v>23</v>
      </c>
      <c r="I320" s="68">
        <v>0</v>
      </c>
      <c r="J320" s="23"/>
      <c r="K320" s="23"/>
      <c r="L320" s="79"/>
      <c r="M320" s="69"/>
      <c r="N320" s="68">
        <v>0</v>
      </c>
      <c r="O320" s="23"/>
      <c r="P320" s="23"/>
      <c r="Q320" s="23"/>
      <c r="R320" s="23"/>
      <c r="S320" s="23"/>
      <c r="T320" s="69"/>
    </row>
    <row r="321" spans="1:28" ht="15.75" thickBot="1" x14ac:dyDescent="0.3">
      <c r="A321" s="23"/>
      <c r="B321" s="33">
        <v>42376</v>
      </c>
      <c r="C321" s="240">
        <v>42509</v>
      </c>
      <c r="D321" s="601"/>
      <c r="E321" s="23" t="s">
        <v>293</v>
      </c>
      <c r="F321" s="23">
        <v>7</v>
      </c>
      <c r="G321" s="59">
        <v>39662</v>
      </c>
      <c r="H321" s="16" t="s">
        <v>25</v>
      </c>
      <c r="I321" s="577">
        <v>0</v>
      </c>
      <c r="J321" s="23"/>
      <c r="K321" s="23"/>
      <c r="L321" s="63"/>
      <c r="M321" s="69"/>
      <c r="N321" s="68"/>
      <c r="O321" s="23">
        <v>0</v>
      </c>
      <c r="P321" s="23"/>
      <c r="Q321" s="23"/>
      <c r="R321" s="23"/>
      <c r="S321" s="23"/>
      <c r="T321" s="64">
        <v>2590</v>
      </c>
      <c r="U321" s="292">
        <f t="shared" ref="U321" si="65">+G321/F321</f>
        <v>5666</v>
      </c>
      <c r="V321" s="124">
        <v>2500</v>
      </c>
      <c r="W321" s="125">
        <f>+U321-V321</f>
        <v>3166</v>
      </c>
      <c r="X321" s="125">
        <f>+W321-Y321</f>
        <v>1733</v>
      </c>
      <c r="Y321" s="125">
        <f>(U321-5000)/2+1100</f>
        <v>1433</v>
      </c>
      <c r="Z321" s="125">
        <f>+V321*F321</f>
        <v>17500</v>
      </c>
      <c r="AA321" s="125">
        <f>+X321*F321</f>
        <v>12131</v>
      </c>
      <c r="AB321" s="126">
        <f>+Y321*F321</f>
        <v>10031</v>
      </c>
    </row>
    <row r="322" spans="1:28" x14ac:dyDescent="0.25">
      <c r="A322" s="32"/>
      <c r="B322" s="54">
        <v>42376</v>
      </c>
      <c r="C322" s="24">
        <v>42510</v>
      </c>
      <c r="D322" s="62"/>
      <c r="E322" s="32" t="s">
        <v>294</v>
      </c>
      <c r="F322" s="32">
        <v>15</v>
      </c>
      <c r="G322" s="76"/>
      <c r="H322" s="77" t="s">
        <v>45</v>
      </c>
      <c r="I322" s="68">
        <v>0</v>
      </c>
      <c r="J322" s="23"/>
      <c r="K322" s="23"/>
      <c r="L322" s="63"/>
      <c r="M322" s="69"/>
      <c r="N322" s="68"/>
      <c r="O322" s="23">
        <v>0</v>
      </c>
      <c r="P322" s="23"/>
      <c r="Q322" s="23"/>
      <c r="R322" s="23"/>
      <c r="S322" s="23"/>
      <c r="T322" s="69"/>
    </row>
    <row r="323" spans="1:28" ht="15.75" thickBot="1" x14ac:dyDescent="0.3">
      <c r="A323" s="94"/>
      <c r="B323" s="545">
        <v>42376</v>
      </c>
      <c r="C323" s="56">
        <v>42511</v>
      </c>
      <c r="D323" s="62"/>
      <c r="E323" s="94" t="s">
        <v>128</v>
      </c>
      <c r="F323" s="94">
        <v>15</v>
      </c>
      <c r="G323" s="95"/>
      <c r="H323" s="106" t="s">
        <v>23</v>
      </c>
      <c r="I323" s="68">
        <v>0</v>
      </c>
      <c r="J323" s="23"/>
      <c r="K323" s="23"/>
      <c r="L323" s="63"/>
      <c r="M323" s="69"/>
      <c r="N323" s="68">
        <v>0</v>
      </c>
      <c r="O323" s="23"/>
      <c r="P323" s="23"/>
      <c r="Q323" s="23"/>
      <c r="R323" s="23"/>
      <c r="S323" s="23"/>
      <c r="T323" s="69"/>
    </row>
    <row r="324" spans="1:28" ht="15.75" thickBot="1" x14ac:dyDescent="0.3">
      <c r="A324" s="23"/>
      <c r="B324" s="33">
        <v>42376</v>
      </c>
      <c r="C324" s="240">
        <v>42512</v>
      </c>
      <c r="D324" s="601"/>
      <c r="E324" s="23" t="s">
        <v>295</v>
      </c>
      <c r="F324" s="23">
        <v>7</v>
      </c>
      <c r="G324" s="59">
        <v>39662</v>
      </c>
      <c r="H324" s="16" t="s">
        <v>25</v>
      </c>
      <c r="I324" s="577">
        <v>0</v>
      </c>
      <c r="J324" s="23"/>
      <c r="K324" s="23"/>
      <c r="L324" s="63"/>
      <c r="M324" s="69"/>
      <c r="N324" s="68"/>
      <c r="O324" s="23">
        <v>0</v>
      </c>
      <c r="P324" s="23"/>
      <c r="Q324" s="23"/>
      <c r="R324" s="23"/>
      <c r="S324" s="23"/>
      <c r="T324" s="64">
        <v>2591</v>
      </c>
      <c r="U324" s="292">
        <f t="shared" ref="U324" si="66">+G324/F324</f>
        <v>5666</v>
      </c>
      <c r="V324" s="124">
        <v>2500</v>
      </c>
      <c r="W324" s="125">
        <f>+U324-V324</f>
        <v>3166</v>
      </c>
      <c r="X324" s="125">
        <f>+W324-Y324</f>
        <v>1733</v>
      </c>
      <c r="Y324" s="125">
        <f>(U324-5000)/2+1100</f>
        <v>1433</v>
      </c>
      <c r="Z324" s="125">
        <f>+V324*F324</f>
        <v>17500</v>
      </c>
      <c r="AA324" s="125">
        <f>+X324*F324</f>
        <v>12131</v>
      </c>
      <c r="AB324" s="126">
        <f>+Y324*F324</f>
        <v>10031</v>
      </c>
    </row>
    <row r="325" spans="1:28" x14ac:dyDescent="0.25">
      <c r="A325" s="32"/>
      <c r="B325" s="613">
        <v>42376</v>
      </c>
      <c r="C325" s="233">
        <v>42513</v>
      </c>
      <c r="D325" s="105"/>
      <c r="E325" s="116" t="s">
        <v>225</v>
      </c>
      <c r="F325" s="116">
        <v>14</v>
      </c>
      <c r="G325" s="554"/>
      <c r="H325" s="558" t="s">
        <v>41</v>
      </c>
      <c r="I325" s="68">
        <v>0</v>
      </c>
      <c r="J325" s="23"/>
      <c r="K325" s="23"/>
      <c r="L325" s="698"/>
      <c r="M325" s="69"/>
      <c r="N325" s="68">
        <v>0</v>
      </c>
      <c r="O325" s="23"/>
      <c r="P325" s="23"/>
      <c r="Q325" s="23"/>
      <c r="R325" s="23"/>
      <c r="S325" s="23"/>
      <c r="T325" s="69"/>
    </row>
    <row r="326" spans="1:28" x14ac:dyDescent="0.25">
      <c r="A326" s="23"/>
      <c r="B326" s="33">
        <v>42376</v>
      </c>
      <c r="C326" s="16">
        <v>42514</v>
      </c>
      <c r="D326" s="62" t="s">
        <v>296</v>
      </c>
      <c r="E326" s="23" t="s">
        <v>90</v>
      </c>
      <c r="F326" s="23">
        <v>14</v>
      </c>
      <c r="G326" s="59"/>
      <c r="H326" s="23" t="s">
        <v>50</v>
      </c>
      <c r="I326" s="577"/>
      <c r="J326" s="23"/>
      <c r="K326" s="23"/>
      <c r="L326" s="63">
        <v>0</v>
      </c>
      <c r="M326" s="69"/>
      <c r="N326" s="68"/>
      <c r="O326" s="23"/>
      <c r="P326" s="23">
        <v>0</v>
      </c>
      <c r="Q326" s="23"/>
      <c r="R326" s="23"/>
      <c r="S326" s="23"/>
      <c r="T326" s="69"/>
    </row>
    <row r="327" spans="1:28" x14ac:dyDescent="0.25">
      <c r="A327" s="23"/>
      <c r="B327" s="613">
        <v>42376</v>
      </c>
      <c r="C327" s="233">
        <v>42515</v>
      </c>
      <c r="D327" s="681"/>
      <c r="E327" s="116" t="s">
        <v>169</v>
      </c>
      <c r="F327" s="116">
        <v>25</v>
      </c>
      <c r="G327" s="554"/>
      <c r="H327" s="558" t="s">
        <v>41</v>
      </c>
      <c r="I327" s="68">
        <v>0</v>
      </c>
      <c r="J327" s="23"/>
      <c r="K327" s="23"/>
      <c r="L327" s="701"/>
      <c r="M327" s="69"/>
      <c r="N327" s="68">
        <v>0</v>
      </c>
      <c r="O327" s="23"/>
      <c r="P327" s="23"/>
      <c r="Q327" s="23"/>
      <c r="R327" s="23"/>
      <c r="S327" s="23"/>
      <c r="T327" s="69"/>
    </row>
    <row r="328" spans="1:28" ht="15.75" thickBot="1" x14ac:dyDescent="0.3">
      <c r="A328" s="94"/>
      <c r="B328" s="33">
        <v>42376</v>
      </c>
      <c r="C328" s="16">
        <v>42516</v>
      </c>
      <c r="D328" s="62" t="s">
        <v>297</v>
      </c>
      <c r="E328" s="23" t="s">
        <v>97</v>
      </c>
      <c r="F328" s="23">
        <v>24</v>
      </c>
      <c r="G328" s="59"/>
      <c r="H328" s="23" t="s">
        <v>50</v>
      </c>
      <c r="I328" s="577"/>
      <c r="J328" s="23"/>
      <c r="K328" s="23"/>
      <c r="L328" s="63">
        <v>0</v>
      </c>
      <c r="M328" s="69"/>
      <c r="N328" s="68"/>
      <c r="O328" s="23"/>
      <c r="P328" s="23">
        <v>0</v>
      </c>
      <c r="Q328" s="23"/>
      <c r="R328" s="23"/>
      <c r="S328" s="23"/>
      <c r="T328" s="69"/>
    </row>
    <row r="329" spans="1:28" ht="15.75" thickBot="1" x14ac:dyDescent="0.3">
      <c r="A329" s="23"/>
      <c r="B329" s="54">
        <v>42376</v>
      </c>
      <c r="C329" s="350">
        <v>42517</v>
      </c>
      <c r="D329" s="609"/>
      <c r="E329" s="32" t="s">
        <v>246</v>
      </c>
      <c r="F329" s="32">
        <v>15</v>
      </c>
      <c r="G329" s="76">
        <v>85000</v>
      </c>
      <c r="H329" s="24" t="s">
        <v>25</v>
      </c>
      <c r="I329" s="577">
        <v>0</v>
      </c>
      <c r="J329" s="23"/>
      <c r="K329" s="23"/>
      <c r="L329" s="79"/>
      <c r="M329" s="69"/>
      <c r="N329" s="68"/>
      <c r="O329" s="23">
        <v>0</v>
      </c>
      <c r="P329" s="23"/>
      <c r="Q329" s="23"/>
      <c r="R329" s="23"/>
      <c r="S329" s="23"/>
      <c r="T329" s="64">
        <v>2592</v>
      </c>
      <c r="U329" s="292">
        <f t="shared" ref="U329" si="67">+G329/F329</f>
        <v>5666.666666666667</v>
      </c>
      <c r="V329" s="124">
        <v>2500</v>
      </c>
      <c r="W329" s="125">
        <f>+U329-V329</f>
        <v>3166.666666666667</v>
      </c>
      <c r="X329" s="125">
        <f>+W329-Y329</f>
        <v>1733.3333333333335</v>
      </c>
      <c r="Y329" s="125">
        <f>(U329-5000)/2+1100</f>
        <v>1433.3333333333335</v>
      </c>
      <c r="Z329" s="125">
        <f>+V329*F329</f>
        <v>37500</v>
      </c>
      <c r="AA329" s="125">
        <f>+X329*F329</f>
        <v>26000.000000000004</v>
      </c>
      <c r="AB329" s="126">
        <f>+Y329*F329</f>
        <v>21500.000000000004</v>
      </c>
    </row>
    <row r="330" spans="1:28" x14ac:dyDescent="0.25">
      <c r="A330" s="32"/>
      <c r="B330" s="613">
        <v>42376</v>
      </c>
      <c r="C330" s="233">
        <v>42518</v>
      </c>
      <c r="D330" s="105"/>
      <c r="E330" s="116" t="s">
        <v>164</v>
      </c>
      <c r="F330" s="116">
        <v>25</v>
      </c>
      <c r="G330" s="554"/>
      <c r="H330" s="558" t="s">
        <v>41</v>
      </c>
      <c r="I330" s="68">
        <v>0</v>
      </c>
      <c r="J330" s="23"/>
      <c r="K330" s="23"/>
      <c r="L330" s="698"/>
      <c r="M330" s="69"/>
      <c r="N330" s="68">
        <v>0</v>
      </c>
      <c r="O330" s="23"/>
      <c r="P330" s="23"/>
      <c r="Q330" s="23"/>
      <c r="R330" s="23"/>
      <c r="S330" s="23"/>
      <c r="T330" s="69"/>
    </row>
    <row r="331" spans="1:28" x14ac:dyDescent="0.25">
      <c r="A331" s="23"/>
      <c r="B331" s="33">
        <v>42376</v>
      </c>
      <c r="C331" s="16">
        <v>42519</v>
      </c>
      <c r="D331" s="62" t="s">
        <v>298</v>
      </c>
      <c r="E331" s="23" t="s">
        <v>123</v>
      </c>
      <c r="F331" s="23">
        <v>14</v>
      </c>
      <c r="G331" s="59"/>
      <c r="H331" s="23" t="s">
        <v>50</v>
      </c>
      <c r="I331" s="577"/>
      <c r="J331" s="23"/>
      <c r="K331" s="23"/>
      <c r="L331" s="63">
        <v>0</v>
      </c>
      <c r="M331" s="69"/>
      <c r="N331" s="68"/>
      <c r="O331" s="23"/>
      <c r="P331" s="23">
        <v>0</v>
      </c>
      <c r="Q331" s="23"/>
      <c r="R331" s="23"/>
      <c r="S331" s="23"/>
      <c r="T331" s="69"/>
    </row>
    <row r="332" spans="1:28" x14ac:dyDescent="0.25">
      <c r="A332" s="23"/>
      <c r="B332" s="33">
        <v>42376</v>
      </c>
      <c r="C332" s="16">
        <v>42520</v>
      </c>
      <c r="D332" s="62" t="s">
        <v>299</v>
      </c>
      <c r="E332" s="23" t="s">
        <v>120</v>
      </c>
      <c r="F332" s="23">
        <v>14</v>
      </c>
      <c r="G332" s="59"/>
      <c r="H332" s="23" t="s">
        <v>50</v>
      </c>
      <c r="I332" s="577"/>
      <c r="J332" s="23"/>
      <c r="K332" s="23"/>
      <c r="L332" s="63">
        <v>0</v>
      </c>
      <c r="M332" s="69"/>
      <c r="N332" s="68"/>
      <c r="O332" s="23"/>
      <c r="P332" s="23">
        <v>0</v>
      </c>
      <c r="Q332" s="23"/>
      <c r="R332" s="23"/>
      <c r="S332" s="23"/>
      <c r="T332" s="69"/>
    </row>
    <row r="333" spans="1:28" x14ac:dyDescent="0.25">
      <c r="A333" s="23"/>
      <c r="B333" s="33">
        <v>42376</v>
      </c>
      <c r="C333" s="16">
        <v>42521</v>
      </c>
      <c r="D333" s="62" t="s">
        <v>300</v>
      </c>
      <c r="E333" s="23" t="s">
        <v>117</v>
      </c>
      <c r="F333" s="23">
        <v>14</v>
      </c>
      <c r="G333" s="59"/>
      <c r="H333" s="23" t="s">
        <v>50</v>
      </c>
      <c r="I333" s="577"/>
      <c r="J333" s="23"/>
      <c r="K333" s="23"/>
      <c r="L333" s="63">
        <v>0</v>
      </c>
      <c r="M333" s="69"/>
      <c r="N333" s="68"/>
      <c r="O333" s="23"/>
      <c r="P333" s="23">
        <v>0</v>
      </c>
      <c r="Q333" s="23"/>
      <c r="R333" s="23"/>
      <c r="S333" s="23"/>
      <c r="T333" s="69"/>
    </row>
    <row r="334" spans="1:28" ht="15.75" thickBot="1" x14ac:dyDescent="0.3">
      <c r="A334" s="94"/>
      <c r="B334" s="33">
        <v>42376</v>
      </c>
      <c r="C334" s="16">
        <v>42522</v>
      </c>
      <c r="D334" s="62" t="s">
        <v>301</v>
      </c>
      <c r="E334" s="23" t="s">
        <v>94</v>
      </c>
      <c r="F334" s="23">
        <v>14</v>
      </c>
      <c r="G334" s="59"/>
      <c r="H334" s="23" t="s">
        <v>50</v>
      </c>
      <c r="I334" s="577"/>
      <c r="J334" s="23"/>
      <c r="K334" s="23"/>
      <c r="L334" s="63">
        <v>0</v>
      </c>
      <c r="M334" s="69"/>
      <c r="N334" s="68"/>
      <c r="O334" s="23"/>
      <c r="P334" s="23">
        <v>0</v>
      </c>
      <c r="Q334" s="23"/>
      <c r="R334" s="23"/>
      <c r="S334" s="23"/>
      <c r="T334" s="69"/>
    </row>
    <row r="335" spans="1:28" ht="15.75" thickBot="1" x14ac:dyDescent="0.3">
      <c r="A335" s="23"/>
      <c r="B335" s="54">
        <v>42376</v>
      </c>
      <c r="C335" s="350">
        <v>42523</v>
      </c>
      <c r="D335" s="609"/>
      <c r="E335" s="32" t="s">
        <v>81</v>
      </c>
      <c r="F335" s="32">
        <v>7</v>
      </c>
      <c r="G335" s="76">
        <v>39662</v>
      </c>
      <c r="H335" s="24" t="s">
        <v>25</v>
      </c>
      <c r="I335" s="577">
        <v>0</v>
      </c>
      <c r="J335" s="23"/>
      <c r="K335" s="23"/>
      <c r="L335" s="79"/>
      <c r="M335" s="69"/>
      <c r="N335" s="68">
        <v>0</v>
      </c>
      <c r="O335" s="23"/>
      <c r="P335" s="23"/>
      <c r="Q335" s="23"/>
      <c r="R335" s="23"/>
      <c r="S335" s="23"/>
      <c r="T335" s="64">
        <v>2593</v>
      </c>
      <c r="U335" s="292">
        <f t="shared" ref="U335:U336" si="68">+G335/F335</f>
        <v>5666</v>
      </c>
      <c r="V335" s="124">
        <v>2500</v>
      </c>
      <c r="W335" s="125">
        <f>+U335-V335</f>
        <v>3166</v>
      </c>
      <c r="X335" s="125">
        <f>+W335-Y335</f>
        <v>1733</v>
      </c>
      <c r="Y335" s="125">
        <f>(U335-5000)/2+1100</f>
        <v>1433</v>
      </c>
      <c r="Z335" s="125">
        <f>+V335*F335</f>
        <v>17500</v>
      </c>
      <c r="AA335" s="125">
        <f>+X335*F335</f>
        <v>12131</v>
      </c>
      <c r="AB335" s="126">
        <f>+Y335*F335</f>
        <v>10031</v>
      </c>
    </row>
    <row r="336" spans="1:28" ht="15.75" thickBot="1" x14ac:dyDescent="0.3">
      <c r="A336" s="574"/>
      <c r="B336" s="613">
        <v>42376</v>
      </c>
      <c r="C336" s="591">
        <v>42524</v>
      </c>
      <c r="D336" s="105"/>
      <c r="E336" s="226" t="s">
        <v>80</v>
      </c>
      <c r="F336" s="116">
        <v>15</v>
      </c>
      <c r="G336" s="554">
        <v>85000</v>
      </c>
      <c r="H336" s="227" t="s">
        <v>22</v>
      </c>
      <c r="I336" s="68">
        <v>0</v>
      </c>
      <c r="J336" s="23"/>
      <c r="K336" s="23"/>
      <c r="L336" s="698"/>
      <c r="M336" s="69"/>
      <c r="N336" s="68"/>
      <c r="O336" s="23">
        <v>0</v>
      </c>
      <c r="P336" s="23"/>
      <c r="Q336" s="23"/>
      <c r="R336" s="23"/>
      <c r="S336" s="23"/>
      <c r="T336" s="69"/>
      <c r="U336" s="292">
        <f t="shared" si="68"/>
        <v>5666.666666666667</v>
      </c>
      <c r="V336" s="124">
        <v>2500</v>
      </c>
      <c r="W336" s="125">
        <f>+U336-V336</f>
        <v>3166.666666666667</v>
      </c>
      <c r="X336" s="125">
        <f>+W336-Y336</f>
        <v>1733.3333333333335</v>
      </c>
      <c r="Y336" s="125">
        <f>(U336-5000)/2+1100</f>
        <v>1433.3333333333335</v>
      </c>
      <c r="Z336" s="125">
        <f>+V336*F336</f>
        <v>37500</v>
      </c>
      <c r="AA336" s="125">
        <f>+X336*F336</f>
        <v>26000.000000000004</v>
      </c>
      <c r="AB336" s="126">
        <f>+Y336*F336</f>
        <v>21500.000000000004</v>
      </c>
    </row>
    <row r="337" spans="1:28" ht="15.75" thickBot="1" x14ac:dyDescent="0.3">
      <c r="A337" s="116"/>
      <c r="B337" s="33">
        <v>42376</v>
      </c>
      <c r="C337" s="16">
        <v>42525</v>
      </c>
      <c r="D337" s="62" t="s">
        <v>302</v>
      </c>
      <c r="E337" s="23" t="s">
        <v>109</v>
      </c>
      <c r="F337" s="23">
        <v>14</v>
      </c>
      <c r="G337" s="59"/>
      <c r="H337" s="23" t="s">
        <v>50</v>
      </c>
      <c r="I337" s="577"/>
      <c r="J337" s="23"/>
      <c r="K337" s="23"/>
      <c r="L337" s="63">
        <v>0</v>
      </c>
      <c r="M337" s="69"/>
      <c r="N337" s="68"/>
      <c r="O337" s="23"/>
      <c r="P337" s="23">
        <v>0</v>
      </c>
      <c r="Q337" s="23"/>
      <c r="R337" s="23"/>
      <c r="S337" s="23"/>
      <c r="T337" s="69"/>
    </row>
    <row r="338" spans="1:28" x14ac:dyDescent="0.25">
      <c r="A338" s="23"/>
      <c r="B338" s="54">
        <v>42376</v>
      </c>
      <c r="C338" s="350">
        <v>42526</v>
      </c>
      <c r="D338" s="609"/>
      <c r="E338" s="32" t="s">
        <v>103</v>
      </c>
      <c r="F338" s="32">
        <v>15</v>
      </c>
      <c r="G338" s="76">
        <v>85000</v>
      </c>
      <c r="H338" s="24" t="s">
        <v>25</v>
      </c>
      <c r="I338" s="577">
        <v>0</v>
      </c>
      <c r="J338" s="23"/>
      <c r="K338" s="23"/>
      <c r="L338" s="79"/>
      <c r="M338" s="69"/>
      <c r="N338" s="68">
        <v>0</v>
      </c>
      <c r="O338" s="23"/>
      <c r="P338" s="23"/>
      <c r="Q338" s="23"/>
      <c r="R338" s="23"/>
      <c r="S338" s="23"/>
      <c r="T338" s="64">
        <v>2594</v>
      </c>
      <c r="U338" s="289">
        <f t="shared" ref="U338:U339" si="69">+G338/F338</f>
        <v>5666.666666666667</v>
      </c>
      <c r="V338" s="117">
        <v>2500</v>
      </c>
      <c r="W338" s="118">
        <f>+U338-V338</f>
        <v>3166.666666666667</v>
      </c>
      <c r="X338" s="118">
        <f>+W338-Y338</f>
        <v>1733.3333333333335</v>
      </c>
      <c r="Y338" s="118">
        <f>(U338-5000)/2+1100</f>
        <v>1433.3333333333335</v>
      </c>
      <c r="Z338" s="118">
        <f>+V338*F338</f>
        <v>37500</v>
      </c>
      <c r="AA338" s="118">
        <f>+X338*F338</f>
        <v>26000.000000000004</v>
      </c>
      <c r="AB338" s="119">
        <f>+Y338*F338</f>
        <v>21500.000000000004</v>
      </c>
    </row>
    <row r="339" spans="1:28" ht="15.75" thickBot="1" x14ac:dyDescent="0.3">
      <c r="A339" s="23"/>
      <c r="B339" s="545">
        <v>42376</v>
      </c>
      <c r="C339" s="544">
        <v>42527</v>
      </c>
      <c r="D339" s="670"/>
      <c r="E339" s="94" t="s">
        <v>303</v>
      </c>
      <c r="F339" s="94">
        <v>7</v>
      </c>
      <c r="G339" s="95">
        <v>39662</v>
      </c>
      <c r="H339" s="56" t="s">
        <v>25</v>
      </c>
      <c r="I339" s="577">
        <v>0</v>
      </c>
      <c r="J339" s="23"/>
      <c r="K339" s="23"/>
      <c r="L339" s="698"/>
      <c r="M339" s="69"/>
      <c r="N339" s="68">
        <v>0</v>
      </c>
      <c r="O339" s="23"/>
      <c r="P339" s="23"/>
      <c r="Q339" s="23"/>
      <c r="R339" s="23"/>
      <c r="S339" s="23"/>
      <c r="T339" s="64">
        <v>2595</v>
      </c>
      <c r="U339" s="291">
        <f t="shared" si="69"/>
        <v>5666</v>
      </c>
      <c r="V339" s="121">
        <v>2500</v>
      </c>
      <c r="W339" s="122">
        <f>+U339-V339</f>
        <v>3166</v>
      </c>
      <c r="X339" s="122">
        <f>+W339-Y339</f>
        <v>1733</v>
      </c>
      <c r="Y339" s="122">
        <f>(U339-5000)/2+1100</f>
        <v>1433</v>
      </c>
      <c r="Z339" s="122">
        <f>+V339*F339</f>
        <v>17500</v>
      </c>
      <c r="AA339" s="122">
        <f>+X339*F339</f>
        <v>12131</v>
      </c>
      <c r="AB339" s="123">
        <f>+Y339*F339</f>
        <v>10031</v>
      </c>
    </row>
    <row r="340" spans="1:28" x14ac:dyDescent="0.25">
      <c r="A340" s="32"/>
      <c r="B340" s="33">
        <v>42376</v>
      </c>
      <c r="C340" s="16">
        <v>42528</v>
      </c>
      <c r="D340" s="62" t="s">
        <v>304</v>
      </c>
      <c r="E340" s="23" t="s">
        <v>113</v>
      </c>
      <c r="F340" s="23">
        <v>14</v>
      </c>
      <c r="G340" s="59"/>
      <c r="H340" s="23" t="s">
        <v>50</v>
      </c>
      <c r="I340" s="577"/>
      <c r="J340" s="23"/>
      <c r="K340" s="23"/>
      <c r="L340" s="63">
        <v>0</v>
      </c>
      <c r="M340" s="69"/>
      <c r="N340" s="68"/>
      <c r="O340" s="23"/>
      <c r="P340" s="23">
        <v>0</v>
      </c>
      <c r="Q340" s="23"/>
      <c r="R340" s="23"/>
      <c r="S340" s="23"/>
      <c r="T340" s="69"/>
    </row>
    <row r="341" spans="1:28" ht="15.75" thickBot="1" x14ac:dyDescent="0.3">
      <c r="A341" s="94"/>
      <c r="B341" s="33">
        <v>42376</v>
      </c>
      <c r="C341" s="16">
        <v>42529</v>
      </c>
      <c r="D341" s="62" t="s">
        <v>305</v>
      </c>
      <c r="E341" s="23" t="s">
        <v>90</v>
      </c>
      <c r="F341" s="23">
        <v>14</v>
      </c>
      <c r="G341" s="59"/>
      <c r="H341" s="23" t="s">
        <v>50</v>
      </c>
      <c r="I341" s="577"/>
      <c r="J341" s="23"/>
      <c r="K341" s="23"/>
      <c r="L341" s="63">
        <v>0</v>
      </c>
      <c r="M341" s="69"/>
      <c r="N341" s="68"/>
      <c r="O341" s="23"/>
      <c r="P341" s="23">
        <v>0</v>
      </c>
      <c r="Q341" s="23"/>
      <c r="R341" s="23"/>
      <c r="S341" s="23"/>
      <c r="T341" s="69"/>
    </row>
    <row r="342" spans="1:28" x14ac:dyDescent="0.25">
      <c r="A342" s="23"/>
      <c r="B342" s="54">
        <v>42376</v>
      </c>
      <c r="C342" s="350">
        <v>42530</v>
      </c>
      <c r="D342" s="609"/>
      <c r="E342" s="32" t="s">
        <v>170</v>
      </c>
      <c r="F342" s="32">
        <v>7</v>
      </c>
      <c r="G342" s="76">
        <v>39662</v>
      </c>
      <c r="H342" s="24" t="s">
        <v>25</v>
      </c>
      <c r="I342" s="577">
        <v>0</v>
      </c>
      <c r="J342" s="23"/>
      <c r="K342" s="23"/>
      <c r="L342" s="79"/>
      <c r="M342" s="69"/>
      <c r="N342" s="68">
        <v>0</v>
      </c>
      <c r="O342" s="23"/>
      <c r="P342" s="23"/>
      <c r="Q342" s="23"/>
      <c r="R342" s="23"/>
      <c r="S342" s="23"/>
      <c r="T342" s="64">
        <v>2596</v>
      </c>
      <c r="U342" s="289">
        <f t="shared" ref="U342:U343" si="70">+G342/F342</f>
        <v>5666</v>
      </c>
      <c r="V342" s="117">
        <v>2500</v>
      </c>
      <c r="W342" s="118">
        <f>+U342-V342</f>
        <v>3166</v>
      </c>
      <c r="X342" s="118">
        <f>+W342-Y342</f>
        <v>1733</v>
      </c>
      <c r="Y342" s="118">
        <f>(U342-5000)/2+1100</f>
        <v>1433</v>
      </c>
      <c r="Z342" s="118">
        <f>+V342*F342</f>
        <v>17500</v>
      </c>
      <c r="AA342" s="118">
        <f>+X342*F342</f>
        <v>12131</v>
      </c>
      <c r="AB342" s="119">
        <f>+Y342*F342</f>
        <v>10031</v>
      </c>
    </row>
    <row r="343" spans="1:28" ht="15.75" thickBot="1" x14ac:dyDescent="0.3">
      <c r="A343" s="23"/>
      <c r="B343" s="545">
        <v>42376</v>
      </c>
      <c r="C343" s="544">
        <v>42531</v>
      </c>
      <c r="D343" s="670"/>
      <c r="E343" s="94" t="s">
        <v>172</v>
      </c>
      <c r="F343" s="94">
        <v>7</v>
      </c>
      <c r="G343" s="95">
        <v>39662</v>
      </c>
      <c r="H343" s="56" t="s">
        <v>25</v>
      </c>
      <c r="I343" s="577">
        <v>0</v>
      </c>
      <c r="J343" s="23"/>
      <c r="K343" s="23"/>
      <c r="L343" s="698"/>
      <c r="M343" s="69"/>
      <c r="N343" s="68">
        <v>0</v>
      </c>
      <c r="O343" s="23"/>
      <c r="P343" s="23"/>
      <c r="Q343" s="23"/>
      <c r="R343" s="23"/>
      <c r="S343" s="23"/>
      <c r="T343" s="64">
        <v>2597</v>
      </c>
      <c r="U343" s="291">
        <f t="shared" si="70"/>
        <v>5666</v>
      </c>
      <c r="V343" s="121">
        <v>2500</v>
      </c>
      <c r="W343" s="122">
        <f>+U343-V343</f>
        <v>3166</v>
      </c>
      <c r="X343" s="122">
        <f>+W343-Y343</f>
        <v>1733</v>
      </c>
      <c r="Y343" s="122">
        <f>(U343-5000)/2+1100</f>
        <v>1433</v>
      </c>
      <c r="Z343" s="122">
        <f>+V343*F343</f>
        <v>17500</v>
      </c>
      <c r="AA343" s="122">
        <f>+X343*F343</f>
        <v>12131</v>
      </c>
      <c r="AB343" s="123">
        <f>+Y343*F343</f>
        <v>10031</v>
      </c>
    </row>
    <row r="344" spans="1:28" ht="15.75" thickBot="1" x14ac:dyDescent="0.3">
      <c r="A344" s="116"/>
      <c r="B344" s="33">
        <v>42376</v>
      </c>
      <c r="C344" s="16">
        <v>42532</v>
      </c>
      <c r="D344" s="62" t="s">
        <v>306</v>
      </c>
      <c r="E344" s="23" t="s">
        <v>202</v>
      </c>
      <c r="F344" s="23">
        <v>14</v>
      </c>
      <c r="G344" s="59"/>
      <c r="H344" s="23" t="s">
        <v>50</v>
      </c>
      <c r="I344" s="577"/>
      <c r="J344" s="23"/>
      <c r="K344" s="23"/>
      <c r="L344" s="63">
        <v>0</v>
      </c>
      <c r="M344" s="69"/>
      <c r="N344" s="68"/>
      <c r="O344" s="23"/>
      <c r="P344" s="23">
        <v>0</v>
      </c>
      <c r="Q344" s="23"/>
      <c r="R344" s="23"/>
      <c r="S344" s="23"/>
      <c r="T344" s="69"/>
    </row>
    <row r="345" spans="1:28" x14ac:dyDescent="0.25">
      <c r="A345" s="23"/>
      <c r="B345" s="54">
        <v>42376</v>
      </c>
      <c r="C345" s="350">
        <v>42533</v>
      </c>
      <c r="D345" s="609"/>
      <c r="E345" s="32" t="s">
        <v>173</v>
      </c>
      <c r="F345" s="32">
        <v>7</v>
      </c>
      <c r="G345" s="76">
        <v>39662</v>
      </c>
      <c r="H345" s="24" t="s">
        <v>25</v>
      </c>
      <c r="I345" s="577">
        <v>0</v>
      </c>
      <c r="J345" s="23"/>
      <c r="K345" s="23"/>
      <c r="L345" s="79"/>
      <c r="M345" s="69"/>
      <c r="N345" s="68">
        <v>0</v>
      </c>
      <c r="O345" s="23"/>
      <c r="P345" s="23"/>
      <c r="Q345" s="23"/>
      <c r="R345" s="23"/>
      <c r="S345" s="23"/>
      <c r="T345" s="64">
        <v>2598</v>
      </c>
      <c r="U345" s="289">
        <f t="shared" ref="U345:U347" si="71">+G345/F345</f>
        <v>5666</v>
      </c>
      <c r="V345" s="117">
        <v>2500</v>
      </c>
      <c r="W345" s="118">
        <f>+U345-V345</f>
        <v>3166</v>
      </c>
      <c r="X345" s="118">
        <f>+W345-Y345</f>
        <v>1733</v>
      </c>
      <c r="Y345" s="118">
        <f>(U345-5000)/2+1100</f>
        <v>1433</v>
      </c>
      <c r="Z345" s="118">
        <f>+V345*F345</f>
        <v>17500</v>
      </c>
      <c r="AA345" s="118">
        <f>+X345*F345</f>
        <v>12131</v>
      </c>
      <c r="AB345" s="119">
        <f>+Y345*F345</f>
        <v>10031</v>
      </c>
    </row>
    <row r="346" spans="1:28" x14ac:dyDescent="0.25">
      <c r="A346" s="23"/>
      <c r="B346" s="33">
        <v>42376</v>
      </c>
      <c r="C346" s="240">
        <v>42534</v>
      </c>
      <c r="D346" s="601"/>
      <c r="E346" s="23" t="s">
        <v>137</v>
      </c>
      <c r="F346" s="23">
        <v>7</v>
      </c>
      <c r="G346" s="59">
        <v>39662</v>
      </c>
      <c r="H346" s="16" t="s">
        <v>25</v>
      </c>
      <c r="I346" s="577">
        <v>0</v>
      </c>
      <c r="J346" s="23"/>
      <c r="K346" s="23"/>
      <c r="L346" s="63"/>
      <c r="M346" s="69"/>
      <c r="N346" s="68">
        <v>0</v>
      </c>
      <c r="O346" s="23"/>
      <c r="P346" s="23"/>
      <c r="Q346" s="23"/>
      <c r="R346" s="23"/>
      <c r="S346" s="23"/>
      <c r="T346" s="64">
        <v>2599</v>
      </c>
      <c r="U346" s="290">
        <f t="shared" si="71"/>
        <v>5666</v>
      </c>
      <c r="V346" s="21">
        <v>2500</v>
      </c>
      <c r="W346" s="22">
        <f>+U346-V346</f>
        <v>3166</v>
      </c>
      <c r="X346" s="22">
        <f>+W346-Y346</f>
        <v>1733</v>
      </c>
      <c r="Y346" s="22">
        <f>(U346-5000)/2+1100</f>
        <v>1433</v>
      </c>
      <c r="Z346" s="22">
        <f>+V346*F346</f>
        <v>17500</v>
      </c>
      <c r="AA346" s="22">
        <f>+X346*F346</f>
        <v>12131</v>
      </c>
      <c r="AB346" s="120">
        <f>+Y346*F346</f>
        <v>10031</v>
      </c>
    </row>
    <row r="347" spans="1:28" ht="15.75" thickBot="1" x14ac:dyDescent="0.3">
      <c r="A347" s="23"/>
      <c r="B347" s="545">
        <v>42376</v>
      </c>
      <c r="C347" s="544">
        <v>42535</v>
      </c>
      <c r="D347" s="670"/>
      <c r="E347" s="94" t="s">
        <v>70</v>
      </c>
      <c r="F347" s="94">
        <v>15</v>
      </c>
      <c r="G347" s="95">
        <v>85000</v>
      </c>
      <c r="H347" s="56" t="s">
        <v>25</v>
      </c>
      <c r="I347" s="577">
        <v>0</v>
      </c>
      <c r="J347" s="23"/>
      <c r="K347" s="23"/>
      <c r="L347" s="698"/>
      <c r="M347" s="69"/>
      <c r="N347" s="68">
        <v>0</v>
      </c>
      <c r="O347" s="23"/>
      <c r="P347" s="23"/>
      <c r="Q347" s="23"/>
      <c r="R347" s="23"/>
      <c r="S347" s="23"/>
      <c r="T347" s="64">
        <v>2600</v>
      </c>
      <c r="U347" s="291">
        <f t="shared" si="71"/>
        <v>5666.666666666667</v>
      </c>
      <c r="V347" s="121">
        <v>2500</v>
      </c>
      <c r="W347" s="122">
        <f>+U347-V347</f>
        <v>3166.666666666667</v>
      </c>
      <c r="X347" s="122">
        <f>+W347-Y347</f>
        <v>1733.3333333333335</v>
      </c>
      <c r="Y347" s="122">
        <f>(U347-5000)/2+1100</f>
        <v>1433.3333333333335</v>
      </c>
      <c r="Z347" s="122">
        <f>+V347*F347</f>
        <v>37500</v>
      </c>
      <c r="AA347" s="122">
        <f>+X347*F347</f>
        <v>26000.000000000004</v>
      </c>
      <c r="AB347" s="123">
        <f>+Y347*F347</f>
        <v>21500.000000000004</v>
      </c>
    </row>
    <row r="348" spans="1:28" ht="15.75" thickBot="1" x14ac:dyDescent="0.3">
      <c r="A348" s="116"/>
      <c r="B348" s="33">
        <v>42376</v>
      </c>
      <c r="C348" s="16">
        <v>42536</v>
      </c>
      <c r="D348" s="62" t="s">
        <v>307</v>
      </c>
      <c r="E348" s="23" t="s">
        <v>86</v>
      </c>
      <c r="F348" s="23">
        <v>14</v>
      </c>
      <c r="G348" s="59"/>
      <c r="H348" s="23" t="s">
        <v>50</v>
      </c>
      <c r="I348" s="577"/>
      <c r="J348" s="23"/>
      <c r="K348" s="23"/>
      <c r="L348" s="63">
        <v>0</v>
      </c>
      <c r="M348" s="69"/>
      <c r="N348" s="68"/>
      <c r="O348" s="23"/>
      <c r="P348" s="23">
        <v>0</v>
      </c>
      <c r="Q348" s="23"/>
      <c r="R348" s="23"/>
      <c r="S348" s="23"/>
      <c r="T348" s="69"/>
    </row>
    <row r="349" spans="1:28" ht="15.75" thickBot="1" x14ac:dyDescent="0.3">
      <c r="A349" s="23"/>
      <c r="B349" s="54">
        <v>42376</v>
      </c>
      <c r="C349" s="350">
        <v>42537</v>
      </c>
      <c r="D349" s="609"/>
      <c r="E349" s="32" t="s">
        <v>308</v>
      </c>
      <c r="F349" s="32">
        <v>15</v>
      </c>
      <c r="G349" s="76">
        <v>85000</v>
      </c>
      <c r="H349" s="24" t="s">
        <v>25</v>
      </c>
      <c r="I349" s="577">
        <v>0</v>
      </c>
      <c r="J349" s="23"/>
      <c r="K349" s="23"/>
      <c r="L349" s="79"/>
      <c r="M349" s="69"/>
      <c r="N349" s="68">
        <v>0</v>
      </c>
      <c r="O349" s="23"/>
      <c r="P349" s="23"/>
      <c r="Q349" s="23"/>
      <c r="R349" s="23"/>
      <c r="S349" s="23"/>
      <c r="T349" s="64">
        <v>2601</v>
      </c>
      <c r="U349" s="292">
        <f t="shared" ref="U349" si="72">+G349/F349</f>
        <v>5666.666666666667</v>
      </c>
      <c r="V349" s="124">
        <v>2500</v>
      </c>
      <c r="W349" s="125">
        <f>+U349-V349</f>
        <v>3166.666666666667</v>
      </c>
      <c r="X349" s="125">
        <f>+W349-Y349</f>
        <v>1733.3333333333335</v>
      </c>
      <c r="Y349" s="125">
        <f>(U349-5000)/2+1100</f>
        <v>1433.3333333333335</v>
      </c>
      <c r="Z349" s="125">
        <f>+V349*F349</f>
        <v>37500</v>
      </c>
      <c r="AA349" s="125">
        <f>+X349*F349</f>
        <v>26000.000000000004</v>
      </c>
      <c r="AB349" s="126">
        <f>+Y349*F349</f>
        <v>21500.000000000004</v>
      </c>
    </row>
    <row r="350" spans="1:28" x14ac:dyDescent="0.25">
      <c r="A350" s="32"/>
      <c r="B350" s="613">
        <v>42376</v>
      </c>
      <c r="C350" s="233">
        <v>42538</v>
      </c>
      <c r="D350" s="105"/>
      <c r="E350" s="116" t="s">
        <v>131</v>
      </c>
      <c r="F350" s="116">
        <v>15</v>
      </c>
      <c r="G350" s="554"/>
      <c r="H350" s="558" t="s">
        <v>23</v>
      </c>
      <c r="I350" s="68">
        <v>0</v>
      </c>
      <c r="J350" s="23"/>
      <c r="K350" s="23"/>
      <c r="L350" s="698"/>
      <c r="M350" s="69"/>
      <c r="N350" s="68">
        <v>0</v>
      </c>
      <c r="O350" s="23"/>
      <c r="P350" s="23"/>
      <c r="Q350" s="23"/>
      <c r="R350" s="23"/>
      <c r="S350" s="23"/>
      <c r="T350" s="69"/>
    </row>
    <row r="351" spans="1:28" x14ac:dyDescent="0.25">
      <c r="A351" s="23"/>
      <c r="B351" s="33">
        <v>42376</v>
      </c>
      <c r="C351" s="16">
        <v>42539</v>
      </c>
      <c r="D351" s="62" t="s">
        <v>309</v>
      </c>
      <c r="E351" s="23" t="s">
        <v>109</v>
      </c>
      <c r="F351" s="23">
        <v>25</v>
      </c>
      <c r="G351" s="59"/>
      <c r="H351" s="23" t="s">
        <v>50</v>
      </c>
      <c r="I351" s="577"/>
      <c r="J351" s="23"/>
      <c r="K351" s="23"/>
      <c r="L351" s="63">
        <v>0</v>
      </c>
      <c r="M351" s="69"/>
      <c r="N351" s="68"/>
      <c r="O351" s="23"/>
      <c r="P351" s="23">
        <v>0</v>
      </c>
      <c r="Q351" s="23"/>
      <c r="R351" s="23"/>
      <c r="S351" s="23"/>
      <c r="T351" s="69"/>
    </row>
    <row r="352" spans="1:28" x14ac:dyDescent="0.25">
      <c r="A352" s="23"/>
      <c r="B352" s="33">
        <v>42376</v>
      </c>
      <c r="C352" s="16">
        <v>42540</v>
      </c>
      <c r="D352" s="62" t="s">
        <v>310</v>
      </c>
      <c r="E352" s="23" t="s">
        <v>120</v>
      </c>
      <c r="F352" s="23">
        <v>14</v>
      </c>
      <c r="G352" s="59"/>
      <c r="H352" s="23" t="s">
        <v>50</v>
      </c>
      <c r="I352" s="577"/>
      <c r="J352" s="23"/>
      <c r="K352" s="23"/>
      <c r="L352" s="63">
        <v>0</v>
      </c>
      <c r="M352" s="69"/>
      <c r="N352" s="68"/>
      <c r="O352" s="23"/>
      <c r="P352" s="23">
        <v>0</v>
      </c>
      <c r="Q352" s="23"/>
      <c r="R352" s="23"/>
      <c r="S352" s="23"/>
      <c r="T352" s="69"/>
    </row>
    <row r="353" spans="1:28" x14ac:dyDescent="0.25">
      <c r="A353" s="23"/>
      <c r="B353" s="33">
        <v>42376</v>
      </c>
      <c r="C353" s="16">
        <v>42541</v>
      </c>
      <c r="D353" s="62" t="s">
        <v>311</v>
      </c>
      <c r="E353" s="23" t="s">
        <v>123</v>
      </c>
      <c r="F353" s="23">
        <v>24</v>
      </c>
      <c r="G353" s="59"/>
      <c r="H353" s="23" t="s">
        <v>50</v>
      </c>
      <c r="I353" s="577"/>
      <c r="J353" s="23"/>
      <c r="K353" s="23"/>
      <c r="L353" s="63">
        <v>0</v>
      </c>
      <c r="M353" s="69"/>
      <c r="N353" s="68"/>
      <c r="O353" s="23"/>
      <c r="P353" s="23">
        <v>0</v>
      </c>
      <c r="Q353" s="23"/>
      <c r="R353" s="23"/>
      <c r="S353" s="23"/>
      <c r="T353" s="69"/>
    </row>
    <row r="354" spans="1:28" x14ac:dyDescent="0.25">
      <c r="A354" s="23"/>
      <c r="B354" s="613">
        <v>42376</v>
      </c>
      <c r="C354" s="233">
        <v>42542</v>
      </c>
      <c r="D354" s="681"/>
      <c r="E354" s="116" t="s">
        <v>138</v>
      </c>
      <c r="F354" s="116">
        <v>15</v>
      </c>
      <c r="G354" s="554"/>
      <c r="H354" s="558" t="s">
        <v>51</v>
      </c>
      <c r="I354" s="68">
        <v>0</v>
      </c>
      <c r="J354" s="23"/>
      <c r="K354" s="23"/>
      <c r="L354" s="701"/>
      <c r="M354" s="69"/>
      <c r="N354" s="68">
        <v>0</v>
      </c>
      <c r="O354" s="23"/>
      <c r="P354" s="23"/>
      <c r="Q354" s="23"/>
      <c r="R354" s="23"/>
      <c r="S354" s="23"/>
      <c r="T354" s="69"/>
    </row>
    <row r="355" spans="1:28" x14ac:dyDescent="0.25">
      <c r="A355" s="23"/>
      <c r="B355" s="33">
        <v>42376</v>
      </c>
      <c r="C355" s="16">
        <v>42543</v>
      </c>
      <c r="D355" s="62" t="s">
        <v>312</v>
      </c>
      <c r="E355" s="23" t="s">
        <v>114</v>
      </c>
      <c r="F355" s="23">
        <v>14</v>
      </c>
      <c r="G355" s="59"/>
      <c r="H355" s="23" t="s">
        <v>50</v>
      </c>
      <c r="I355" s="577"/>
      <c r="J355" s="23"/>
      <c r="K355" s="23"/>
      <c r="L355" s="63">
        <v>0</v>
      </c>
      <c r="M355" s="69"/>
      <c r="N355" s="68"/>
      <c r="O355" s="23"/>
      <c r="P355" s="23">
        <v>0</v>
      </c>
      <c r="Q355" s="23"/>
      <c r="R355" s="23"/>
      <c r="S355" s="23"/>
      <c r="T355" s="69"/>
    </row>
    <row r="356" spans="1:28" x14ac:dyDescent="0.25">
      <c r="A356" s="23"/>
      <c r="B356" s="33">
        <v>42376</v>
      </c>
      <c r="C356" s="16">
        <v>42544</v>
      </c>
      <c r="D356" s="62" t="s">
        <v>313</v>
      </c>
      <c r="E356" s="23" t="s">
        <v>94</v>
      </c>
      <c r="F356" s="23">
        <v>14</v>
      </c>
      <c r="G356" s="59"/>
      <c r="H356" s="23" t="s">
        <v>50</v>
      </c>
      <c r="I356" s="577"/>
      <c r="J356" s="23"/>
      <c r="K356" s="23"/>
      <c r="L356" s="63">
        <v>0</v>
      </c>
      <c r="M356" s="69"/>
      <c r="N356" s="68"/>
      <c r="O356" s="23"/>
      <c r="P356" s="23">
        <v>0</v>
      </c>
      <c r="Q356" s="23"/>
      <c r="R356" s="23"/>
      <c r="S356" s="23"/>
      <c r="T356" s="69"/>
    </row>
    <row r="357" spans="1:28" x14ac:dyDescent="0.25">
      <c r="A357" s="23"/>
      <c r="B357" s="33">
        <v>42376</v>
      </c>
      <c r="C357" s="16">
        <v>42545</v>
      </c>
      <c r="D357" s="62" t="s">
        <v>314</v>
      </c>
      <c r="E357" s="23" t="s">
        <v>117</v>
      </c>
      <c r="F357" s="23">
        <v>14</v>
      </c>
      <c r="G357" s="59"/>
      <c r="H357" s="23" t="s">
        <v>50</v>
      </c>
      <c r="I357" s="577"/>
      <c r="J357" s="23"/>
      <c r="K357" s="23"/>
      <c r="L357" s="63">
        <v>0</v>
      </c>
      <c r="M357" s="69"/>
      <c r="N357" s="68"/>
      <c r="O357" s="23"/>
      <c r="P357" s="23">
        <v>0</v>
      </c>
      <c r="Q357" s="23"/>
      <c r="R357" s="23"/>
      <c r="S357" s="23"/>
      <c r="T357" s="69"/>
    </row>
    <row r="358" spans="1:28" x14ac:dyDescent="0.25">
      <c r="A358" s="23"/>
      <c r="B358" s="613">
        <v>42376</v>
      </c>
      <c r="C358" s="233">
        <v>42546</v>
      </c>
      <c r="D358" s="681"/>
      <c r="E358" s="116" t="s">
        <v>122</v>
      </c>
      <c r="F358" s="116">
        <v>15</v>
      </c>
      <c r="G358" s="554"/>
      <c r="H358" s="558" t="s">
        <v>23</v>
      </c>
      <c r="I358" s="68">
        <v>0</v>
      </c>
      <c r="J358" s="23"/>
      <c r="K358" s="23"/>
      <c r="L358" s="701"/>
      <c r="M358" s="69"/>
      <c r="N358" s="68">
        <v>0</v>
      </c>
      <c r="O358" s="23"/>
      <c r="P358" s="23"/>
      <c r="Q358" s="23"/>
      <c r="R358" s="23"/>
      <c r="S358" s="23"/>
      <c r="T358" s="69"/>
    </row>
    <row r="359" spans="1:28" x14ac:dyDescent="0.25">
      <c r="A359" s="23"/>
      <c r="B359" s="33">
        <v>42376</v>
      </c>
      <c r="C359" s="16">
        <v>42547</v>
      </c>
      <c r="D359" s="62" t="s">
        <v>315</v>
      </c>
      <c r="E359" s="23" t="s">
        <v>98</v>
      </c>
      <c r="F359" s="23">
        <v>14</v>
      </c>
      <c r="G359" s="59"/>
      <c r="H359" s="23" t="s">
        <v>50</v>
      </c>
      <c r="I359" s="577"/>
      <c r="J359" s="23"/>
      <c r="K359" s="23"/>
      <c r="L359" s="63">
        <v>0</v>
      </c>
      <c r="M359" s="69"/>
      <c r="N359" s="68"/>
      <c r="O359" s="23"/>
      <c r="P359" s="23">
        <v>0</v>
      </c>
      <c r="Q359" s="23"/>
      <c r="R359" s="23"/>
      <c r="S359" s="23"/>
      <c r="T359" s="69"/>
    </row>
    <row r="360" spans="1:28" x14ac:dyDescent="0.25">
      <c r="A360" s="23"/>
      <c r="B360" s="54">
        <v>42376</v>
      </c>
      <c r="C360" s="24">
        <v>42548</v>
      </c>
      <c r="D360" s="75"/>
      <c r="E360" s="32" t="s">
        <v>128</v>
      </c>
      <c r="F360" s="32">
        <v>15</v>
      </c>
      <c r="G360" s="76"/>
      <c r="H360" s="77" t="s">
        <v>23</v>
      </c>
      <c r="I360" s="68">
        <v>0</v>
      </c>
      <c r="J360" s="23"/>
      <c r="K360" s="23"/>
      <c r="L360" s="79"/>
      <c r="M360" s="69"/>
      <c r="N360" s="68">
        <v>0</v>
      </c>
      <c r="O360" s="23"/>
      <c r="P360" s="23"/>
      <c r="Q360" s="23"/>
      <c r="R360" s="23"/>
      <c r="S360" s="23"/>
      <c r="T360" s="69"/>
    </row>
    <row r="361" spans="1:28" ht="15.75" thickBot="1" x14ac:dyDescent="0.3">
      <c r="A361" s="94"/>
      <c r="B361" s="545">
        <v>42376</v>
      </c>
      <c r="C361" s="56">
        <v>42549</v>
      </c>
      <c r="D361" s="62"/>
      <c r="E361" s="94" t="s">
        <v>140</v>
      </c>
      <c r="F361" s="94">
        <v>15</v>
      </c>
      <c r="G361" s="95"/>
      <c r="H361" s="106" t="s">
        <v>51</v>
      </c>
      <c r="I361" s="68">
        <v>0</v>
      </c>
      <c r="J361" s="23"/>
      <c r="K361" s="23"/>
      <c r="L361" s="63"/>
      <c r="M361" s="69"/>
      <c r="N361" s="68">
        <v>0</v>
      </c>
      <c r="O361" s="23"/>
      <c r="P361" s="23"/>
      <c r="Q361" s="23"/>
      <c r="R361" s="23"/>
      <c r="S361" s="23"/>
      <c r="T361" s="69"/>
    </row>
    <row r="362" spans="1:28" ht="15.75" thickBot="1" x14ac:dyDescent="0.3">
      <c r="A362" s="23"/>
      <c r="B362" s="545">
        <v>42376</v>
      </c>
      <c r="C362" s="544">
        <v>42550</v>
      </c>
      <c r="D362" s="670"/>
      <c r="E362" s="94" t="s">
        <v>252</v>
      </c>
      <c r="F362" s="94">
        <v>15</v>
      </c>
      <c r="G362" s="95">
        <v>85000</v>
      </c>
      <c r="H362" s="56" t="s">
        <v>25</v>
      </c>
      <c r="I362" s="577">
        <v>0</v>
      </c>
      <c r="J362" s="23"/>
      <c r="K362" s="23"/>
      <c r="L362" s="698"/>
      <c r="M362" s="69"/>
      <c r="N362" s="68">
        <v>0</v>
      </c>
      <c r="O362" s="23"/>
      <c r="P362" s="23"/>
      <c r="Q362" s="23"/>
      <c r="R362" s="23"/>
      <c r="S362" s="23"/>
      <c r="T362" s="64">
        <v>2602</v>
      </c>
      <c r="U362" s="292">
        <f t="shared" ref="U362" si="73">+G362/F362</f>
        <v>5666.666666666667</v>
      </c>
      <c r="V362" s="124">
        <v>2500</v>
      </c>
      <c r="W362" s="125">
        <f>+U362-V362</f>
        <v>3166.666666666667</v>
      </c>
      <c r="X362" s="125">
        <f>+W362-Y362</f>
        <v>1733.3333333333335</v>
      </c>
      <c r="Y362" s="125">
        <f>(U362-5000)/2+1100</f>
        <v>1433.3333333333335</v>
      </c>
      <c r="Z362" s="125">
        <f>+V362*F362</f>
        <v>37500</v>
      </c>
      <c r="AA362" s="125">
        <f>+X362*F362</f>
        <v>26000.000000000004</v>
      </c>
      <c r="AB362" s="126">
        <f>+Y362*F362</f>
        <v>21500.000000000004</v>
      </c>
    </row>
    <row r="363" spans="1:28" ht="15.75" thickBot="1" x14ac:dyDescent="0.3">
      <c r="A363" s="116"/>
      <c r="B363" s="33">
        <v>42376</v>
      </c>
      <c r="C363" s="16">
        <v>42551</v>
      </c>
      <c r="D363" s="62" t="s">
        <v>316</v>
      </c>
      <c r="E363" s="23" t="s">
        <v>90</v>
      </c>
      <c r="F363" s="23">
        <v>14</v>
      </c>
      <c r="G363" s="59"/>
      <c r="H363" s="23" t="s">
        <v>50</v>
      </c>
      <c r="I363" s="577"/>
      <c r="J363" s="23"/>
      <c r="K363" s="23"/>
      <c r="L363" s="63">
        <v>0</v>
      </c>
      <c r="M363" s="69"/>
      <c r="N363" s="68"/>
      <c r="O363" s="23"/>
      <c r="P363" s="23">
        <v>0</v>
      </c>
      <c r="Q363" s="23"/>
      <c r="R363" s="23"/>
      <c r="S363" s="23"/>
      <c r="T363" s="69"/>
    </row>
    <row r="364" spans="1:28" ht="15.75" thickBot="1" x14ac:dyDescent="0.3">
      <c r="A364" s="23"/>
      <c r="B364" s="54">
        <v>42376</v>
      </c>
      <c r="C364" s="350">
        <v>42552</v>
      </c>
      <c r="D364" s="609"/>
      <c r="E364" s="32" t="s">
        <v>251</v>
      </c>
      <c r="F364" s="32">
        <v>15</v>
      </c>
      <c r="G364" s="76">
        <v>85000</v>
      </c>
      <c r="H364" s="24" t="s">
        <v>25</v>
      </c>
      <c r="I364" s="577">
        <v>0</v>
      </c>
      <c r="J364" s="23"/>
      <c r="K364" s="23"/>
      <c r="L364" s="79"/>
      <c r="M364" s="69"/>
      <c r="N364" s="68">
        <v>0</v>
      </c>
      <c r="O364" s="23"/>
      <c r="P364" s="23"/>
      <c r="Q364" s="23"/>
      <c r="R364" s="23"/>
      <c r="S364" s="23"/>
      <c r="T364" s="64">
        <v>2603</v>
      </c>
      <c r="U364" s="292">
        <f t="shared" ref="U364:U365" si="74">+G364/F364</f>
        <v>5666.666666666667</v>
      </c>
      <c r="V364" s="124">
        <v>2500</v>
      </c>
      <c r="W364" s="125">
        <f>+U364-V364</f>
        <v>3166.666666666667</v>
      </c>
      <c r="X364" s="125">
        <f>+W364-Y364</f>
        <v>1733.3333333333335</v>
      </c>
      <c r="Y364" s="125">
        <f>(U364-5000)/2+1100</f>
        <v>1433.3333333333335</v>
      </c>
      <c r="Z364" s="125">
        <f>+V364*F364</f>
        <v>37500</v>
      </c>
      <c r="AA364" s="125">
        <f>+X364*F364</f>
        <v>26000.000000000004</v>
      </c>
      <c r="AB364" s="126">
        <f>+Y364*F364</f>
        <v>21500.000000000004</v>
      </c>
    </row>
    <row r="365" spans="1:28" ht="15.75" thickBot="1" x14ac:dyDescent="0.3">
      <c r="A365" s="574"/>
      <c r="B365" s="613">
        <v>42376</v>
      </c>
      <c r="C365" s="591">
        <v>42553</v>
      </c>
      <c r="D365" s="105"/>
      <c r="E365" s="226" t="s">
        <v>80</v>
      </c>
      <c r="F365" s="116">
        <v>15</v>
      </c>
      <c r="G365" s="554">
        <v>85000</v>
      </c>
      <c r="H365" s="227" t="s">
        <v>22</v>
      </c>
      <c r="I365" s="68">
        <v>0</v>
      </c>
      <c r="J365" s="23"/>
      <c r="K365" s="23"/>
      <c r="L365" s="698"/>
      <c r="M365" s="69"/>
      <c r="N365" s="68">
        <v>0</v>
      </c>
      <c r="O365" s="23"/>
      <c r="P365" s="23"/>
      <c r="Q365" s="23"/>
      <c r="R365" s="23"/>
      <c r="S365" s="23"/>
      <c r="T365" s="69"/>
      <c r="U365" s="292">
        <f t="shared" si="74"/>
        <v>5666.666666666667</v>
      </c>
      <c r="V365" s="124">
        <v>2500</v>
      </c>
      <c r="W365" s="125">
        <f>+U365-V365</f>
        <v>3166.666666666667</v>
      </c>
      <c r="X365" s="125">
        <f>+W365-Y365</f>
        <v>1733.3333333333335</v>
      </c>
      <c r="Y365" s="125">
        <f>(U365-5000)/2+1100</f>
        <v>1433.3333333333335</v>
      </c>
      <c r="Z365" s="125">
        <f>+V365*F365</f>
        <v>37500</v>
      </c>
      <c r="AA365" s="125">
        <f>+X365*F365</f>
        <v>26000.000000000004</v>
      </c>
      <c r="AB365" s="126">
        <f>+Y365*F365</f>
        <v>21500.000000000004</v>
      </c>
    </row>
    <row r="366" spans="1:28" ht="15.75" thickBot="1" x14ac:dyDescent="0.3">
      <c r="A366" s="116"/>
      <c r="B366" s="33">
        <v>42376</v>
      </c>
      <c r="C366" s="16">
        <v>42554</v>
      </c>
      <c r="D366" s="62" t="s">
        <v>317</v>
      </c>
      <c r="E366" s="23" t="s">
        <v>113</v>
      </c>
      <c r="F366" s="23">
        <v>14</v>
      </c>
      <c r="G366" s="59"/>
      <c r="H366" s="23" t="s">
        <v>50</v>
      </c>
      <c r="I366" s="577"/>
      <c r="J366" s="23"/>
      <c r="K366" s="23"/>
      <c r="L366" s="63">
        <v>0</v>
      </c>
      <c r="M366" s="69"/>
      <c r="N366" s="68"/>
      <c r="O366" s="23"/>
      <c r="P366" s="23">
        <v>0</v>
      </c>
      <c r="Q366" s="23"/>
      <c r="R366" s="23"/>
      <c r="S366" s="23"/>
      <c r="T366" s="69"/>
    </row>
    <row r="367" spans="1:28" ht="15.75" thickBot="1" x14ac:dyDescent="0.3">
      <c r="A367" s="23"/>
      <c r="B367" s="613">
        <v>42376</v>
      </c>
      <c r="C367" s="572">
        <v>42555</v>
      </c>
      <c r="D367" s="682"/>
      <c r="E367" s="116" t="s">
        <v>62</v>
      </c>
      <c r="F367" s="116">
        <v>7</v>
      </c>
      <c r="G367" s="554">
        <v>39662</v>
      </c>
      <c r="H367" s="233" t="s">
        <v>25</v>
      </c>
      <c r="I367" s="577">
        <v>0</v>
      </c>
      <c r="J367" s="23"/>
      <c r="K367" s="23"/>
      <c r="L367" s="701"/>
      <c r="M367" s="69"/>
      <c r="N367" s="68">
        <v>0</v>
      </c>
      <c r="O367" s="23"/>
      <c r="P367" s="23"/>
      <c r="Q367" s="23"/>
      <c r="R367" s="23"/>
      <c r="S367" s="23"/>
      <c r="T367" s="64">
        <v>2604</v>
      </c>
      <c r="U367" s="292">
        <f t="shared" ref="U367" si="75">+G367/F367</f>
        <v>5666</v>
      </c>
      <c r="V367" s="124">
        <v>2500</v>
      </c>
      <c r="W367" s="125">
        <f>+U367-V367</f>
        <v>3166</v>
      </c>
      <c r="X367" s="125">
        <f>+W367-Y367</f>
        <v>1733</v>
      </c>
      <c r="Y367" s="125">
        <f>(U367-5000)/2+1100</f>
        <v>1433</v>
      </c>
      <c r="Z367" s="125">
        <f>+V367*F367</f>
        <v>17500</v>
      </c>
      <c r="AA367" s="125">
        <f>+X367*F367</f>
        <v>12131</v>
      </c>
      <c r="AB367" s="126">
        <f>+Y367*F367</f>
        <v>10031</v>
      </c>
    </row>
    <row r="368" spans="1:28" ht="15.75" thickBot="1" x14ac:dyDescent="0.3">
      <c r="A368" s="116"/>
      <c r="B368" s="33">
        <v>42376</v>
      </c>
      <c r="C368" s="16">
        <v>42556</v>
      </c>
      <c r="D368" s="62" t="s">
        <v>318</v>
      </c>
      <c r="E368" s="23" t="s">
        <v>97</v>
      </c>
      <c r="F368" s="23">
        <v>24</v>
      </c>
      <c r="G368" s="59"/>
      <c r="H368" s="23" t="s">
        <v>50</v>
      </c>
      <c r="I368" s="577"/>
      <c r="J368" s="23"/>
      <c r="K368" s="23"/>
      <c r="L368" s="63">
        <v>0</v>
      </c>
      <c r="M368" s="69"/>
      <c r="N368" s="68"/>
      <c r="O368" s="23"/>
      <c r="P368" s="23">
        <v>0</v>
      </c>
      <c r="Q368" s="23"/>
      <c r="R368" s="23"/>
      <c r="S368" s="23"/>
      <c r="T368" s="69"/>
    </row>
    <row r="369" spans="1:28" ht="15.75" thickBot="1" x14ac:dyDescent="0.3">
      <c r="A369" s="23"/>
      <c r="B369" s="54">
        <v>42376</v>
      </c>
      <c r="C369" s="350">
        <v>42557</v>
      </c>
      <c r="D369" s="609"/>
      <c r="E369" s="32" t="s">
        <v>172</v>
      </c>
      <c r="F369" s="32">
        <v>7</v>
      </c>
      <c r="G369" s="76">
        <v>39662</v>
      </c>
      <c r="H369" s="24" t="s">
        <v>25</v>
      </c>
      <c r="I369" s="577">
        <v>0</v>
      </c>
      <c r="J369" s="23"/>
      <c r="K369" s="23"/>
      <c r="L369" s="79"/>
      <c r="M369" s="69"/>
      <c r="N369" s="68">
        <v>0</v>
      </c>
      <c r="O369" s="23"/>
      <c r="P369" s="23"/>
      <c r="Q369" s="23"/>
      <c r="R369" s="23"/>
      <c r="S369" s="23"/>
      <c r="T369" s="64">
        <v>2605</v>
      </c>
      <c r="U369" s="292">
        <f t="shared" ref="U369" si="76">+G369/F369</f>
        <v>5666</v>
      </c>
      <c r="V369" s="124">
        <v>2500</v>
      </c>
      <c r="W369" s="125">
        <f>+U369-V369</f>
        <v>3166</v>
      </c>
      <c r="X369" s="125">
        <f>+W369-Y369</f>
        <v>1733</v>
      </c>
      <c r="Y369" s="125">
        <f>(U369-5000)/2+1100</f>
        <v>1433</v>
      </c>
      <c r="Z369" s="125">
        <f>+V369*F369</f>
        <v>17500</v>
      </c>
      <c r="AA369" s="125">
        <f>+X369*F369</f>
        <v>12131</v>
      </c>
      <c r="AB369" s="126">
        <f>+Y369*F369</f>
        <v>10031</v>
      </c>
    </row>
    <row r="370" spans="1:28" x14ac:dyDescent="0.25">
      <c r="A370" s="32"/>
      <c r="B370" s="613">
        <v>42376</v>
      </c>
      <c r="C370" s="233">
        <v>42558</v>
      </c>
      <c r="D370" s="105"/>
      <c r="E370" s="116" t="s">
        <v>289</v>
      </c>
      <c r="F370" s="116">
        <v>15</v>
      </c>
      <c r="G370" s="554"/>
      <c r="H370" s="558" t="s">
        <v>23</v>
      </c>
      <c r="I370" s="68">
        <v>0</v>
      </c>
      <c r="J370" s="23"/>
      <c r="K370" s="23"/>
      <c r="L370" s="698"/>
      <c r="M370" s="69"/>
      <c r="N370" s="68">
        <v>0</v>
      </c>
      <c r="O370" s="23"/>
      <c r="P370" s="23"/>
      <c r="Q370" s="23"/>
      <c r="R370" s="23"/>
      <c r="S370" s="23"/>
      <c r="T370" s="69"/>
    </row>
    <row r="371" spans="1:28" x14ac:dyDescent="0.25">
      <c r="A371" s="23"/>
      <c r="B371" s="33">
        <v>42376</v>
      </c>
      <c r="C371" s="16">
        <v>42559</v>
      </c>
      <c r="D371" s="62" t="s">
        <v>319</v>
      </c>
      <c r="E371" s="23" t="s">
        <v>202</v>
      </c>
      <c r="F371" s="23">
        <v>14</v>
      </c>
      <c r="G371" s="59"/>
      <c r="H371" s="23" t="s">
        <v>50</v>
      </c>
      <c r="I371" s="577"/>
      <c r="J371" s="23"/>
      <c r="K371" s="23"/>
      <c r="L371" s="63">
        <v>0</v>
      </c>
      <c r="M371" s="69"/>
      <c r="N371" s="68"/>
      <c r="O371" s="23"/>
      <c r="P371" s="23">
        <v>0</v>
      </c>
      <c r="Q371" s="23"/>
      <c r="R371" s="23"/>
      <c r="S371" s="23"/>
      <c r="T371" s="69"/>
    </row>
    <row r="372" spans="1:28" x14ac:dyDescent="0.25">
      <c r="A372" s="23"/>
      <c r="B372" s="33">
        <v>42376</v>
      </c>
      <c r="C372" s="16">
        <v>42560</v>
      </c>
      <c r="D372" s="62" t="s">
        <v>320</v>
      </c>
      <c r="E372" s="23" t="s">
        <v>101</v>
      </c>
      <c r="F372" s="23">
        <v>14</v>
      </c>
      <c r="G372" s="59"/>
      <c r="H372" s="23" t="s">
        <v>50</v>
      </c>
      <c r="I372" s="577"/>
      <c r="J372" s="23"/>
      <c r="K372" s="23"/>
      <c r="L372" s="63">
        <v>0</v>
      </c>
      <c r="M372" s="69"/>
      <c r="N372" s="68"/>
      <c r="O372" s="23"/>
      <c r="P372" s="23">
        <v>0</v>
      </c>
      <c r="Q372" s="23"/>
      <c r="R372" s="23"/>
      <c r="S372" s="23"/>
      <c r="T372" s="69"/>
    </row>
    <row r="373" spans="1:28" ht="15.75" thickBot="1" x14ac:dyDescent="0.3">
      <c r="A373" s="94"/>
      <c r="B373" s="33">
        <v>42376</v>
      </c>
      <c r="C373" s="16">
        <v>42561</v>
      </c>
      <c r="D373" s="62" t="s">
        <v>321</v>
      </c>
      <c r="E373" s="23" t="s">
        <v>109</v>
      </c>
      <c r="F373" s="23">
        <v>14</v>
      </c>
      <c r="G373" s="59"/>
      <c r="H373" s="23" t="s">
        <v>50</v>
      </c>
      <c r="I373" s="577"/>
      <c r="J373" s="23"/>
      <c r="K373" s="23"/>
      <c r="L373" s="63">
        <v>0</v>
      </c>
      <c r="M373" s="69"/>
      <c r="N373" s="68"/>
      <c r="O373" s="23"/>
      <c r="P373" s="23">
        <v>0</v>
      </c>
      <c r="Q373" s="23"/>
      <c r="R373" s="23"/>
      <c r="S373" s="23"/>
      <c r="T373" s="69"/>
    </row>
    <row r="374" spans="1:28" ht="15.75" thickBot="1" x14ac:dyDescent="0.3">
      <c r="A374" s="23"/>
      <c r="B374" s="613">
        <v>42376</v>
      </c>
      <c r="C374" s="572">
        <v>42562</v>
      </c>
      <c r="D374" s="156"/>
      <c r="E374" s="116" t="s">
        <v>246</v>
      </c>
      <c r="F374" s="116">
        <v>15</v>
      </c>
      <c r="G374" s="619">
        <v>85000</v>
      </c>
      <c r="H374" s="233" t="s">
        <v>25</v>
      </c>
      <c r="I374" s="577">
        <v>0</v>
      </c>
      <c r="J374" s="23"/>
      <c r="K374" s="23"/>
      <c r="L374" s="116"/>
      <c r="M374" s="69"/>
      <c r="N374" s="68">
        <v>0</v>
      </c>
      <c r="O374" s="23"/>
      <c r="P374" s="23"/>
      <c r="Q374" s="23"/>
      <c r="R374" s="23"/>
      <c r="S374" s="23"/>
      <c r="T374" s="276" t="s">
        <v>322</v>
      </c>
      <c r="U374" s="292">
        <f t="shared" ref="U374" si="77">+G374/F374</f>
        <v>5666.666666666667</v>
      </c>
      <c r="V374" s="124">
        <v>2500</v>
      </c>
      <c r="W374" s="125">
        <f>+U374-V374</f>
        <v>3166.666666666667</v>
      </c>
      <c r="X374" s="125">
        <f>+W374-Y374</f>
        <v>1733.3333333333335</v>
      </c>
      <c r="Y374" s="125">
        <f>(U374-5000)/2+1100</f>
        <v>1433.3333333333335</v>
      </c>
      <c r="Z374" s="125">
        <f>+V374*F374</f>
        <v>37500</v>
      </c>
      <c r="AA374" s="125">
        <f>+X374*F374</f>
        <v>26000.000000000004</v>
      </c>
      <c r="AB374" s="126">
        <f>+Y374*F374</f>
        <v>21500.000000000004</v>
      </c>
    </row>
    <row r="375" spans="1:28" x14ac:dyDescent="0.25">
      <c r="A375" s="32"/>
      <c r="B375" s="33">
        <v>42376</v>
      </c>
      <c r="C375" s="16">
        <v>42563</v>
      </c>
      <c r="D375" s="23">
        <v>9942</v>
      </c>
      <c r="E375" s="23" t="s">
        <v>98</v>
      </c>
      <c r="F375" s="23">
        <v>14</v>
      </c>
      <c r="G375" s="133"/>
      <c r="H375" s="23" t="s">
        <v>50</v>
      </c>
      <c r="I375" s="577"/>
      <c r="J375" s="23"/>
      <c r="K375" s="23"/>
      <c r="L375" s="23">
        <v>0</v>
      </c>
      <c r="M375" s="69"/>
      <c r="N375" s="68"/>
      <c r="O375" s="23"/>
      <c r="P375" s="23">
        <v>0</v>
      </c>
      <c r="Q375" s="23"/>
      <c r="R375" s="23"/>
      <c r="S375" s="23"/>
      <c r="T375" s="132"/>
    </row>
    <row r="376" spans="1:28" x14ac:dyDescent="0.25">
      <c r="A376" s="23"/>
      <c r="B376" s="54">
        <v>42376</v>
      </c>
      <c r="C376" s="24">
        <v>42564</v>
      </c>
      <c r="D376" s="32"/>
      <c r="E376" s="32" t="s">
        <v>164</v>
      </c>
      <c r="F376" s="32">
        <v>25</v>
      </c>
      <c r="G376" s="134"/>
      <c r="H376" s="77" t="s">
        <v>41</v>
      </c>
      <c r="I376" s="68">
        <v>0</v>
      </c>
      <c r="J376" s="23"/>
      <c r="K376" s="23"/>
      <c r="L376" s="32"/>
      <c r="M376" s="69"/>
      <c r="N376" s="68">
        <v>0</v>
      </c>
      <c r="O376" s="23"/>
      <c r="P376" s="23"/>
      <c r="Q376" s="23"/>
      <c r="R376" s="23"/>
      <c r="S376" s="23"/>
      <c r="T376" s="132"/>
    </row>
    <row r="377" spans="1:28" x14ac:dyDescent="0.25">
      <c r="A377" s="23"/>
      <c r="B377" s="545">
        <v>42376</v>
      </c>
      <c r="C377" s="56">
        <v>42565</v>
      </c>
      <c r="D377" s="94"/>
      <c r="E377" s="94" t="s">
        <v>198</v>
      </c>
      <c r="F377" s="94">
        <v>20</v>
      </c>
      <c r="G377" s="547"/>
      <c r="H377" s="106" t="s">
        <v>23</v>
      </c>
      <c r="I377" s="68">
        <v>0</v>
      </c>
      <c r="J377" s="23"/>
      <c r="K377" s="23"/>
      <c r="L377" s="94"/>
      <c r="M377" s="69"/>
      <c r="N377" s="68">
        <v>0</v>
      </c>
      <c r="O377" s="23"/>
      <c r="P377" s="23"/>
      <c r="Q377" s="23"/>
      <c r="R377" s="23"/>
      <c r="S377" s="23"/>
      <c r="T377" s="132"/>
    </row>
    <row r="378" spans="1:28" x14ac:dyDescent="0.25">
      <c r="A378" s="23"/>
      <c r="B378" s="33">
        <v>42376</v>
      </c>
      <c r="C378" s="16">
        <v>42566</v>
      </c>
      <c r="D378" s="23">
        <v>9933</v>
      </c>
      <c r="E378" s="23" t="s">
        <v>123</v>
      </c>
      <c r="F378" s="23">
        <v>24</v>
      </c>
      <c r="G378" s="133"/>
      <c r="H378" s="23" t="s">
        <v>50</v>
      </c>
      <c r="I378" s="577"/>
      <c r="J378" s="23"/>
      <c r="K378" s="23"/>
      <c r="L378" s="23">
        <v>0</v>
      </c>
      <c r="M378" s="69"/>
      <c r="N378" s="68"/>
      <c r="O378" s="23"/>
      <c r="P378" s="23">
        <v>0</v>
      </c>
      <c r="Q378" s="23"/>
      <c r="R378" s="23"/>
      <c r="S378" s="23"/>
      <c r="T378" s="132"/>
    </row>
    <row r="379" spans="1:28" x14ac:dyDescent="0.25">
      <c r="A379" s="23"/>
      <c r="B379" s="33">
        <v>42376</v>
      </c>
      <c r="C379" s="16">
        <v>42567</v>
      </c>
      <c r="D379" s="23">
        <v>9934</v>
      </c>
      <c r="E379" s="23" t="s">
        <v>90</v>
      </c>
      <c r="F379" s="23">
        <v>15</v>
      </c>
      <c r="G379" s="133"/>
      <c r="H379" s="23" t="s">
        <v>50</v>
      </c>
      <c r="I379" s="577"/>
      <c r="J379" s="23"/>
      <c r="K379" s="23"/>
      <c r="L379" s="23">
        <v>0</v>
      </c>
      <c r="M379" s="69"/>
      <c r="N379" s="68"/>
      <c r="O379" s="23"/>
      <c r="P379" s="23">
        <v>0</v>
      </c>
      <c r="Q379" s="23"/>
      <c r="R379" s="23"/>
      <c r="S379" s="23"/>
      <c r="T379" s="132"/>
    </row>
    <row r="380" spans="1:28" x14ac:dyDescent="0.25">
      <c r="A380" s="23"/>
      <c r="B380" s="33">
        <v>42376</v>
      </c>
      <c r="C380" s="16">
        <v>42568</v>
      </c>
      <c r="D380" s="62" t="s">
        <v>323</v>
      </c>
      <c r="E380" s="23" t="s">
        <v>120</v>
      </c>
      <c r="F380" s="23">
        <v>14</v>
      </c>
      <c r="G380" s="133"/>
      <c r="H380" s="23" t="s">
        <v>50</v>
      </c>
      <c r="I380" s="577"/>
      <c r="J380" s="23"/>
      <c r="K380" s="23"/>
      <c r="L380" s="23">
        <v>0</v>
      </c>
      <c r="M380" s="69"/>
      <c r="N380" s="68"/>
      <c r="O380" s="23"/>
      <c r="P380" s="23">
        <v>0</v>
      </c>
      <c r="Q380" s="23"/>
      <c r="R380" s="23"/>
      <c r="S380" s="23"/>
      <c r="T380" s="132"/>
    </row>
    <row r="381" spans="1:28" ht="15.75" thickBot="1" x14ac:dyDescent="0.3">
      <c r="A381" s="94"/>
      <c r="B381" s="33">
        <v>42376</v>
      </c>
      <c r="C381" s="16">
        <v>42569</v>
      </c>
      <c r="D381" s="62" t="s">
        <v>324</v>
      </c>
      <c r="E381" s="23" t="s">
        <v>94</v>
      </c>
      <c r="F381" s="23">
        <v>14</v>
      </c>
      <c r="G381" s="133"/>
      <c r="H381" s="23" t="s">
        <v>50</v>
      </c>
      <c r="I381" s="577"/>
      <c r="J381" s="23"/>
      <c r="K381" s="23"/>
      <c r="L381" s="23">
        <v>0</v>
      </c>
      <c r="M381" s="69"/>
      <c r="N381" s="68"/>
      <c r="O381" s="23"/>
      <c r="P381" s="23">
        <v>0</v>
      </c>
      <c r="Q381" s="23"/>
      <c r="R381" s="23"/>
      <c r="S381" s="23"/>
      <c r="T381" s="132"/>
    </row>
    <row r="382" spans="1:28" x14ac:dyDescent="0.25">
      <c r="A382" s="23"/>
      <c r="B382" s="54">
        <v>42376</v>
      </c>
      <c r="C382" s="350">
        <v>42570</v>
      </c>
      <c r="D382" s="609"/>
      <c r="E382" s="32" t="s">
        <v>67</v>
      </c>
      <c r="F382" s="32">
        <v>15</v>
      </c>
      <c r="G382" s="134">
        <v>85000</v>
      </c>
      <c r="H382" s="24" t="s">
        <v>25</v>
      </c>
      <c r="I382" s="577">
        <v>0</v>
      </c>
      <c r="J382" s="23"/>
      <c r="K382" s="23"/>
      <c r="L382" s="32"/>
      <c r="M382" s="69"/>
      <c r="N382" s="68">
        <v>0</v>
      </c>
      <c r="O382" s="23"/>
      <c r="P382" s="23"/>
      <c r="Q382" s="23"/>
      <c r="R382" s="23"/>
      <c r="S382" s="23"/>
      <c r="T382" s="276" t="s">
        <v>325</v>
      </c>
      <c r="U382" s="289">
        <f t="shared" ref="U382:U383" si="78">+G382/F382</f>
        <v>5666.666666666667</v>
      </c>
      <c r="V382" s="117">
        <v>2500</v>
      </c>
      <c r="W382" s="118">
        <f>+U382-V382</f>
        <v>3166.666666666667</v>
      </c>
      <c r="X382" s="118">
        <f>+W382-Y382</f>
        <v>1733.3333333333335</v>
      </c>
      <c r="Y382" s="118">
        <f>(U382-5000)/2+1100</f>
        <v>1433.3333333333335</v>
      </c>
      <c r="Z382" s="118">
        <f>+V382*F382</f>
        <v>37500</v>
      </c>
      <c r="AA382" s="118">
        <f>+X382*F382</f>
        <v>26000.000000000004</v>
      </c>
      <c r="AB382" s="119">
        <f>+Y382*F382</f>
        <v>21500.000000000004</v>
      </c>
    </row>
    <row r="383" spans="1:28" ht="15.75" thickBot="1" x14ac:dyDescent="0.3">
      <c r="A383" s="23"/>
      <c r="B383" s="545">
        <v>42376</v>
      </c>
      <c r="C383" s="544">
        <v>42571</v>
      </c>
      <c r="D383" s="670"/>
      <c r="E383" s="94" t="s">
        <v>327</v>
      </c>
      <c r="F383" s="94">
        <v>7</v>
      </c>
      <c r="G383" s="547">
        <v>39662</v>
      </c>
      <c r="H383" s="56" t="s">
        <v>25</v>
      </c>
      <c r="I383" s="157">
        <v>0</v>
      </c>
      <c r="J383" s="42"/>
      <c r="K383" s="42"/>
      <c r="L383" s="94"/>
      <c r="M383" s="71"/>
      <c r="N383" s="70">
        <v>0</v>
      </c>
      <c r="O383" s="42"/>
      <c r="P383" s="42"/>
      <c r="Q383" s="42"/>
      <c r="R383" s="42"/>
      <c r="S383" s="42"/>
      <c r="T383" s="277" t="s">
        <v>326</v>
      </c>
      <c r="U383" s="291">
        <f t="shared" si="78"/>
        <v>5666</v>
      </c>
      <c r="V383" s="121">
        <v>2500</v>
      </c>
      <c r="W383" s="122">
        <f>+U383-V383</f>
        <v>3166</v>
      </c>
      <c r="X383" s="122">
        <f>+W383-Y383</f>
        <v>1733</v>
      </c>
      <c r="Y383" s="122">
        <f>(U383-5000)/2+1100</f>
        <v>1433</v>
      </c>
      <c r="Z383" s="122">
        <f>+V383*F383</f>
        <v>17500</v>
      </c>
      <c r="AA383" s="122">
        <f>+X383*F383</f>
        <v>12131</v>
      </c>
      <c r="AB383" s="123">
        <f>+Y383*F383</f>
        <v>10031</v>
      </c>
    </row>
    <row r="384" spans="1:28" x14ac:dyDescent="0.25">
      <c r="A384" s="32"/>
      <c r="B384" s="33">
        <v>42377</v>
      </c>
      <c r="C384" s="16">
        <v>42572</v>
      </c>
      <c r="D384" s="62" t="s">
        <v>328</v>
      </c>
      <c r="E384" s="23" t="s">
        <v>113</v>
      </c>
      <c r="F384" s="23">
        <v>14</v>
      </c>
      <c r="G384" s="133"/>
      <c r="H384" s="23" t="s">
        <v>50</v>
      </c>
      <c r="I384" s="579"/>
      <c r="J384" s="32"/>
      <c r="K384" s="32"/>
      <c r="L384" s="23">
        <v>0</v>
      </c>
      <c r="M384" s="80"/>
      <c r="N384" s="78"/>
      <c r="O384" s="32"/>
      <c r="P384" s="32">
        <v>0</v>
      </c>
      <c r="Q384" s="32"/>
      <c r="R384" s="32"/>
      <c r="S384" s="32"/>
      <c r="T384" s="141"/>
    </row>
    <row r="385" spans="1:28" ht="15.75" thickBot="1" x14ac:dyDescent="0.3">
      <c r="A385" s="94"/>
      <c r="B385" s="33">
        <v>42377</v>
      </c>
      <c r="C385" s="16">
        <v>42573</v>
      </c>
      <c r="D385" s="62" t="s">
        <v>329</v>
      </c>
      <c r="E385" s="23" t="s">
        <v>93</v>
      </c>
      <c r="F385" s="23">
        <v>14</v>
      </c>
      <c r="G385" s="133"/>
      <c r="H385" s="23" t="s">
        <v>50</v>
      </c>
      <c r="I385" s="577"/>
      <c r="J385" s="23"/>
      <c r="K385" s="23"/>
      <c r="L385" s="23">
        <v>0</v>
      </c>
      <c r="M385" s="69"/>
      <c r="N385" s="68"/>
      <c r="O385" s="23"/>
      <c r="P385" s="23">
        <v>0</v>
      </c>
      <c r="Q385" s="23"/>
      <c r="R385" s="23"/>
      <c r="S385" s="23"/>
      <c r="T385" s="135"/>
    </row>
    <row r="386" spans="1:28" x14ac:dyDescent="0.25">
      <c r="A386" s="23"/>
      <c r="B386" s="54">
        <v>42377</v>
      </c>
      <c r="C386" s="350">
        <v>42574</v>
      </c>
      <c r="D386" s="609"/>
      <c r="E386" s="32" t="s">
        <v>330</v>
      </c>
      <c r="F386" s="32">
        <v>7</v>
      </c>
      <c r="G386" s="134">
        <v>39662</v>
      </c>
      <c r="H386" s="24" t="s">
        <v>25</v>
      </c>
      <c r="I386" s="577">
        <v>0</v>
      </c>
      <c r="J386" s="23"/>
      <c r="K386" s="23"/>
      <c r="L386" s="32"/>
      <c r="M386" s="69"/>
      <c r="N386" s="68">
        <v>0</v>
      </c>
      <c r="O386" s="23"/>
      <c r="P386" s="23"/>
      <c r="Q386" s="23"/>
      <c r="R386" s="23"/>
      <c r="S386" s="23"/>
      <c r="T386" s="278" t="s">
        <v>331</v>
      </c>
      <c r="U386" s="289">
        <f t="shared" ref="U386:U387" si="79">+G386/F386</f>
        <v>5666</v>
      </c>
      <c r="V386" s="117">
        <v>2500</v>
      </c>
      <c r="W386" s="118">
        <f>+U386-V386</f>
        <v>3166</v>
      </c>
      <c r="X386" s="118">
        <f>+W386-Y386</f>
        <v>1733</v>
      </c>
      <c r="Y386" s="118">
        <f>(U386-5000)/2+1100</f>
        <v>1433</v>
      </c>
      <c r="Z386" s="118">
        <f>+V386*F386</f>
        <v>17500</v>
      </c>
      <c r="AA386" s="118">
        <f>+X386*F386</f>
        <v>12131</v>
      </c>
      <c r="AB386" s="119">
        <f>+Y386*F386</f>
        <v>10031</v>
      </c>
    </row>
    <row r="387" spans="1:28" ht="15.75" thickBot="1" x14ac:dyDescent="0.3">
      <c r="A387" s="23"/>
      <c r="B387" s="545">
        <v>42377</v>
      </c>
      <c r="C387" s="544">
        <v>42575</v>
      </c>
      <c r="D387" s="670"/>
      <c r="E387" s="94" t="s">
        <v>81</v>
      </c>
      <c r="F387" s="94">
        <v>7</v>
      </c>
      <c r="G387" s="547">
        <v>39662</v>
      </c>
      <c r="H387" s="56" t="s">
        <v>25</v>
      </c>
      <c r="I387" s="577">
        <v>0</v>
      </c>
      <c r="J387" s="23"/>
      <c r="K387" s="23"/>
      <c r="L387" s="94"/>
      <c r="M387" s="69"/>
      <c r="N387" s="68">
        <v>0</v>
      </c>
      <c r="O387" s="23"/>
      <c r="P387" s="23"/>
      <c r="Q387" s="23"/>
      <c r="R387" s="23"/>
      <c r="S387" s="23"/>
      <c r="T387" s="278" t="s">
        <v>332</v>
      </c>
      <c r="U387" s="291">
        <f t="shared" si="79"/>
        <v>5666</v>
      </c>
      <c r="V387" s="121">
        <v>2500</v>
      </c>
      <c r="W387" s="122">
        <f>+U387-V387</f>
        <v>3166</v>
      </c>
      <c r="X387" s="122">
        <f>+W387-Y387</f>
        <v>1733</v>
      </c>
      <c r="Y387" s="122">
        <f>(U387-5000)/2+1100</f>
        <v>1433</v>
      </c>
      <c r="Z387" s="122">
        <f>+V387*F387</f>
        <v>17500</v>
      </c>
      <c r="AA387" s="122">
        <f>+X387*F387</f>
        <v>12131</v>
      </c>
      <c r="AB387" s="123">
        <f>+Y387*F387</f>
        <v>10031</v>
      </c>
    </row>
    <row r="388" spans="1:28" x14ac:dyDescent="0.25">
      <c r="A388" s="32"/>
      <c r="B388" s="33">
        <v>42377</v>
      </c>
      <c r="C388" s="16">
        <v>42576</v>
      </c>
      <c r="D388" s="62" t="s">
        <v>333</v>
      </c>
      <c r="E388" s="23" t="s">
        <v>98</v>
      </c>
      <c r="F388" s="23">
        <v>14</v>
      </c>
      <c r="G388" s="133"/>
      <c r="H388" s="23" t="s">
        <v>50</v>
      </c>
      <c r="I388" s="577"/>
      <c r="J388" s="23"/>
      <c r="K388" s="23"/>
      <c r="L388" s="23">
        <v>0</v>
      </c>
      <c r="M388" s="69"/>
      <c r="N388" s="68"/>
      <c r="O388" s="23"/>
      <c r="P388" s="23">
        <v>0</v>
      </c>
      <c r="Q388" s="23"/>
      <c r="R388" s="23"/>
      <c r="S388" s="23"/>
      <c r="T388" s="135"/>
    </row>
    <row r="389" spans="1:28" x14ac:dyDescent="0.25">
      <c r="A389" s="23"/>
      <c r="B389" s="33">
        <v>42377</v>
      </c>
      <c r="C389" s="16">
        <v>42577</v>
      </c>
      <c r="D389" s="62" t="s">
        <v>334</v>
      </c>
      <c r="E389" s="23" t="s">
        <v>109</v>
      </c>
      <c r="F389" s="23">
        <v>14</v>
      </c>
      <c r="G389" s="133"/>
      <c r="H389" s="23" t="s">
        <v>50</v>
      </c>
      <c r="I389" s="577"/>
      <c r="J389" s="23"/>
      <c r="K389" s="23"/>
      <c r="L389" s="23">
        <v>0</v>
      </c>
      <c r="M389" s="69"/>
      <c r="N389" s="68"/>
      <c r="O389" s="23"/>
      <c r="P389" s="23">
        <v>0</v>
      </c>
      <c r="Q389" s="23"/>
      <c r="R389" s="23"/>
      <c r="S389" s="23"/>
      <c r="T389" s="135"/>
    </row>
    <row r="390" spans="1:28" ht="15.75" thickBot="1" x14ac:dyDescent="0.3">
      <c r="A390" s="94"/>
      <c r="B390" s="33">
        <v>42377</v>
      </c>
      <c r="C390" s="16">
        <v>42578</v>
      </c>
      <c r="D390" s="62" t="s">
        <v>335</v>
      </c>
      <c r="E390" s="23" t="s">
        <v>101</v>
      </c>
      <c r="F390" s="23">
        <v>14</v>
      </c>
      <c r="G390" s="133"/>
      <c r="H390" s="23" t="s">
        <v>50</v>
      </c>
      <c r="I390" s="577"/>
      <c r="J390" s="23"/>
      <c r="K390" s="23"/>
      <c r="L390" s="23">
        <v>0</v>
      </c>
      <c r="M390" s="69"/>
      <c r="N390" s="68"/>
      <c r="O390" s="23"/>
      <c r="P390" s="23">
        <v>0</v>
      </c>
      <c r="Q390" s="23"/>
      <c r="R390" s="23"/>
      <c r="S390" s="23"/>
      <c r="T390" s="135"/>
    </row>
    <row r="391" spans="1:28" ht="15.75" thickBot="1" x14ac:dyDescent="0.3">
      <c r="A391" s="23"/>
      <c r="B391" s="613">
        <v>42377</v>
      </c>
      <c r="C391" s="572">
        <v>42579</v>
      </c>
      <c r="D391" s="682"/>
      <c r="E391" s="116" t="s">
        <v>103</v>
      </c>
      <c r="F391" s="116">
        <v>15</v>
      </c>
      <c r="G391" s="619">
        <v>85000</v>
      </c>
      <c r="H391" s="233" t="s">
        <v>25</v>
      </c>
      <c r="I391" s="577">
        <v>0</v>
      </c>
      <c r="J391" s="23"/>
      <c r="K391" s="23"/>
      <c r="L391" s="116"/>
      <c r="M391" s="69"/>
      <c r="N391" s="68">
        <v>0</v>
      </c>
      <c r="O391" s="23"/>
      <c r="P391" s="23"/>
      <c r="Q391" s="23"/>
      <c r="R391" s="23"/>
      <c r="S391" s="23"/>
      <c r="T391" s="278" t="s">
        <v>336</v>
      </c>
      <c r="U391" s="292">
        <f t="shared" ref="U391" si="80">+G391/F391</f>
        <v>5666.666666666667</v>
      </c>
      <c r="V391" s="124">
        <v>2500</v>
      </c>
      <c r="W391" s="125">
        <f>+U391-V391</f>
        <v>3166.666666666667</v>
      </c>
      <c r="X391" s="125">
        <f>+W391-Y391</f>
        <v>1733.3333333333335</v>
      </c>
      <c r="Y391" s="125">
        <f>(U391-5000)/2+1100</f>
        <v>1433.3333333333335</v>
      </c>
      <c r="Z391" s="125">
        <f>+V391*F391</f>
        <v>37500</v>
      </c>
      <c r="AA391" s="125">
        <f>+X391*F391</f>
        <v>26000.000000000004</v>
      </c>
      <c r="AB391" s="126">
        <f>+Y391*F391</f>
        <v>21500.000000000004</v>
      </c>
    </row>
    <row r="392" spans="1:28" x14ac:dyDescent="0.25">
      <c r="A392" s="32"/>
      <c r="B392" s="33">
        <v>42377</v>
      </c>
      <c r="C392" s="16">
        <v>42580</v>
      </c>
      <c r="D392" s="62" t="s">
        <v>337</v>
      </c>
      <c r="E392" s="23" t="s">
        <v>97</v>
      </c>
      <c r="F392" s="23">
        <v>24</v>
      </c>
      <c r="G392" s="133"/>
      <c r="H392" s="23" t="s">
        <v>50</v>
      </c>
      <c r="I392" s="577"/>
      <c r="J392" s="23"/>
      <c r="K392" s="23"/>
      <c r="L392" s="23">
        <v>0</v>
      </c>
      <c r="M392" s="69"/>
      <c r="N392" s="68"/>
      <c r="O392" s="23"/>
      <c r="P392" s="23">
        <v>0</v>
      </c>
      <c r="Q392" s="23"/>
      <c r="R392" s="23"/>
      <c r="S392" s="23"/>
      <c r="T392" s="135"/>
    </row>
    <row r="393" spans="1:28" x14ac:dyDescent="0.25">
      <c r="A393" s="23"/>
      <c r="B393" s="613">
        <v>42377</v>
      </c>
      <c r="C393" s="233">
        <v>42581</v>
      </c>
      <c r="D393" s="681"/>
      <c r="E393" s="116" t="s">
        <v>131</v>
      </c>
      <c r="F393" s="116">
        <v>15</v>
      </c>
      <c r="G393" s="619"/>
      <c r="H393" s="558" t="s">
        <v>23</v>
      </c>
      <c r="I393" s="68">
        <v>0</v>
      </c>
      <c r="J393" s="23"/>
      <c r="K393" s="23"/>
      <c r="L393" s="116"/>
      <c r="M393" s="69"/>
      <c r="N393" s="68">
        <v>0</v>
      </c>
      <c r="O393" s="23"/>
      <c r="P393" s="23"/>
      <c r="Q393" s="23"/>
      <c r="R393" s="23"/>
      <c r="S393" s="23"/>
      <c r="T393" s="135"/>
    </row>
    <row r="394" spans="1:28" x14ac:dyDescent="0.25">
      <c r="A394" s="23"/>
      <c r="B394" s="33">
        <v>42377</v>
      </c>
      <c r="C394" s="16">
        <v>42582</v>
      </c>
      <c r="D394" s="62" t="s">
        <v>338</v>
      </c>
      <c r="E394" s="23" t="s">
        <v>202</v>
      </c>
      <c r="F394" s="23">
        <v>14</v>
      </c>
      <c r="G394" s="133"/>
      <c r="H394" s="23" t="s">
        <v>50</v>
      </c>
      <c r="I394" s="577"/>
      <c r="J394" s="23"/>
      <c r="K394" s="23"/>
      <c r="L394" s="23">
        <v>0</v>
      </c>
      <c r="M394" s="69"/>
      <c r="N394" s="68"/>
      <c r="O394" s="23"/>
      <c r="P394" s="23">
        <v>0</v>
      </c>
      <c r="Q394" s="23"/>
      <c r="R394" s="23"/>
      <c r="S394" s="23"/>
      <c r="T394" s="135"/>
    </row>
    <row r="395" spans="1:28" ht="15.75" thickBot="1" x14ac:dyDescent="0.3">
      <c r="A395" s="94"/>
      <c r="B395" s="613">
        <v>42377</v>
      </c>
      <c r="C395" s="233">
        <v>42583</v>
      </c>
      <c r="D395" s="75"/>
      <c r="E395" s="116" t="s">
        <v>128</v>
      </c>
      <c r="F395" s="116">
        <v>15</v>
      </c>
      <c r="G395" s="619"/>
      <c r="H395" s="558" t="s">
        <v>23</v>
      </c>
      <c r="I395" s="68">
        <v>0</v>
      </c>
      <c r="J395" s="23"/>
      <c r="K395" s="23"/>
      <c r="L395" s="32"/>
      <c r="M395" s="69"/>
      <c r="N395" s="68">
        <v>0</v>
      </c>
      <c r="O395" s="23"/>
      <c r="P395" s="23"/>
      <c r="Q395" s="23"/>
      <c r="R395" s="23"/>
      <c r="S395" s="23"/>
      <c r="T395" s="135"/>
    </row>
    <row r="396" spans="1:28" x14ac:dyDescent="0.25">
      <c r="A396" s="23"/>
      <c r="B396" s="33">
        <v>42377</v>
      </c>
      <c r="C396" s="240">
        <v>42584</v>
      </c>
      <c r="D396" s="601"/>
      <c r="E396" s="23" t="s">
        <v>70</v>
      </c>
      <c r="F396" s="23">
        <v>15</v>
      </c>
      <c r="G396" s="133">
        <v>85000</v>
      </c>
      <c r="H396" s="16" t="s">
        <v>25</v>
      </c>
      <c r="I396" s="577">
        <v>0</v>
      </c>
      <c r="J396" s="23"/>
      <c r="K396" s="23"/>
      <c r="L396" s="23"/>
      <c r="M396" s="69"/>
      <c r="N396" s="68"/>
      <c r="O396" s="23">
        <v>0</v>
      </c>
      <c r="P396" s="23"/>
      <c r="Q396" s="23"/>
      <c r="R396" s="23"/>
      <c r="S396" s="23"/>
      <c r="T396" s="278" t="s">
        <v>339</v>
      </c>
      <c r="U396" s="289">
        <f t="shared" ref="U396:U397" si="81">+G396/F396</f>
        <v>5666.666666666667</v>
      </c>
      <c r="V396" s="117">
        <v>2500</v>
      </c>
      <c r="W396" s="118">
        <f>+U396-V396</f>
        <v>3166.666666666667</v>
      </c>
      <c r="X396" s="118">
        <f>+W396-Y396</f>
        <v>1733.3333333333335</v>
      </c>
      <c r="Y396" s="118">
        <f>(U396-5000)/2+1100</f>
        <v>1433.3333333333335</v>
      </c>
      <c r="Z396" s="118">
        <f>+V396*F396</f>
        <v>37500</v>
      </c>
      <c r="AA396" s="118">
        <f>+X396*F396</f>
        <v>26000.000000000004</v>
      </c>
      <c r="AB396" s="119">
        <f>+Y396*F396</f>
        <v>21500.000000000004</v>
      </c>
    </row>
    <row r="397" spans="1:28" ht="15.75" thickBot="1" x14ac:dyDescent="0.3">
      <c r="A397" s="23"/>
      <c r="B397" s="545">
        <v>42377</v>
      </c>
      <c r="C397" s="544">
        <v>42585</v>
      </c>
      <c r="D397" s="670"/>
      <c r="E397" s="94" t="s">
        <v>137</v>
      </c>
      <c r="F397" s="94">
        <v>7</v>
      </c>
      <c r="G397" s="547">
        <v>39662</v>
      </c>
      <c r="H397" s="56" t="s">
        <v>25</v>
      </c>
      <c r="I397" s="577">
        <v>0</v>
      </c>
      <c r="J397" s="23"/>
      <c r="K397" s="23"/>
      <c r="L397" s="94"/>
      <c r="M397" s="69"/>
      <c r="N397" s="68"/>
      <c r="O397" s="23">
        <v>0</v>
      </c>
      <c r="P397" s="23"/>
      <c r="Q397" s="23"/>
      <c r="R397" s="23"/>
      <c r="S397" s="23"/>
      <c r="T397" s="278" t="s">
        <v>340</v>
      </c>
      <c r="U397" s="291">
        <f t="shared" si="81"/>
        <v>5666</v>
      </c>
      <c r="V397" s="121">
        <v>2500</v>
      </c>
      <c r="W397" s="122">
        <f>+U397-V397</f>
        <v>3166</v>
      </c>
      <c r="X397" s="122">
        <f>+W397-Y397</f>
        <v>1733</v>
      </c>
      <c r="Y397" s="122">
        <f>(U397-5000)/2+1100</f>
        <v>1433</v>
      </c>
      <c r="Z397" s="122">
        <f>+V397*F397</f>
        <v>17500</v>
      </c>
      <c r="AA397" s="122">
        <f>+X397*F397</f>
        <v>12131</v>
      </c>
      <c r="AB397" s="123">
        <f>+Y397*F397</f>
        <v>10031</v>
      </c>
    </row>
    <row r="398" spans="1:28" ht="15.75" thickBot="1" x14ac:dyDescent="0.3">
      <c r="A398" s="116"/>
      <c r="B398" s="33">
        <v>42377</v>
      </c>
      <c r="C398" s="16">
        <v>42586</v>
      </c>
      <c r="D398" s="62" t="s">
        <v>341</v>
      </c>
      <c r="E398" s="23" t="s">
        <v>123</v>
      </c>
      <c r="F398" s="23">
        <v>24</v>
      </c>
      <c r="G398" s="133"/>
      <c r="H398" s="23" t="s">
        <v>50</v>
      </c>
      <c r="I398" s="577"/>
      <c r="J398" s="23"/>
      <c r="K398" s="23"/>
      <c r="L398" s="23">
        <v>0</v>
      </c>
      <c r="M398" s="69"/>
      <c r="N398" s="68"/>
      <c r="O398" s="23"/>
      <c r="P398" s="23">
        <v>0</v>
      </c>
      <c r="Q398" s="23"/>
      <c r="R398" s="23"/>
      <c r="S398" s="23"/>
      <c r="T398" s="135"/>
    </row>
    <row r="399" spans="1:28" ht="15.75" thickBot="1" x14ac:dyDescent="0.3">
      <c r="A399" s="23"/>
      <c r="B399" s="613">
        <v>42377</v>
      </c>
      <c r="C399" s="572">
        <v>42587</v>
      </c>
      <c r="D399" s="682"/>
      <c r="E399" s="116" t="s">
        <v>148</v>
      </c>
      <c r="F399" s="116">
        <v>15</v>
      </c>
      <c r="G399" s="619">
        <v>85000</v>
      </c>
      <c r="H399" s="233" t="s">
        <v>25</v>
      </c>
      <c r="I399" s="577">
        <v>0</v>
      </c>
      <c r="J399" s="23"/>
      <c r="K399" s="23"/>
      <c r="L399" s="116"/>
      <c r="M399" s="69"/>
      <c r="N399" s="68"/>
      <c r="O399" s="23">
        <v>0</v>
      </c>
      <c r="P399" s="23"/>
      <c r="Q399" s="23"/>
      <c r="R399" s="23"/>
      <c r="S399" s="23"/>
      <c r="T399" s="278" t="s">
        <v>342</v>
      </c>
      <c r="U399" s="292">
        <f t="shared" ref="U399" si="82">+G399/F399</f>
        <v>5666.666666666667</v>
      </c>
      <c r="V399" s="124">
        <v>2500</v>
      </c>
      <c r="W399" s="125">
        <f>+U399-V399</f>
        <v>3166.666666666667</v>
      </c>
      <c r="X399" s="125">
        <f>+W399-Y399</f>
        <v>1733.3333333333335</v>
      </c>
      <c r="Y399" s="125">
        <f>(U399-5000)/2+1100</f>
        <v>1433.3333333333335</v>
      </c>
      <c r="Z399" s="125">
        <f>+V399*F399</f>
        <v>37500</v>
      </c>
      <c r="AA399" s="125">
        <f>+X399*F399</f>
        <v>26000.000000000004</v>
      </c>
      <c r="AB399" s="126">
        <f>+Y399*F399</f>
        <v>21500.000000000004</v>
      </c>
    </row>
    <row r="400" spans="1:28" x14ac:dyDescent="0.25">
      <c r="A400" s="32"/>
      <c r="B400" s="33">
        <v>42377</v>
      </c>
      <c r="C400" s="16">
        <v>42588</v>
      </c>
      <c r="D400" s="62" t="s">
        <v>343</v>
      </c>
      <c r="E400" s="23" t="s">
        <v>90</v>
      </c>
      <c r="F400" s="23">
        <v>14</v>
      </c>
      <c r="G400" s="133"/>
      <c r="H400" s="23" t="s">
        <v>50</v>
      </c>
      <c r="I400" s="577"/>
      <c r="J400" s="23"/>
      <c r="K400" s="23"/>
      <c r="L400" s="23">
        <v>0</v>
      </c>
      <c r="M400" s="69"/>
      <c r="N400" s="68"/>
      <c r="O400" s="23"/>
      <c r="P400" s="23">
        <v>0</v>
      </c>
      <c r="Q400" s="23"/>
      <c r="R400" s="23"/>
      <c r="S400" s="23"/>
      <c r="T400" s="135"/>
    </row>
    <row r="401" spans="1:28" x14ac:dyDescent="0.25">
      <c r="A401" s="23"/>
      <c r="B401" s="613">
        <v>42377</v>
      </c>
      <c r="C401" s="233">
        <v>42589</v>
      </c>
      <c r="D401" s="681"/>
      <c r="E401" s="116" t="s">
        <v>344</v>
      </c>
      <c r="F401" s="116">
        <v>15</v>
      </c>
      <c r="G401" s="619"/>
      <c r="H401" s="558" t="s">
        <v>23</v>
      </c>
      <c r="I401" s="68">
        <v>0</v>
      </c>
      <c r="J401" s="23"/>
      <c r="K401" s="23"/>
      <c r="L401" s="116"/>
      <c r="M401" s="69"/>
      <c r="N401" s="68">
        <v>0</v>
      </c>
      <c r="O401" s="23"/>
      <c r="P401" s="23"/>
      <c r="Q401" s="23"/>
      <c r="R401" s="23"/>
      <c r="S401" s="23"/>
      <c r="T401" s="135"/>
    </row>
    <row r="402" spans="1:28" ht="15.75" thickBot="1" x14ac:dyDescent="0.3">
      <c r="A402" s="94"/>
      <c r="B402" s="33">
        <v>42377</v>
      </c>
      <c r="C402" s="16">
        <v>42590</v>
      </c>
      <c r="D402" s="62" t="s">
        <v>345</v>
      </c>
      <c r="E402" s="23" t="s">
        <v>101</v>
      </c>
      <c r="F402" s="23">
        <v>14</v>
      </c>
      <c r="G402" s="133"/>
      <c r="H402" s="23" t="s">
        <v>50</v>
      </c>
      <c r="I402" s="577"/>
      <c r="J402" s="23"/>
      <c r="K402" s="23"/>
      <c r="L402" s="23">
        <v>0</v>
      </c>
      <c r="M402" s="69"/>
      <c r="N402" s="68"/>
      <c r="O402" s="23"/>
      <c r="P402" s="23">
        <v>0</v>
      </c>
      <c r="Q402" s="23"/>
      <c r="R402" s="23"/>
      <c r="S402" s="23"/>
      <c r="T402" s="135"/>
    </row>
    <row r="403" spans="1:28" ht="15.75" thickBot="1" x14ac:dyDescent="0.3">
      <c r="A403" s="23"/>
      <c r="B403" s="613">
        <v>42377</v>
      </c>
      <c r="C403" s="572">
        <v>42591</v>
      </c>
      <c r="D403" s="682"/>
      <c r="E403" s="116" t="s">
        <v>177</v>
      </c>
      <c r="F403" s="116">
        <v>7</v>
      </c>
      <c r="G403" s="619">
        <v>39662</v>
      </c>
      <c r="H403" s="233" t="s">
        <v>25</v>
      </c>
      <c r="I403" s="577">
        <v>0</v>
      </c>
      <c r="J403" s="23"/>
      <c r="K403" s="23"/>
      <c r="L403" s="116"/>
      <c r="M403" s="69"/>
      <c r="N403" s="68"/>
      <c r="O403" s="23">
        <v>0</v>
      </c>
      <c r="P403" s="23"/>
      <c r="Q403" s="23"/>
      <c r="R403" s="23"/>
      <c r="S403" s="23"/>
      <c r="T403" s="278" t="s">
        <v>346</v>
      </c>
      <c r="U403" s="292">
        <f t="shared" ref="U403" si="83">+G403/F403</f>
        <v>5666</v>
      </c>
      <c r="V403" s="124">
        <v>2500</v>
      </c>
      <c r="W403" s="125">
        <f>+U403-V403</f>
        <v>3166</v>
      </c>
      <c r="X403" s="125">
        <f>+W403-Y403</f>
        <v>1733</v>
      </c>
      <c r="Y403" s="125">
        <f>(U403-5000)/2+1100</f>
        <v>1433</v>
      </c>
      <c r="Z403" s="125">
        <f>+V403*F403</f>
        <v>17500</v>
      </c>
      <c r="AA403" s="125">
        <f>+X403*F403</f>
        <v>12131</v>
      </c>
      <c r="AB403" s="126">
        <f>+Y403*F403</f>
        <v>10031</v>
      </c>
    </row>
    <row r="404" spans="1:28" x14ac:dyDescent="0.25">
      <c r="A404" s="32"/>
      <c r="B404" s="33">
        <v>42377</v>
      </c>
      <c r="C404" s="16">
        <v>42592</v>
      </c>
      <c r="D404" s="62" t="s">
        <v>347</v>
      </c>
      <c r="E404" s="23" t="s">
        <v>113</v>
      </c>
      <c r="F404" s="23">
        <v>14</v>
      </c>
      <c r="G404" s="133"/>
      <c r="H404" s="23" t="s">
        <v>50</v>
      </c>
      <c r="I404" s="577"/>
      <c r="J404" s="23"/>
      <c r="K404" s="23"/>
      <c r="L404" s="23">
        <v>0</v>
      </c>
      <c r="M404" s="69"/>
      <c r="N404" s="68"/>
      <c r="O404" s="23"/>
      <c r="P404" s="23">
        <v>0</v>
      </c>
      <c r="Q404" s="23"/>
      <c r="R404" s="23"/>
      <c r="S404" s="23"/>
      <c r="T404" s="135"/>
    </row>
    <row r="405" spans="1:28" x14ac:dyDescent="0.25">
      <c r="A405" s="23"/>
      <c r="B405" s="33">
        <v>42377</v>
      </c>
      <c r="C405" s="16">
        <v>42593</v>
      </c>
      <c r="D405" s="62" t="s">
        <v>348</v>
      </c>
      <c r="E405" s="23" t="s">
        <v>94</v>
      </c>
      <c r="F405" s="23">
        <v>14</v>
      </c>
      <c r="G405" s="133"/>
      <c r="H405" s="23" t="s">
        <v>50</v>
      </c>
      <c r="I405" s="577"/>
      <c r="J405" s="23"/>
      <c r="K405" s="23"/>
      <c r="L405" s="23">
        <v>0</v>
      </c>
      <c r="M405" s="69"/>
      <c r="N405" s="68"/>
      <c r="O405" s="23"/>
      <c r="P405" s="23">
        <v>0</v>
      </c>
      <c r="Q405" s="23"/>
      <c r="R405" s="23"/>
      <c r="S405" s="23"/>
      <c r="T405" s="135"/>
    </row>
    <row r="406" spans="1:28" x14ac:dyDescent="0.25">
      <c r="A406" s="23"/>
      <c r="B406" s="33">
        <v>42377</v>
      </c>
      <c r="C406" s="16">
        <v>42594</v>
      </c>
      <c r="D406" s="62" t="s">
        <v>349</v>
      </c>
      <c r="E406" s="23" t="s">
        <v>123</v>
      </c>
      <c r="F406" s="23">
        <v>24</v>
      </c>
      <c r="G406" s="133"/>
      <c r="H406" s="23" t="s">
        <v>50</v>
      </c>
      <c r="I406" s="577"/>
      <c r="J406" s="23"/>
      <c r="K406" s="23"/>
      <c r="L406" s="23">
        <v>0</v>
      </c>
      <c r="M406" s="69"/>
      <c r="N406" s="68"/>
      <c r="O406" s="23"/>
      <c r="P406" s="23">
        <v>0</v>
      </c>
      <c r="Q406" s="23"/>
      <c r="R406" s="23"/>
      <c r="S406" s="23"/>
      <c r="T406" s="135"/>
    </row>
    <row r="407" spans="1:28" x14ac:dyDescent="0.25">
      <c r="A407" s="23"/>
      <c r="B407" s="33">
        <v>42377</v>
      </c>
      <c r="C407" s="16">
        <v>42595</v>
      </c>
      <c r="D407" s="62" t="s">
        <v>350</v>
      </c>
      <c r="E407" s="23" t="s">
        <v>109</v>
      </c>
      <c r="F407" s="23">
        <v>14</v>
      </c>
      <c r="G407" s="133"/>
      <c r="H407" s="23" t="s">
        <v>50</v>
      </c>
      <c r="I407" s="577"/>
      <c r="J407" s="23"/>
      <c r="K407" s="23"/>
      <c r="L407" s="23">
        <v>0</v>
      </c>
      <c r="M407" s="69"/>
      <c r="N407" s="68"/>
      <c r="O407" s="23"/>
      <c r="P407" s="23">
        <v>0</v>
      </c>
      <c r="Q407" s="23"/>
      <c r="R407" s="23"/>
      <c r="S407" s="23"/>
      <c r="T407" s="135"/>
    </row>
    <row r="408" spans="1:28" x14ac:dyDescent="0.25">
      <c r="A408" s="23"/>
      <c r="B408" s="33">
        <v>42377</v>
      </c>
      <c r="C408" s="16">
        <v>42596</v>
      </c>
      <c r="D408" s="62" t="s">
        <v>351</v>
      </c>
      <c r="E408" s="23" t="s">
        <v>120</v>
      </c>
      <c r="F408" s="23">
        <v>14</v>
      </c>
      <c r="G408" s="133"/>
      <c r="H408" s="23" t="s">
        <v>50</v>
      </c>
      <c r="I408" s="577"/>
      <c r="J408" s="23"/>
      <c r="K408" s="23"/>
      <c r="L408" s="23">
        <v>0</v>
      </c>
      <c r="M408" s="69"/>
      <c r="N408" s="68"/>
      <c r="O408" s="23"/>
      <c r="P408" s="23">
        <v>0</v>
      </c>
      <c r="Q408" s="23"/>
      <c r="R408" s="23"/>
      <c r="S408" s="23"/>
      <c r="T408" s="135"/>
    </row>
    <row r="409" spans="1:28" x14ac:dyDescent="0.25">
      <c r="A409" s="23"/>
      <c r="B409" s="33">
        <v>42377</v>
      </c>
      <c r="C409" s="16">
        <v>42597</v>
      </c>
      <c r="D409" s="62" t="s">
        <v>352</v>
      </c>
      <c r="E409" s="23" t="s">
        <v>202</v>
      </c>
      <c r="F409" s="23">
        <v>14</v>
      </c>
      <c r="G409" s="133"/>
      <c r="H409" s="23" t="s">
        <v>50</v>
      </c>
      <c r="I409" s="577"/>
      <c r="J409" s="23"/>
      <c r="K409" s="23"/>
      <c r="L409" s="23">
        <v>0</v>
      </c>
      <c r="M409" s="69"/>
      <c r="N409" s="68"/>
      <c r="O409" s="23"/>
      <c r="P409" s="23">
        <v>0</v>
      </c>
      <c r="Q409" s="23"/>
      <c r="R409" s="23"/>
      <c r="S409" s="23"/>
      <c r="T409" s="135"/>
    </row>
    <row r="410" spans="1:28" x14ac:dyDescent="0.25">
      <c r="A410" s="23"/>
      <c r="B410" s="33">
        <v>42377</v>
      </c>
      <c r="C410" s="16">
        <v>42598</v>
      </c>
      <c r="D410" s="62" t="s">
        <v>353</v>
      </c>
      <c r="E410" s="23" t="s">
        <v>117</v>
      </c>
      <c r="F410" s="23">
        <v>14</v>
      </c>
      <c r="G410" s="133"/>
      <c r="H410" s="23" t="s">
        <v>50</v>
      </c>
      <c r="I410" s="577"/>
      <c r="J410" s="23"/>
      <c r="K410" s="23"/>
      <c r="L410" s="23">
        <v>0</v>
      </c>
      <c r="M410" s="69"/>
      <c r="N410" s="68"/>
      <c r="O410" s="23"/>
      <c r="P410" s="23">
        <v>0</v>
      </c>
      <c r="Q410" s="23"/>
      <c r="R410" s="23"/>
      <c r="S410" s="23"/>
      <c r="T410" s="135"/>
    </row>
    <row r="411" spans="1:28" ht="15.75" thickBot="1" x14ac:dyDescent="0.3">
      <c r="A411" s="94"/>
      <c r="B411" s="33">
        <v>42377</v>
      </c>
      <c r="C411" s="16">
        <v>42599</v>
      </c>
      <c r="D411" s="62" t="s">
        <v>354</v>
      </c>
      <c r="E411" s="23" t="s">
        <v>97</v>
      </c>
      <c r="F411" s="23">
        <v>24</v>
      </c>
      <c r="G411" s="133"/>
      <c r="H411" s="23" t="s">
        <v>50</v>
      </c>
      <c r="I411" s="577"/>
      <c r="J411" s="23"/>
      <c r="K411" s="23"/>
      <c r="L411" s="23">
        <v>0</v>
      </c>
      <c r="M411" s="69"/>
      <c r="N411" s="68"/>
      <c r="O411" s="23"/>
      <c r="P411" s="23">
        <v>0</v>
      </c>
      <c r="Q411" s="23"/>
      <c r="R411" s="23"/>
      <c r="S411" s="23"/>
      <c r="T411" s="135"/>
    </row>
    <row r="412" spans="1:28" x14ac:dyDescent="0.25">
      <c r="A412" s="23"/>
      <c r="B412" s="54">
        <v>42377</v>
      </c>
      <c r="C412" s="350">
        <v>42600</v>
      </c>
      <c r="D412" s="609"/>
      <c r="E412" s="32" t="s">
        <v>71</v>
      </c>
      <c r="F412" s="32">
        <v>7</v>
      </c>
      <c r="G412" s="134">
        <v>39662</v>
      </c>
      <c r="H412" s="24" t="s">
        <v>25</v>
      </c>
      <c r="I412" s="577">
        <v>0</v>
      </c>
      <c r="J412" s="23"/>
      <c r="K412" s="23"/>
      <c r="L412" s="32"/>
      <c r="M412" s="69"/>
      <c r="N412" s="68"/>
      <c r="O412" s="23">
        <v>0</v>
      </c>
      <c r="P412" s="23"/>
      <c r="Q412" s="23"/>
      <c r="R412" s="23"/>
      <c r="S412" s="23"/>
      <c r="T412" s="278" t="s">
        <v>355</v>
      </c>
      <c r="U412" s="289">
        <f t="shared" ref="U412:U413" si="84">+G412/F412</f>
        <v>5666</v>
      </c>
      <c r="V412" s="117">
        <v>2500</v>
      </c>
      <c r="W412" s="118">
        <f>+U412-V412</f>
        <v>3166</v>
      </c>
      <c r="X412" s="118">
        <f>+W412-Y412</f>
        <v>1733</v>
      </c>
      <c r="Y412" s="118">
        <f>(U412-5000)/2+1100</f>
        <v>1433</v>
      </c>
      <c r="Z412" s="118">
        <f>+V412*F412</f>
        <v>17500</v>
      </c>
      <c r="AA412" s="118">
        <f>+X412*F412</f>
        <v>12131</v>
      </c>
      <c r="AB412" s="119">
        <f>+Y412*F412</f>
        <v>10031</v>
      </c>
    </row>
    <row r="413" spans="1:28" ht="15.75" thickBot="1" x14ac:dyDescent="0.3">
      <c r="A413" s="23"/>
      <c r="B413" s="33">
        <v>42377</v>
      </c>
      <c r="C413" s="240">
        <v>42601</v>
      </c>
      <c r="D413" s="601"/>
      <c r="E413" s="23" t="s">
        <v>103</v>
      </c>
      <c r="F413" s="23">
        <v>15</v>
      </c>
      <c r="G413" s="133">
        <v>85000</v>
      </c>
      <c r="H413" s="16" t="s">
        <v>25</v>
      </c>
      <c r="I413" s="577">
        <v>0</v>
      </c>
      <c r="J413" s="23"/>
      <c r="K413" s="23"/>
      <c r="L413" s="23"/>
      <c r="M413" s="69"/>
      <c r="N413" s="68"/>
      <c r="O413" s="23">
        <v>0</v>
      </c>
      <c r="P413" s="23"/>
      <c r="Q413" s="23"/>
      <c r="R413" s="23"/>
      <c r="S413" s="23"/>
      <c r="T413" s="278" t="s">
        <v>356</v>
      </c>
      <c r="U413" s="291">
        <f t="shared" si="84"/>
        <v>5666.666666666667</v>
      </c>
      <c r="V413" s="121">
        <v>2500</v>
      </c>
      <c r="W413" s="122">
        <f>+U413-V413</f>
        <v>3166.666666666667</v>
      </c>
      <c r="X413" s="122">
        <f>+W413-Y413</f>
        <v>1733.3333333333335</v>
      </c>
      <c r="Y413" s="122">
        <f>(U413-5000)/2+1100</f>
        <v>1433.3333333333335</v>
      </c>
      <c r="Z413" s="122">
        <f>+V413*F413</f>
        <v>37500</v>
      </c>
      <c r="AA413" s="122">
        <f>+X413*F413</f>
        <v>26000.000000000004</v>
      </c>
      <c r="AB413" s="123">
        <f>+Y413*F413</f>
        <v>21500.000000000004</v>
      </c>
    </row>
    <row r="414" spans="1:28" x14ac:dyDescent="0.25">
      <c r="A414" s="32"/>
      <c r="B414" s="54">
        <v>42377</v>
      </c>
      <c r="C414" s="24">
        <v>42602</v>
      </c>
      <c r="D414" s="62"/>
      <c r="E414" s="32" t="s">
        <v>210</v>
      </c>
      <c r="F414" s="32">
        <v>15</v>
      </c>
      <c r="G414" s="134"/>
      <c r="H414" s="77" t="s">
        <v>23</v>
      </c>
      <c r="I414" s="68">
        <v>0</v>
      </c>
      <c r="J414" s="23"/>
      <c r="K414" s="23"/>
      <c r="L414" s="23"/>
      <c r="M414" s="69"/>
      <c r="N414" s="68">
        <v>0</v>
      </c>
      <c r="O414" s="23"/>
      <c r="P414" s="23"/>
      <c r="Q414" s="23"/>
      <c r="R414" s="23"/>
      <c r="S414" s="23"/>
      <c r="T414" s="135"/>
    </row>
    <row r="415" spans="1:28" x14ac:dyDescent="0.25">
      <c r="A415" s="23"/>
      <c r="B415" s="33">
        <v>42377</v>
      </c>
      <c r="C415" s="16">
        <v>42603</v>
      </c>
      <c r="D415" s="62"/>
      <c r="E415" s="23" t="s">
        <v>178</v>
      </c>
      <c r="F415" s="23">
        <v>15</v>
      </c>
      <c r="G415" s="133"/>
      <c r="H415" s="64" t="s">
        <v>23</v>
      </c>
      <c r="I415" s="68">
        <v>0</v>
      </c>
      <c r="J415" s="23"/>
      <c r="K415" s="23"/>
      <c r="L415" s="23"/>
      <c r="M415" s="69"/>
      <c r="N415" s="68">
        <v>0</v>
      </c>
      <c r="O415" s="23"/>
      <c r="P415" s="23"/>
      <c r="Q415" s="23"/>
      <c r="R415" s="23"/>
      <c r="S415" s="23"/>
      <c r="T415" s="135"/>
    </row>
    <row r="416" spans="1:28" x14ac:dyDescent="0.25">
      <c r="A416" s="23"/>
      <c r="B416" s="545">
        <v>42377</v>
      </c>
      <c r="C416" s="56">
        <v>42604</v>
      </c>
      <c r="D416" s="105"/>
      <c r="E416" s="94" t="s">
        <v>121</v>
      </c>
      <c r="F416" s="94">
        <v>15</v>
      </c>
      <c r="G416" s="547"/>
      <c r="H416" s="106" t="s">
        <v>23</v>
      </c>
      <c r="I416" s="68">
        <v>0</v>
      </c>
      <c r="J416" s="23"/>
      <c r="K416" s="23"/>
      <c r="L416" s="94"/>
      <c r="M416" s="69"/>
      <c r="N416" s="68">
        <v>0</v>
      </c>
      <c r="O416" s="23"/>
      <c r="P416" s="23"/>
      <c r="Q416" s="23"/>
      <c r="R416" s="23"/>
      <c r="S416" s="23"/>
      <c r="T416" s="135"/>
    </row>
    <row r="417" spans="1:28" ht="15.75" thickBot="1" x14ac:dyDescent="0.3">
      <c r="A417" s="94"/>
      <c r="B417" s="33">
        <v>42377</v>
      </c>
      <c r="C417" s="16">
        <v>42605</v>
      </c>
      <c r="D417" s="62" t="s">
        <v>357</v>
      </c>
      <c r="E417" s="23" t="s">
        <v>109</v>
      </c>
      <c r="F417" s="23">
        <v>14</v>
      </c>
      <c r="G417" s="133"/>
      <c r="H417" s="23" t="s">
        <v>50</v>
      </c>
      <c r="I417" s="577"/>
      <c r="J417" s="23"/>
      <c r="K417" s="23"/>
      <c r="L417" s="23">
        <v>0</v>
      </c>
      <c r="M417" s="69"/>
      <c r="N417" s="68"/>
      <c r="O417" s="23"/>
      <c r="P417" s="23">
        <v>0</v>
      </c>
      <c r="Q417" s="23"/>
      <c r="R417" s="23"/>
      <c r="S417" s="23"/>
      <c r="T417" s="135"/>
    </row>
    <row r="418" spans="1:28" x14ac:dyDescent="0.25">
      <c r="A418" s="23"/>
      <c r="B418" s="54">
        <v>42377</v>
      </c>
      <c r="C418" s="350">
        <v>42606</v>
      </c>
      <c r="D418" s="609"/>
      <c r="E418" s="32" t="s">
        <v>111</v>
      </c>
      <c r="F418" s="32">
        <v>15</v>
      </c>
      <c r="G418" s="134">
        <v>85000</v>
      </c>
      <c r="H418" s="24" t="s">
        <v>25</v>
      </c>
      <c r="I418" s="577">
        <v>0</v>
      </c>
      <c r="J418" s="23"/>
      <c r="K418" s="23"/>
      <c r="L418" s="32"/>
      <c r="M418" s="69"/>
      <c r="N418" s="68"/>
      <c r="O418" s="23">
        <v>0</v>
      </c>
      <c r="P418" s="23"/>
      <c r="Q418" s="23"/>
      <c r="R418" s="23"/>
      <c r="S418" s="23"/>
      <c r="T418" s="278" t="s">
        <v>358</v>
      </c>
      <c r="U418" s="289">
        <f t="shared" ref="U418:U420" si="85">+G418/F418</f>
        <v>5666.666666666667</v>
      </c>
      <c r="V418" s="117">
        <v>2500</v>
      </c>
      <c r="W418" s="118">
        <f>+U418-V418</f>
        <v>3166.666666666667</v>
      </c>
      <c r="X418" s="118">
        <f>+W418-Y418</f>
        <v>1733.3333333333335</v>
      </c>
      <c r="Y418" s="118">
        <f>(U418-5000)/2+1100</f>
        <v>1433.3333333333335</v>
      </c>
      <c r="Z418" s="118">
        <f>+V418*F418</f>
        <v>37500</v>
      </c>
      <c r="AA418" s="118">
        <f>+X418*F418</f>
        <v>26000.000000000004</v>
      </c>
      <c r="AB418" s="119">
        <f>+Y418*F418</f>
        <v>21500.000000000004</v>
      </c>
    </row>
    <row r="419" spans="1:28" x14ac:dyDescent="0.25">
      <c r="A419" s="23"/>
      <c r="B419" s="33">
        <v>42377</v>
      </c>
      <c r="C419" s="240">
        <v>42607</v>
      </c>
      <c r="D419" s="601"/>
      <c r="E419" s="23" t="s">
        <v>360</v>
      </c>
      <c r="F419" s="23">
        <v>7</v>
      </c>
      <c r="G419" s="133">
        <v>39662</v>
      </c>
      <c r="H419" s="16" t="s">
        <v>25</v>
      </c>
      <c r="I419" s="577">
        <v>0</v>
      </c>
      <c r="J419" s="23"/>
      <c r="K419" s="23"/>
      <c r="L419" s="23"/>
      <c r="M419" s="69"/>
      <c r="N419" s="68"/>
      <c r="O419" s="23">
        <v>0</v>
      </c>
      <c r="P419" s="23"/>
      <c r="Q419" s="23"/>
      <c r="R419" s="23"/>
      <c r="S419" s="23"/>
      <c r="T419" s="278" t="s">
        <v>359</v>
      </c>
      <c r="U419" s="290">
        <f t="shared" si="85"/>
        <v>5666</v>
      </c>
      <c r="V419" s="21">
        <v>2500</v>
      </c>
      <c r="W419" s="22">
        <f>+U419-V419</f>
        <v>3166</v>
      </c>
      <c r="X419" s="22">
        <f>+W419-Y419</f>
        <v>1733</v>
      </c>
      <c r="Y419" s="22">
        <f>(U419-5000)/2+1100</f>
        <v>1433</v>
      </c>
      <c r="Z419" s="22">
        <f>+V419*F419</f>
        <v>17500</v>
      </c>
      <c r="AA419" s="22">
        <f>+X419*F419</f>
        <v>12131</v>
      </c>
      <c r="AB419" s="120">
        <f>+Y419*F419</f>
        <v>10031</v>
      </c>
    </row>
    <row r="420" spans="1:28" ht="15.75" thickBot="1" x14ac:dyDescent="0.3">
      <c r="A420" s="23"/>
      <c r="B420" s="545">
        <v>42377</v>
      </c>
      <c r="C420" s="544">
        <v>42608</v>
      </c>
      <c r="D420" s="670"/>
      <c r="E420" s="94" t="s">
        <v>187</v>
      </c>
      <c r="F420" s="94">
        <v>15</v>
      </c>
      <c r="G420" s="547">
        <v>85000</v>
      </c>
      <c r="H420" s="56" t="s">
        <v>25</v>
      </c>
      <c r="I420" s="577">
        <v>0</v>
      </c>
      <c r="J420" s="23"/>
      <c r="K420" s="23"/>
      <c r="L420" s="94"/>
      <c r="M420" s="69"/>
      <c r="N420" s="68"/>
      <c r="O420" s="23">
        <v>0</v>
      </c>
      <c r="P420" s="23"/>
      <c r="Q420" s="23"/>
      <c r="R420" s="23"/>
      <c r="S420" s="23"/>
      <c r="T420" s="278" t="s">
        <v>361</v>
      </c>
      <c r="U420" s="291">
        <f t="shared" si="85"/>
        <v>5666.666666666667</v>
      </c>
      <c r="V420" s="121">
        <v>2500</v>
      </c>
      <c r="W420" s="122">
        <f>+U420-V420</f>
        <v>3166.666666666667</v>
      </c>
      <c r="X420" s="122">
        <f>+W420-Y420</f>
        <v>1733.3333333333335</v>
      </c>
      <c r="Y420" s="122">
        <f>(U420-5000)/2+1100</f>
        <v>1433.3333333333335</v>
      </c>
      <c r="Z420" s="122">
        <f>+V420*F420</f>
        <v>37500</v>
      </c>
      <c r="AA420" s="122">
        <f>+X420*F420</f>
        <v>26000.000000000004</v>
      </c>
      <c r="AB420" s="123">
        <f>+Y420*F420</f>
        <v>21500.000000000004</v>
      </c>
    </row>
    <row r="421" spans="1:28" x14ac:dyDescent="0.25">
      <c r="A421" s="32"/>
      <c r="B421" s="33">
        <v>42377</v>
      </c>
      <c r="C421" s="16">
        <v>42609</v>
      </c>
      <c r="D421" s="62" t="s">
        <v>362</v>
      </c>
      <c r="E421" s="23" t="s">
        <v>97</v>
      </c>
      <c r="F421" s="23">
        <v>24</v>
      </c>
      <c r="G421" s="133"/>
      <c r="H421" s="23" t="s">
        <v>50</v>
      </c>
      <c r="I421" s="577"/>
      <c r="J421" s="23"/>
      <c r="K421" s="23"/>
      <c r="L421" s="23">
        <v>0</v>
      </c>
      <c r="M421" s="69"/>
      <c r="N421" s="68"/>
      <c r="O421" s="23"/>
      <c r="P421" s="23">
        <v>0</v>
      </c>
      <c r="Q421" s="23"/>
      <c r="R421" s="23"/>
      <c r="S421" s="23"/>
      <c r="T421" s="135"/>
    </row>
    <row r="422" spans="1:28" ht="15.75" thickBot="1" x14ac:dyDescent="0.3">
      <c r="A422" s="94"/>
      <c r="B422" s="33">
        <v>42377</v>
      </c>
      <c r="C422" s="16">
        <v>42610</v>
      </c>
      <c r="D422" s="62" t="s">
        <v>363</v>
      </c>
      <c r="E422" s="23" t="s">
        <v>123</v>
      </c>
      <c r="F422" s="23">
        <v>24</v>
      </c>
      <c r="G422" s="133"/>
      <c r="H422" s="23" t="s">
        <v>50</v>
      </c>
      <c r="I422" s="577"/>
      <c r="J422" s="23"/>
      <c r="K422" s="23"/>
      <c r="L422" s="23">
        <v>0</v>
      </c>
      <c r="M422" s="69"/>
      <c r="N422" s="68"/>
      <c r="O422" s="23"/>
      <c r="P422" s="23">
        <v>0</v>
      </c>
      <c r="Q422" s="23"/>
      <c r="R422" s="23"/>
      <c r="S422" s="23"/>
      <c r="T422" s="135"/>
    </row>
    <row r="423" spans="1:28" x14ac:dyDescent="0.25">
      <c r="A423" s="23"/>
      <c r="B423" s="54">
        <v>42377</v>
      </c>
      <c r="C423" s="350">
        <v>42611</v>
      </c>
      <c r="D423" s="609"/>
      <c r="E423" s="32" t="s">
        <v>365</v>
      </c>
      <c r="F423" s="32">
        <v>7</v>
      </c>
      <c r="G423" s="134">
        <v>39662</v>
      </c>
      <c r="H423" s="24" t="s">
        <v>25</v>
      </c>
      <c r="I423" s="577">
        <v>0</v>
      </c>
      <c r="J423" s="23"/>
      <c r="K423" s="23"/>
      <c r="L423" s="32"/>
      <c r="M423" s="69"/>
      <c r="N423" s="68"/>
      <c r="O423" s="23">
        <v>0</v>
      </c>
      <c r="P423" s="23"/>
      <c r="Q423" s="23"/>
      <c r="R423" s="23"/>
      <c r="S423" s="23"/>
      <c r="T423" s="278" t="s">
        <v>364</v>
      </c>
      <c r="U423" s="289">
        <f t="shared" ref="U423:U424" si="86">+G423/F423</f>
        <v>5666</v>
      </c>
      <c r="V423" s="117">
        <v>2500</v>
      </c>
      <c r="W423" s="118">
        <f>+U423-V423</f>
        <v>3166</v>
      </c>
      <c r="X423" s="118">
        <f>+W423-Y423</f>
        <v>1733</v>
      </c>
      <c r="Y423" s="118">
        <f>(U423-5000)/2+1100</f>
        <v>1433</v>
      </c>
      <c r="Z423" s="118">
        <f>+V423*F423</f>
        <v>17500</v>
      </c>
      <c r="AA423" s="118">
        <f>+X423*F423</f>
        <v>12131</v>
      </c>
      <c r="AB423" s="119">
        <f>+Y423*F423</f>
        <v>10031</v>
      </c>
    </row>
    <row r="424" spans="1:28" ht="15.75" thickBot="1" x14ac:dyDescent="0.3">
      <c r="A424" s="23"/>
      <c r="B424" s="545">
        <v>42377</v>
      </c>
      <c r="C424" s="544">
        <v>42612</v>
      </c>
      <c r="D424" s="670"/>
      <c r="E424" s="94" t="s">
        <v>173</v>
      </c>
      <c r="F424" s="94">
        <v>7</v>
      </c>
      <c r="G424" s="547">
        <v>39662</v>
      </c>
      <c r="H424" s="56" t="s">
        <v>25</v>
      </c>
      <c r="I424" s="577">
        <v>0</v>
      </c>
      <c r="J424" s="23"/>
      <c r="K424" s="23"/>
      <c r="L424" s="94"/>
      <c r="M424" s="69"/>
      <c r="N424" s="68"/>
      <c r="O424" s="23">
        <v>0</v>
      </c>
      <c r="P424" s="23"/>
      <c r="Q424" s="23"/>
      <c r="R424" s="23"/>
      <c r="S424" s="23"/>
      <c r="T424" s="278" t="s">
        <v>366</v>
      </c>
      <c r="U424" s="291">
        <f t="shared" si="86"/>
        <v>5666</v>
      </c>
      <c r="V424" s="121">
        <v>2500</v>
      </c>
      <c r="W424" s="122">
        <f>+U424-V424</f>
        <v>3166</v>
      </c>
      <c r="X424" s="122">
        <f>+W424-Y424</f>
        <v>1733</v>
      </c>
      <c r="Y424" s="122">
        <f>(U424-5000)/2+1100</f>
        <v>1433</v>
      </c>
      <c r="Z424" s="122">
        <f>+V424*F424</f>
        <v>17500</v>
      </c>
      <c r="AA424" s="122">
        <f>+X424*F424</f>
        <v>12131</v>
      </c>
      <c r="AB424" s="123">
        <f>+Y424*F424</f>
        <v>10031</v>
      </c>
    </row>
    <row r="425" spans="1:28" x14ac:dyDescent="0.25">
      <c r="A425" s="32"/>
      <c r="B425" s="33">
        <v>42377</v>
      </c>
      <c r="C425" s="16">
        <v>42613</v>
      </c>
      <c r="D425" s="62" t="s">
        <v>367</v>
      </c>
      <c r="E425" s="23" t="s">
        <v>101</v>
      </c>
      <c r="F425" s="23">
        <v>14</v>
      </c>
      <c r="G425" s="133"/>
      <c r="H425" s="23" t="s">
        <v>50</v>
      </c>
      <c r="I425" s="577"/>
      <c r="J425" s="23"/>
      <c r="K425" s="23"/>
      <c r="L425" s="23">
        <v>0</v>
      </c>
      <c r="M425" s="69"/>
      <c r="N425" s="68"/>
      <c r="O425" s="23"/>
      <c r="P425" s="23">
        <v>0</v>
      </c>
      <c r="Q425" s="23"/>
      <c r="R425" s="23"/>
      <c r="S425" s="23"/>
      <c r="T425" s="135"/>
    </row>
    <row r="426" spans="1:28" x14ac:dyDescent="0.25">
      <c r="A426" s="23"/>
      <c r="B426" s="33">
        <v>42377</v>
      </c>
      <c r="C426" s="16">
        <v>42614</v>
      </c>
      <c r="D426" s="62" t="s">
        <v>368</v>
      </c>
      <c r="E426" s="23" t="s">
        <v>94</v>
      </c>
      <c r="F426" s="23">
        <v>14</v>
      </c>
      <c r="G426" s="133"/>
      <c r="H426" s="23" t="s">
        <v>50</v>
      </c>
      <c r="I426" s="577"/>
      <c r="J426" s="23"/>
      <c r="K426" s="23"/>
      <c r="L426" s="23">
        <v>0</v>
      </c>
      <c r="M426" s="69"/>
      <c r="N426" s="68"/>
      <c r="O426" s="23"/>
      <c r="P426" s="23">
        <v>0</v>
      </c>
      <c r="Q426" s="23"/>
      <c r="R426" s="23"/>
      <c r="S426" s="23"/>
      <c r="T426" s="135"/>
    </row>
    <row r="427" spans="1:28" ht="15.75" thickBot="1" x14ac:dyDescent="0.3">
      <c r="A427" s="94"/>
      <c r="B427" s="33">
        <v>42377</v>
      </c>
      <c r="C427" s="16">
        <v>42615</v>
      </c>
      <c r="D427" s="62" t="s">
        <v>369</v>
      </c>
      <c r="E427" s="23" t="s">
        <v>114</v>
      </c>
      <c r="F427" s="23">
        <v>14</v>
      </c>
      <c r="G427" s="133"/>
      <c r="H427" s="23" t="s">
        <v>50</v>
      </c>
      <c r="I427" s="577"/>
      <c r="J427" s="23"/>
      <c r="K427" s="23"/>
      <c r="L427" s="23">
        <v>0</v>
      </c>
      <c r="M427" s="69"/>
      <c r="N427" s="68"/>
      <c r="O427" s="23"/>
      <c r="P427" s="23">
        <v>0</v>
      </c>
      <c r="Q427" s="23"/>
      <c r="R427" s="23"/>
      <c r="S427" s="23"/>
      <c r="T427" s="135"/>
    </row>
    <row r="428" spans="1:28" ht="15.75" thickBot="1" x14ac:dyDescent="0.3">
      <c r="A428" s="561"/>
      <c r="B428" s="613">
        <v>42377</v>
      </c>
      <c r="C428" s="591">
        <v>42616</v>
      </c>
      <c r="D428" s="681"/>
      <c r="E428" s="226" t="s">
        <v>80</v>
      </c>
      <c r="F428" s="116">
        <v>15</v>
      </c>
      <c r="G428" s="619">
        <v>85000</v>
      </c>
      <c r="H428" s="227" t="s">
        <v>22</v>
      </c>
      <c r="I428" s="68">
        <v>0</v>
      </c>
      <c r="J428" s="23"/>
      <c r="K428" s="23"/>
      <c r="L428" s="116"/>
      <c r="M428" s="69"/>
      <c r="N428" s="68">
        <v>0</v>
      </c>
      <c r="O428" s="23"/>
      <c r="P428" s="23"/>
      <c r="Q428" s="23"/>
      <c r="R428" s="23"/>
      <c r="S428" s="23"/>
      <c r="T428" s="135"/>
      <c r="U428" s="292">
        <f t="shared" ref="U428" si="87">+G428/F428</f>
        <v>5666.666666666667</v>
      </c>
      <c r="V428" s="124">
        <v>2500</v>
      </c>
      <c r="W428" s="125">
        <f>+U428-V428</f>
        <v>3166.666666666667</v>
      </c>
      <c r="X428" s="125">
        <f>+W428-Y428</f>
        <v>1733.3333333333335</v>
      </c>
      <c r="Y428" s="125">
        <f>(U428-5000)/2+1100</f>
        <v>1433.3333333333335</v>
      </c>
      <c r="Z428" s="125">
        <f>+V428*F428</f>
        <v>37500</v>
      </c>
      <c r="AA428" s="125">
        <f>+X428*F428</f>
        <v>26000.000000000004</v>
      </c>
      <c r="AB428" s="126">
        <f>+Y428*F428</f>
        <v>21500.000000000004</v>
      </c>
    </row>
    <row r="429" spans="1:28" ht="15.75" thickBot="1" x14ac:dyDescent="0.3">
      <c r="A429" s="116"/>
      <c r="B429" s="33">
        <v>42377</v>
      </c>
      <c r="C429" s="16">
        <v>42617</v>
      </c>
      <c r="D429" s="62" t="s">
        <v>370</v>
      </c>
      <c r="E429" s="23" t="s">
        <v>98</v>
      </c>
      <c r="F429" s="23">
        <v>14</v>
      </c>
      <c r="G429" s="133"/>
      <c r="H429" s="23" t="s">
        <v>50</v>
      </c>
      <c r="I429" s="577"/>
      <c r="J429" s="23"/>
      <c r="K429" s="23"/>
      <c r="L429" s="23">
        <v>0</v>
      </c>
      <c r="M429" s="69"/>
      <c r="N429" s="68"/>
      <c r="O429" s="23"/>
      <c r="P429" s="23">
        <v>0</v>
      </c>
      <c r="Q429" s="23"/>
      <c r="R429" s="23"/>
      <c r="S429" s="23"/>
      <c r="T429" s="135"/>
    </row>
    <row r="430" spans="1:28" ht="15.75" thickBot="1" x14ac:dyDescent="0.3">
      <c r="A430" s="23"/>
      <c r="B430" s="613">
        <v>42377</v>
      </c>
      <c r="C430" s="572">
        <v>42618</v>
      </c>
      <c r="D430" s="682"/>
      <c r="E430" s="116" t="s">
        <v>371</v>
      </c>
      <c r="F430" s="116">
        <v>7</v>
      </c>
      <c r="G430" s="619">
        <v>39662</v>
      </c>
      <c r="H430" s="233" t="s">
        <v>25</v>
      </c>
      <c r="I430" s="577">
        <v>0</v>
      </c>
      <c r="J430" s="23"/>
      <c r="K430" s="23"/>
      <c r="L430" s="116"/>
      <c r="M430" s="69"/>
      <c r="N430" s="68"/>
      <c r="O430" s="23">
        <v>0</v>
      </c>
      <c r="P430" s="23"/>
      <c r="Q430" s="23"/>
      <c r="R430" s="23"/>
      <c r="S430" s="23"/>
      <c r="T430" s="278" t="s">
        <v>372</v>
      </c>
      <c r="U430" s="292">
        <f t="shared" ref="U430" si="88">+G430/F430</f>
        <v>5666</v>
      </c>
      <c r="V430" s="124">
        <v>2500</v>
      </c>
      <c r="W430" s="125">
        <f>+U430-V430</f>
        <v>3166</v>
      </c>
      <c r="X430" s="125">
        <f>+W430-Y430</f>
        <v>1733</v>
      </c>
      <c r="Y430" s="125">
        <f>(U430-5000)/2+1100</f>
        <v>1433</v>
      </c>
      <c r="Z430" s="125">
        <f>+V430*F430</f>
        <v>17500</v>
      </c>
      <c r="AA430" s="125">
        <f>+X430*F430</f>
        <v>12131</v>
      </c>
      <c r="AB430" s="126">
        <f>+Y430*F430</f>
        <v>10031</v>
      </c>
    </row>
    <row r="431" spans="1:28" x14ac:dyDescent="0.25">
      <c r="A431" s="32"/>
      <c r="B431" s="33">
        <v>42377</v>
      </c>
      <c r="C431" s="16">
        <v>42619</v>
      </c>
      <c r="D431" s="62" t="s">
        <v>373</v>
      </c>
      <c r="E431" s="23" t="s">
        <v>93</v>
      </c>
      <c r="F431" s="23">
        <v>14</v>
      </c>
      <c r="G431" s="133"/>
      <c r="H431" s="23" t="s">
        <v>50</v>
      </c>
      <c r="I431" s="577"/>
      <c r="J431" s="23"/>
      <c r="K431" s="23"/>
      <c r="L431" s="23">
        <v>0</v>
      </c>
      <c r="M431" s="69"/>
      <c r="N431" s="68"/>
      <c r="O431" s="23"/>
      <c r="P431" s="23">
        <v>0</v>
      </c>
      <c r="Q431" s="23"/>
      <c r="R431" s="23"/>
      <c r="S431" s="23"/>
      <c r="T431" s="135"/>
    </row>
    <row r="432" spans="1:28" x14ac:dyDescent="0.25">
      <c r="A432" s="23"/>
      <c r="B432" s="54">
        <v>42377</v>
      </c>
      <c r="C432" s="24">
        <v>42620</v>
      </c>
      <c r="D432" s="75"/>
      <c r="E432" s="32" t="s">
        <v>374</v>
      </c>
      <c r="F432" s="32">
        <v>15</v>
      </c>
      <c r="G432" s="134"/>
      <c r="H432" s="77" t="s">
        <v>49</v>
      </c>
      <c r="I432" s="68">
        <v>0</v>
      </c>
      <c r="J432" s="23"/>
      <c r="K432" s="23"/>
      <c r="L432" s="32"/>
      <c r="M432" s="69"/>
      <c r="N432" s="68"/>
      <c r="O432" s="23">
        <v>0</v>
      </c>
      <c r="P432" s="23"/>
      <c r="Q432" s="23"/>
      <c r="R432" s="23"/>
      <c r="S432" s="23"/>
      <c r="T432" s="135"/>
    </row>
    <row r="433" spans="1:28" x14ac:dyDescent="0.25">
      <c r="A433" s="23"/>
      <c r="B433" s="545">
        <v>42377</v>
      </c>
      <c r="C433" s="56">
        <v>42621</v>
      </c>
      <c r="D433" s="105"/>
      <c r="E433" s="94" t="s">
        <v>138</v>
      </c>
      <c r="F433" s="94">
        <v>15</v>
      </c>
      <c r="G433" s="547"/>
      <c r="H433" s="106" t="s">
        <v>51</v>
      </c>
      <c r="I433" s="68">
        <v>0</v>
      </c>
      <c r="J433" s="23"/>
      <c r="K433" s="23"/>
      <c r="L433" s="94"/>
      <c r="M433" s="69"/>
      <c r="N433" s="68"/>
      <c r="O433" s="23">
        <v>0</v>
      </c>
      <c r="P433" s="23"/>
      <c r="Q433" s="23"/>
      <c r="R433" s="23"/>
      <c r="S433" s="23"/>
      <c r="T433" s="135"/>
    </row>
    <row r="434" spans="1:28" x14ac:dyDescent="0.25">
      <c r="A434" s="23"/>
      <c r="B434" s="33">
        <v>42377</v>
      </c>
      <c r="C434" s="16">
        <v>42622</v>
      </c>
      <c r="D434" s="62" t="s">
        <v>375</v>
      </c>
      <c r="E434" s="23" t="s">
        <v>120</v>
      </c>
      <c r="F434" s="23">
        <v>14</v>
      </c>
      <c r="G434" s="133"/>
      <c r="H434" s="23" t="s">
        <v>50</v>
      </c>
      <c r="I434" s="577"/>
      <c r="J434" s="23"/>
      <c r="K434" s="23"/>
      <c r="L434" s="23">
        <v>0</v>
      </c>
      <c r="M434" s="69"/>
      <c r="N434" s="68"/>
      <c r="O434" s="23"/>
      <c r="P434" s="23">
        <v>0</v>
      </c>
      <c r="Q434" s="23"/>
      <c r="R434" s="23"/>
      <c r="S434" s="23"/>
      <c r="T434" s="135"/>
    </row>
    <row r="435" spans="1:28" x14ac:dyDescent="0.25">
      <c r="A435" s="23"/>
      <c r="B435" s="33">
        <v>42377</v>
      </c>
      <c r="C435" s="16">
        <v>42623</v>
      </c>
      <c r="D435" s="62" t="s">
        <v>376</v>
      </c>
      <c r="E435" s="23" t="s">
        <v>86</v>
      </c>
      <c r="F435" s="23">
        <v>14</v>
      </c>
      <c r="G435" s="133"/>
      <c r="H435" s="23" t="s">
        <v>50</v>
      </c>
      <c r="I435" s="577"/>
      <c r="J435" s="23"/>
      <c r="K435" s="23"/>
      <c r="L435" s="23">
        <v>0</v>
      </c>
      <c r="M435" s="69"/>
      <c r="N435" s="68"/>
      <c r="O435" s="23"/>
      <c r="P435" s="23">
        <v>0</v>
      </c>
      <c r="Q435" s="23"/>
      <c r="R435" s="23"/>
      <c r="S435" s="23"/>
      <c r="T435" s="135"/>
    </row>
    <row r="436" spans="1:28" x14ac:dyDescent="0.25">
      <c r="A436" s="23"/>
      <c r="B436" s="33">
        <v>42377</v>
      </c>
      <c r="C436" s="16">
        <v>42624</v>
      </c>
      <c r="D436" s="62" t="s">
        <v>377</v>
      </c>
      <c r="E436" s="23" t="s">
        <v>90</v>
      </c>
      <c r="F436" s="23">
        <v>14</v>
      </c>
      <c r="G436" s="133"/>
      <c r="H436" s="23" t="s">
        <v>50</v>
      </c>
      <c r="I436" s="577"/>
      <c r="J436" s="23"/>
      <c r="K436" s="23"/>
      <c r="L436" s="23">
        <v>0</v>
      </c>
      <c r="M436" s="69"/>
      <c r="N436" s="68"/>
      <c r="O436" s="23"/>
      <c r="P436" s="23">
        <v>0</v>
      </c>
      <c r="Q436" s="23"/>
      <c r="R436" s="23"/>
      <c r="S436" s="23"/>
      <c r="T436" s="135"/>
    </row>
    <row r="437" spans="1:28" ht="15.75" thickBot="1" x14ac:dyDescent="0.3">
      <c r="A437" s="94"/>
      <c r="B437" s="33">
        <v>42377</v>
      </c>
      <c r="C437" s="16">
        <v>42625</v>
      </c>
      <c r="D437" s="62" t="s">
        <v>378</v>
      </c>
      <c r="E437" s="23" t="s">
        <v>113</v>
      </c>
      <c r="F437" s="23">
        <v>14</v>
      </c>
      <c r="G437" s="133"/>
      <c r="H437" s="23" t="s">
        <v>50</v>
      </c>
      <c r="I437" s="577"/>
      <c r="J437" s="23"/>
      <c r="K437" s="23"/>
      <c r="L437" s="23">
        <v>0</v>
      </c>
      <c r="M437" s="69"/>
      <c r="N437" s="68"/>
      <c r="O437" s="23"/>
      <c r="P437" s="23">
        <v>0</v>
      </c>
      <c r="Q437" s="23"/>
      <c r="R437" s="23"/>
      <c r="S437" s="23"/>
      <c r="T437" s="135"/>
    </row>
    <row r="438" spans="1:28" ht="15.75" thickBot="1" x14ac:dyDescent="0.3">
      <c r="A438" s="23"/>
      <c r="B438" s="613">
        <v>42377</v>
      </c>
      <c r="C438" s="572">
        <v>42626</v>
      </c>
      <c r="D438" s="682"/>
      <c r="E438" s="116" t="s">
        <v>379</v>
      </c>
      <c r="F438" s="116">
        <v>7</v>
      </c>
      <c r="G438" s="619">
        <v>39662</v>
      </c>
      <c r="H438" s="233" t="s">
        <v>25</v>
      </c>
      <c r="I438" s="577">
        <v>0</v>
      </c>
      <c r="J438" s="23"/>
      <c r="K438" s="23"/>
      <c r="L438" s="116"/>
      <c r="M438" s="69"/>
      <c r="N438" s="68"/>
      <c r="O438" s="23">
        <v>0</v>
      </c>
      <c r="P438" s="23"/>
      <c r="Q438" s="23"/>
      <c r="R438" s="23"/>
      <c r="S438" s="23"/>
      <c r="T438" s="278" t="s">
        <v>380</v>
      </c>
      <c r="U438" s="292">
        <f t="shared" ref="U438" si="89">+G438/F438</f>
        <v>5666</v>
      </c>
      <c r="V438" s="124">
        <v>2500</v>
      </c>
      <c r="W438" s="125">
        <f>+U438-V438</f>
        <v>3166</v>
      </c>
      <c r="X438" s="125">
        <f>+W438-Y438</f>
        <v>1733</v>
      </c>
      <c r="Y438" s="125">
        <f>(U438-5000)/2+1100</f>
        <v>1433</v>
      </c>
      <c r="Z438" s="125">
        <f>+V438*F438</f>
        <v>17500</v>
      </c>
      <c r="AA438" s="125">
        <f>+X438*F438</f>
        <v>12131</v>
      </c>
      <c r="AB438" s="126">
        <f>+Y438*F438</f>
        <v>10031</v>
      </c>
    </row>
    <row r="439" spans="1:28" ht="15.75" thickBot="1" x14ac:dyDescent="0.3">
      <c r="A439" s="116"/>
      <c r="B439" s="33">
        <v>42377</v>
      </c>
      <c r="C439" s="16">
        <v>42627</v>
      </c>
      <c r="D439" s="62" t="s">
        <v>381</v>
      </c>
      <c r="E439" s="23" t="s">
        <v>109</v>
      </c>
      <c r="F439" s="23">
        <v>14</v>
      </c>
      <c r="G439" s="133"/>
      <c r="H439" s="23" t="s">
        <v>50</v>
      </c>
      <c r="I439" s="577"/>
      <c r="J439" s="23"/>
      <c r="K439" s="23"/>
      <c r="L439" s="23">
        <v>0</v>
      </c>
      <c r="M439" s="69"/>
      <c r="N439" s="68"/>
      <c r="O439" s="23"/>
      <c r="P439" s="23">
        <v>0</v>
      </c>
      <c r="Q439" s="23"/>
      <c r="R439" s="23"/>
      <c r="S439" s="23"/>
      <c r="T439" s="135"/>
    </row>
    <row r="440" spans="1:28" x14ac:dyDescent="0.25">
      <c r="A440" s="23"/>
      <c r="B440" s="54">
        <v>42377</v>
      </c>
      <c r="C440" s="350">
        <v>42628</v>
      </c>
      <c r="D440" s="609"/>
      <c r="E440" s="32" t="s">
        <v>67</v>
      </c>
      <c r="F440" s="32">
        <v>15</v>
      </c>
      <c r="G440" s="134">
        <v>85000</v>
      </c>
      <c r="H440" s="24" t="s">
        <v>25</v>
      </c>
      <c r="I440" s="577">
        <v>0</v>
      </c>
      <c r="J440" s="23"/>
      <c r="K440" s="23"/>
      <c r="L440" s="32"/>
      <c r="M440" s="69"/>
      <c r="N440" s="68"/>
      <c r="O440" s="23">
        <v>0</v>
      </c>
      <c r="P440" s="23"/>
      <c r="Q440" s="23"/>
      <c r="R440" s="23"/>
      <c r="S440" s="23"/>
      <c r="T440" s="278" t="s">
        <v>382</v>
      </c>
      <c r="U440" s="289">
        <f t="shared" ref="U440:U441" si="90">+G440/F440</f>
        <v>5666.666666666667</v>
      </c>
      <c r="V440" s="117">
        <v>2500</v>
      </c>
      <c r="W440" s="118">
        <f>+U440-V440</f>
        <v>3166.666666666667</v>
      </c>
      <c r="X440" s="118">
        <f>+W440-Y440</f>
        <v>1733.3333333333335</v>
      </c>
      <c r="Y440" s="118">
        <f>(U440-5000)/2+1100</f>
        <v>1433.3333333333335</v>
      </c>
      <c r="Z440" s="118">
        <f>+V440*F440</f>
        <v>37500</v>
      </c>
      <c r="AA440" s="118">
        <f>+X440*F440</f>
        <v>26000.000000000004</v>
      </c>
      <c r="AB440" s="119">
        <f>+Y440*F440</f>
        <v>21500.000000000004</v>
      </c>
    </row>
    <row r="441" spans="1:28" ht="15.75" thickBot="1" x14ac:dyDescent="0.3">
      <c r="A441" s="23"/>
      <c r="B441" s="545">
        <v>42377</v>
      </c>
      <c r="C441" s="544">
        <v>42629</v>
      </c>
      <c r="D441" s="670"/>
      <c r="E441" s="94" t="s">
        <v>246</v>
      </c>
      <c r="F441" s="94">
        <v>15</v>
      </c>
      <c r="G441" s="547">
        <v>85000</v>
      </c>
      <c r="H441" s="56" t="s">
        <v>25</v>
      </c>
      <c r="I441" s="577">
        <v>0</v>
      </c>
      <c r="J441" s="23"/>
      <c r="K441" s="23"/>
      <c r="L441" s="94"/>
      <c r="M441" s="69"/>
      <c r="N441" s="68"/>
      <c r="O441" s="23">
        <v>0</v>
      </c>
      <c r="P441" s="23"/>
      <c r="Q441" s="23"/>
      <c r="R441" s="23"/>
      <c r="S441" s="23"/>
      <c r="T441" s="278" t="s">
        <v>383</v>
      </c>
      <c r="U441" s="291">
        <f t="shared" si="90"/>
        <v>5666.666666666667</v>
      </c>
      <c r="V441" s="121">
        <v>2500</v>
      </c>
      <c r="W441" s="122">
        <f>+U441-V441</f>
        <v>3166.666666666667</v>
      </c>
      <c r="X441" s="122">
        <f>+W441-Y441</f>
        <v>1733.3333333333335</v>
      </c>
      <c r="Y441" s="122">
        <f>(U441-5000)/2+1100</f>
        <v>1433.3333333333335</v>
      </c>
      <c r="Z441" s="122">
        <f>+V441*F441</f>
        <v>37500</v>
      </c>
      <c r="AA441" s="122">
        <f>+X441*F441</f>
        <v>26000.000000000004</v>
      </c>
      <c r="AB441" s="123">
        <f>+Y441*F441</f>
        <v>21500.000000000004</v>
      </c>
    </row>
    <row r="442" spans="1:28" ht="15.75" thickBot="1" x14ac:dyDescent="0.3">
      <c r="A442" s="116"/>
      <c r="B442" s="33">
        <v>42377</v>
      </c>
      <c r="C442" s="16">
        <v>42630</v>
      </c>
      <c r="D442" s="62" t="s">
        <v>384</v>
      </c>
      <c r="E442" s="23" t="s">
        <v>97</v>
      </c>
      <c r="F442" s="23">
        <v>24</v>
      </c>
      <c r="G442" s="133"/>
      <c r="H442" s="23" t="s">
        <v>50</v>
      </c>
      <c r="I442" s="577"/>
      <c r="J442" s="23"/>
      <c r="K442" s="23"/>
      <c r="L442" s="23">
        <v>0</v>
      </c>
      <c r="M442" s="69"/>
      <c r="N442" s="68"/>
      <c r="O442" s="23"/>
      <c r="P442" s="23">
        <v>0</v>
      </c>
      <c r="Q442" s="23"/>
      <c r="R442" s="23"/>
      <c r="S442" s="23"/>
      <c r="T442" s="135"/>
    </row>
    <row r="443" spans="1:28" x14ac:dyDescent="0.25">
      <c r="A443" s="23"/>
      <c r="B443" s="54">
        <v>42377</v>
      </c>
      <c r="C443" s="350">
        <v>42631</v>
      </c>
      <c r="D443" s="609"/>
      <c r="E443" s="32" t="s">
        <v>70</v>
      </c>
      <c r="F443" s="32">
        <v>15</v>
      </c>
      <c r="G443" s="134">
        <v>85000</v>
      </c>
      <c r="H443" s="24" t="s">
        <v>25</v>
      </c>
      <c r="I443" s="577">
        <v>0</v>
      </c>
      <c r="J443" s="23"/>
      <c r="K443" s="23"/>
      <c r="L443" s="32"/>
      <c r="M443" s="69"/>
      <c r="N443" s="68">
        <v>0</v>
      </c>
      <c r="O443" s="23"/>
      <c r="P443" s="23"/>
      <c r="Q443" s="23"/>
      <c r="R443" s="23"/>
      <c r="S443" s="23"/>
      <c r="T443" s="278" t="s">
        <v>385</v>
      </c>
      <c r="U443" s="289">
        <f t="shared" ref="U443:U444" si="91">+G443/F443</f>
        <v>5666.666666666667</v>
      </c>
      <c r="V443" s="117">
        <v>2500</v>
      </c>
      <c r="W443" s="118">
        <f>+U443-V443</f>
        <v>3166.666666666667</v>
      </c>
      <c r="X443" s="118">
        <f>+W443-Y443</f>
        <v>1733.3333333333335</v>
      </c>
      <c r="Y443" s="118">
        <f>(U443-5000)/2+1100</f>
        <v>1433.3333333333335</v>
      </c>
      <c r="Z443" s="118">
        <f>+V443*F443</f>
        <v>37500</v>
      </c>
      <c r="AA443" s="118">
        <f>+X443*F443</f>
        <v>26000.000000000004</v>
      </c>
      <c r="AB443" s="119">
        <f>+Y443*F443</f>
        <v>21500.000000000004</v>
      </c>
    </row>
    <row r="444" spans="1:28" ht="15.75" thickBot="1" x14ac:dyDescent="0.3">
      <c r="A444" s="23"/>
      <c r="B444" s="545">
        <v>42377</v>
      </c>
      <c r="C444" s="544">
        <v>42632</v>
      </c>
      <c r="D444" s="670"/>
      <c r="E444" s="94" t="s">
        <v>62</v>
      </c>
      <c r="F444" s="94">
        <v>7</v>
      </c>
      <c r="G444" s="547">
        <v>39662</v>
      </c>
      <c r="H444" s="56" t="s">
        <v>25</v>
      </c>
      <c r="I444" s="577">
        <v>0</v>
      </c>
      <c r="J444" s="23"/>
      <c r="K444" s="23"/>
      <c r="L444" s="94"/>
      <c r="M444" s="69"/>
      <c r="N444" s="68">
        <v>0</v>
      </c>
      <c r="O444" s="23"/>
      <c r="P444" s="23"/>
      <c r="Q444" s="23"/>
      <c r="R444" s="23"/>
      <c r="S444" s="23"/>
      <c r="T444" s="278" t="s">
        <v>386</v>
      </c>
      <c r="U444" s="291">
        <f t="shared" si="91"/>
        <v>5666</v>
      </c>
      <c r="V444" s="121">
        <v>2500</v>
      </c>
      <c r="W444" s="122">
        <f>+U444-V444</f>
        <v>3166</v>
      </c>
      <c r="X444" s="122">
        <f>+W444-Y444</f>
        <v>1733</v>
      </c>
      <c r="Y444" s="122">
        <f>(U444-5000)/2+1100</f>
        <v>1433</v>
      </c>
      <c r="Z444" s="122">
        <f>+V444*F444</f>
        <v>17500</v>
      </c>
      <c r="AA444" s="122">
        <f>+X444*F444</f>
        <v>12131</v>
      </c>
      <c r="AB444" s="123">
        <f>+Y444*F444</f>
        <v>10031</v>
      </c>
    </row>
    <row r="445" spans="1:28" x14ac:dyDescent="0.25">
      <c r="A445" s="32"/>
      <c r="B445" s="33">
        <v>42377</v>
      </c>
      <c r="C445" s="16">
        <v>42633</v>
      </c>
      <c r="D445" s="62" t="s">
        <v>387</v>
      </c>
      <c r="E445" s="23" t="s">
        <v>94</v>
      </c>
      <c r="F445" s="23">
        <v>14</v>
      </c>
      <c r="G445" s="133"/>
      <c r="H445" s="23" t="s">
        <v>50</v>
      </c>
      <c r="I445" s="577"/>
      <c r="J445" s="23"/>
      <c r="K445" s="23"/>
      <c r="L445" s="23">
        <v>0</v>
      </c>
      <c r="M445" s="69"/>
      <c r="N445" s="68"/>
      <c r="O445" s="23"/>
      <c r="P445" s="23">
        <v>0</v>
      </c>
      <c r="Q445" s="23"/>
      <c r="R445" s="23"/>
      <c r="S445" s="23"/>
      <c r="T445" s="135"/>
    </row>
    <row r="446" spans="1:28" x14ac:dyDescent="0.25">
      <c r="A446" s="23"/>
      <c r="B446" s="33">
        <v>42377</v>
      </c>
      <c r="C446" s="16">
        <v>42634</v>
      </c>
      <c r="D446" s="62" t="s">
        <v>388</v>
      </c>
      <c r="E446" s="23" t="s">
        <v>101</v>
      </c>
      <c r="F446" s="23">
        <v>14</v>
      </c>
      <c r="G446" s="133"/>
      <c r="H446" s="23" t="s">
        <v>50</v>
      </c>
      <c r="I446" s="577"/>
      <c r="J446" s="23"/>
      <c r="K446" s="23"/>
      <c r="L446" s="23">
        <v>0</v>
      </c>
      <c r="M446" s="69"/>
      <c r="N446" s="68"/>
      <c r="O446" s="23"/>
      <c r="P446" s="23">
        <v>0</v>
      </c>
      <c r="Q446" s="23"/>
      <c r="R446" s="23"/>
      <c r="S446" s="23"/>
      <c r="T446" s="135"/>
    </row>
    <row r="447" spans="1:28" x14ac:dyDescent="0.25">
      <c r="A447" s="23"/>
      <c r="B447" s="33">
        <v>42377</v>
      </c>
      <c r="C447" s="16">
        <v>42635</v>
      </c>
      <c r="D447" s="62" t="s">
        <v>389</v>
      </c>
      <c r="E447" s="23" t="s">
        <v>98</v>
      </c>
      <c r="F447" s="23">
        <v>14</v>
      </c>
      <c r="G447" s="133"/>
      <c r="H447" s="23" t="s">
        <v>50</v>
      </c>
      <c r="I447" s="577"/>
      <c r="J447" s="23"/>
      <c r="K447" s="23"/>
      <c r="L447" s="23">
        <v>0</v>
      </c>
      <c r="M447" s="69"/>
      <c r="N447" s="68"/>
      <c r="O447" s="23"/>
      <c r="P447" s="23">
        <v>0</v>
      </c>
      <c r="Q447" s="23"/>
      <c r="R447" s="23"/>
      <c r="S447" s="23"/>
      <c r="T447" s="135"/>
    </row>
    <row r="448" spans="1:28" x14ac:dyDescent="0.25">
      <c r="A448" s="23"/>
      <c r="B448" s="33">
        <v>42377</v>
      </c>
      <c r="C448" s="16">
        <v>42636</v>
      </c>
      <c r="D448" s="62" t="s">
        <v>390</v>
      </c>
      <c r="E448" s="23" t="s">
        <v>202</v>
      </c>
      <c r="F448" s="23">
        <v>14</v>
      </c>
      <c r="G448" s="133"/>
      <c r="H448" s="23" t="s">
        <v>50</v>
      </c>
      <c r="I448" s="577"/>
      <c r="J448" s="23"/>
      <c r="K448" s="23"/>
      <c r="L448" s="23">
        <v>0</v>
      </c>
      <c r="M448" s="69"/>
      <c r="N448" s="68"/>
      <c r="O448" s="23"/>
      <c r="P448" s="23">
        <v>0</v>
      </c>
      <c r="Q448" s="23"/>
      <c r="R448" s="23"/>
      <c r="S448" s="23"/>
      <c r="T448" s="135"/>
    </row>
    <row r="449" spans="1:28" x14ac:dyDescent="0.25">
      <c r="A449" s="23"/>
      <c r="B449" s="33">
        <v>42377</v>
      </c>
      <c r="C449" s="16">
        <v>42637</v>
      </c>
      <c r="D449" s="62" t="s">
        <v>391</v>
      </c>
      <c r="E449" s="23" t="s">
        <v>123</v>
      </c>
      <c r="F449" s="23">
        <v>24</v>
      </c>
      <c r="G449" s="133"/>
      <c r="H449" s="23" t="s">
        <v>50</v>
      </c>
      <c r="I449" s="577"/>
      <c r="J449" s="23"/>
      <c r="K449" s="23"/>
      <c r="L449" s="23">
        <v>0</v>
      </c>
      <c r="M449" s="69"/>
      <c r="N449" s="68"/>
      <c r="O449" s="23"/>
      <c r="P449" s="23">
        <v>0</v>
      </c>
      <c r="Q449" s="23"/>
      <c r="R449" s="23"/>
      <c r="S449" s="23"/>
      <c r="T449" s="135"/>
    </row>
    <row r="450" spans="1:28" x14ac:dyDescent="0.25">
      <c r="A450" s="23"/>
      <c r="B450" s="33">
        <v>42377</v>
      </c>
      <c r="C450" s="16">
        <v>42638</v>
      </c>
      <c r="D450" s="62" t="s">
        <v>392</v>
      </c>
      <c r="E450" s="23" t="s">
        <v>90</v>
      </c>
      <c r="F450" s="23">
        <v>14</v>
      </c>
      <c r="G450" s="133"/>
      <c r="H450" s="23" t="s">
        <v>50</v>
      </c>
      <c r="I450" s="577"/>
      <c r="J450" s="23"/>
      <c r="K450" s="23"/>
      <c r="L450" s="23">
        <v>0</v>
      </c>
      <c r="M450" s="69"/>
      <c r="N450" s="68"/>
      <c r="O450" s="23"/>
      <c r="P450" s="23">
        <v>0</v>
      </c>
      <c r="Q450" s="23"/>
      <c r="R450" s="23"/>
      <c r="S450" s="23"/>
      <c r="T450" s="135"/>
    </row>
    <row r="451" spans="1:28" x14ac:dyDescent="0.25">
      <c r="A451" s="23"/>
      <c r="B451" s="33">
        <v>42377</v>
      </c>
      <c r="C451" s="16">
        <v>42639</v>
      </c>
      <c r="D451" s="62" t="s">
        <v>393</v>
      </c>
      <c r="E451" s="23" t="s">
        <v>120</v>
      </c>
      <c r="F451" s="23">
        <v>14</v>
      </c>
      <c r="G451" s="133"/>
      <c r="H451" s="23" t="s">
        <v>50</v>
      </c>
      <c r="I451" s="577"/>
      <c r="J451" s="23"/>
      <c r="K451" s="23"/>
      <c r="L451" s="23">
        <v>0</v>
      </c>
      <c r="M451" s="69"/>
      <c r="N451" s="68"/>
      <c r="O451" s="23"/>
      <c r="P451" s="23">
        <v>0</v>
      </c>
      <c r="Q451" s="23"/>
      <c r="R451" s="23"/>
      <c r="S451" s="23"/>
      <c r="T451" s="135"/>
    </row>
    <row r="452" spans="1:28" x14ac:dyDescent="0.25">
      <c r="A452" s="23"/>
      <c r="B452" s="33">
        <v>42377</v>
      </c>
      <c r="C452" s="16">
        <v>42640</v>
      </c>
      <c r="D452" s="62" t="s">
        <v>394</v>
      </c>
      <c r="E452" s="23" t="s">
        <v>86</v>
      </c>
      <c r="F452" s="23">
        <v>14</v>
      </c>
      <c r="G452" s="133"/>
      <c r="H452" s="23" t="s">
        <v>50</v>
      </c>
      <c r="I452" s="577"/>
      <c r="J452" s="23"/>
      <c r="K452" s="23"/>
      <c r="L452" s="23">
        <v>0</v>
      </c>
      <c r="M452" s="69"/>
      <c r="N452" s="68"/>
      <c r="O452" s="23"/>
      <c r="P452" s="23">
        <v>0</v>
      </c>
      <c r="Q452" s="23"/>
      <c r="R452" s="23"/>
      <c r="S452" s="23"/>
      <c r="T452" s="135"/>
    </row>
    <row r="453" spans="1:28" ht="15.75" thickBot="1" x14ac:dyDescent="0.3">
      <c r="A453" s="94"/>
      <c r="B453" s="33">
        <v>42377</v>
      </c>
      <c r="C453" s="16">
        <v>42641</v>
      </c>
      <c r="D453" s="62" t="s">
        <v>395</v>
      </c>
      <c r="E453" s="23" t="s">
        <v>114</v>
      </c>
      <c r="F453" s="23">
        <v>14</v>
      </c>
      <c r="G453" s="133"/>
      <c r="H453" s="23" t="s">
        <v>50</v>
      </c>
      <c r="I453" s="577"/>
      <c r="J453" s="23"/>
      <c r="K453" s="23"/>
      <c r="L453" s="23">
        <v>0</v>
      </c>
      <c r="M453" s="69"/>
      <c r="N453" s="68"/>
      <c r="O453" s="23"/>
      <c r="P453" s="23">
        <v>0</v>
      </c>
      <c r="Q453" s="23"/>
      <c r="R453" s="23"/>
      <c r="S453" s="23"/>
      <c r="T453" s="135"/>
    </row>
    <row r="454" spans="1:28" x14ac:dyDescent="0.25">
      <c r="A454" s="23"/>
      <c r="B454" s="54">
        <v>42377</v>
      </c>
      <c r="C454" s="350">
        <v>42642</v>
      </c>
      <c r="D454" s="609"/>
      <c r="E454" s="32" t="s">
        <v>396</v>
      </c>
      <c r="F454" s="32">
        <v>15</v>
      </c>
      <c r="G454" s="134">
        <v>85000</v>
      </c>
      <c r="H454" s="24" t="s">
        <v>25</v>
      </c>
      <c r="I454" s="577">
        <v>0</v>
      </c>
      <c r="J454" s="23"/>
      <c r="K454" s="23"/>
      <c r="L454" s="32"/>
      <c r="M454" s="69"/>
      <c r="N454" s="68">
        <v>0</v>
      </c>
      <c r="O454" s="131"/>
      <c r="P454" s="23"/>
      <c r="Q454" s="23"/>
      <c r="R454" s="23"/>
      <c r="S454" s="23"/>
      <c r="T454" s="278" t="s">
        <v>397</v>
      </c>
      <c r="U454" s="289">
        <f t="shared" ref="U454:U455" si="92">+G454/F454</f>
        <v>5666.666666666667</v>
      </c>
      <c r="V454" s="117">
        <v>2500</v>
      </c>
      <c r="W454" s="118">
        <f>+U454-V454</f>
        <v>3166.666666666667</v>
      </c>
      <c r="X454" s="118">
        <f>+W454-Y454</f>
        <v>1733.3333333333335</v>
      </c>
      <c r="Y454" s="118">
        <f>(U454-5000)/2+1100</f>
        <v>1433.3333333333335</v>
      </c>
      <c r="Z454" s="118">
        <f>+V454*F454</f>
        <v>37500</v>
      </c>
      <c r="AA454" s="118">
        <f>+X454*F454</f>
        <v>26000.000000000004</v>
      </c>
      <c r="AB454" s="119">
        <f>+Y454*F454</f>
        <v>21500.000000000004</v>
      </c>
    </row>
    <row r="455" spans="1:28" ht="15.75" thickBot="1" x14ac:dyDescent="0.3">
      <c r="A455" s="23"/>
      <c r="B455" s="33">
        <v>42377</v>
      </c>
      <c r="C455" s="240">
        <v>42643</v>
      </c>
      <c r="D455" s="601"/>
      <c r="E455" s="23" t="s">
        <v>71</v>
      </c>
      <c r="F455" s="23">
        <v>7</v>
      </c>
      <c r="G455" s="133">
        <v>39662</v>
      </c>
      <c r="H455" s="16" t="s">
        <v>25</v>
      </c>
      <c r="I455" s="577">
        <v>0</v>
      </c>
      <c r="J455" s="23"/>
      <c r="K455" s="23"/>
      <c r="L455" s="23"/>
      <c r="M455" s="69"/>
      <c r="N455" s="68">
        <v>0</v>
      </c>
      <c r="O455" s="131"/>
      <c r="P455" s="23"/>
      <c r="Q455" s="23"/>
      <c r="R455" s="23"/>
      <c r="S455" s="23"/>
      <c r="T455" s="278" t="s">
        <v>398</v>
      </c>
      <c r="U455" s="291">
        <f t="shared" si="92"/>
        <v>5666</v>
      </c>
      <c r="V455" s="121">
        <v>2500</v>
      </c>
      <c r="W455" s="122">
        <f>+U455-V455</f>
        <v>3166</v>
      </c>
      <c r="X455" s="122">
        <f>+W455-Y455</f>
        <v>1733</v>
      </c>
      <c r="Y455" s="122">
        <f>(U455-5000)/2+1100</f>
        <v>1433</v>
      </c>
      <c r="Z455" s="122">
        <f>+V455*F455</f>
        <v>17500</v>
      </c>
      <c r="AA455" s="122">
        <f>+X455*F455</f>
        <v>12131</v>
      </c>
      <c r="AB455" s="123">
        <f>+Y455*F455</f>
        <v>10031</v>
      </c>
    </row>
    <row r="456" spans="1:28" x14ac:dyDescent="0.25">
      <c r="A456" s="32"/>
      <c r="B456" s="54">
        <v>42377</v>
      </c>
      <c r="C456" s="24">
        <v>42644</v>
      </c>
      <c r="D456" s="62"/>
      <c r="E456" s="32" t="s">
        <v>140</v>
      </c>
      <c r="F456" s="32">
        <v>15</v>
      </c>
      <c r="G456" s="134"/>
      <c r="H456" s="77" t="s">
        <v>51</v>
      </c>
      <c r="I456" s="68">
        <v>0</v>
      </c>
      <c r="J456" s="23"/>
      <c r="K456" s="23"/>
      <c r="L456" s="23"/>
      <c r="M456" s="69"/>
      <c r="N456" s="68"/>
      <c r="O456" s="23">
        <v>0</v>
      </c>
      <c r="P456" s="23"/>
      <c r="Q456" s="23"/>
      <c r="R456" s="23"/>
      <c r="S456" s="23"/>
      <c r="T456" s="135"/>
    </row>
    <row r="457" spans="1:28" x14ac:dyDescent="0.25">
      <c r="A457" s="23"/>
      <c r="B457" s="33">
        <v>42377</v>
      </c>
      <c r="C457" s="16">
        <v>42645</v>
      </c>
      <c r="D457" s="62"/>
      <c r="E457" s="23" t="s">
        <v>399</v>
      </c>
      <c r="F457" s="23">
        <v>15</v>
      </c>
      <c r="G457" s="133"/>
      <c r="H457" s="64" t="s">
        <v>46</v>
      </c>
      <c r="I457" s="68"/>
      <c r="J457" s="23">
        <v>0</v>
      </c>
      <c r="K457" s="23"/>
      <c r="L457" s="23"/>
      <c r="M457" s="69"/>
      <c r="N457" s="68"/>
      <c r="O457" s="23">
        <v>0</v>
      </c>
      <c r="P457" s="23"/>
      <c r="Q457" s="23"/>
      <c r="R457" s="23"/>
      <c r="S457" s="23"/>
      <c r="T457" s="135"/>
    </row>
    <row r="458" spans="1:28" x14ac:dyDescent="0.25">
      <c r="A458" s="23"/>
      <c r="B458" s="545">
        <v>42377</v>
      </c>
      <c r="C458" s="56">
        <v>42646</v>
      </c>
      <c r="D458" s="105"/>
      <c r="E458" s="94" t="s">
        <v>400</v>
      </c>
      <c r="F458" s="94">
        <v>15</v>
      </c>
      <c r="G458" s="547"/>
      <c r="H458" s="106" t="s">
        <v>46</v>
      </c>
      <c r="I458" s="68"/>
      <c r="J458" s="23">
        <v>0</v>
      </c>
      <c r="K458" s="23"/>
      <c r="L458" s="94"/>
      <c r="M458" s="69"/>
      <c r="N458" s="68"/>
      <c r="O458" s="23">
        <v>0</v>
      </c>
      <c r="P458" s="23"/>
      <c r="Q458" s="23"/>
      <c r="R458" s="23"/>
      <c r="S458" s="23"/>
      <c r="T458" s="135"/>
    </row>
    <row r="459" spans="1:28" x14ac:dyDescent="0.25">
      <c r="A459" s="23"/>
      <c r="B459" s="33">
        <v>42377</v>
      </c>
      <c r="C459" s="16">
        <v>42647</v>
      </c>
      <c r="D459" s="62" t="s">
        <v>401</v>
      </c>
      <c r="E459" s="23" t="s">
        <v>109</v>
      </c>
      <c r="F459" s="23">
        <v>14</v>
      </c>
      <c r="G459" s="133"/>
      <c r="H459" s="23" t="s">
        <v>50</v>
      </c>
      <c r="I459" s="577"/>
      <c r="J459" s="23"/>
      <c r="K459" s="23"/>
      <c r="L459" s="23">
        <v>0</v>
      </c>
      <c r="M459" s="69"/>
      <c r="N459" s="68"/>
      <c r="O459" s="23"/>
      <c r="P459" s="23">
        <v>0</v>
      </c>
      <c r="Q459" s="23"/>
      <c r="R459" s="23"/>
      <c r="S459" s="23"/>
      <c r="T459" s="135"/>
    </row>
    <row r="460" spans="1:28" ht="15.75" thickBot="1" x14ac:dyDescent="0.3">
      <c r="A460" s="23"/>
      <c r="B460" s="54">
        <v>42377</v>
      </c>
      <c r="C460" s="24">
        <v>42648</v>
      </c>
      <c r="D460" s="75"/>
      <c r="E460" s="32" t="s">
        <v>139</v>
      </c>
      <c r="F460" s="32">
        <v>15</v>
      </c>
      <c r="G460" s="134"/>
      <c r="H460" s="77" t="s">
        <v>51</v>
      </c>
      <c r="I460" s="68">
        <v>0</v>
      </c>
      <c r="J460" s="23"/>
      <c r="K460" s="23"/>
      <c r="L460" s="32"/>
      <c r="M460" s="69"/>
      <c r="N460" s="68">
        <v>0</v>
      </c>
      <c r="O460" s="23"/>
      <c r="P460" s="23"/>
      <c r="Q460" s="23"/>
      <c r="R460" s="23"/>
      <c r="S460" s="23"/>
      <c r="T460" s="135"/>
    </row>
    <row r="461" spans="1:28" ht="15.75" thickBot="1" x14ac:dyDescent="0.3">
      <c r="A461" s="94"/>
      <c r="B461" s="545">
        <v>42377</v>
      </c>
      <c r="C461" s="544">
        <v>42649</v>
      </c>
      <c r="D461" s="62"/>
      <c r="E461" s="94" t="s">
        <v>403</v>
      </c>
      <c r="F461" s="94">
        <v>15</v>
      </c>
      <c r="G461" s="547">
        <v>79275</v>
      </c>
      <c r="H461" s="106" t="s">
        <v>402</v>
      </c>
      <c r="I461" s="68">
        <v>0</v>
      </c>
      <c r="J461" s="23"/>
      <c r="K461" s="23"/>
      <c r="L461" s="23"/>
      <c r="M461" s="69"/>
      <c r="N461" s="68"/>
      <c r="O461" s="23">
        <v>0</v>
      </c>
      <c r="P461" s="23"/>
      <c r="Q461" s="23"/>
      <c r="R461" s="23"/>
      <c r="S461" s="23"/>
      <c r="T461" s="278"/>
      <c r="U461" s="292">
        <f t="shared" ref="U461:U462" si="93">+G461/F461</f>
        <v>5285</v>
      </c>
      <c r="V461" s="124">
        <v>2500</v>
      </c>
      <c r="W461" s="125">
        <f>+U461-V461</f>
        <v>2785</v>
      </c>
      <c r="X461" s="125">
        <f>+W461-Y461</f>
        <v>1542.5</v>
      </c>
      <c r="Y461" s="125">
        <f>(U461-5000)/2+1100</f>
        <v>1242.5</v>
      </c>
      <c r="Z461" s="125">
        <f>+V461*F461</f>
        <v>37500</v>
      </c>
      <c r="AA461" s="125">
        <f>+X461*F461</f>
        <v>23137.5</v>
      </c>
      <c r="AB461" s="126">
        <f>+Y461*F461</f>
        <v>18637.5</v>
      </c>
    </row>
    <row r="462" spans="1:28" ht="15.75" thickBot="1" x14ac:dyDescent="0.3">
      <c r="A462" s="561"/>
      <c r="B462" s="559">
        <v>42377</v>
      </c>
      <c r="C462" s="560">
        <v>42650</v>
      </c>
      <c r="D462" s="62"/>
      <c r="E462" s="561" t="s">
        <v>80</v>
      </c>
      <c r="F462" s="562">
        <v>15</v>
      </c>
      <c r="G462" s="565">
        <v>85000</v>
      </c>
      <c r="H462" s="564" t="s">
        <v>22</v>
      </c>
      <c r="I462" s="68">
        <v>0</v>
      </c>
      <c r="J462" s="23"/>
      <c r="K462" s="23"/>
      <c r="L462" s="23"/>
      <c r="M462" s="69"/>
      <c r="N462" s="68">
        <v>0</v>
      </c>
      <c r="O462" s="23"/>
      <c r="P462" s="23"/>
      <c r="Q462" s="23"/>
      <c r="R462" s="23"/>
      <c r="S462" s="23"/>
      <c r="T462" s="135"/>
      <c r="U462" s="292">
        <f t="shared" si="93"/>
        <v>5666.666666666667</v>
      </c>
      <c r="V462" s="124">
        <v>2500</v>
      </c>
      <c r="W462" s="125">
        <f>+U462-V462</f>
        <v>3166.666666666667</v>
      </c>
      <c r="X462" s="125">
        <f>+W462-Y462</f>
        <v>1733.3333333333335</v>
      </c>
      <c r="Y462" s="125">
        <f>(U462-5000)/2+1100</f>
        <v>1433.3333333333335</v>
      </c>
      <c r="Z462" s="125">
        <f>+V462*F462</f>
        <v>37500</v>
      </c>
      <c r="AA462" s="125">
        <f>+X462*F462</f>
        <v>26000.000000000004</v>
      </c>
      <c r="AB462" s="126">
        <f>+Y462*F462</f>
        <v>21500.000000000004</v>
      </c>
    </row>
    <row r="463" spans="1:28" ht="15.75" thickBot="1" x14ac:dyDescent="0.3">
      <c r="A463" s="32"/>
      <c r="B463" s="54">
        <v>42377</v>
      </c>
      <c r="C463" s="350">
        <v>42651</v>
      </c>
      <c r="D463" s="62"/>
      <c r="E463" s="32" t="s">
        <v>404</v>
      </c>
      <c r="F463" s="32">
        <v>15</v>
      </c>
      <c r="G463" s="134">
        <v>79275</v>
      </c>
      <c r="H463" s="77" t="s">
        <v>402</v>
      </c>
      <c r="I463" s="68">
        <v>0</v>
      </c>
      <c r="J463" s="23"/>
      <c r="K463" s="23"/>
      <c r="L463" s="23"/>
      <c r="M463" s="69"/>
      <c r="N463" s="68"/>
      <c r="O463" s="23">
        <v>0</v>
      </c>
      <c r="P463" s="23"/>
      <c r="Q463" s="23"/>
      <c r="R463" s="23"/>
      <c r="S463" s="23"/>
      <c r="T463" s="278"/>
      <c r="U463" s="292">
        <f t="shared" ref="U463" si="94">+G463/F463</f>
        <v>5285</v>
      </c>
      <c r="V463" s="124">
        <v>2500</v>
      </c>
      <c r="W463" s="125">
        <f>+U463-V463</f>
        <v>2785</v>
      </c>
      <c r="X463" s="125">
        <f>+W463-Y463</f>
        <v>1542.5</v>
      </c>
      <c r="Y463" s="125">
        <f>(U463-5000)/2+1100</f>
        <v>1242.5</v>
      </c>
      <c r="Z463" s="125">
        <f>+V463*F463</f>
        <v>37500</v>
      </c>
      <c r="AA463" s="125">
        <f>+X463*F463</f>
        <v>23137.5</v>
      </c>
      <c r="AB463" s="126">
        <f>+Y463*F463</f>
        <v>18637.5</v>
      </c>
    </row>
    <row r="464" spans="1:28" x14ac:dyDescent="0.25">
      <c r="A464" s="23"/>
      <c r="B464" s="33">
        <v>42377</v>
      </c>
      <c r="C464" s="16">
        <v>42652</v>
      </c>
      <c r="D464" s="62"/>
      <c r="E464" s="23" t="s">
        <v>405</v>
      </c>
      <c r="F464" s="23">
        <v>15</v>
      </c>
      <c r="G464" s="133"/>
      <c r="H464" s="64" t="s">
        <v>46</v>
      </c>
      <c r="I464" s="68"/>
      <c r="J464" s="23">
        <v>0</v>
      </c>
      <c r="K464" s="23"/>
      <c r="L464" s="23"/>
      <c r="M464" s="69"/>
      <c r="N464" s="68"/>
      <c r="O464" s="23">
        <v>0</v>
      </c>
      <c r="P464" s="23"/>
      <c r="Q464" s="23"/>
      <c r="R464" s="23"/>
      <c r="S464" s="23"/>
      <c r="T464" s="135"/>
    </row>
    <row r="465" spans="1:28" ht="15.75" thickBot="1" x14ac:dyDescent="0.3">
      <c r="A465" s="94"/>
      <c r="B465" s="545">
        <v>42377</v>
      </c>
      <c r="C465" s="56">
        <v>42653</v>
      </c>
      <c r="D465" s="62"/>
      <c r="E465" s="94" t="s">
        <v>406</v>
      </c>
      <c r="F465" s="94">
        <v>15</v>
      </c>
      <c r="G465" s="547"/>
      <c r="H465" s="106" t="s">
        <v>46</v>
      </c>
      <c r="I465" s="68"/>
      <c r="J465" s="23">
        <v>0</v>
      </c>
      <c r="K465" s="23"/>
      <c r="L465" s="23"/>
      <c r="M465" s="69"/>
      <c r="N465" s="68"/>
      <c r="O465" s="23">
        <v>0</v>
      </c>
      <c r="P465" s="23"/>
      <c r="Q465" s="23"/>
      <c r="R465" s="23"/>
      <c r="S465" s="23"/>
      <c r="T465" s="135"/>
    </row>
    <row r="466" spans="1:28" ht="15.75" thickBot="1" x14ac:dyDescent="0.3">
      <c r="A466" s="23"/>
      <c r="B466" s="545">
        <v>42377</v>
      </c>
      <c r="C466" s="544">
        <v>42654</v>
      </c>
      <c r="D466" s="670"/>
      <c r="E466" s="94" t="s">
        <v>78</v>
      </c>
      <c r="F466" s="94">
        <v>7</v>
      </c>
      <c r="G466" s="547">
        <v>39662</v>
      </c>
      <c r="H466" s="56" t="s">
        <v>25</v>
      </c>
      <c r="I466" s="577">
        <v>0</v>
      </c>
      <c r="J466" s="23"/>
      <c r="K466" s="23"/>
      <c r="L466" s="94"/>
      <c r="M466" s="69"/>
      <c r="N466" s="68">
        <v>0</v>
      </c>
      <c r="O466" s="23"/>
      <c r="P466" s="23"/>
      <c r="Q466" s="23"/>
      <c r="R466" s="23"/>
      <c r="S466" s="23"/>
      <c r="T466" s="278" t="s">
        <v>407</v>
      </c>
      <c r="U466" s="292">
        <f t="shared" ref="U466" si="95">+G466/F466</f>
        <v>5666</v>
      </c>
      <c r="V466" s="124">
        <v>2500</v>
      </c>
      <c r="W466" s="125">
        <f>+U466-V466</f>
        <v>3166</v>
      </c>
      <c r="X466" s="125">
        <f>+W466-Y466</f>
        <v>1733</v>
      </c>
      <c r="Y466" s="125">
        <f>(U466-5000)/2+1100</f>
        <v>1433</v>
      </c>
      <c r="Z466" s="125">
        <f>+V466*F466</f>
        <v>17500</v>
      </c>
      <c r="AA466" s="125">
        <f>+X466*F466</f>
        <v>12131</v>
      </c>
      <c r="AB466" s="126">
        <f>+Y466*F466</f>
        <v>10031</v>
      </c>
    </row>
    <row r="467" spans="1:28" x14ac:dyDescent="0.25">
      <c r="A467" s="32"/>
      <c r="B467" s="33">
        <v>42377</v>
      </c>
      <c r="C467" s="16">
        <v>42655</v>
      </c>
      <c r="D467" s="62" t="s">
        <v>408</v>
      </c>
      <c r="E467" s="23" t="s">
        <v>93</v>
      </c>
      <c r="F467" s="23">
        <v>14</v>
      </c>
      <c r="G467" s="133"/>
      <c r="H467" s="23" t="s">
        <v>50</v>
      </c>
      <c r="I467" s="577"/>
      <c r="J467" s="23"/>
      <c r="K467" s="23"/>
      <c r="L467" s="23">
        <v>0</v>
      </c>
      <c r="M467" s="69"/>
      <c r="N467" s="68"/>
      <c r="O467" s="23"/>
      <c r="P467" s="23">
        <v>0</v>
      </c>
      <c r="Q467" s="23"/>
      <c r="R467" s="23"/>
      <c r="S467" s="23"/>
      <c r="T467" s="135"/>
    </row>
    <row r="468" spans="1:28" ht="15.75" thickBot="1" x14ac:dyDescent="0.3">
      <c r="A468" s="94"/>
      <c r="B468" s="613">
        <v>42377</v>
      </c>
      <c r="C468" s="233">
        <v>42656</v>
      </c>
      <c r="D468" s="75"/>
      <c r="E468" s="116" t="s">
        <v>210</v>
      </c>
      <c r="F468" s="116">
        <v>15</v>
      </c>
      <c r="G468" s="619"/>
      <c r="H468" s="558" t="s">
        <v>23</v>
      </c>
      <c r="I468" s="68">
        <v>0</v>
      </c>
      <c r="J468" s="23"/>
      <c r="K468" s="23"/>
      <c r="L468" s="32"/>
      <c r="M468" s="69"/>
      <c r="N468" s="68">
        <v>0</v>
      </c>
      <c r="O468" s="23"/>
      <c r="P468" s="23"/>
      <c r="Q468" s="23"/>
      <c r="R468" s="23"/>
      <c r="S468" s="23"/>
      <c r="T468" s="135"/>
    </row>
    <row r="469" spans="1:28" x14ac:dyDescent="0.25">
      <c r="A469" s="23"/>
      <c r="B469" s="33">
        <v>42377</v>
      </c>
      <c r="C469" s="240">
        <v>42657</v>
      </c>
      <c r="D469" s="601"/>
      <c r="E469" s="23" t="s">
        <v>409</v>
      </c>
      <c r="F469" s="23">
        <v>7</v>
      </c>
      <c r="G469" s="133">
        <v>39662</v>
      </c>
      <c r="H469" s="16" t="s">
        <v>25</v>
      </c>
      <c r="I469" s="577">
        <v>0</v>
      </c>
      <c r="J469" s="23"/>
      <c r="K469" s="23"/>
      <c r="L469" s="23"/>
      <c r="M469" s="69"/>
      <c r="N469" s="68">
        <v>0</v>
      </c>
      <c r="O469" s="23"/>
      <c r="P469" s="23"/>
      <c r="Q469" s="23"/>
      <c r="R469" s="23"/>
      <c r="S469" s="23"/>
      <c r="T469" s="278" t="s">
        <v>410</v>
      </c>
      <c r="U469" s="289">
        <f t="shared" ref="U469:U470" si="96">+G469/F469</f>
        <v>5666</v>
      </c>
      <c r="V469" s="117">
        <v>2500</v>
      </c>
      <c r="W469" s="118">
        <f>+U469-V469</f>
        <v>3166</v>
      </c>
      <c r="X469" s="118">
        <f>+W469-Y469</f>
        <v>1733</v>
      </c>
      <c r="Y469" s="118">
        <f>(U469-5000)/2+1100</f>
        <v>1433</v>
      </c>
      <c r="Z469" s="118">
        <f>+V469*F469</f>
        <v>17500</v>
      </c>
      <c r="AA469" s="118">
        <f>+X469*F469</f>
        <v>12131</v>
      </c>
      <c r="AB469" s="119">
        <f>+Y469*F469</f>
        <v>10031</v>
      </c>
    </row>
    <row r="470" spans="1:28" ht="15.75" thickBot="1" x14ac:dyDescent="0.3">
      <c r="A470" s="23"/>
      <c r="B470" s="545">
        <v>42377</v>
      </c>
      <c r="C470" s="544">
        <v>42658</v>
      </c>
      <c r="D470" s="670"/>
      <c r="E470" s="94" t="s">
        <v>412</v>
      </c>
      <c r="F470" s="94">
        <v>7</v>
      </c>
      <c r="G470" s="547">
        <v>39662</v>
      </c>
      <c r="H470" s="56" t="s">
        <v>25</v>
      </c>
      <c r="I470" s="577">
        <v>0</v>
      </c>
      <c r="J470" s="23"/>
      <c r="K470" s="23"/>
      <c r="L470" s="94"/>
      <c r="M470" s="69"/>
      <c r="N470" s="68">
        <v>0</v>
      </c>
      <c r="O470" s="23"/>
      <c r="P470" s="23"/>
      <c r="Q470" s="23"/>
      <c r="R470" s="23"/>
      <c r="S470" s="23"/>
      <c r="T470" s="278" t="s">
        <v>411</v>
      </c>
      <c r="U470" s="291">
        <f t="shared" si="96"/>
        <v>5666</v>
      </c>
      <c r="V470" s="121">
        <v>2500</v>
      </c>
      <c r="W470" s="122">
        <f>+U470-V470</f>
        <v>3166</v>
      </c>
      <c r="X470" s="122">
        <f>+W470-Y470</f>
        <v>1733</v>
      </c>
      <c r="Y470" s="122">
        <f>(U470-5000)/2+1100</f>
        <v>1433</v>
      </c>
      <c r="Z470" s="122">
        <f>+V470*F470</f>
        <v>17500</v>
      </c>
      <c r="AA470" s="122">
        <f>+X470*F470</f>
        <v>12131</v>
      </c>
      <c r="AB470" s="123">
        <f>+Y470*F470</f>
        <v>10031</v>
      </c>
    </row>
    <row r="471" spans="1:28" x14ac:dyDescent="0.25">
      <c r="A471" s="32"/>
      <c r="B471" s="33">
        <v>42377</v>
      </c>
      <c r="C471" s="16">
        <v>42659</v>
      </c>
      <c r="D471" s="62" t="s">
        <v>413</v>
      </c>
      <c r="E471" s="23" t="s">
        <v>98</v>
      </c>
      <c r="F471" s="23">
        <v>14</v>
      </c>
      <c r="G471" s="59"/>
      <c r="H471" s="23" t="s">
        <v>50</v>
      </c>
      <c r="I471" s="577"/>
      <c r="J471" s="23"/>
      <c r="K471" s="23"/>
      <c r="L471" s="23">
        <v>0</v>
      </c>
      <c r="M471" s="69"/>
      <c r="N471" s="68"/>
      <c r="O471" s="23"/>
      <c r="P471" s="23">
        <v>0</v>
      </c>
      <c r="Q471" s="23"/>
      <c r="R471" s="23"/>
      <c r="S471" s="131"/>
      <c r="T471" s="135"/>
    </row>
    <row r="472" spans="1:28" ht="15.75" thickBot="1" x14ac:dyDescent="0.3">
      <c r="A472" s="94"/>
      <c r="B472" s="33">
        <v>42377</v>
      </c>
      <c r="C472" s="16">
        <v>42660</v>
      </c>
      <c r="D472" s="62" t="s">
        <v>414</v>
      </c>
      <c r="E472" s="23" t="s">
        <v>94</v>
      </c>
      <c r="F472" s="23">
        <v>14</v>
      </c>
      <c r="G472" s="59"/>
      <c r="H472" s="23" t="s">
        <v>50</v>
      </c>
      <c r="I472" s="577"/>
      <c r="J472" s="23"/>
      <c r="K472" s="23"/>
      <c r="L472" s="23">
        <v>0</v>
      </c>
      <c r="M472" s="69"/>
      <c r="N472" s="68"/>
      <c r="O472" s="23"/>
      <c r="P472" s="23">
        <v>0</v>
      </c>
      <c r="Q472" s="23"/>
      <c r="R472" s="23"/>
      <c r="S472" s="131"/>
      <c r="T472" s="135"/>
    </row>
    <row r="473" spans="1:28" ht="15.75" thickBot="1" x14ac:dyDescent="0.3">
      <c r="A473" s="23"/>
      <c r="B473" s="613">
        <v>42377</v>
      </c>
      <c r="C473" s="572">
        <v>42661</v>
      </c>
      <c r="D473" s="682"/>
      <c r="E473" s="116" t="s">
        <v>379</v>
      </c>
      <c r="F473" s="116">
        <v>7</v>
      </c>
      <c r="G473" s="554">
        <v>39662</v>
      </c>
      <c r="H473" s="233" t="s">
        <v>25</v>
      </c>
      <c r="I473" s="577">
        <v>0</v>
      </c>
      <c r="J473" s="23"/>
      <c r="K473" s="23"/>
      <c r="L473" s="116"/>
      <c r="M473" s="69"/>
      <c r="N473" s="68">
        <v>0</v>
      </c>
      <c r="O473" s="23"/>
      <c r="P473" s="23"/>
      <c r="Q473" s="23"/>
      <c r="R473" s="23"/>
      <c r="S473" s="131"/>
      <c r="T473" s="278" t="s">
        <v>415</v>
      </c>
      <c r="U473" s="292">
        <f t="shared" ref="U473" si="97">+G473/F473</f>
        <v>5666</v>
      </c>
      <c r="V473" s="124">
        <v>2500</v>
      </c>
      <c r="W473" s="125">
        <f>+U473-V473</f>
        <v>3166</v>
      </c>
      <c r="X473" s="125">
        <f>+W473-Y473</f>
        <v>1733</v>
      </c>
      <c r="Y473" s="125">
        <f>(U473-5000)/2+1100</f>
        <v>1433</v>
      </c>
      <c r="Z473" s="125">
        <f>+V473*F473</f>
        <v>17500</v>
      </c>
      <c r="AA473" s="125">
        <f>+X473*F473</f>
        <v>12131</v>
      </c>
      <c r="AB473" s="126">
        <f>+Y473*F473</f>
        <v>10031</v>
      </c>
    </row>
    <row r="474" spans="1:28" x14ac:dyDescent="0.25">
      <c r="A474" s="32"/>
      <c r="B474" s="33">
        <v>42377</v>
      </c>
      <c r="C474" s="16">
        <v>42662</v>
      </c>
      <c r="D474" s="62" t="s">
        <v>416</v>
      </c>
      <c r="E474" s="23" t="s">
        <v>113</v>
      </c>
      <c r="F474" s="23">
        <v>14</v>
      </c>
      <c r="G474" s="59"/>
      <c r="H474" s="23" t="s">
        <v>50</v>
      </c>
      <c r="I474" s="577"/>
      <c r="J474" s="23"/>
      <c r="K474" s="23"/>
      <c r="L474" s="23">
        <v>0</v>
      </c>
      <c r="M474" s="69"/>
      <c r="N474" s="68"/>
      <c r="O474" s="23"/>
      <c r="P474" s="23">
        <v>0</v>
      </c>
      <c r="Q474" s="23"/>
      <c r="R474" s="23"/>
      <c r="S474" s="131"/>
      <c r="T474" s="135"/>
    </row>
    <row r="475" spans="1:28" x14ac:dyDescent="0.25">
      <c r="A475" s="23"/>
      <c r="B475" s="33">
        <v>42377</v>
      </c>
      <c r="C475" s="16">
        <v>42663</v>
      </c>
      <c r="D475" s="62" t="s">
        <v>417</v>
      </c>
      <c r="E475" s="23" t="s">
        <v>90</v>
      </c>
      <c r="F475" s="23">
        <v>14</v>
      </c>
      <c r="G475" s="59"/>
      <c r="H475" s="23" t="s">
        <v>50</v>
      </c>
      <c r="I475" s="577"/>
      <c r="J475" s="23"/>
      <c r="K475" s="23"/>
      <c r="L475" s="23">
        <v>0</v>
      </c>
      <c r="M475" s="69"/>
      <c r="N475" s="68"/>
      <c r="O475" s="23"/>
      <c r="P475" s="23">
        <v>0</v>
      </c>
      <c r="Q475" s="23"/>
      <c r="R475" s="23"/>
      <c r="S475" s="131"/>
      <c r="T475" s="135"/>
    </row>
    <row r="476" spans="1:28" x14ac:dyDescent="0.25">
      <c r="A476" s="23"/>
      <c r="B476" s="33">
        <v>42377</v>
      </c>
      <c r="C476" s="16">
        <v>42664</v>
      </c>
      <c r="D476" s="62" t="s">
        <v>418</v>
      </c>
      <c r="E476" s="23" t="s">
        <v>123</v>
      </c>
      <c r="F476" s="23">
        <v>24</v>
      </c>
      <c r="G476" s="59"/>
      <c r="H476" s="23" t="s">
        <v>50</v>
      </c>
      <c r="I476" s="577"/>
      <c r="J476" s="23"/>
      <c r="K476" s="23"/>
      <c r="L476" s="23">
        <v>0</v>
      </c>
      <c r="M476" s="69"/>
      <c r="N476" s="68"/>
      <c r="O476" s="23"/>
      <c r="P476" s="23">
        <v>0</v>
      </c>
      <c r="Q476" s="23"/>
      <c r="R476" s="23"/>
      <c r="S476" s="131"/>
      <c r="T476" s="135"/>
    </row>
    <row r="477" spans="1:28" x14ac:dyDescent="0.25">
      <c r="A477" s="23"/>
      <c r="B477" s="33">
        <v>42377</v>
      </c>
      <c r="C477" s="16">
        <v>42665</v>
      </c>
      <c r="D477" s="62" t="s">
        <v>419</v>
      </c>
      <c r="E477" s="23" t="s">
        <v>101</v>
      </c>
      <c r="F477" s="23">
        <v>14</v>
      </c>
      <c r="G477" s="59"/>
      <c r="H477" s="23" t="s">
        <v>50</v>
      </c>
      <c r="I477" s="577"/>
      <c r="J477" s="23"/>
      <c r="K477" s="23"/>
      <c r="L477" s="23">
        <v>0</v>
      </c>
      <c r="M477" s="69"/>
      <c r="N477" s="68"/>
      <c r="O477" s="23"/>
      <c r="P477" s="23">
        <v>0</v>
      </c>
      <c r="Q477" s="23"/>
      <c r="R477" s="23"/>
      <c r="S477" s="131"/>
      <c r="T477" s="135"/>
    </row>
    <row r="478" spans="1:28" x14ac:dyDescent="0.25">
      <c r="A478" s="23"/>
      <c r="B478" s="33">
        <v>42377</v>
      </c>
      <c r="C478" s="16">
        <v>42666</v>
      </c>
      <c r="D478" s="62" t="s">
        <v>420</v>
      </c>
      <c r="E478" s="23" t="s">
        <v>109</v>
      </c>
      <c r="F478" s="23">
        <v>14</v>
      </c>
      <c r="G478" s="59"/>
      <c r="H478" s="23" t="s">
        <v>50</v>
      </c>
      <c r="I478" s="577"/>
      <c r="J478" s="23"/>
      <c r="K478" s="23"/>
      <c r="L478" s="23">
        <v>0</v>
      </c>
      <c r="M478" s="69"/>
      <c r="N478" s="68"/>
      <c r="O478" s="23"/>
      <c r="P478" s="23">
        <v>0</v>
      </c>
      <c r="Q478" s="23"/>
      <c r="R478" s="23"/>
      <c r="S478" s="131"/>
      <c r="T478" s="135"/>
    </row>
    <row r="479" spans="1:28" x14ac:dyDescent="0.25">
      <c r="A479" s="23"/>
      <c r="B479" s="613">
        <v>42377</v>
      </c>
      <c r="C479" s="233">
        <v>42667</v>
      </c>
      <c r="D479" s="681"/>
      <c r="E479" s="116" t="s">
        <v>421</v>
      </c>
      <c r="F479" s="116">
        <v>15</v>
      </c>
      <c r="G479" s="554"/>
      <c r="H479" s="558" t="s">
        <v>49</v>
      </c>
      <c r="I479" s="68">
        <v>0</v>
      </c>
      <c r="J479" s="23"/>
      <c r="K479" s="23"/>
      <c r="L479" s="116"/>
      <c r="M479" s="69"/>
      <c r="N479" s="68">
        <v>0</v>
      </c>
      <c r="O479" s="23"/>
      <c r="P479" s="23"/>
      <c r="Q479" s="23"/>
      <c r="R479" s="23"/>
      <c r="S479" s="131"/>
      <c r="T479" s="135"/>
    </row>
    <row r="480" spans="1:28" x14ac:dyDescent="0.25">
      <c r="A480" s="23"/>
      <c r="B480" s="33">
        <v>42377</v>
      </c>
      <c r="C480" s="16">
        <v>42668</v>
      </c>
      <c r="D480" s="62" t="s">
        <v>422</v>
      </c>
      <c r="E480" s="23" t="s">
        <v>97</v>
      </c>
      <c r="F480" s="23">
        <v>24</v>
      </c>
      <c r="G480" s="59"/>
      <c r="H480" s="23" t="s">
        <v>50</v>
      </c>
      <c r="I480" s="577"/>
      <c r="J480" s="23"/>
      <c r="K480" s="23"/>
      <c r="L480" s="23">
        <v>0</v>
      </c>
      <c r="M480" s="69"/>
      <c r="N480" s="68"/>
      <c r="O480" s="23"/>
      <c r="P480" s="23">
        <v>0</v>
      </c>
      <c r="Q480" s="23"/>
      <c r="R480" s="23"/>
      <c r="S480" s="131"/>
      <c r="T480" s="135"/>
    </row>
    <row r="481" spans="1:28" x14ac:dyDescent="0.25">
      <c r="A481" s="23"/>
      <c r="B481" s="33">
        <v>42377</v>
      </c>
      <c r="C481" s="16">
        <v>42669</v>
      </c>
      <c r="D481" s="62" t="s">
        <v>423</v>
      </c>
      <c r="E481" s="23" t="s">
        <v>114</v>
      </c>
      <c r="F481" s="23">
        <v>14</v>
      </c>
      <c r="G481" s="59"/>
      <c r="H481" s="23" t="s">
        <v>50</v>
      </c>
      <c r="I481" s="577"/>
      <c r="J481" s="23"/>
      <c r="K481" s="23"/>
      <c r="L481" s="23">
        <v>0</v>
      </c>
      <c r="M481" s="69"/>
      <c r="N481" s="68"/>
      <c r="O481" s="23"/>
      <c r="P481" s="23">
        <v>0</v>
      </c>
      <c r="Q481" s="23"/>
      <c r="R481" s="23"/>
      <c r="S481" s="131"/>
      <c r="T481" s="135"/>
    </row>
    <row r="482" spans="1:28" x14ac:dyDescent="0.25">
      <c r="A482" s="23"/>
      <c r="B482" s="613">
        <v>42377</v>
      </c>
      <c r="C482" s="233">
        <v>42670</v>
      </c>
      <c r="D482" s="681"/>
      <c r="E482" s="116" t="s">
        <v>138</v>
      </c>
      <c r="F482" s="116">
        <v>15</v>
      </c>
      <c r="G482" s="554"/>
      <c r="H482" s="558" t="s">
        <v>51</v>
      </c>
      <c r="I482" s="68">
        <v>0</v>
      </c>
      <c r="J482" s="23"/>
      <c r="K482" s="23"/>
      <c r="L482" s="116"/>
      <c r="M482" s="69"/>
      <c r="N482" s="68">
        <v>0</v>
      </c>
      <c r="O482" s="23"/>
      <c r="P482" s="23"/>
      <c r="Q482" s="23"/>
      <c r="R482" s="23"/>
      <c r="S482" s="131"/>
      <c r="T482" s="135"/>
    </row>
    <row r="483" spans="1:28" x14ac:dyDescent="0.25">
      <c r="A483" s="23"/>
      <c r="B483" s="33">
        <v>42377</v>
      </c>
      <c r="C483" s="16">
        <v>42671</v>
      </c>
      <c r="D483" s="62" t="s">
        <v>424</v>
      </c>
      <c r="E483" s="23" t="s">
        <v>202</v>
      </c>
      <c r="F483" s="23">
        <v>14</v>
      </c>
      <c r="G483" s="59"/>
      <c r="H483" s="23" t="s">
        <v>50</v>
      </c>
      <c r="I483" s="577"/>
      <c r="J483" s="23"/>
      <c r="K483" s="23"/>
      <c r="L483" s="23">
        <v>0</v>
      </c>
      <c r="M483" s="69"/>
      <c r="N483" s="68"/>
      <c r="O483" s="23"/>
      <c r="P483" s="23">
        <v>0</v>
      </c>
      <c r="Q483" s="23"/>
      <c r="R483" s="23"/>
      <c r="S483" s="131"/>
      <c r="T483" s="135"/>
    </row>
    <row r="484" spans="1:28" x14ac:dyDescent="0.25">
      <c r="A484" s="23"/>
      <c r="B484" s="33">
        <v>42377</v>
      </c>
      <c r="C484" s="16">
        <v>42672</v>
      </c>
      <c r="D484" s="62" t="s">
        <v>425</v>
      </c>
      <c r="E484" s="23" t="s">
        <v>86</v>
      </c>
      <c r="F484" s="23">
        <v>14</v>
      </c>
      <c r="G484" s="59"/>
      <c r="H484" s="23" t="s">
        <v>50</v>
      </c>
      <c r="I484" s="577"/>
      <c r="J484" s="23"/>
      <c r="K484" s="23"/>
      <c r="L484" s="23">
        <v>0</v>
      </c>
      <c r="M484" s="69"/>
      <c r="N484" s="68"/>
      <c r="O484" s="23"/>
      <c r="P484" s="23">
        <v>0</v>
      </c>
      <c r="Q484" s="23"/>
      <c r="R484" s="23"/>
      <c r="S484" s="131"/>
      <c r="T484" s="135"/>
    </row>
    <row r="485" spans="1:28" ht="15.75" thickBot="1" x14ac:dyDescent="0.3">
      <c r="A485" s="237"/>
      <c r="B485" s="585">
        <v>42377</v>
      </c>
      <c r="C485" s="555">
        <v>42673</v>
      </c>
      <c r="D485" s="158" t="s">
        <v>188</v>
      </c>
      <c r="E485" s="683" t="s">
        <v>188</v>
      </c>
      <c r="F485" s="683" t="s">
        <v>188</v>
      </c>
      <c r="G485" s="683" t="s">
        <v>188</v>
      </c>
      <c r="H485" s="684" t="s">
        <v>188</v>
      </c>
      <c r="I485" s="189" t="s">
        <v>188</v>
      </c>
      <c r="J485" s="87" t="s">
        <v>188</v>
      </c>
      <c r="K485" s="87" t="s">
        <v>188</v>
      </c>
      <c r="L485" s="158" t="s">
        <v>188</v>
      </c>
      <c r="M485" s="139" t="s">
        <v>188</v>
      </c>
      <c r="N485" s="89"/>
      <c r="O485" s="88"/>
      <c r="P485" s="88"/>
      <c r="Q485" s="88"/>
      <c r="R485" s="88"/>
      <c r="S485" s="138"/>
      <c r="T485" s="139"/>
    </row>
    <row r="486" spans="1:28" x14ac:dyDescent="0.25">
      <c r="A486" s="23"/>
      <c r="B486" s="33">
        <v>42377</v>
      </c>
      <c r="C486" s="240">
        <v>42674</v>
      </c>
      <c r="D486" s="601"/>
      <c r="E486" s="23" t="s">
        <v>327</v>
      </c>
      <c r="F486" s="23">
        <v>7</v>
      </c>
      <c r="G486" s="59">
        <v>39662</v>
      </c>
      <c r="H486" s="16" t="s">
        <v>25</v>
      </c>
      <c r="I486" s="577">
        <v>0</v>
      </c>
      <c r="J486" s="23"/>
      <c r="K486" s="23"/>
      <c r="L486" s="23"/>
      <c r="M486" s="69"/>
      <c r="N486" s="68">
        <v>0</v>
      </c>
      <c r="O486" s="23"/>
      <c r="P486" s="23"/>
      <c r="Q486" s="23"/>
      <c r="R486" s="23"/>
      <c r="S486" s="131"/>
      <c r="T486" s="278" t="s">
        <v>426</v>
      </c>
      <c r="U486" s="289">
        <f t="shared" ref="U486:U488" si="98">+G486/F486</f>
        <v>5666</v>
      </c>
      <c r="V486" s="117">
        <v>2500</v>
      </c>
      <c r="W486" s="118">
        <f>+U486-V486</f>
        <v>3166</v>
      </c>
      <c r="X486" s="118">
        <f>+W486-Y486</f>
        <v>1733</v>
      </c>
      <c r="Y486" s="118">
        <f>(U486-5000)/2+1100</f>
        <v>1433</v>
      </c>
      <c r="Z486" s="118">
        <f>+V486*F486</f>
        <v>17500</v>
      </c>
      <c r="AA486" s="118">
        <f>+X486*F486</f>
        <v>12131</v>
      </c>
      <c r="AB486" s="119">
        <f>+Y486*F486</f>
        <v>10031</v>
      </c>
    </row>
    <row r="487" spans="1:28" x14ac:dyDescent="0.25">
      <c r="A487" s="23"/>
      <c r="B487" s="33">
        <v>42377</v>
      </c>
      <c r="C487" s="240">
        <v>42675</v>
      </c>
      <c r="D487" s="601"/>
      <c r="E487" s="23" t="s">
        <v>148</v>
      </c>
      <c r="F487" s="23">
        <v>15</v>
      </c>
      <c r="G487" s="59">
        <v>85000</v>
      </c>
      <c r="H487" s="16" t="s">
        <v>25</v>
      </c>
      <c r="I487" s="577">
        <v>0</v>
      </c>
      <c r="J487" s="23"/>
      <c r="K487" s="23"/>
      <c r="L487" s="23"/>
      <c r="M487" s="69"/>
      <c r="N487" s="68">
        <v>0</v>
      </c>
      <c r="O487" s="23"/>
      <c r="P487" s="23"/>
      <c r="Q487" s="23"/>
      <c r="R487" s="23"/>
      <c r="S487" s="131"/>
      <c r="T487" s="278" t="s">
        <v>427</v>
      </c>
      <c r="U487" s="290">
        <f t="shared" si="98"/>
        <v>5666.666666666667</v>
      </c>
      <c r="V487" s="21">
        <v>2500</v>
      </c>
      <c r="W487" s="22">
        <f>+U487-V487</f>
        <v>3166.666666666667</v>
      </c>
      <c r="X487" s="22">
        <f>+W487-Y487</f>
        <v>1733.3333333333335</v>
      </c>
      <c r="Y487" s="22">
        <f>(U487-5000)/2+1100</f>
        <v>1433.3333333333335</v>
      </c>
      <c r="Z487" s="22">
        <f>+V487*F487</f>
        <v>37500</v>
      </c>
      <c r="AA487" s="22">
        <f>+X487*F487</f>
        <v>26000.000000000004</v>
      </c>
      <c r="AB487" s="120">
        <f>+Y487*F487</f>
        <v>21500.000000000004</v>
      </c>
    </row>
    <row r="488" spans="1:28" ht="15.75" thickBot="1" x14ac:dyDescent="0.3">
      <c r="A488" s="588"/>
      <c r="B488" s="599">
        <v>42377</v>
      </c>
      <c r="C488" s="592">
        <v>42676</v>
      </c>
      <c r="D488" s="81"/>
      <c r="E488" s="588" t="s">
        <v>404</v>
      </c>
      <c r="F488" s="588">
        <v>15</v>
      </c>
      <c r="G488" s="589">
        <v>79275</v>
      </c>
      <c r="H488" s="590" t="s">
        <v>402</v>
      </c>
      <c r="I488" s="70">
        <v>0</v>
      </c>
      <c r="J488" s="42"/>
      <c r="K488" s="42"/>
      <c r="L488" s="42"/>
      <c r="M488" s="71"/>
      <c r="N488" s="70">
        <v>0</v>
      </c>
      <c r="O488" s="42"/>
      <c r="P488" s="42"/>
      <c r="Q488" s="42"/>
      <c r="R488" s="42"/>
      <c r="S488" s="137"/>
      <c r="T488" s="279"/>
      <c r="U488" s="291">
        <f t="shared" si="98"/>
        <v>5285</v>
      </c>
      <c r="V488" s="121">
        <v>2500</v>
      </c>
      <c r="W488" s="122">
        <f>+U488-V488</f>
        <v>2785</v>
      </c>
      <c r="X488" s="122">
        <f>+W488-Y488</f>
        <v>1542.5</v>
      </c>
      <c r="Y488" s="122">
        <f>(U488-5000)/2+1100</f>
        <v>1242.5</v>
      </c>
      <c r="Z488" s="122">
        <f>+V488*F488</f>
        <v>37500</v>
      </c>
      <c r="AA488" s="122">
        <f>+X488*F488</f>
        <v>23137.5</v>
      </c>
      <c r="AB488" s="123">
        <f>+Y488*F488</f>
        <v>18637.5</v>
      </c>
    </row>
    <row r="489" spans="1:28" ht="15.75" thickBot="1" x14ac:dyDescent="0.3">
      <c r="A489" s="160"/>
      <c r="B489" s="91">
        <v>42378</v>
      </c>
      <c r="C489" s="160">
        <v>42677</v>
      </c>
      <c r="D489" s="158" t="s">
        <v>188</v>
      </c>
      <c r="E489" s="158" t="s">
        <v>188</v>
      </c>
      <c r="F489" s="158" t="s">
        <v>188</v>
      </c>
      <c r="G489" s="158" t="s">
        <v>188</v>
      </c>
      <c r="H489" s="190" t="s">
        <v>188</v>
      </c>
      <c r="I489" s="191" t="s">
        <v>188</v>
      </c>
      <c r="J489" s="158" t="s">
        <v>188</v>
      </c>
      <c r="K489" s="158" t="s">
        <v>188</v>
      </c>
      <c r="L489" s="158" t="s">
        <v>188</v>
      </c>
      <c r="M489" s="162" t="s">
        <v>188</v>
      </c>
      <c r="N489" s="159"/>
      <c r="O489" s="160"/>
      <c r="P489" s="160"/>
      <c r="Q489" s="160"/>
      <c r="R489" s="160"/>
      <c r="S489" s="161"/>
      <c r="T489" s="162"/>
    </row>
    <row r="490" spans="1:28" ht="15.75" thickBot="1" x14ac:dyDescent="0.3">
      <c r="A490" s="23"/>
      <c r="B490" s="545">
        <v>42378</v>
      </c>
      <c r="C490" s="544">
        <v>42678</v>
      </c>
      <c r="D490" s="105"/>
      <c r="E490" s="94" t="s">
        <v>403</v>
      </c>
      <c r="F490" s="94">
        <v>15</v>
      </c>
      <c r="G490" s="95">
        <v>79275</v>
      </c>
      <c r="H490" s="106" t="s">
        <v>402</v>
      </c>
      <c r="I490" s="68">
        <v>0</v>
      </c>
      <c r="J490" s="23"/>
      <c r="K490" s="23"/>
      <c r="L490" s="94"/>
      <c r="M490" s="69"/>
      <c r="N490" s="68"/>
      <c r="O490" s="23">
        <v>0</v>
      </c>
      <c r="P490" s="23"/>
      <c r="Q490" s="23"/>
      <c r="R490" s="23"/>
      <c r="S490" s="131"/>
      <c r="T490" s="278"/>
      <c r="U490" s="292">
        <f t="shared" ref="U490" si="99">+G490/F490</f>
        <v>5285</v>
      </c>
      <c r="V490" s="124">
        <v>2500</v>
      </c>
      <c r="W490" s="125">
        <f>+U490-V490</f>
        <v>2785</v>
      </c>
      <c r="X490" s="125">
        <f>+W490-Y490</f>
        <v>1542.5</v>
      </c>
      <c r="Y490" s="125">
        <f>(U490-5000)/2+1100</f>
        <v>1242.5</v>
      </c>
      <c r="Z490" s="125">
        <f>+V490*F490</f>
        <v>37500</v>
      </c>
      <c r="AA490" s="125">
        <f>+X490*F490</f>
        <v>23137.5</v>
      </c>
      <c r="AB490" s="126">
        <f>+Y490*F490</f>
        <v>18637.5</v>
      </c>
    </row>
    <row r="491" spans="1:28" ht="15.75" thickBot="1" x14ac:dyDescent="0.3">
      <c r="A491" s="94"/>
      <c r="B491" s="33">
        <v>42378</v>
      </c>
      <c r="C491" s="16">
        <v>42679</v>
      </c>
      <c r="D491" s="62" t="s">
        <v>501</v>
      </c>
      <c r="E491" s="23" t="s">
        <v>93</v>
      </c>
      <c r="F491" s="23">
        <v>14</v>
      </c>
      <c r="G491" s="59"/>
      <c r="H491" s="23" t="s">
        <v>50</v>
      </c>
      <c r="I491" s="577"/>
      <c r="J491" s="23"/>
      <c r="K491" s="23"/>
      <c r="L491" s="23">
        <v>0</v>
      </c>
      <c r="M491" s="69"/>
      <c r="N491" s="68"/>
      <c r="O491" s="23"/>
      <c r="P491" s="23">
        <v>0</v>
      </c>
      <c r="Q491" s="23"/>
      <c r="R491" s="23"/>
      <c r="S491" s="131"/>
      <c r="T491" s="135"/>
    </row>
    <row r="492" spans="1:28" ht="15.75" thickBot="1" x14ac:dyDescent="0.3">
      <c r="A492" s="23"/>
      <c r="B492" s="54">
        <v>42378</v>
      </c>
      <c r="C492" s="350">
        <v>42680</v>
      </c>
      <c r="D492" s="609"/>
      <c r="E492" s="32" t="s">
        <v>103</v>
      </c>
      <c r="F492" s="32">
        <v>15</v>
      </c>
      <c r="G492" s="76">
        <v>85000</v>
      </c>
      <c r="H492" s="24" t="s">
        <v>25</v>
      </c>
      <c r="I492" s="577">
        <v>0</v>
      </c>
      <c r="J492" s="23"/>
      <c r="K492" s="23"/>
      <c r="L492" s="32"/>
      <c r="M492" s="69"/>
      <c r="N492" s="68">
        <v>0</v>
      </c>
      <c r="O492" s="23"/>
      <c r="P492" s="23"/>
      <c r="Q492" s="23"/>
      <c r="R492" s="23"/>
      <c r="S492" s="131"/>
      <c r="T492" s="278" t="s">
        <v>504</v>
      </c>
      <c r="U492" s="292">
        <f t="shared" ref="U492" si="100">+G492/F492</f>
        <v>5666.666666666667</v>
      </c>
      <c r="V492" s="124">
        <v>2500</v>
      </c>
      <c r="W492" s="125">
        <f>+U492-V492</f>
        <v>3166.666666666667</v>
      </c>
      <c r="X492" s="125">
        <f>+W492-Y492</f>
        <v>1733.3333333333335</v>
      </c>
      <c r="Y492" s="125">
        <f>(U492-5000)/2+1100</f>
        <v>1433.3333333333335</v>
      </c>
      <c r="Z492" s="125">
        <f>+V492*F492</f>
        <v>37500</v>
      </c>
      <c r="AA492" s="125">
        <f>+X492*F492</f>
        <v>26000.000000000004</v>
      </c>
      <c r="AB492" s="126">
        <f>+Y492*F492</f>
        <v>21500.000000000004</v>
      </c>
    </row>
    <row r="493" spans="1:28" x14ac:dyDescent="0.25">
      <c r="A493" s="32"/>
      <c r="B493" s="613">
        <v>42378</v>
      </c>
      <c r="C493" s="233">
        <v>42681</v>
      </c>
      <c r="D493" s="105"/>
      <c r="E493" s="116" t="s">
        <v>374</v>
      </c>
      <c r="F493" s="116">
        <v>15</v>
      </c>
      <c r="G493" s="554"/>
      <c r="H493" s="558" t="s">
        <v>49</v>
      </c>
      <c r="I493" s="68">
        <v>0</v>
      </c>
      <c r="J493" s="23"/>
      <c r="K493" s="23"/>
      <c r="L493" s="94"/>
      <c r="M493" s="69"/>
      <c r="N493" s="68"/>
      <c r="O493" s="23">
        <v>0</v>
      </c>
      <c r="P493" s="23"/>
      <c r="Q493" s="23"/>
      <c r="R493" s="23"/>
      <c r="S493" s="131"/>
      <c r="T493" s="135"/>
    </row>
    <row r="494" spans="1:28" ht="15.75" thickBot="1" x14ac:dyDescent="0.3">
      <c r="A494" s="94"/>
      <c r="B494" s="33">
        <v>42378</v>
      </c>
      <c r="C494" s="16">
        <v>42682</v>
      </c>
      <c r="D494" s="62" t="s">
        <v>502</v>
      </c>
      <c r="E494" s="23" t="s">
        <v>98</v>
      </c>
      <c r="F494" s="23">
        <v>14</v>
      </c>
      <c r="G494" s="59"/>
      <c r="H494" s="23" t="s">
        <v>50</v>
      </c>
      <c r="I494" s="577"/>
      <c r="J494" s="23"/>
      <c r="K494" s="23"/>
      <c r="L494" s="23">
        <v>0</v>
      </c>
      <c r="M494" s="69"/>
      <c r="N494" s="68"/>
      <c r="O494" s="23"/>
      <c r="P494" s="23">
        <v>0</v>
      </c>
      <c r="Q494" s="23"/>
      <c r="R494" s="23"/>
      <c r="S494" s="131"/>
      <c r="T494" s="135"/>
    </row>
    <row r="495" spans="1:28" ht="15.75" thickBot="1" x14ac:dyDescent="0.3">
      <c r="A495" s="561"/>
      <c r="B495" s="599">
        <v>42378</v>
      </c>
      <c r="C495" s="587">
        <v>42683</v>
      </c>
      <c r="D495" s="75"/>
      <c r="E495" s="574" t="s">
        <v>80</v>
      </c>
      <c r="F495" s="588">
        <v>15</v>
      </c>
      <c r="G495" s="589">
        <v>85000</v>
      </c>
      <c r="H495" s="590" t="s">
        <v>22</v>
      </c>
      <c r="I495" s="68">
        <v>0</v>
      </c>
      <c r="J495" s="23"/>
      <c r="K495" s="23"/>
      <c r="L495" s="32"/>
      <c r="M495" s="69"/>
      <c r="N495" s="68">
        <v>0</v>
      </c>
      <c r="O495" s="23"/>
      <c r="P495" s="23"/>
      <c r="Q495" s="23"/>
      <c r="R495" s="23"/>
      <c r="S495" s="131"/>
      <c r="T495" s="135"/>
      <c r="U495" s="292">
        <f t="shared" ref="U495" si="101">+G495/F495</f>
        <v>5666.666666666667</v>
      </c>
      <c r="V495" s="124">
        <v>2500</v>
      </c>
      <c r="W495" s="125">
        <f>+U495-V495</f>
        <v>3166.666666666667</v>
      </c>
      <c r="X495" s="125">
        <f>+W495-Y495</f>
        <v>1733.3333333333335</v>
      </c>
      <c r="Y495" s="125">
        <f>(U495-5000)/2+1100</f>
        <v>1433.3333333333335</v>
      </c>
      <c r="Z495" s="125">
        <f>+V495*F495</f>
        <v>37500</v>
      </c>
      <c r="AA495" s="125">
        <f>+X495*F495</f>
        <v>26000.000000000004</v>
      </c>
      <c r="AB495" s="126">
        <f>+Y495*F495</f>
        <v>21500.000000000004</v>
      </c>
    </row>
    <row r="496" spans="1:28" ht="15.75" thickBot="1" x14ac:dyDescent="0.3">
      <c r="A496" s="116"/>
      <c r="B496" s="613">
        <v>42378</v>
      </c>
      <c r="C496" s="233">
        <v>42684</v>
      </c>
      <c r="D496" s="62"/>
      <c r="E496" s="116" t="s">
        <v>121</v>
      </c>
      <c r="F496" s="116">
        <v>15</v>
      </c>
      <c r="G496" s="554"/>
      <c r="H496" s="558" t="s">
        <v>23</v>
      </c>
      <c r="I496" s="68">
        <v>0</v>
      </c>
      <c r="J496" s="23"/>
      <c r="K496" s="23"/>
      <c r="L496" s="23"/>
      <c r="M496" s="69"/>
      <c r="N496" s="68"/>
      <c r="O496" s="23">
        <v>0</v>
      </c>
      <c r="P496" s="23"/>
      <c r="Q496" s="23"/>
      <c r="R496" s="23"/>
      <c r="S496" s="131"/>
      <c r="T496" s="135"/>
    </row>
    <row r="497" spans="1:28" ht="15.75" thickBot="1" x14ac:dyDescent="0.3">
      <c r="A497" s="23"/>
      <c r="B497" s="545">
        <v>42378</v>
      </c>
      <c r="C497" s="544">
        <v>42685</v>
      </c>
      <c r="D497" s="670"/>
      <c r="E497" s="94" t="s">
        <v>111</v>
      </c>
      <c r="F497" s="94">
        <v>15</v>
      </c>
      <c r="G497" s="95">
        <v>85000</v>
      </c>
      <c r="H497" s="56" t="s">
        <v>25</v>
      </c>
      <c r="I497" s="577">
        <v>0</v>
      </c>
      <c r="J497" s="23"/>
      <c r="K497" s="23"/>
      <c r="L497" s="94"/>
      <c r="M497" s="69"/>
      <c r="N497" s="68">
        <v>0</v>
      </c>
      <c r="O497" s="23"/>
      <c r="P497" s="23"/>
      <c r="Q497" s="23"/>
      <c r="R497" s="23"/>
      <c r="S497" s="131"/>
      <c r="T497" s="278" t="s">
        <v>503</v>
      </c>
      <c r="U497" s="292">
        <f t="shared" ref="U497" si="102">+G497/F497</f>
        <v>5666.666666666667</v>
      </c>
      <c r="V497" s="124">
        <v>2500</v>
      </c>
      <c r="W497" s="125">
        <f>+U497-V497</f>
        <v>3166.666666666667</v>
      </c>
      <c r="X497" s="125">
        <f>+W497-Y497</f>
        <v>1733.3333333333335</v>
      </c>
      <c r="Y497" s="125">
        <f>(U497-5000)/2+1100</f>
        <v>1433.3333333333335</v>
      </c>
      <c r="Z497" s="125">
        <f>+V497*F497</f>
        <v>37500</v>
      </c>
      <c r="AA497" s="125">
        <f>+X497*F497</f>
        <v>26000.000000000004</v>
      </c>
      <c r="AB497" s="126">
        <f>+Y497*F497</f>
        <v>21500.000000000004</v>
      </c>
    </row>
    <row r="498" spans="1:28" x14ac:dyDescent="0.25">
      <c r="A498" s="32"/>
      <c r="B498" s="33">
        <v>42378</v>
      </c>
      <c r="C498" s="16">
        <v>42686</v>
      </c>
      <c r="D498" s="62" t="s">
        <v>505</v>
      </c>
      <c r="E498" s="23" t="s">
        <v>113</v>
      </c>
      <c r="F498" s="23">
        <v>14</v>
      </c>
      <c r="G498" s="59"/>
      <c r="H498" s="23" t="s">
        <v>50</v>
      </c>
      <c r="I498" s="577"/>
      <c r="J498" s="23"/>
      <c r="K498" s="23"/>
      <c r="L498" s="23">
        <v>0</v>
      </c>
      <c r="M498" s="69"/>
      <c r="N498" s="68"/>
      <c r="O498" s="23"/>
      <c r="P498" s="23">
        <v>0</v>
      </c>
      <c r="Q498" s="23"/>
      <c r="R498" s="23"/>
      <c r="S498" s="131"/>
      <c r="T498" s="135"/>
    </row>
    <row r="499" spans="1:28" ht="15.75" thickBot="1" x14ac:dyDescent="0.3">
      <c r="A499" s="23"/>
      <c r="B499" s="33">
        <v>42378</v>
      </c>
      <c r="C499" s="16">
        <v>42687</v>
      </c>
      <c r="D499" s="62" t="s">
        <v>506</v>
      </c>
      <c r="E499" s="23" t="s">
        <v>109</v>
      </c>
      <c r="F499" s="23">
        <v>14</v>
      </c>
      <c r="G499" s="59"/>
      <c r="H499" s="23" t="s">
        <v>50</v>
      </c>
      <c r="I499" s="577"/>
      <c r="J499" s="23"/>
      <c r="K499" s="23"/>
      <c r="L499" s="23">
        <v>0</v>
      </c>
      <c r="M499" s="69"/>
      <c r="N499" s="68"/>
      <c r="O499" s="23"/>
      <c r="P499" s="23">
        <v>0</v>
      </c>
      <c r="Q499" s="23"/>
      <c r="R499" s="23"/>
      <c r="S499" s="131"/>
      <c r="T499" s="135"/>
    </row>
    <row r="500" spans="1:28" ht="15.75" thickBot="1" x14ac:dyDescent="0.3">
      <c r="A500" s="23"/>
      <c r="B500" s="613">
        <v>42378</v>
      </c>
      <c r="C500" s="572">
        <v>42688</v>
      </c>
      <c r="D500" s="681"/>
      <c r="E500" s="116" t="s">
        <v>404</v>
      </c>
      <c r="F500" s="116">
        <v>15</v>
      </c>
      <c r="G500" s="554">
        <v>79275</v>
      </c>
      <c r="H500" s="558" t="s">
        <v>402</v>
      </c>
      <c r="I500" s="68">
        <v>0</v>
      </c>
      <c r="J500" s="23"/>
      <c r="K500" s="23"/>
      <c r="L500" s="116"/>
      <c r="M500" s="69"/>
      <c r="N500" s="68"/>
      <c r="O500" s="23">
        <v>0</v>
      </c>
      <c r="P500" s="23"/>
      <c r="Q500" s="23"/>
      <c r="R500" s="23"/>
      <c r="S500" s="131"/>
      <c r="T500" s="278"/>
      <c r="U500" s="292">
        <f t="shared" ref="U500" si="103">+G500/F500</f>
        <v>5285</v>
      </c>
      <c r="V500" s="124">
        <v>2500</v>
      </c>
      <c r="W500" s="125">
        <f>+U500-V500</f>
        <v>2785</v>
      </c>
      <c r="X500" s="125">
        <f>+W500-Y500</f>
        <v>1542.5</v>
      </c>
      <c r="Y500" s="125">
        <f>(U500-5000)/2+1100</f>
        <v>1242.5</v>
      </c>
      <c r="Z500" s="125">
        <f>+V500*F500</f>
        <v>37500</v>
      </c>
      <c r="AA500" s="125">
        <f>+X500*F500</f>
        <v>23137.5</v>
      </c>
      <c r="AB500" s="126">
        <f>+Y500*F500</f>
        <v>18637.5</v>
      </c>
    </row>
    <row r="501" spans="1:28" x14ac:dyDescent="0.25">
      <c r="A501" s="23"/>
      <c r="B501" s="33">
        <v>42378</v>
      </c>
      <c r="C501" s="16">
        <v>42689</v>
      </c>
      <c r="D501" s="62" t="s">
        <v>507</v>
      </c>
      <c r="E501" s="23" t="s">
        <v>114</v>
      </c>
      <c r="F501" s="23">
        <v>14</v>
      </c>
      <c r="G501" s="59"/>
      <c r="H501" s="23" t="s">
        <v>50</v>
      </c>
      <c r="I501" s="577"/>
      <c r="J501" s="23"/>
      <c r="K501" s="23"/>
      <c r="L501" s="23">
        <v>0</v>
      </c>
      <c r="M501" s="69"/>
      <c r="N501" s="68"/>
      <c r="O501" s="23"/>
      <c r="P501" s="23">
        <v>0</v>
      </c>
      <c r="Q501" s="23"/>
      <c r="R501" s="23"/>
      <c r="S501" s="131"/>
      <c r="T501" s="135"/>
    </row>
    <row r="502" spans="1:28" ht="15.75" thickBot="1" x14ac:dyDescent="0.3">
      <c r="A502" s="23"/>
      <c r="B502" s="33">
        <v>42378</v>
      </c>
      <c r="C502" s="16">
        <v>42690</v>
      </c>
      <c r="D502" s="62" t="s">
        <v>508</v>
      </c>
      <c r="E502" s="23" t="s">
        <v>101</v>
      </c>
      <c r="F502" s="23">
        <v>14</v>
      </c>
      <c r="G502" s="59"/>
      <c r="H502" s="23" t="s">
        <v>50</v>
      </c>
      <c r="I502" s="577"/>
      <c r="J502" s="23"/>
      <c r="K502" s="23"/>
      <c r="L502" s="23">
        <v>0</v>
      </c>
      <c r="M502" s="69"/>
      <c r="N502" s="68"/>
      <c r="O502" s="23"/>
      <c r="P502" s="23">
        <v>0</v>
      </c>
      <c r="Q502" s="23"/>
      <c r="R502" s="23"/>
      <c r="S502" s="131"/>
      <c r="T502" s="135"/>
    </row>
    <row r="503" spans="1:28" x14ac:dyDescent="0.25">
      <c r="A503" s="94"/>
      <c r="B503" s="613">
        <v>42378</v>
      </c>
      <c r="C503" s="572">
        <v>42691</v>
      </c>
      <c r="D503" s="75"/>
      <c r="E503" s="116" t="s">
        <v>403</v>
      </c>
      <c r="F503" s="116">
        <v>15</v>
      </c>
      <c r="G503" s="554">
        <v>79275</v>
      </c>
      <c r="H503" s="558" t="s">
        <v>402</v>
      </c>
      <c r="I503" s="68">
        <v>0</v>
      </c>
      <c r="J503" s="23"/>
      <c r="K503" s="23"/>
      <c r="L503" s="32"/>
      <c r="M503" s="69"/>
      <c r="N503" s="68"/>
      <c r="O503" s="23">
        <v>0</v>
      </c>
      <c r="P503" s="23"/>
      <c r="Q503" s="23"/>
      <c r="R503" s="23"/>
      <c r="S503" s="131"/>
      <c r="T503" s="278"/>
      <c r="U503" s="289">
        <f t="shared" ref="U503:U504" si="104">+G503/F503</f>
        <v>5285</v>
      </c>
      <c r="V503" s="117">
        <v>2500</v>
      </c>
      <c r="W503" s="118">
        <f>+U503-V503</f>
        <v>2785</v>
      </c>
      <c r="X503" s="118">
        <f>+W503-Y503</f>
        <v>1542.5</v>
      </c>
      <c r="Y503" s="118">
        <f>(U503-5000)/2+1100</f>
        <v>1242.5</v>
      </c>
      <c r="Z503" s="118">
        <f>+V503*F503</f>
        <v>37500</v>
      </c>
      <c r="AA503" s="118">
        <f>+X503*F503</f>
        <v>23137.5</v>
      </c>
      <c r="AB503" s="119">
        <f>+Y503*F503</f>
        <v>18637.5</v>
      </c>
    </row>
    <row r="504" spans="1:28" ht="15.75" thickBot="1" x14ac:dyDescent="0.3">
      <c r="A504" s="23"/>
      <c r="B504" s="545">
        <v>42378</v>
      </c>
      <c r="C504" s="544">
        <v>42692</v>
      </c>
      <c r="D504" s="670"/>
      <c r="E504" s="94" t="s">
        <v>172</v>
      </c>
      <c r="F504" s="94">
        <v>7</v>
      </c>
      <c r="G504" s="95">
        <v>39662</v>
      </c>
      <c r="H504" s="56" t="s">
        <v>25</v>
      </c>
      <c r="I504" s="577">
        <v>0</v>
      </c>
      <c r="J504" s="23"/>
      <c r="K504" s="23"/>
      <c r="L504" s="94"/>
      <c r="M504" s="69"/>
      <c r="N504" s="68">
        <v>0</v>
      </c>
      <c r="O504" s="23"/>
      <c r="P504" s="23"/>
      <c r="Q504" s="23"/>
      <c r="R504" s="23"/>
      <c r="S504" s="131"/>
      <c r="T504" s="278" t="s">
        <v>509</v>
      </c>
      <c r="U504" s="291">
        <f t="shared" si="104"/>
        <v>5666</v>
      </c>
      <c r="V504" s="121">
        <v>2500</v>
      </c>
      <c r="W504" s="122">
        <f>+U504-V504</f>
        <v>3166</v>
      </c>
      <c r="X504" s="122">
        <f>+W504-Y504</f>
        <v>1733</v>
      </c>
      <c r="Y504" s="122">
        <f>(U504-5000)/2+1100</f>
        <v>1433</v>
      </c>
      <c r="Z504" s="122">
        <f>+V504*F504</f>
        <v>17500</v>
      </c>
      <c r="AA504" s="122">
        <f>+X504*F504</f>
        <v>12131</v>
      </c>
      <c r="AB504" s="123">
        <f>+Y504*F504</f>
        <v>10031</v>
      </c>
    </row>
    <row r="505" spans="1:28" x14ac:dyDescent="0.25">
      <c r="A505" s="32"/>
      <c r="B505" s="33">
        <v>42378</v>
      </c>
      <c r="C505" s="16">
        <v>42693</v>
      </c>
      <c r="D505" s="62" t="s">
        <v>510</v>
      </c>
      <c r="E505" s="23" t="s">
        <v>123</v>
      </c>
      <c r="F505" s="23">
        <v>24</v>
      </c>
      <c r="G505" s="59"/>
      <c r="H505" s="23" t="s">
        <v>50</v>
      </c>
      <c r="I505" s="577"/>
      <c r="J505" s="23"/>
      <c r="K505" s="23"/>
      <c r="L505" s="23">
        <v>0</v>
      </c>
      <c r="M505" s="69"/>
      <c r="N505" s="68"/>
      <c r="O505" s="23"/>
      <c r="P505" s="23">
        <v>0</v>
      </c>
      <c r="Q505" s="23"/>
      <c r="R505" s="23"/>
      <c r="S505" s="131"/>
      <c r="T505" s="135"/>
    </row>
    <row r="506" spans="1:28" x14ac:dyDescent="0.25">
      <c r="A506" s="23"/>
      <c r="B506" s="33">
        <v>42378</v>
      </c>
      <c r="C506" s="16">
        <v>42694</v>
      </c>
      <c r="D506" s="62" t="s">
        <v>511</v>
      </c>
      <c r="E506" s="23" t="s">
        <v>97</v>
      </c>
      <c r="F506" s="23">
        <v>24</v>
      </c>
      <c r="G506" s="59"/>
      <c r="H506" s="23" t="s">
        <v>50</v>
      </c>
      <c r="I506" s="577"/>
      <c r="J506" s="23"/>
      <c r="K506" s="23"/>
      <c r="L506" s="23">
        <v>0</v>
      </c>
      <c r="M506" s="69"/>
      <c r="N506" s="68"/>
      <c r="O506" s="23"/>
      <c r="P506" s="23">
        <v>0</v>
      </c>
      <c r="Q506" s="23"/>
      <c r="R506" s="23"/>
      <c r="S506" s="131"/>
      <c r="T506" s="135"/>
    </row>
    <row r="507" spans="1:28" x14ac:dyDescent="0.25">
      <c r="A507" s="23"/>
      <c r="B507" s="33">
        <v>42378</v>
      </c>
      <c r="C507" s="16">
        <v>42695</v>
      </c>
      <c r="D507" s="62" t="s">
        <v>512</v>
      </c>
      <c r="E507" s="23" t="s">
        <v>86</v>
      </c>
      <c r="F507" s="23">
        <v>14</v>
      </c>
      <c r="G507" s="59"/>
      <c r="H507" s="23" t="s">
        <v>50</v>
      </c>
      <c r="I507" s="577"/>
      <c r="J507" s="23"/>
      <c r="K507" s="23"/>
      <c r="L507" s="23">
        <v>0</v>
      </c>
      <c r="M507" s="69"/>
      <c r="N507" s="68"/>
      <c r="O507" s="23"/>
      <c r="P507" s="23">
        <v>0</v>
      </c>
      <c r="Q507" s="23"/>
      <c r="R507" s="23"/>
      <c r="S507" s="131"/>
      <c r="T507" s="135"/>
    </row>
    <row r="508" spans="1:28" x14ac:dyDescent="0.25">
      <c r="A508" s="23"/>
      <c r="B508" s="33">
        <v>42378</v>
      </c>
      <c r="C508" s="16">
        <v>42696</v>
      </c>
      <c r="D508" s="62" t="s">
        <v>513</v>
      </c>
      <c r="E508" s="23" t="s">
        <v>202</v>
      </c>
      <c r="F508" s="23">
        <v>14</v>
      </c>
      <c r="G508" s="59"/>
      <c r="H508" s="23" t="s">
        <v>50</v>
      </c>
      <c r="I508" s="577"/>
      <c r="J508" s="23"/>
      <c r="K508" s="23"/>
      <c r="L508" s="23">
        <v>0</v>
      </c>
      <c r="M508" s="69"/>
      <c r="N508" s="68"/>
      <c r="O508" s="23"/>
      <c r="P508" s="23">
        <v>0</v>
      </c>
      <c r="Q508" s="23"/>
      <c r="R508" s="23"/>
      <c r="S508" s="131"/>
      <c r="T508" s="135"/>
    </row>
    <row r="509" spans="1:28" x14ac:dyDescent="0.25">
      <c r="A509" s="23"/>
      <c r="B509" s="33">
        <v>42378</v>
      </c>
      <c r="C509" s="16">
        <v>42697</v>
      </c>
      <c r="D509" s="62"/>
      <c r="E509" s="23" t="s">
        <v>120</v>
      </c>
      <c r="F509" s="23">
        <v>14</v>
      </c>
      <c r="G509" s="59"/>
      <c r="H509" s="23" t="s">
        <v>50</v>
      </c>
      <c r="I509" s="577"/>
      <c r="J509" s="23"/>
      <c r="K509" s="23"/>
      <c r="L509" s="23">
        <v>0</v>
      </c>
      <c r="M509" s="69"/>
      <c r="N509" s="68"/>
      <c r="O509" s="23"/>
      <c r="P509" s="23">
        <v>0</v>
      </c>
      <c r="Q509" s="23"/>
      <c r="R509" s="23"/>
      <c r="S509" s="131"/>
      <c r="T509" s="135"/>
    </row>
    <row r="510" spans="1:28" x14ac:dyDescent="0.25">
      <c r="A510" s="23"/>
      <c r="B510" s="54">
        <v>42378</v>
      </c>
      <c r="C510" s="24">
        <v>42698</v>
      </c>
      <c r="D510" s="75"/>
      <c r="E510" s="32" t="s">
        <v>405</v>
      </c>
      <c r="F510" s="32">
        <v>15</v>
      </c>
      <c r="G510" s="76"/>
      <c r="H510" s="77" t="s">
        <v>46</v>
      </c>
      <c r="I510" s="68"/>
      <c r="J510" s="23">
        <v>0</v>
      </c>
      <c r="K510" s="23"/>
      <c r="L510" s="32"/>
      <c r="M510" s="69"/>
      <c r="N510" s="68"/>
      <c r="O510" s="23">
        <v>0</v>
      </c>
      <c r="P510" s="23"/>
      <c r="Q510" s="23"/>
      <c r="R510" s="23"/>
      <c r="S510" s="131"/>
      <c r="T510" s="135"/>
    </row>
    <row r="511" spans="1:28" ht="15.75" thickBot="1" x14ac:dyDescent="0.3">
      <c r="A511" s="94"/>
      <c r="B511" s="545">
        <v>42378</v>
      </c>
      <c r="C511" s="56">
        <v>42699</v>
      </c>
      <c r="D511" s="62"/>
      <c r="E511" s="94" t="s">
        <v>406</v>
      </c>
      <c r="F511" s="94">
        <v>15</v>
      </c>
      <c r="G511" s="95"/>
      <c r="H511" s="106" t="s">
        <v>46</v>
      </c>
      <c r="I511" s="68"/>
      <c r="J511" s="23">
        <v>0</v>
      </c>
      <c r="K511" s="23"/>
      <c r="L511" s="23"/>
      <c r="M511" s="69"/>
      <c r="N511" s="68"/>
      <c r="O511" s="23">
        <v>0</v>
      </c>
      <c r="P511" s="23"/>
      <c r="Q511" s="23"/>
      <c r="R511" s="23"/>
      <c r="S511" s="131"/>
      <c r="T511" s="135"/>
    </row>
    <row r="512" spans="1:28" x14ac:dyDescent="0.25">
      <c r="A512" s="23"/>
      <c r="B512" s="33">
        <v>42378</v>
      </c>
      <c r="C512" s="240">
        <v>42700</v>
      </c>
      <c r="D512" s="601"/>
      <c r="E512" s="23" t="s">
        <v>78</v>
      </c>
      <c r="F512" s="23">
        <v>7</v>
      </c>
      <c r="G512" s="59">
        <v>39662</v>
      </c>
      <c r="H512" s="16" t="s">
        <v>25</v>
      </c>
      <c r="I512" s="577">
        <v>0</v>
      </c>
      <c r="J512" s="23"/>
      <c r="K512" s="23"/>
      <c r="L512" s="23"/>
      <c r="M512" s="69"/>
      <c r="N512" s="68"/>
      <c r="O512" s="23">
        <v>0</v>
      </c>
      <c r="P512" s="23"/>
      <c r="Q512" s="23"/>
      <c r="R512" s="23"/>
      <c r="S512" s="131"/>
      <c r="T512" s="278" t="s">
        <v>514</v>
      </c>
      <c r="U512" s="289">
        <f t="shared" ref="U512:U513" si="105">+G512/F512</f>
        <v>5666</v>
      </c>
      <c r="V512" s="117">
        <v>2500</v>
      </c>
      <c r="W512" s="118">
        <f>+U512-V512</f>
        <v>3166</v>
      </c>
      <c r="X512" s="118">
        <f>+W512-Y512</f>
        <v>1733</v>
      </c>
      <c r="Y512" s="118">
        <f>(U512-5000)/2+1100</f>
        <v>1433</v>
      </c>
      <c r="Z512" s="118">
        <f>+V512*F512</f>
        <v>17500</v>
      </c>
      <c r="AA512" s="118">
        <f>+X512*F512</f>
        <v>12131</v>
      </c>
      <c r="AB512" s="119">
        <f>+Y512*F512</f>
        <v>10031</v>
      </c>
    </row>
    <row r="513" spans="1:32" ht="15.75" thickBot="1" x14ac:dyDescent="0.3">
      <c r="A513" s="23"/>
      <c r="B513" s="33">
        <v>42378</v>
      </c>
      <c r="C513" s="240">
        <v>42701</v>
      </c>
      <c r="D513" s="601"/>
      <c r="E513" s="23" t="s">
        <v>515</v>
      </c>
      <c r="F513" s="23">
        <v>15</v>
      </c>
      <c r="G513" s="59">
        <v>85000</v>
      </c>
      <c r="H513" s="16" t="s">
        <v>25</v>
      </c>
      <c r="I513" s="577">
        <v>0</v>
      </c>
      <c r="J513" s="23"/>
      <c r="K513" s="23"/>
      <c r="L513" s="23"/>
      <c r="M513" s="69"/>
      <c r="N513" s="68"/>
      <c r="O513" s="23">
        <v>0</v>
      </c>
      <c r="P513" s="23"/>
      <c r="Q513" s="23"/>
      <c r="R513" s="23"/>
      <c r="S513" s="131"/>
      <c r="T513" s="278" t="s">
        <v>516</v>
      </c>
      <c r="U513" s="291">
        <f t="shared" si="105"/>
        <v>5666.666666666667</v>
      </c>
      <c r="V513" s="121">
        <v>2500</v>
      </c>
      <c r="W513" s="122">
        <f>+U513-V513</f>
        <v>3166.666666666667</v>
      </c>
      <c r="X513" s="122">
        <f>+W513-Y513</f>
        <v>1733.3333333333335</v>
      </c>
      <c r="Y513" s="122">
        <f>(U513-5000)/2+1100</f>
        <v>1433.3333333333335</v>
      </c>
      <c r="Z513" s="122">
        <f>+V513*F513</f>
        <v>37500</v>
      </c>
      <c r="AA513" s="122">
        <f>+X513*F513</f>
        <v>26000.000000000004</v>
      </c>
      <c r="AB513" s="123">
        <f>+Y513*F513</f>
        <v>21500.000000000004</v>
      </c>
    </row>
    <row r="514" spans="1:32" x14ac:dyDescent="0.25">
      <c r="A514" s="32"/>
      <c r="B514" s="54">
        <v>42378</v>
      </c>
      <c r="C514" s="24">
        <v>42702</v>
      </c>
      <c r="D514" s="62"/>
      <c r="E514" s="32" t="s">
        <v>399</v>
      </c>
      <c r="F514" s="32">
        <v>15</v>
      </c>
      <c r="G514" s="76"/>
      <c r="H514" s="77" t="s">
        <v>46</v>
      </c>
      <c r="I514" s="68"/>
      <c r="J514" s="23">
        <v>0</v>
      </c>
      <c r="K514" s="23"/>
      <c r="L514" s="23"/>
      <c r="M514" s="69"/>
      <c r="N514" s="68"/>
      <c r="O514" s="23">
        <v>0</v>
      </c>
      <c r="P514" s="23"/>
      <c r="Q514" s="23"/>
      <c r="R514" s="23"/>
      <c r="S514" s="131"/>
      <c r="T514" s="135"/>
    </row>
    <row r="515" spans="1:32" x14ac:dyDescent="0.25">
      <c r="A515" s="23"/>
      <c r="B515" s="33">
        <v>42378</v>
      </c>
      <c r="C515" s="16">
        <v>42703</v>
      </c>
      <c r="D515" s="62"/>
      <c r="E515" s="23" t="s">
        <v>405</v>
      </c>
      <c r="F515" s="23">
        <v>15</v>
      </c>
      <c r="G515" s="59"/>
      <c r="H515" s="64" t="s">
        <v>46</v>
      </c>
      <c r="I515" s="68"/>
      <c r="J515" s="23">
        <v>0</v>
      </c>
      <c r="K515" s="23"/>
      <c r="L515" s="23"/>
      <c r="M515" s="69"/>
      <c r="N515" s="68"/>
      <c r="O515" s="23">
        <v>0</v>
      </c>
      <c r="P515" s="23"/>
      <c r="Q515" s="23"/>
      <c r="R515" s="23"/>
      <c r="S515" s="131"/>
      <c r="T515" s="135"/>
    </row>
    <row r="516" spans="1:32" x14ac:dyDescent="0.25">
      <c r="A516" s="23"/>
      <c r="B516" s="33">
        <v>42378</v>
      </c>
      <c r="C516" s="16">
        <v>42704</v>
      </c>
      <c r="D516" s="62"/>
      <c r="E516" s="23" t="s">
        <v>406</v>
      </c>
      <c r="F516" s="23">
        <v>15</v>
      </c>
      <c r="G516" s="59"/>
      <c r="H516" s="64" t="s">
        <v>46</v>
      </c>
      <c r="I516" s="68"/>
      <c r="J516" s="23">
        <v>0</v>
      </c>
      <c r="K516" s="23"/>
      <c r="L516" s="23"/>
      <c r="M516" s="69"/>
      <c r="N516" s="68"/>
      <c r="O516" s="23">
        <v>0</v>
      </c>
      <c r="P516" s="23"/>
      <c r="Q516" s="23"/>
      <c r="R516" s="23"/>
      <c r="S516" s="131"/>
      <c r="T516" s="135"/>
    </row>
    <row r="517" spans="1:32" ht="15.75" thickBot="1" x14ac:dyDescent="0.3">
      <c r="A517" s="23"/>
      <c r="B517" s="33">
        <v>42378</v>
      </c>
      <c r="C517" s="16">
        <v>42705</v>
      </c>
      <c r="D517" s="62"/>
      <c r="E517" s="23" t="s">
        <v>400</v>
      </c>
      <c r="F517" s="23">
        <v>15</v>
      </c>
      <c r="G517" s="59"/>
      <c r="H517" s="64" t="s">
        <v>46</v>
      </c>
      <c r="I517" s="68"/>
      <c r="J517" s="23">
        <v>0</v>
      </c>
      <c r="K517" s="23"/>
      <c r="L517" s="23"/>
      <c r="M517" s="69"/>
      <c r="N517" s="68"/>
      <c r="O517" s="23">
        <v>0</v>
      </c>
      <c r="P517" s="23"/>
      <c r="Q517" s="23"/>
      <c r="R517" s="23"/>
      <c r="S517" s="131"/>
      <c r="T517" s="135"/>
    </row>
    <row r="518" spans="1:32" x14ac:dyDescent="0.25">
      <c r="A518" s="94"/>
      <c r="B518" s="545">
        <v>42378</v>
      </c>
      <c r="C518" s="544">
        <v>42706</v>
      </c>
      <c r="D518" s="62"/>
      <c r="E518" s="94" t="s">
        <v>403</v>
      </c>
      <c r="F518" s="94">
        <v>15</v>
      </c>
      <c r="G518" s="95">
        <v>79275</v>
      </c>
      <c r="H518" s="106" t="s">
        <v>402</v>
      </c>
      <c r="I518" s="68">
        <v>0</v>
      </c>
      <c r="J518" s="23"/>
      <c r="K518" s="23"/>
      <c r="L518" s="23"/>
      <c r="M518" s="69"/>
      <c r="N518" s="68"/>
      <c r="O518" s="23">
        <v>0</v>
      </c>
      <c r="P518" s="23"/>
      <c r="Q518" s="23"/>
      <c r="R518" s="23"/>
      <c r="S518" s="131"/>
      <c r="T518" s="278"/>
      <c r="U518" s="289">
        <f t="shared" ref="U518:U536" si="106">+G518/F518</f>
        <v>5285</v>
      </c>
      <c r="V518" s="117">
        <v>2500</v>
      </c>
      <c r="W518" s="118">
        <f t="shared" ref="W518:W536" si="107">+U518-V518</f>
        <v>2785</v>
      </c>
      <c r="X518" s="118">
        <f t="shared" ref="X518:X536" si="108">+W518-Y518</f>
        <v>1542.5</v>
      </c>
      <c r="Y518" s="118">
        <f t="shared" ref="Y518:Y536" si="109">(U518-5000)/2+1100</f>
        <v>1242.5</v>
      </c>
      <c r="Z518" s="118">
        <f t="shared" ref="Z518:Z536" si="110">+V518*F518</f>
        <v>37500</v>
      </c>
      <c r="AA518" s="118">
        <f t="shared" ref="AA518:AA536" si="111">+X518*F518</f>
        <v>23137.5</v>
      </c>
      <c r="AB518" s="119">
        <f t="shared" ref="AB518:AB536" si="112">+Y518*F518</f>
        <v>18637.5</v>
      </c>
    </row>
    <row r="519" spans="1:32" x14ac:dyDescent="0.25">
      <c r="A519" s="23"/>
      <c r="B519" s="33">
        <v>42378</v>
      </c>
      <c r="C519" s="240">
        <v>42707</v>
      </c>
      <c r="D519" s="601"/>
      <c r="E519" s="23" t="s">
        <v>170</v>
      </c>
      <c r="F519" s="23">
        <v>7</v>
      </c>
      <c r="G519" s="59">
        <v>39662</v>
      </c>
      <c r="H519" s="16" t="s">
        <v>25</v>
      </c>
      <c r="I519" s="577">
        <v>0</v>
      </c>
      <c r="J519" s="23"/>
      <c r="K519" s="23"/>
      <c r="L519" s="23"/>
      <c r="M519" s="69"/>
      <c r="N519" s="68"/>
      <c r="O519" s="23">
        <v>0</v>
      </c>
      <c r="P519" s="23"/>
      <c r="Q519" s="23"/>
      <c r="R519" s="23"/>
      <c r="S519" s="131"/>
      <c r="T519" s="278" t="s">
        <v>517</v>
      </c>
      <c r="U519" s="290">
        <f t="shared" si="106"/>
        <v>5666</v>
      </c>
      <c r="V519" s="21">
        <v>2500</v>
      </c>
      <c r="W519" s="22">
        <f t="shared" si="107"/>
        <v>3166</v>
      </c>
      <c r="X519" s="22">
        <f t="shared" si="108"/>
        <v>1733</v>
      </c>
      <c r="Y519" s="22">
        <f t="shared" si="109"/>
        <v>1433</v>
      </c>
      <c r="Z519" s="22">
        <f t="shared" si="110"/>
        <v>17500</v>
      </c>
      <c r="AA519" s="22">
        <f t="shared" si="111"/>
        <v>12131</v>
      </c>
      <c r="AB519" s="120">
        <f t="shared" si="112"/>
        <v>10031</v>
      </c>
    </row>
    <row r="520" spans="1:32" x14ac:dyDescent="0.25">
      <c r="A520" s="23"/>
      <c r="B520" s="33">
        <v>42378</v>
      </c>
      <c r="C520" s="240">
        <v>42708</v>
      </c>
      <c r="D520" s="601"/>
      <c r="E520" s="23" t="s">
        <v>379</v>
      </c>
      <c r="F520" s="23">
        <v>7</v>
      </c>
      <c r="G520" s="59">
        <v>39662</v>
      </c>
      <c r="H520" s="16" t="s">
        <v>25</v>
      </c>
      <c r="I520" s="577">
        <v>0</v>
      </c>
      <c r="J520" s="23"/>
      <c r="K520" s="23"/>
      <c r="L520" s="23"/>
      <c r="M520" s="69"/>
      <c r="N520" s="68"/>
      <c r="O520" s="23">
        <v>0</v>
      </c>
      <c r="P520" s="23"/>
      <c r="Q520" s="23"/>
      <c r="R520" s="23"/>
      <c r="S520" s="131"/>
      <c r="T520" s="278" t="s">
        <v>518</v>
      </c>
      <c r="U520" s="290">
        <f t="shared" si="106"/>
        <v>5666</v>
      </c>
      <c r="V520" s="21">
        <v>2500</v>
      </c>
      <c r="W520" s="22">
        <f t="shared" si="107"/>
        <v>3166</v>
      </c>
      <c r="X520" s="22">
        <f t="shared" si="108"/>
        <v>1733</v>
      </c>
      <c r="Y520" s="22">
        <f t="shared" si="109"/>
        <v>1433</v>
      </c>
      <c r="Z520" s="22">
        <f t="shared" si="110"/>
        <v>17500</v>
      </c>
      <c r="AA520" s="22">
        <f t="shared" si="111"/>
        <v>12131</v>
      </c>
      <c r="AB520" s="120">
        <f t="shared" si="112"/>
        <v>10031</v>
      </c>
    </row>
    <row r="521" spans="1:32" x14ac:dyDescent="0.25">
      <c r="A521" s="23"/>
      <c r="B521" s="33">
        <v>42378</v>
      </c>
      <c r="C521" s="240">
        <v>42709</v>
      </c>
      <c r="D521" s="601"/>
      <c r="E521" s="23" t="s">
        <v>74</v>
      </c>
      <c r="F521" s="23">
        <v>7</v>
      </c>
      <c r="G521" s="59">
        <v>39662</v>
      </c>
      <c r="H521" s="16" t="s">
        <v>25</v>
      </c>
      <c r="I521" s="577">
        <v>0</v>
      </c>
      <c r="J521" s="23"/>
      <c r="K521" s="23"/>
      <c r="L521" s="23"/>
      <c r="M521" s="69"/>
      <c r="N521" s="68"/>
      <c r="O521" s="23">
        <v>0</v>
      </c>
      <c r="P521" s="23"/>
      <c r="Q521" s="23"/>
      <c r="R521" s="23"/>
      <c r="S521" s="131"/>
      <c r="T521" s="278" t="s">
        <v>519</v>
      </c>
      <c r="U521" s="290">
        <f t="shared" si="106"/>
        <v>5666</v>
      </c>
      <c r="V521" s="21">
        <v>2500</v>
      </c>
      <c r="W521" s="22">
        <f t="shared" si="107"/>
        <v>3166</v>
      </c>
      <c r="X521" s="22">
        <f t="shared" si="108"/>
        <v>1733</v>
      </c>
      <c r="Y521" s="22">
        <f t="shared" si="109"/>
        <v>1433</v>
      </c>
      <c r="Z521" s="22">
        <f t="shared" si="110"/>
        <v>17500</v>
      </c>
      <c r="AA521" s="22">
        <f t="shared" si="111"/>
        <v>12131</v>
      </c>
      <c r="AB521" s="120">
        <f t="shared" si="112"/>
        <v>10031</v>
      </c>
    </row>
    <row r="522" spans="1:32" x14ac:dyDescent="0.25">
      <c r="A522" s="146"/>
      <c r="B522" s="188">
        <v>42378</v>
      </c>
      <c r="C522" s="146">
        <v>42710</v>
      </c>
      <c r="D522" s="601"/>
      <c r="E522" s="146" t="s">
        <v>63</v>
      </c>
      <c r="F522" s="146">
        <v>7</v>
      </c>
      <c r="G522" s="148">
        <v>39662</v>
      </c>
      <c r="H522" s="146" t="s">
        <v>25</v>
      </c>
      <c r="I522" s="577">
        <v>0</v>
      </c>
      <c r="J522" s="23"/>
      <c r="K522" s="23"/>
      <c r="L522" s="23"/>
      <c r="M522" s="69"/>
      <c r="N522" s="68"/>
      <c r="O522" s="23">
        <v>0</v>
      </c>
      <c r="P522" s="23"/>
      <c r="Q522" s="23"/>
      <c r="R522" s="23"/>
      <c r="S522" s="131"/>
      <c r="T522" s="278" t="s">
        <v>520</v>
      </c>
      <c r="U522" s="290">
        <f t="shared" si="106"/>
        <v>5666</v>
      </c>
      <c r="V522" s="21">
        <v>2500</v>
      </c>
      <c r="W522" s="22">
        <f t="shared" si="107"/>
        <v>3166</v>
      </c>
      <c r="X522" s="22">
        <f t="shared" si="108"/>
        <v>1733</v>
      </c>
      <c r="Y522" s="22">
        <f t="shared" si="109"/>
        <v>1433</v>
      </c>
      <c r="Z522" s="22">
        <f t="shared" si="110"/>
        <v>17500</v>
      </c>
      <c r="AA522" s="22">
        <f t="shared" si="111"/>
        <v>12131</v>
      </c>
      <c r="AB522" s="120">
        <f t="shared" si="112"/>
        <v>10031</v>
      </c>
      <c r="AF522" s="604">
        <v>30000</v>
      </c>
    </row>
    <row r="523" spans="1:32" x14ac:dyDescent="0.25">
      <c r="A523" s="116"/>
      <c r="B523" s="613">
        <v>42378</v>
      </c>
      <c r="C523" s="572">
        <v>42711</v>
      </c>
      <c r="D523" s="62"/>
      <c r="E523" s="116" t="s">
        <v>404</v>
      </c>
      <c r="F523" s="116">
        <v>15</v>
      </c>
      <c r="G523" s="554">
        <v>79275</v>
      </c>
      <c r="H523" s="558" t="s">
        <v>402</v>
      </c>
      <c r="I523" s="68">
        <v>0</v>
      </c>
      <c r="J523" s="23"/>
      <c r="K523" s="23"/>
      <c r="L523" s="23"/>
      <c r="M523" s="69"/>
      <c r="N523" s="68"/>
      <c r="O523" s="23">
        <v>0</v>
      </c>
      <c r="P523" s="23"/>
      <c r="Q523" s="23"/>
      <c r="R523" s="23"/>
      <c r="S523" s="131"/>
      <c r="T523" s="278"/>
      <c r="U523" s="290">
        <f t="shared" si="106"/>
        <v>5285</v>
      </c>
      <c r="V523" s="21">
        <v>2500</v>
      </c>
      <c r="W523" s="22">
        <f t="shared" si="107"/>
        <v>2785</v>
      </c>
      <c r="X523" s="22">
        <f t="shared" si="108"/>
        <v>1542.5</v>
      </c>
      <c r="Y523" s="22">
        <f t="shared" si="109"/>
        <v>1242.5</v>
      </c>
      <c r="Z523" s="22">
        <f t="shared" si="110"/>
        <v>37500</v>
      </c>
      <c r="AA523" s="22">
        <f t="shared" si="111"/>
        <v>23137.5</v>
      </c>
      <c r="AB523" s="120">
        <f t="shared" si="112"/>
        <v>18637.5</v>
      </c>
    </row>
    <row r="524" spans="1:32" x14ac:dyDescent="0.25">
      <c r="A524" s="23"/>
      <c r="B524" s="33">
        <v>42378</v>
      </c>
      <c r="C524" s="240">
        <v>42712</v>
      </c>
      <c r="D524" s="601"/>
      <c r="E524" s="23" t="s">
        <v>111</v>
      </c>
      <c r="F524" s="23">
        <v>15</v>
      </c>
      <c r="G524" s="59">
        <v>85000</v>
      </c>
      <c r="H524" s="16" t="s">
        <v>25</v>
      </c>
      <c r="I524" s="577">
        <v>0</v>
      </c>
      <c r="J524" s="23"/>
      <c r="K524" s="23"/>
      <c r="L524" s="23"/>
      <c r="M524" s="69"/>
      <c r="N524" s="68"/>
      <c r="O524" s="23">
        <v>0</v>
      </c>
      <c r="P524" s="23"/>
      <c r="Q524" s="23"/>
      <c r="R524" s="23"/>
      <c r="S524" s="131"/>
      <c r="T524" s="278" t="s">
        <v>521</v>
      </c>
      <c r="U524" s="290">
        <f t="shared" si="106"/>
        <v>5666.666666666667</v>
      </c>
      <c r="V524" s="21">
        <v>2500</v>
      </c>
      <c r="W524" s="22">
        <f t="shared" si="107"/>
        <v>3166.666666666667</v>
      </c>
      <c r="X524" s="22">
        <f t="shared" si="108"/>
        <v>1733.3333333333335</v>
      </c>
      <c r="Y524" s="22">
        <f t="shared" si="109"/>
        <v>1433.3333333333335</v>
      </c>
      <c r="Z524" s="22">
        <f t="shared" si="110"/>
        <v>37500</v>
      </c>
      <c r="AA524" s="22">
        <f t="shared" si="111"/>
        <v>26000.000000000004</v>
      </c>
      <c r="AB524" s="120">
        <f t="shared" si="112"/>
        <v>21500.000000000004</v>
      </c>
    </row>
    <row r="525" spans="1:32" x14ac:dyDescent="0.25">
      <c r="A525" s="23"/>
      <c r="B525" s="33">
        <v>42378</v>
      </c>
      <c r="C525" s="240">
        <v>42713</v>
      </c>
      <c r="D525" s="601"/>
      <c r="E525" s="23" t="s">
        <v>523</v>
      </c>
      <c r="F525" s="23">
        <v>7</v>
      </c>
      <c r="G525" s="59">
        <v>39662</v>
      </c>
      <c r="H525" s="16" t="s">
        <v>25</v>
      </c>
      <c r="I525" s="577">
        <v>0</v>
      </c>
      <c r="J525" s="23"/>
      <c r="K525" s="23"/>
      <c r="L525" s="23"/>
      <c r="M525" s="69"/>
      <c r="N525" s="68"/>
      <c r="O525" s="23">
        <v>0</v>
      </c>
      <c r="P525" s="23"/>
      <c r="Q525" s="23"/>
      <c r="R525" s="23"/>
      <c r="S525" s="131"/>
      <c r="T525" s="278" t="s">
        <v>522</v>
      </c>
      <c r="U525" s="290">
        <f t="shared" si="106"/>
        <v>5666</v>
      </c>
      <c r="V525" s="21">
        <v>2500</v>
      </c>
      <c r="W525" s="22">
        <f t="shared" si="107"/>
        <v>3166</v>
      </c>
      <c r="X525" s="22">
        <f t="shared" si="108"/>
        <v>1733</v>
      </c>
      <c r="Y525" s="22">
        <f t="shared" si="109"/>
        <v>1433</v>
      </c>
      <c r="Z525" s="22">
        <f t="shared" si="110"/>
        <v>17500</v>
      </c>
      <c r="AA525" s="22">
        <f t="shared" si="111"/>
        <v>12131</v>
      </c>
      <c r="AB525" s="120">
        <f t="shared" si="112"/>
        <v>10031</v>
      </c>
    </row>
    <row r="526" spans="1:32" x14ac:dyDescent="0.25">
      <c r="A526" s="23"/>
      <c r="B526" s="33">
        <v>42378</v>
      </c>
      <c r="C526" s="240">
        <v>42714</v>
      </c>
      <c r="D526" s="601"/>
      <c r="E526" s="23" t="s">
        <v>524</v>
      </c>
      <c r="F526" s="23">
        <v>7</v>
      </c>
      <c r="G526" s="59">
        <v>39662</v>
      </c>
      <c r="H526" s="16" t="s">
        <v>25</v>
      </c>
      <c r="I526" s="577">
        <v>0</v>
      </c>
      <c r="J526" s="23"/>
      <c r="K526" s="23"/>
      <c r="L526" s="23"/>
      <c r="M526" s="69"/>
      <c r="N526" s="68"/>
      <c r="O526" s="23">
        <v>0</v>
      </c>
      <c r="P526" s="23"/>
      <c r="Q526" s="23"/>
      <c r="R526" s="23"/>
      <c r="S526" s="131"/>
      <c r="T526" s="278" t="s">
        <v>525</v>
      </c>
      <c r="U526" s="290">
        <f t="shared" si="106"/>
        <v>5666</v>
      </c>
      <c r="V526" s="21">
        <v>2500</v>
      </c>
      <c r="W526" s="22">
        <f t="shared" si="107"/>
        <v>3166</v>
      </c>
      <c r="X526" s="22">
        <f t="shared" si="108"/>
        <v>1733</v>
      </c>
      <c r="Y526" s="22">
        <f t="shared" si="109"/>
        <v>1433</v>
      </c>
      <c r="Z526" s="22">
        <f t="shared" si="110"/>
        <v>17500</v>
      </c>
      <c r="AA526" s="22">
        <f t="shared" si="111"/>
        <v>12131</v>
      </c>
      <c r="AB526" s="120">
        <f t="shared" si="112"/>
        <v>10031</v>
      </c>
    </row>
    <row r="527" spans="1:32" x14ac:dyDescent="0.25">
      <c r="A527" s="32"/>
      <c r="B527" s="54">
        <v>42378</v>
      </c>
      <c r="C527" s="350">
        <v>42715</v>
      </c>
      <c r="D527" s="62"/>
      <c r="E527" s="32" t="s">
        <v>403</v>
      </c>
      <c r="F527" s="32">
        <v>15</v>
      </c>
      <c r="G527" s="76">
        <v>79275</v>
      </c>
      <c r="H527" s="77" t="s">
        <v>402</v>
      </c>
      <c r="I527" s="68">
        <v>0</v>
      </c>
      <c r="J527" s="23"/>
      <c r="K527" s="23"/>
      <c r="L527" s="23"/>
      <c r="M527" s="69"/>
      <c r="N527" s="68"/>
      <c r="O527" s="23">
        <v>0</v>
      </c>
      <c r="P527" s="23"/>
      <c r="Q527" s="23"/>
      <c r="R527" s="23"/>
      <c r="S527" s="131"/>
      <c r="T527" s="278"/>
      <c r="U527" s="290">
        <f t="shared" si="106"/>
        <v>5285</v>
      </c>
      <c r="V527" s="21">
        <v>2500</v>
      </c>
      <c r="W527" s="22">
        <f t="shared" si="107"/>
        <v>2785</v>
      </c>
      <c r="X527" s="22">
        <f t="shared" si="108"/>
        <v>1542.5</v>
      </c>
      <c r="Y527" s="22">
        <f t="shared" si="109"/>
        <v>1242.5</v>
      </c>
      <c r="Z527" s="22">
        <f t="shared" si="110"/>
        <v>37500</v>
      </c>
      <c r="AA527" s="22">
        <f t="shared" si="111"/>
        <v>23137.5</v>
      </c>
      <c r="AB527" s="120">
        <f t="shared" si="112"/>
        <v>18637.5</v>
      </c>
    </row>
    <row r="528" spans="1:32" ht="15.75" thickBot="1" x14ac:dyDescent="0.3">
      <c r="A528" s="94"/>
      <c r="B528" s="545">
        <v>42378</v>
      </c>
      <c r="C528" s="544">
        <v>42716</v>
      </c>
      <c r="D528" s="81"/>
      <c r="E528" s="94" t="s">
        <v>404</v>
      </c>
      <c r="F528" s="94">
        <v>15</v>
      </c>
      <c r="G528" s="95">
        <v>97275</v>
      </c>
      <c r="H528" s="230" t="s">
        <v>402</v>
      </c>
      <c r="I528" s="70">
        <v>0</v>
      </c>
      <c r="J528" s="42"/>
      <c r="K528" s="42"/>
      <c r="L528" s="42"/>
      <c r="M528" s="71"/>
      <c r="N528" s="70"/>
      <c r="O528" s="42">
        <v>0</v>
      </c>
      <c r="P528" s="42"/>
      <c r="Q528" s="42"/>
      <c r="R528" s="42"/>
      <c r="S528" s="137"/>
      <c r="T528" s="279"/>
      <c r="U528" s="290">
        <f t="shared" si="106"/>
        <v>6485</v>
      </c>
      <c r="V528" s="21">
        <v>2500</v>
      </c>
      <c r="W528" s="22">
        <f t="shared" si="107"/>
        <v>3985</v>
      </c>
      <c r="X528" s="22">
        <f t="shared" si="108"/>
        <v>2142.5</v>
      </c>
      <c r="Y528" s="22">
        <f t="shared" si="109"/>
        <v>1842.5</v>
      </c>
      <c r="Z528" s="22">
        <f t="shared" si="110"/>
        <v>37500</v>
      </c>
      <c r="AA528" s="22">
        <f t="shared" si="111"/>
        <v>32137.5</v>
      </c>
      <c r="AB528" s="120">
        <f t="shared" si="112"/>
        <v>27637.5</v>
      </c>
    </row>
    <row r="529" spans="1:28" x14ac:dyDescent="0.25">
      <c r="A529" s="23"/>
      <c r="B529" s="33">
        <v>42381</v>
      </c>
      <c r="C529" s="240">
        <v>42717</v>
      </c>
      <c r="D529" s="609"/>
      <c r="E529" s="23" t="s">
        <v>434</v>
      </c>
      <c r="F529" s="23">
        <v>15</v>
      </c>
      <c r="G529" s="59">
        <v>85000</v>
      </c>
      <c r="H529" s="16" t="s">
        <v>25</v>
      </c>
      <c r="I529" s="579">
        <v>0</v>
      </c>
      <c r="J529" s="32"/>
      <c r="K529" s="32"/>
      <c r="L529" s="32"/>
      <c r="M529" s="80"/>
      <c r="N529" s="78"/>
      <c r="O529" s="32">
        <v>0</v>
      </c>
      <c r="P529" s="32"/>
      <c r="Q529" s="32"/>
      <c r="R529" s="32"/>
      <c r="S529" s="140"/>
      <c r="T529" s="280" t="s">
        <v>435</v>
      </c>
      <c r="U529" s="290">
        <f t="shared" si="106"/>
        <v>5666.666666666667</v>
      </c>
      <c r="V529" s="21">
        <v>2500</v>
      </c>
      <c r="W529" s="22">
        <f t="shared" si="107"/>
        <v>3166.666666666667</v>
      </c>
      <c r="X529" s="22">
        <f t="shared" si="108"/>
        <v>1733.3333333333335</v>
      </c>
      <c r="Y529" s="22">
        <f t="shared" si="109"/>
        <v>1433.3333333333335</v>
      </c>
      <c r="Z529" s="22">
        <f t="shared" si="110"/>
        <v>37500</v>
      </c>
      <c r="AA529" s="22">
        <f t="shared" si="111"/>
        <v>26000.000000000004</v>
      </c>
      <c r="AB529" s="120">
        <f t="shared" si="112"/>
        <v>21500.000000000004</v>
      </c>
    </row>
    <row r="530" spans="1:28" x14ac:dyDescent="0.25">
      <c r="A530" s="23"/>
      <c r="B530" s="33">
        <v>42381</v>
      </c>
      <c r="C530" s="240">
        <v>42718</v>
      </c>
      <c r="D530" s="601"/>
      <c r="E530" s="23" t="s">
        <v>437</v>
      </c>
      <c r="F530" s="23">
        <v>7</v>
      </c>
      <c r="G530" s="59">
        <v>39662</v>
      </c>
      <c r="H530" s="16" t="s">
        <v>25</v>
      </c>
      <c r="I530" s="577">
        <v>0</v>
      </c>
      <c r="J530" s="23"/>
      <c r="K530" s="23"/>
      <c r="L530" s="23"/>
      <c r="M530" s="69"/>
      <c r="N530" s="68"/>
      <c r="O530" s="23">
        <v>0</v>
      </c>
      <c r="P530" s="23"/>
      <c r="Q530" s="23"/>
      <c r="R530" s="23"/>
      <c r="S530" s="131"/>
      <c r="T530" s="278" t="s">
        <v>436</v>
      </c>
      <c r="U530" s="290">
        <f t="shared" si="106"/>
        <v>5666</v>
      </c>
      <c r="V530" s="21">
        <v>2500</v>
      </c>
      <c r="W530" s="22">
        <f t="shared" si="107"/>
        <v>3166</v>
      </c>
      <c r="X530" s="22">
        <f t="shared" si="108"/>
        <v>1733</v>
      </c>
      <c r="Y530" s="22">
        <f t="shared" si="109"/>
        <v>1433</v>
      </c>
      <c r="Z530" s="22">
        <f t="shared" si="110"/>
        <v>17500</v>
      </c>
      <c r="AA530" s="22">
        <f t="shared" si="111"/>
        <v>12131</v>
      </c>
      <c r="AB530" s="120">
        <f t="shared" si="112"/>
        <v>10031</v>
      </c>
    </row>
    <row r="531" spans="1:28" x14ac:dyDescent="0.25">
      <c r="A531" s="23"/>
      <c r="B531" s="33">
        <v>42381</v>
      </c>
      <c r="C531" s="240">
        <v>42719</v>
      </c>
      <c r="D531" s="601"/>
      <c r="E531" s="23" t="s">
        <v>438</v>
      </c>
      <c r="F531" s="23">
        <v>7</v>
      </c>
      <c r="G531" s="59">
        <v>39662</v>
      </c>
      <c r="H531" s="16" t="s">
        <v>25</v>
      </c>
      <c r="I531" s="577">
        <v>0</v>
      </c>
      <c r="J531" s="23"/>
      <c r="K531" s="23"/>
      <c r="L531" s="23"/>
      <c r="M531" s="69"/>
      <c r="N531" s="68">
        <v>0</v>
      </c>
      <c r="O531" s="196"/>
      <c r="P531" s="23"/>
      <c r="Q531" s="23"/>
      <c r="R531" s="23"/>
      <c r="S531" s="131"/>
      <c r="T531" s="278" t="s">
        <v>439</v>
      </c>
      <c r="U531" s="290">
        <f t="shared" si="106"/>
        <v>5666</v>
      </c>
      <c r="V531" s="21">
        <v>2500</v>
      </c>
      <c r="W531" s="22">
        <f t="shared" si="107"/>
        <v>3166</v>
      </c>
      <c r="X531" s="22">
        <f t="shared" si="108"/>
        <v>1733</v>
      </c>
      <c r="Y531" s="22">
        <f t="shared" si="109"/>
        <v>1433</v>
      </c>
      <c r="Z531" s="22">
        <f t="shared" si="110"/>
        <v>17500</v>
      </c>
      <c r="AA531" s="22">
        <f t="shared" si="111"/>
        <v>12131</v>
      </c>
      <c r="AB531" s="120">
        <f t="shared" si="112"/>
        <v>10031</v>
      </c>
    </row>
    <row r="532" spans="1:28" x14ac:dyDescent="0.25">
      <c r="A532" s="23"/>
      <c r="B532" s="33">
        <v>42381</v>
      </c>
      <c r="C532" s="240">
        <v>42720</v>
      </c>
      <c r="D532" s="601"/>
      <c r="E532" s="23" t="s">
        <v>170</v>
      </c>
      <c r="F532" s="23">
        <v>7</v>
      </c>
      <c r="G532" s="59">
        <v>39662</v>
      </c>
      <c r="H532" s="16" t="s">
        <v>25</v>
      </c>
      <c r="I532" s="577">
        <v>0</v>
      </c>
      <c r="J532" s="23"/>
      <c r="K532" s="23"/>
      <c r="L532" s="23"/>
      <c r="M532" s="69"/>
      <c r="N532" s="68">
        <v>0</v>
      </c>
      <c r="O532" s="196"/>
      <c r="P532" s="23"/>
      <c r="Q532" s="23"/>
      <c r="R532" s="23"/>
      <c r="S532" s="131"/>
      <c r="T532" s="278" t="s">
        <v>440</v>
      </c>
      <c r="U532" s="290">
        <f t="shared" si="106"/>
        <v>5666</v>
      </c>
      <c r="V532" s="21">
        <v>2500</v>
      </c>
      <c r="W532" s="22">
        <f t="shared" si="107"/>
        <v>3166</v>
      </c>
      <c r="X532" s="22">
        <f t="shared" si="108"/>
        <v>1733</v>
      </c>
      <c r="Y532" s="22">
        <f t="shared" si="109"/>
        <v>1433</v>
      </c>
      <c r="Z532" s="22">
        <f t="shared" si="110"/>
        <v>17500</v>
      </c>
      <c r="AA532" s="22">
        <f t="shared" si="111"/>
        <v>12131</v>
      </c>
      <c r="AB532" s="120">
        <f t="shared" si="112"/>
        <v>10031</v>
      </c>
    </row>
    <row r="533" spans="1:28" x14ac:dyDescent="0.25">
      <c r="A533" s="23"/>
      <c r="B533" s="33">
        <v>42381</v>
      </c>
      <c r="C533" s="240">
        <v>42721</v>
      </c>
      <c r="D533" s="601"/>
      <c r="E533" s="23" t="s">
        <v>78</v>
      </c>
      <c r="F533" s="23">
        <v>7</v>
      </c>
      <c r="G533" s="59">
        <v>39662</v>
      </c>
      <c r="H533" s="16" t="s">
        <v>25</v>
      </c>
      <c r="I533" s="577">
        <v>0</v>
      </c>
      <c r="J533" s="23"/>
      <c r="K533" s="23"/>
      <c r="L533" s="23"/>
      <c r="M533" s="69"/>
      <c r="N533" s="68"/>
      <c r="O533" s="23">
        <v>0</v>
      </c>
      <c r="P533" s="23"/>
      <c r="Q533" s="23"/>
      <c r="R533" s="23"/>
      <c r="S533" s="131"/>
      <c r="T533" s="278" t="s">
        <v>441</v>
      </c>
      <c r="U533" s="290">
        <f t="shared" si="106"/>
        <v>5666</v>
      </c>
      <c r="V533" s="21">
        <v>2500</v>
      </c>
      <c r="W533" s="22">
        <f t="shared" si="107"/>
        <v>3166</v>
      </c>
      <c r="X533" s="22">
        <f t="shared" si="108"/>
        <v>1733</v>
      </c>
      <c r="Y533" s="22">
        <f t="shared" si="109"/>
        <v>1433</v>
      </c>
      <c r="Z533" s="22">
        <f t="shared" si="110"/>
        <v>17500</v>
      </c>
      <c r="AA533" s="22">
        <f t="shared" si="111"/>
        <v>12131</v>
      </c>
      <c r="AB533" s="120">
        <f t="shared" si="112"/>
        <v>10031</v>
      </c>
    </row>
    <row r="534" spans="1:28" x14ac:dyDescent="0.25">
      <c r="A534" s="23"/>
      <c r="B534" s="33">
        <v>42381</v>
      </c>
      <c r="C534" s="240">
        <v>42722</v>
      </c>
      <c r="D534" s="601"/>
      <c r="E534" s="23" t="s">
        <v>379</v>
      </c>
      <c r="F534" s="23">
        <v>7</v>
      </c>
      <c r="G534" s="59">
        <v>39662</v>
      </c>
      <c r="H534" s="16" t="s">
        <v>25</v>
      </c>
      <c r="I534" s="577">
        <v>0</v>
      </c>
      <c r="J534" s="23"/>
      <c r="K534" s="23"/>
      <c r="L534" s="23"/>
      <c r="M534" s="69"/>
      <c r="N534" s="68">
        <v>0</v>
      </c>
      <c r="O534" s="23"/>
      <c r="P534" s="23"/>
      <c r="Q534" s="23"/>
      <c r="R534" s="23"/>
      <c r="S534" s="131"/>
      <c r="T534" s="278" t="s">
        <v>442</v>
      </c>
      <c r="U534" s="290">
        <f t="shared" si="106"/>
        <v>5666</v>
      </c>
      <c r="V534" s="21">
        <v>2500</v>
      </c>
      <c r="W534" s="22">
        <f t="shared" si="107"/>
        <v>3166</v>
      </c>
      <c r="X534" s="22">
        <f t="shared" si="108"/>
        <v>1733</v>
      </c>
      <c r="Y534" s="22">
        <f t="shared" si="109"/>
        <v>1433</v>
      </c>
      <c r="Z534" s="22">
        <f t="shared" si="110"/>
        <v>17500</v>
      </c>
      <c r="AA534" s="22">
        <f t="shared" si="111"/>
        <v>12131</v>
      </c>
      <c r="AB534" s="120">
        <f t="shared" si="112"/>
        <v>10031</v>
      </c>
    </row>
    <row r="535" spans="1:28" x14ac:dyDescent="0.25">
      <c r="A535" s="116"/>
      <c r="B535" s="613">
        <v>42381</v>
      </c>
      <c r="C535" s="572">
        <v>42723</v>
      </c>
      <c r="D535" s="62"/>
      <c r="E535" s="116" t="s">
        <v>443</v>
      </c>
      <c r="F535" s="116">
        <v>15</v>
      </c>
      <c r="G535" s="554">
        <v>79275</v>
      </c>
      <c r="H535" s="558" t="s">
        <v>402</v>
      </c>
      <c r="I535" s="68">
        <v>0</v>
      </c>
      <c r="J535" s="23"/>
      <c r="K535" s="23"/>
      <c r="L535" s="23"/>
      <c r="M535" s="69"/>
      <c r="N535" s="68"/>
      <c r="O535" s="23">
        <v>0</v>
      </c>
      <c r="P535" s="23"/>
      <c r="Q535" s="23"/>
      <c r="R535" s="23"/>
      <c r="S535" s="131"/>
      <c r="T535" s="278" t="s">
        <v>444</v>
      </c>
      <c r="U535" s="290">
        <f t="shared" si="106"/>
        <v>5285</v>
      </c>
      <c r="V535" s="21">
        <v>2500</v>
      </c>
      <c r="W535" s="22">
        <f t="shared" si="107"/>
        <v>2785</v>
      </c>
      <c r="X535" s="22">
        <f t="shared" si="108"/>
        <v>1542.5</v>
      </c>
      <c r="Y535" s="22">
        <f t="shared" si="109"/>
        <v>1242.5</v>
      </c>
      <c r="Z535" s="22">
        <f t="shared" si="110"/>
        <v>37500</v>
      </c>
      <c r="AA535" s="22">
        <f t="shared" si="111"/>
        <v>23137.5</v>
      </c>
      <c r="AB535" s="120">
        <f t="shared" si="112"/>
        <v>18637.5</v>
      </c>
    </row>
    <row r="536" spans="1:28" ht="15.75" thickBot="1" x14ac:dyDescent="0.3">
      <c r="A536" s="23"/>
      <c r="B536" s="33">
        <v>42381</v>
      </c>
      <c r="C536" s="240">
        <v>42724</v>
      </c>
      <c r="D536" s="601"/>
      <c r="E536" s="23" t="s">
        <v>172</v>
      </c>
      <c r="F536" s="23">
        <v>7</v>
      </c>
      <c r="G536" s="59">
        <v>39662</v>
      </c>
      <c r="H536" s="16" t="s">
        <v>25</v>
      </c>
      <c r="I536" s="577">
        <v>0</v>
      </c>
      <c r="J536" s="23"/>
      <c r="K536" s="23"/>
      <c r="L536" s="23"/>
      <c r="M536" s="69"/>
      <c r="N536" s="68"/>
      <c r="O536" s="23">
        <v>0</v>
      </c>
      <c r="P536" s="23"/>
      <c r="Q536" s="23"/>
      <c r="R536" s="23"/>
      <c r="S536" s="131"/>
      <c r="T536" s="278" t="s">
        <v>448</v>
      </c>
      <c r="U536" s="291">
        <f t="shared" si="106"/>
        <v>5666</v>
      </c>
      <c r="V536" s="121">
        <v>2500</v>
      </c>
      <c r="W536" s="122">
        <f t="shared" si="107"/>
        <v>3166</v>
      </c>
      <c r="X536" s="122">
        <f t="shared" si="108"/>
        <v>1733</v>
      </c>
      <c r="Y536" s="122">
        <f t="shared" si="109"/>
        <v>1433</v>
      </c>
      <c r="Z536" s="122">
        <f t="shared" si="110"/>
        <v>17500</v>
      </c>
      <c r="AA536" s="122">
        <f t="shared" si="111"/>
        <v>12131</v>
      </c>
      <c r="AB536" s="123">
        <f t="shared" si="112"/>
        <v>10031</v>
      </c>
    </row>
    <row r="537" spans="1:28" ht="15.75" thickBot="1" x14ac:dyDescent="0.3">
      <c r="A537" s="116"/>
      <c r="B537" s="613">
        <v>42381</v>
      </c>
      <c r="C537" s="233">
        <v>42725</v>
      </c>
      <c r="D537" s="62"/>
      <c r="E537" s="116" t="s">
        <v>121</v>
      </c>
      <c r="F537" s="116">
        <v>15</v>
      </c>
      <c r="G537" s="554"/>
      <c r="H537" s="558" t="s">
        <v>23</v>
      </c>
      <c r="I537" s="68">
        <v>0</v>
      </c>
      <c r="J537" s="23"/>
      <c r="K537" s="23"/>
      <c r="L537" s="23"/>
      <c r="M537" s="69"/>
      <c r="N537" s="68">
        <v>0</v>
      </c>
      <c r="O537" s="23"/>
      <c r="P537" s="23"/>
      <c r="Q537" s="23"/>
      <c r="R537" s="23"/>
      <c r="S537" s="131"/>
      <c r="T537" s="135"/>
    </row>
    <row r="538" spans="1:28" x14ac:dyDescent="0.25">
      <c r="A538" s="23"/>
      <c r="B538" s="33">
        <v>42381</v>
      </c>
      <c r="C538" s="240">
        <v>42726</v>
      </c>
      <c r="D538" s="601"/>
      <c r="E538" s="23" t="s">
        <v>88</v>
      </c>
      <c r="F538" s="23">
        <v>15</v>
      </c>
      <c r="G538" s="59">
        <v>85000</v>
      </c>
      <c r="H538" s="16" t="s">
        <v>25</v>
      </c>
      <c r="I538" s="577">
        <v>0</v>
      </c>
      <c r="J538" s="23"/>
      <c r="K538" s="23"/>
      <c r="L538" s="23"/>
      <c r="M538" s="69"/>
      <c r="N538" s="68"/>
      <c r="O538" s="23">
        <v>0</v>
      </c>
      <c r="P538" s="23"/>
      <c r="Q538" s="23"/>
      <c r="R538" s="23"/>
      <c r="S538" s="131"/>
      <c r="T538" s="278" t="s">
        <v>445</v>
      </c>
      <c r="U538" s="289">
        <f t="shared" ref="U538:U540" si="113">+G538/F538</f>
        <v>5666.666666666667</v>
      </c>
      <c r="V538" s="117">
        <v>2500</v>
      </c>
      <c r="W538" s="118">
        <f>+U538-V538</f>
        <v>3166.666666666667</v>
      </c>
      <c r="X538" s="118">
        <f>+W538-Y538</f>
        <v>1733.3333333333335</v>
      </c>
      <c r="Y538" s="118">
        <f>(U538-5000)/2+1100</f>
        <v>1433.3333333333335</v>
      </c>
      <c r="Z538" s="118">
        <f>+V538*F538</f>
        <v>37500</v>
      </c>
      <c r="AA538" s="118">
        <f>+X538*F538</f>
        <v>26000.000000000004</v>
      </c>
      <c r="AB538" s="119">
        <f>+Y538*F538</f>
        <v>21500.000000000004</v>
      </c>
    </row>
    <row r="539" spans="1:28" x14ac:dyDescent="0.25">
      <c r="A539" s="23"/>
      <c r="B539" s="33">
        <v>42381</v>
      </c>
      <c r="C539" s="240">
        <v>42727</v>
      </c>
      <c r="D539" s="601"/>
      <c r="E539" s="23" t="s">
        <v>187</v>
      </c>
      <c r="F539" s="23">
        <v>15</v>
      </c>
      <c r="G539" s="59">
        <v>85000</v>
      </c>
      <c r="H539" s="16" t="s">
        <v>25</v>
      </c>
      <c r="I539" s="577">
        <v>0</v>
      </c>
      <c r="J539" s="23"/>
      <c r="K539" s="23"/>
      <c r="L539" s="23"/>
      <c r="M539" s="69"/>
      <c r="N539" s="68">
        <v>0</v>
      </c>
      <c r="O539" s="23"/>
      <c r="P539" s="23"/>
      <c r="Q539" s="23"/>
      <c r="R539" s="23"/>
      <c r="S539" s="131"/>
      <c r="T539" s="278" t="s">
        <v>446</v>
      </c>
      <c r="U539" s="290">
        <f t="shared" si="113"/>
        <v>5666.666666666667</v>
      </c>
      <c r="V539" s="21">
        <v>2500</v>
      </c>
      <c r="W539" s="22">
        <f>+U539-V539</f>
        <v>3166.666666666667</v>
      </c>
      <c r="X539" s="22">
        <f>+W539-Y539</f>
        <v>1733.3333333333335</v>
      </c>
      <c r="Y539" s="22">
        <f>(U539-5000)/2+1100</f>
        <v>1433.3333333333335</v>
      </c>
      <c r="Z539" s="22">
        <f>+V539*F539</f>
        <v>37500</v>
      </c>
      <c r="AA539" s="22">
        <f>+X539*F539</f>
        <v>26000.000000000004</v>
      </c>
      <c r="AB539" s="120">
        <f>+Y539*F539</f>
        <v>21500.000000000004</v>
      </c>
    </row>
    <row r="540" spans="1:28" ht="15.75" thickBot="1" x14ac:dyDescent="0.3">
      <c r="A540" s="23"/>
      <c r="B540" s="33">
        <v>42381</v>
      </c>
      <c r="C540" s="240">
        <v>42728</v>
      </c>
      <c r="D540" s="601"/>
      <c r="E540" s="23" t="s">
        <v>173</v>
      </c>
      <c r="F540" s="23">
        <v>7</v>
      </c>
      <c r="G540" s="59">
        <v>39662</v>
      </c>
      <c r="H540" s="16" t="s">
        <v>25</v>
      </c>
      <c r="I540" s="577">
        <v>0</v>
      </c>
      <c r="J540" s="23"/>
      <c r="K540" s="23"/>
      <c r="L540" s="23"/>
      <c r="M540" s="69"/>
      <c r="N540" s="68">
        <v>0</v>
      </c>
      <c r="O540" s="23"/>
      <c r="P540" s="23"/>
      <c r="Q540" s="23"/>
      <c r="R540" s="23"/>
      <c r="S540" s="131"/>
      <c r="T540" s="278" t="s">
        <v>447</v>
      </c>
      <c r="U540" s="291">
        <f t="shared" si="113"/>
        <v>5666</v>
      </c>
      <c r="V540" s="121">
        <v>2500</v>
      </c>
      <c r="W540" s="122">
        <f>+U540-V540</f>
        <v>3166</v>
      </c>
      <c r="X540" s="122">
        <f>+W540-Y540</f>
        <v>1733</v>
      </c>
      <c r="Y540" s="122">
        <f>(U540-5000)/2+1100</f>
        <v>1433</v>
      </c>
      <c r="Z540" s="122">
        <f>+V540*F540</f>
        <v>17500</v>
      </c>
      <c r="AA540" s="122">
        <f>+X540*F540</f>
        <v>12131</v>
      </c>
      <c r="AB540" s="123">
        <f>+Y540*F540</f>
        <v>10031</v>
      </c>
    </row>
    <row r="541" spans="1:28" x14ac:dyDescent="0.25">
      <c r="A541" s="624"/>
      <c r="B541" s="605">
        <v>42381</v>
      </c>
      <c r="C541" s="624">
        <v>42729</v>
      </c>
      <c r="D541" s="147"/>
      <c r="E541" s="624" t="s">
        <v>449</v>
      </c>
      <c r="F541" s="624">
        <v>15</v>
      </c>
      <c r="G541" s="625" t="s">
        <v>451</v>
      </c>
      <c r="H541" s="626" t="s">
        <v>450</v>
      </c>
      <c r="I541" s="149"/>
      <c r="J541" s="146"/>
      <c r="K541" s="146"/>
      <c r="L541" s="146"/>
      <c r="M541" s="150"/>
      <c r="N541" s="149"/>
      <c r="O541" s="146"/>
      <c r="P541" s="146"/>
      <c r="Q541" s="146"/>
      <c r="R541" s="146"/>
      <c r="S541" s="151"/>
      <c r="T541" s="152"/>
    </row>
    <row r="542" spans="1:28" x14ac:dyDescent="0.25">
      <c r="A542" s="23"/>
      <c r="B542" s="33">
        <v>42381</v>
      </c>
      <c r="C542" s="16">
        <v>42730</v>
      </c>
      <c r="D542" s="62"/>
      <c r="E542" s="23" t="s">
        <v>452</v>
      </c>
      <c r="F542" s="23">
        <v>15</v>
      </c>
      <c r="G542" s="59">
        <f>5200*F542</f>
        <v>78000</v>
      </c>
      <c r="H542" s="64" t="s">
        <v>450</v>
      </c>
      <c r="I542" s="68">
        <v>0</v>
      </c>
      <c r="J542" s="23"/>
      <c r="K542" s="23"/>
      <c r="L542" s="23"/>
      <c r="M542" s="69"/>
      <c r="N542" s="68">
        <v>0</v>
      </c>
      <c r="O542" s="23"/>
      <c r="P542" s="23"/>
      <c r="Q542" s="23"/>
      <c r="R542" s="23"/>
      <c r="S542" s="131"/>
      <c r="T542" s="135"/>
    </row>
    <row r="543" spans="1:28" ht="15.75" thickBot="1" x14ac:dyDescent="0.3">
      <c r="A543" s="94"/>
      <c r="B543" s="545">
        <v>42381</v>
      </c>
      <c r="C543" s="56">
        <v>42731</v>
      </c>
      <c r="D543" s="62"/>
      <c r="E543" s="94" t="s">
        <v>453</v>
      </c>
      <c r="F543" s="94">
        <v>15</v>
      </c>
      <c r="G543" s="59">
        <f>5200*F543</f>
        <v>78000</v>
      </c>
      <c r="H543" s="106" t="s">
        <v>450</v>
      </c>
      <c r="I543" s="68">
        <v>0</v>
      </c>
      <c r="J543" s="23"/>
      <c r="K543" s="23"/>
      <c r="L543" s="23"/>
      <c r="M543" s="69"/>
      <c r="N543" s="68">
        <v>0</v>
      </c>
      <c r="O543" s="23"/>
      <c r="P543" s="23"/>
      <c r="Q543" s="23"/>
      <c r="R543" s="23"/>
      <c r="S543" s="131"/>
      <c r="T543" s="135"/>
    </row>
    <row r="544" spans="1:28" x14ac:dyDescent="0.25">
      <c r="A544" s="23"/>
      <c r="B544" s="33">
        <v>42381</v>
      </c>
      <c r="C544" s="240">
        <v>42732</v>
      </c>
      <c r="D544" s="601"/>
      <c r="E544" s="23" t="s">
        <v>67</v>
      </c>
      <c r="F544" s="23">
        <v>15</v>
      </c>
      <c r="G544" s="59">
        <v>85000</v>
      </c>
      <c r="H544" s="16" t="s">
        <v>25</v>
      </c>
      <c r="I544" s="577">
        <v>0</v>
      </c>
      <c r="J544" s="23"/>
      <c r="K544" s="23"/>
      <c r="L544" s="23"/>
      <c r="M544" s="69"/>
      <c r="N544" s="68"/>
      <c r="O544" s="23">
        <v>0</v>
      </c>
      <c r="P544" s="23"/>
      <c r="Q544" s="23"/>
      <c r="R544" s="23"/>
      <c r="S544" s="131"/>
      <c r="T544" s="278" t="s">
        <v>454</v>
      </c>
      <c r="U544" s="289">
        <f t="shared" ref="U544:U550" si="114">+G544/F544</f>
        <v>5666.666666666667</v>
      </c>
      <c r="V544" s="117">
        <v>2500</v>
      </c>
      <c r="W544" s="118">
        <f t="shared" ref="W544:W550" si="115">+U544-V544</f>
        <v>3166.666666666667</v>
      </c>
      <c r="X544" s="118">
        <f t="shared" ref="X544:X550" si="116">+W544-Y544</f>
        <v>1733.3333333333335</v>
      </c>
      <c r="Y544" s="118">
        <f t="shared" ref="Y544:Y550" si="117">(U544-5000)/2+1100</f>
        <v>1433.3333333333335</v>
      </c>
      <c r="Z544" s="118">
        <f t="shared" ref="Z544:Z550" si="118">+V544*F544</f>
        <v>37500</v>
      </c>
      <c r="AA544" s="118">
        <f t="shared" ref="AA544:AA550" si="119">+X544*F544</f>
        <v>26000.000000000004</v>
      </c>
      <c r="AB544" s="119">
        <f t="shared" ref="AB544:AB550" si="120">+Y544*F544</f>
        <v>21500.000000000004</v>
      </c>
    </row>
    <row r="545" spans="1:28" x14ac:dyDescent="0.25">
      <c r="A545" s="23"/>
      <c r="B545" s="33">
        <v>42381</v>
      </c>
      <c r="C545" s="240">
        <v>42733</v>
      </c>
      <c r="D545" s="601"/>
      <c r="E545" s="23" t="s">
        <v>103</v>
      </c>
      <c r="F545" s="23">
        <v>15</v>
      </c>
      <c r="G545" s="59">
        <v>85000</v>
      </c>
      <c r="H545" s="16" t="s">
        <v>25</v>
      </c>
      <c r="I545" s="577">
        <v>0</v>
      </c>
      <c r="J545" s="23"/>
      <c r="K545" s="23"/>
      <c r="L545" s="23"/>
      <c r="M545" s="69"/>
      <c r="N545" s="68"/>
      <c r="O545" s="23">
        <v>0</v>
      </c>
      <c r="P545" s="23"/>
      <c r="Q545" s="23"/>
      <c r="R545" s="23"/>
      <c r="S545" s="131"/>
      <c r="T545" s="278" t="s">
        <v>455</v>
      </c>
      <c r="U545" s="290">
        <f t="shared" si="114"/>
        <v>5666.666666666667</v>
      </c>
      <c r="V545" s="21">
        <v>2500</v>
      </c>
      <c r="W545" s="22">
        <f t="shared" si="115"/>
        <v>3166.666666666667</v>
      </c>
      <c r="X545" s="22">
        <f t="shared" si="116"/>
        <v>1733.3333333333335</v>
      </c>
      <c r="Y545" s="22">
        <f t="shared" si="117"/>
        <v>1433.3333333333335</v>
      </c>
      <c r="Z545" s="22">
        <f t="shared" si="118"/>
        <v>37500</v>
      </c>
      <c r="AA545" s="22">
        <f t="shared" si="119"/>
        <v>26000.000000000004</v>
      </c>
      <c r="AB545" s="120">
        <f t="shared" si="120"/>
        <v>21500.000000000004</v>
      </c>
    </row>
    <row r="546" spans="1:28" x14ac:dyDescent="0.25">
      <c r="A546" s="23"/>
      <c r="B546" s="33">
        <v>42381</v>
      </c>
      <c r="C546" s="240">
        <v>42734</v>
      </c>
      <c r="D546" s="601"/>
      <c r="E546" s="23" t="s">
        <v>456</v>
      </c>
      <c r="F546" s="23">
        <v>7</v>
      </c>
      <c r="G546" s="59">
        <v>39662</v>
      </c>
      <c r="H546" s="16" t="s">
        <v>25</v>
      </c>
      <c r="I546" s="577">
        <v>0</v>
      </c>
      <c r="J546" s="23"/>
      <c r="K546" s="23"/>
      <c r="L546" s="23"/>
      <c r="M546" s="69"/>
      <c r="N546" s="68">
        <v>0</v>
      </c>
      <c r="O546" s="23"/>
      <c r="P546" s="23"/>
      <c r="Q546" s="23"/>
      <c r="R546" s="23"/>
      <c r="S546" s="131"/>
      <c r="T546" s="278" t="s">
        <v>457</v>
      </c>
      <c r="U546" s="290">
        <f t="shared" si="114"/>
        <v>5666</v>
      </c>
      <c r="V546" s="21">
        <v>2500</v>
      </c>
      <c r="W546" s="22">
        <f t="shared" si="115"/>
        <v>3166</v>
      </c>
      <c r="X546" s="22">
        <f t="shared" si="116"/>
        <v>1733</v>
      </c>
      <c r="Y546" s="22">
        <f t="shared" si="117"/>
        <v>1433</v>
      </c>
      <c r="Z546" s="22">
        <f t="shared" si="118"/>
        <v>17500</v>
      </c>
      <c r="AA546" s="22">
        <f t="shared" si="119"/>
        <v>12131</v>
      </c>
      <c r="AB546" s="120">
        <f t="shared" si="120"/>
        <v>10031</v>
      </c>
    </row>
    <row r="547" spans="1:28" x14ac:dyDescent="0.25">
      <c r="A547" s="23"/>
      <c r="B547" s="33">
        <v>42381</v>
      </c>
      <c r="C547" s="240">
        <v>42735</v>
      </c>
      <c r="D547" s="601"/>
      <c r="E547" s="23" t="s">
        <v>172</v>
      </c>
      <c r="F547" s="23">
        <v>7</v>
      </c>
      <c r="G547" s="59">
        <v>39662</v>
      </c>
      <c r="H547" s="16" t="s">
        <v>25</v>
      </c>
      <c r="I547" s="577">
        <v>0</v>
      </c>
      <c r="J547" s="23"/>
      <c r="K547" s="23"/>
      <c r="L547" s="23"/>
      <c r="M547" s="69"/>
      <c r="N547" s="68"/>
      <c r="O547" s="23">
        <v>0</v>
      </c>
      <c r="P547" s="23"/>
      <c r="Q547" s="23"/>
      <c r="R547" s="23"/>
      <c r="S547" s="131"/>
      <c r="T547" s="278" t="s">
        <v>458</v>
      </c>
      <c r="U547" s="290">
        <f t="shared" si="114"/>
        <v>5666</v>
      </c>
      <c r="V547" s="21">
        <v>2500</v>
      </c>
      <c r="W547" s="22">
        <f t="shared" si="115"/>
        <v>3166</v>
      </c>
      <c r="X547" s="22">
        <f t="shared" si="116"/>
        <v>1733</v>
      </c>
      <c r="Y547" s="22">
        <f t="shared" si="117"/>
        <v>1433</v>
      </c>
      <c r="Z547" s="22">
        <f t="shared" si="118"/>
        <v>17500</v>
      </c>
      <c r="AA547" s="22">
        <f t="shared" si="119"/>
        <v>12131</v>
      </c>
      <c r="AB547" s="120">
        <f t="shared" si="120"/>
        <v>10031</v>
      </c>
    </row>
    <row r="548" spans="1:28" x14ac:dyDescent="0.25">
      <c r="A548" s="23"/>
      <c r="B548" s="33">
        <v>42381</v>
      </c>
      <c r="C548" s="240">
        <v>42736</v>
      </c>
      <c r="D548" s="601"/>
      <c r="E548" s="23" t="s">
        <v>111</v>
      </c>
      <c r="F548" s="23">
        <v>15</v>
      </c>
      <c r="G548" s="59">
        <v>85000</v>
      </c>
      <c r="H548" s="16" t="s">
        <v>25</v>
      </c>
      <c r="I548" s="577">
        <v>0</v>
      </c>
      <c r="J548" s="23"/>
      <c r="K548" s="23"/>
      <c r="L548" s="23"/>
      <c r="M548" s="69"/>
      <c r="N548" s="68"/>
      <c r="O548" s="23">
        <v>0</v>
      </c>
      <c r="P548" s="23"/>
      <c r="Q548" s="23"/>
      <c r="R548" s="23"/>
      <c r="S548" s="131"/>
      <c r="T548" s="278" t="s">
        <v>459</v>
      </c>
      <c r="U548" s="290">
        <f t="shared" si="114"/>
        <v>5666.666666666667</v>
      </c>
      <c r="V548" s="21">
        <v>2500</v>
      </c>
      <c r="W548" s="22">
        <f t="shared" si="115"/>
        <v>3166.666666666667</v>
      </c>
      <c r="X548" s="22">
        <f t="shared" si="116"/>
        <v>1733.3333333333335</v>
      </c>
      <c r="Y548" s="22">
        <f t="shared" si="117"/>
        <v>1433.3333333333335</v>
      </c>
      <c r="Z548" s="22">
        <f t="shared" si="118"/>
        <v>37500</v>
      </c>
      <c r="AA548" s="22">
        <f t="shared" si="119"/>
        <v>26000.000000000004</v>
      </c>
      <c r="AB548" s="120">
        <f t="shared" si="120"/>
        <v>21500.000000000004</v>
      </c>
    </row>
    <row r="549" spans="1:28" x14ac:dyDescent="0.25">
      <c r="A549" s="32"/>
      <c r="B549" s="54">
        <v>42381</v>
      </c>
      <c r="C549" s="350">
        <v>42737</v>
      </c>
      <c r="D549" s="62"/>
      <c r="E549" s="32" t="s">
        <v>443</v>
      </c>
      <c r="F549" s="32">
        <v>15</v>
      </c>
      <c r="G549" s="76">
        <v>79275</v>
      </c>
      <c r="H549" s="77" t="s">
        <v>402</v>
      </c>
      <c r="I549" s="68">
        <v>0</v>
      </c>
      <c r="J549" s="23"/>
      <c r="K549" s="23"/>
      <c r="L549" s="23"/>
      <c r="M549" s="69"/>
      <c r="N549" s="68">
        <v>0</v>
      </c>
      <c r="O549" s="23"/>
      <c r="P549" s="23"/>
      <c r="Q549" s="23"/>
      <c r="R549" s="23"/>
      <c r="S549" s="131"/>
      <c r="T549" s="278"/>
      <c r="U549" s="290">
        <f t="shared" si="114"/>
        <v>5285</v>
      </c>
      <c r="V549" s="21">
        <v>2500</v>
      </c>
      <c r="W549" s="22">
        <f t="shared" si="115"/>
        <v>2785</v>
      </c>
      <c r="X549" s="22">
        <f t="shared" si="116"/>
        <v>1542.5</v>
      </c>
      <c r="Y549" s="22">
        <f t="shared" si="117"/>
        <v>1242.5</v>
      </c>
      <c r="Z549" s="22">
        <f t="shared" si="118"/>
        <v>37500</v>
      </c>
      <c r="AA549" s="22">
        <f t="shared" si="119"/>
        <v>23137.5</v>
      </c>
      <c r="AB549" s="120">
        <f t="shared" si="120"/>
        <v>18637.5</v>
      </c>
    </row>
    <row r="550" spans="1:28" ht="15.75" thickBot="1" x14ac:dyDescent="0.3">
      <c r="A550" s="23"/>
      <c r="B550" s="33">
        <v>42381</v>
      </c>
      <c r="C550" s="240">
        <v>42738</v>
      </c>
      <c r="D550" s="62"/>
      <c r="E550" s="23" t="s">
        <v>460</v>
      </c>
      <c r="F550" s="23">
        <v>15</v>
      </c>
      <c r="G550" s="59">
        <v>79275</v>
      </c>
      <c r="H550" s="64" t="s">
        <v>402</v>
      </c>
      <c r="I550" s="68">
        <v>0</v>
      </c>
      <c r="J550" s="23"/>
      <c r="K550" s="23"/>
      <c r="L550" s="23"/>
      <c r="M550" s="69"/>
      <c r="N550" s="68"/>
      <c r="O550" s="23">
        <v>0</v>
      </c>
      <c r="P550" s="23"/>
      <c r="Q550" s="23"/>
      <c r="R550" s="23"/>
      <c r="S550" s="131"/>
      <c r="T550" s="278"/>
      <c r="U550" s="291">
        <f t="shared" si="114"/>
        <v>5285</v>
      </c>
      <c r="V550" s="121">
        <v>2500</v>
      </c>
      <c r="W550" s="122">
        <f t="shared" si="115"/>
        <v>2785</v>
      </c>
      <c r="X550" s="122">
        <f t="shared" si="116"/>
        <v>1542.5</v>
      </c>
      <c r="Y550" s="122">
        <f t="shared" si="117"/>
        <v>1242.5</v>
      </c>
      <c r="Z550" s="122">
        <f t="shared" si="118"/>
        <v>37500</v>
      </c>
      <c r="AA550" s="122">
        <f t="shared" si="119"/>
        <v>23137.5</v>
      </c>
      <c r="AB550" s="123">
        <f t="shared" si="120"/>
        <v>18637.5</v>
      </c>
    </row>
    <row r="551" spans="1:28" x14ac:dyDescent="0.25">
      <c r="A551" s="23"/>
      <c r="B551" s="545">
        <v>42381</v>
      </c>
      <c r="C551" s="56">
        <v>42739</v>
      </c>
      <c r="D551" s="105"/>
      <c r="E551" s="94" t="s">
        <v>210</v>
      </c>
      <c r="F551" s="94">
        <v>15</v>
      </c>
      <c r="G551" s="95"/>
      <c r="H551" s="106" t="s">
        <v>23</v>
      </c>
      <c r="I551" s="68">
        <v>0</v>
      </c>
      <c r="J551" s="23"/>
      <c r="K551" s="23"/>
      <c r="L551" s="23"/>
      <c r="M551" s="69"/>
      <c r="N551" s="68"/>
      <c r="O551" s="23">
        <v>0</v>
      </c>
      <c r="P551" s="23"/>
      <c r="Q551" s="23"/>
      <c r="R551" s="23"/>
      <c r="S551" s="131"/>
      <c r="T551" s="135"/>
    </row>
    <row r="552" spans="1:28" x14ac:dyDescent="0.25">
      <c r="A552" s="23"/>
      <c r="B552" s="33">
        <v>42381</v>
      </c>
      <c r="C552" s="16">
        <v>42740</v>
      </c>
      <c r="D552" s="62" t="s">
        <v>461</v>
      </c>
      <c r="E552" s="23" t="s">
        <v>113</v>
      </c>
      <c r="F552" s="23">
        <v>14</v>
      </c>
      <c r="G552" s="59"/>
      <c r="H552" s="23" t="s">
        <v>50</v>
      </c>
      <c r="I552" s="577"/>
      <c r="J552" s="23"/>
      <c r="K552" s="23"/>
      <c r="L552" s="23">
        <v>0</v>
      </c>
      <c r="M552" s="69"/>
      <c r="N552" s="68"/>
      <c r="O552" s="23"/>
      <c r="P552" s="23"/>
      <c r="Q552" s="23"/>
      <c r="R552" s="23">
        <v>0</v>
      </c>
      <c r="S552" s="131"/>
      <c r="T552" s="135"/>
    </row>
    <row r="553" spans="1:28" x14ac:dyDescent="0.25">
      <c r="A553" s="23"/>
      <c r="B553" s="33">
        <v>42381</v>
      </c>
      <c r="C553" s="16">
        <v>42741</v>
      </c>
      <c r="D553" s="62" t="s">
        <v>463</v>
      </c>
      <c r="E553" s="23" t="s">
        <v>462</v>
      </c>
      <c r="F553" s="23">
        <v>14</v>
      </c>
      <c r="G553" s="59"/>
      <c r="H553" s="23" t="s">
        <v>50</v>
      </c>
      <c r="I553" s="577"/>
      <c r="J553" s="23"/>
      <c r="K553" s="23"/>
      <c r="L553" s="23">
        <v>0</v>
      </c>
      <c r="M553" s="69"/>
      <c r="N553" s="68"/>
      <c r="O553" s="23"/>
      <c r="P553" s="23"/>
      <c r="Q553" s="23"/>
      <c r="R553" s="23">
        <v>0</v>
      </c>
      <c r="S553" s="131"/>
      <c r="T553" s="135"/>
    </row>
    <row r="554" spans="1:28" ht="15.75" thickBot="1" x14ac:dyDescent="0.3">
      <c r="A554" s="94"/>
      <c r="B554" s="613">
        <v>42381</v>
      </c>
      <c r="C554" s="233">
        <v>42742</v>
      </c>
      <c r="D554" s="75"/>
      <c r="E554" s="116" t="s">
        <v>374</v>
      </c>
      <c r="F554" s="116">
        <v>15</v>
      </c>
      <c r="G554" s="554"/>
      <c r="H554" s="558" t="s">
        <v>49</v>
      </c>
      <c r="I554" s="68">
        <v>0</v>
      </c>
      <c r="J554" s="23"/>
      <c r="K554" s="23"/>
      <c r="L554" s="23"/>
      <c r="M554" s="69"/>
      <c r="N554" s="68">
        <v>0</v>
      </c>
      <c r="O554" s="23"/>
      <c r="P554" s="23"/>
      <c r="Q554" s="23"/>
      <c r="R554" s="23"/>
      <c r="S554" s="131"/>
      <c r="T554" s="135"/>
    </row>
    <row r="555" spans="1:28" ht="15.75" thickBot="1" x14ac:dyDescent="0.3">
      <c r="A555" s="561"/>
      <c r="B555" s="618">
        <v>42381</v>
      </c>
      <c r="C555" s="581">
        <v>42743</v>
      </c>
      <c r="D555" s="105"/>
      <c r="E555" s="573" t="s">
        <v>80</v>
      </c>
      <c r="F555" s="582">
        <v>15</v>
      </c>
      <c r="G555" s="583">
        <f>+F555*5100</f>
        <v>76500</v>
      </c>
      <c r="H555" s="584" t="s">
        <v>22</v>
      </c>
      <c r="I555" s="68">
        <v>0</v>
      </c>
      <c r="J555" s="23"/>
      <c r="K555" s="23"/>
      <c r="L555" s="23"/>
      <c r="M555" s="69"/>
      <c r="N555" s="68"/>
      <c r="O555" s="23">
        <v>0</v>
      </c>
      <c r="P555" s="23"/>
      <c r="Q555" s="23"/>
      <c r="R555" s="23"/>
      <c r="S555" s="131"/>
      <c r="T555" s="135"/>
      <c r="U555" s="660">
        <f t="shared" ref="U555" si="121">+G555/F555</f>
        <v>5100</v>
      </c>
      <c r="V555" s="661">
        <v>2500</v>
      </c>
      <c r="W555" s="662">
        <f>+U555-V555</f>
        <v>2600</v>
      </c>
      <c r="X555" s="662">
        <f>+W555-Y555</f>
        <v>1450</v>
      </c>
      <c r="Y555" s="662">
        <f>(U555-5000)/2+1100</f>
        <v>1150</v>
      </c>
      <c r="Z555" s="662">
        <f>+V555*F555</f>
        <v>37500</v>
      </c>
      <c r="AA555" s="662">
        <f>+X555*F555</f>
        <v>21750</v>
      </c>
      <c r="AB555" s="663">
        <f>+Y555*F555</f>
        <v>17250</v>
      </c>
    </row>
    <row r="556" spans="1:28" x14ac:dyDescent="0.25">
      <c r="A556" s="32"/>
      <c r="B556" s="33">
        <v>42381</v>
      </c>
      <c r="C556" s="16">
        <v>42744</v>
      </c>
      <c r="D556" s="62" t="s">
        <v>464</v>
      </c>
      <c r="E556" s="23" t="s">
        <v>202</v>
      </c>
      <c r="F556" s="23">
        <v>14</v>
      </c>
      <c r="G556" s="59"/>
      <c r="H556" s="23" t="s">
        <v>50</v>
      </c>
      <c r="I556" s="577"/>
      <c r="J556" s="23"/>
      <c r="K556" s="23"/>
      <c r="L556" s="23">
        <v>0</v>
      </c>
      <c r="M556" s="69"/>
      <c r="N556" s="68"/>
      <c r="O556" s="23"/>
      <c r="P556" s="23"/>
      <c r="Q556" s="23"/>
      <c r="R556" s="23">
        <v>0</v>
      </c>
      <c r="S556" s="131"/>
      <c r="T556" s="135"/>
    </row>
    <row r="557" spans="1:28" x14ac:dyDescent="0.25">
      <c r="A557" s="23"/>
      <c r="B557" s="54">
        <v>42381</v>
      </c>
      <c r="C557" s="24">
        <v>42745</v>
      </c>
      <c r="D557" s="75"/>
      <c r="E557" s="32" t="s">
        <v>128</v>
      </c>
      <c r="F557" s="32">
        <v>15</v>
      </c>
      <c r="G557" s="76"/>
      <c r="H557" s="77" t="s">
        <v>23</v>
      </c>
      <c r="I557" s="68">
        <v>0</v>
      </c>
      <c r="J557" s="23"/>
      <c r="K557" s="23"/>
      <c r="L557" s="23"/>
      <c r="M557" s="69"/>
      <c r="N557" s="68">
        <v>0</v>
      </c>
      <c r="O557" s="23"/>
      <c r="P557" s="23"/>
      <c r="Q557" s="23"/>
      <c r="R557" s="23"/>
      <c r="S557" s="131"/>
      <c r="T557" s="135"/>
    </row>
    <row r="558" spans="1:28" ht="15.75" thickBot="1" x14ac:dyDescent="0.3">
      <c r="A558" s="94"/>
      <c r="B558" s="545">
        <v>42381</v>
      </c>
      <c r="C558" s="56">
        <v>42746</v>
      </c>
      <c r="D558" s="62"/>
      <c r="E558" s="94" t="s">
        <v>116</v>
      </c>
      <c r="F558" s="94">
        <v>15</v>
      </c>
      <c r="G558" s="95"/>
      <c r="H558" s="106" t="s">
        <v>23</v>
      </c>
      <c r="I558" s="68">
        <v>0</v>
      </c>
      <c r="J558" s="23"/>
      <c r="K558" s="23"/>
      <c r="L558" s="23"/>
      <c r="M558" s="69"/>
      <c r="N558" s="68"/>
      <c r="O558" s="23">
        <v>0</v>
      </c>
      <c r="P558" s="23"/>
      <c r="Q558" s="23"/>
      <c r="R558" s="23"/>
      <c r="S558" s="131"/>
      <c r="T558" s="135"/>
    </row>
    <row r="559" spans="1:28" x14ac:dyDescent="0.25">
      <c r="A559" s="23"/>
      <c r="B559" s="33">
        <v>42381</v>
      </c>
      <c r="C559" s="240">
        <v>42747</v>
      </c>
      <c r="D559" s="601"/>
      <c r="E559" s="23" t="s">
        <v>466</v>
      </c>
      <c r="F559" s="23">
        <v>7</v>
      </c>
      <c r="G559" s="59">
        <v>39662</v>
      </c>
      <c r="H559" s="16" t="s">
        <v>25</v>
      </c>
      <c r="I559" s="577">
        <v>0</v>
      </c>
      <c r="J559" s="23"/>
      <c r="K559" s="23"/>
      <c r="L559" s="23"/>
      <c r="M559" s="69"/>
      <c r="N559" s="68"/>
      <c r="O559" s="23">
        <v>0</v>
      </c>
      <c r="P559" s="23"/>
      <c r="Q559" s="23"/>
      <c r="R559" s="23"/>
      <c r="S559" s="131"/>
      <c r="T559" s="278" t="s">
        <v>465</v>
      </c>
      <c r="U559" s="289">
        <f t="shared" ref="U559:U565" si="122">+G559/F559</f>
        <v>5666</v>
      </c>
      <c r="V559" s="117">
        <v>2500</v>
      </c>
      <c r="W559" s="118">
        <f t="shared" ref="W559:W565" si="123">+U559-V559</f>
        <v>3166</v>
      </c>
      <c r="X559" s="118">
        <f t="shared" ref="X559:X565" si="124">+W559-Y559</f>
        <v>1733</v>
      </c>
      <c r="Y559" s="118">
        <f t="shared" ref="Y559:Y565" si="125">(U559-5000)/2+1100</f>
        <v>1433</v>
      </c>
      <c r="Z559" s="118">
        <f t="shared" ref="Z559:Z565" si="126">+V559*F559</f>
        <v>17500</v>
      </c>
      <c r="AA559" s="118">
        <f t="shared" ref="AA559:AA565" si="127">+X559*F559</f>
        <v>12131</v>
      </c>
      <c r="AB559" s="119">
        <f t="shared" ref="AB559:AB565" si="128">+Y559*F559</f>
        <v>10031</v>
      </c>
    </row>
    <row r="560" spans="1:28" x14ac:dyDescent="0.25">
      <c r="A560" s="116"/>
      <c r="B560" s="613">
        <v>42381</v>
      </c>
      <c r="C560" s="572">
        <v>42748</v>
      </c>
      <c r="D560" s="62"/>
      <c r="E560" s="116" t="s">
        <v>468</v>
      </c>
      <c r="F560" s="116">
        <v>15</v>
      </c>
      <c r="G560" s="554">
        <v>79275</v>
      </c>
      <c r="H560" s="558" t="s">
        <v>402</v>
      </c>
      <c r="I560" s="68">
        <v>0</v>
      </c>
      <c r="J560" s="23"/>
      <c r="K560" s="23"/>
      <c r="L560" s="23"/>
      <c r="M560" s="69"/>
      <c r="N560" s="68">
        <v>0</v>
      </c>
      <c r="O560" s="23"/>
      <c r="P560" s="23"/>
      <c r="Q560" s="23"/>
      <c r="R560" s="23"/>
      <c r="S560" s="131"/>
      <c r="T560" s="278"/>
      <c r="U560" s="290">
        <f t="shared" si="122"/>
        <v>5285</v>
      </c>
      <c r="V560" s="21">
        <v>2500</v>
      </c>
      <c r="W560" s="22">
        <f t="shared" si="123"/>
        <v>2785</v>
      </c>
      <c r="X560" s="22">
        <f t="shared" si="124"/>
        <v>1542.5</v>
      </c>
      <c r="Y560" s="22">
        <f t="shared" si="125"/>
        <v>1242.5</v>
      </c>
      <c r="Z560" s="22">
        <f t="shared" si="126"/>
        <v>37500</v>
      </c>
      <c r="AA560" s="22">
        <f t="shared" si="127"/>
        <v>23137.5</v>
      </c>
      <c r="AB560" s="120">
        <f t="shared" si="128"/>
        <v>18637.5</v>
      </c>
    </row>
    <row r="561" spans="1:28" x14ac:dyDescent="0.25">
      <c r="A561" s="23"/>
      <c r="B561" s="33">
        <v>42381</v>
      </c>
      <c r="C561" s="240">
        <v>42749</v>
      </c>
      <c r="D561" s="601"/>
      <c r="E561" s="23" t="s">
        <v>148</v>
      </c>
      <c r="F561" s="23">
        <v>15</v>
      </c>
      <c r="G561" s="59">
        <v>85000</v>
      </c>
      <c r="H561" s="16" t="s">
        <v>25</v>
      </c>
      <c r="I561" s="577">
        <v>0</v>
      </c>
      <c r="J561" s="23"/>
      <c r="K561" s="23"/>
      <c r="L561" s="23"/>
      <c r="M561" s="69"/>
      <c r="N561" s="68"/>
      <c r="O561" s="23">
        <v>0</v>
      </c>
      <c r="P561" s="23"/>
      <c r="Q561" s="23"/>
      <c r="R561" s="23"/>
      <c r="S561" s="131"/>
      <c r="T561" s="278" t="s">
        <v>467</v>
      </c>
      <c r="U561" s="290">
        <f t="shared" si="122"/>
        <v>5666.666666666667</v>
      </c>
      <c r="V561" s="21">
        <v>2500</v>
      </c>
      <c r="W561" s="22">
        <f t="shared" si="123"/>
        <v>3166.666666666667</v>
      </c>
      <c r="X561" s="22">
        <f t="shared" si="124"/>
        <v>1733.3333333333335</v>
      </c>
      <c r="Y561" s="22">
        <f t="shared" si="125"/>
        <v>1433.3333333333335</v>
      </c>
      <c r="Z561" s="22">
        <f t="shared" si="126"/>
        <v>37500</v>
      </c>
      <c r="AA561" s="22">
        <f t="shared" si="127"/>
        <v>26000.000000000004</v>
      </c>
      <c r="AB561" s="120">
        <f t="shared" si="128"/>
        <v>21500.000000000004</v>
      </c>
    </row>
    <row r="562" spans="1:28" x14ac:dyDescent="0.25">
      <c r="A562" s="116"/>
      <c r="B562" s="613">
        <v>42381</v>
      </c>
      <c r="C562" s="572">
        <v>42750</v>
      </c>
      <c r="D562" s="62"/>
      <c r="E562" s="116" t="s">
        <v>443</v>
      </c>
      <c r="F562" s="116">
        <v>15</v>
      </c>
      <c r="G562" s="554">
        <v>79275</v>
      </c>
      <c r="H562" s="558" t="s">
        <v>402</v>
      </c>
      <c r="I562" s="68">
        <v>0</v>
      </c>
      <c r="J562" s="23"/>
      <c r="K562" s="23"/>
      <c r="L562" s="23"/>
      <c r="M562" s="69"/>
      <c r="N562" s="68">
        <v>0</v>
      </c>
      <c r="O562" s="23"/>
      <c r="P562" s="23"/>
      <c r="Q562" s="23"/>
      <c r="R562" s="23"/>
      <c r="S562" s="131"/>
      <c r="T562" s="278"/>
      <c r="U562" s="290">
        <f t="shared" si="122"/>
        <v>5285</v>
      </c>
      <c r="V562" s="21">
        <v>2500</v>
      </c>
      <c r="W562" s="22">
        <f t="shared" si="123"/>
        <v>2785</v>
      </c>
      <c r="X562" s="22">
        <f t="shared" si="124"/>
        <v>1542.5</v>
      </c>
      <c r="Y562" s="22">
        <f t="shared" si="125"/>
        <v>1242.5</v>
      </c>
      <c r="Z562" s="22">
        <f t="shared" si="126"/>
        <v>37500</v>
      </c>
      <c r="AA562" s="22">
        <f t="shared" si="127"/>
        <v>23137.5</v>
      </c>
      <c r="AB562" s="120">
        <f t="shared" si="128"/>
        <v>18637.5</v>
      </c>
    </row>
    <row r="563" spans="1:28" x14ac:dyDescent="0.25">
      <c r="A563" s="23"/>
      <c r="B563" s="33">
        <v>42381</v>
      </c>
      <c r="C563" s="240">
        <v>42751</v>
      </c>
      <c r="D563" s="601"/>
      <c r="E563" s="23" t="s">
        <v>396</v>
      </c>
      <c r="F563" s="23">
        <v>15</v>
      </c>
      <c r="G563" s="59">
        <v>85000</v>
      </c>
      <c r="H563" s="16" t="s">
        <v>25</v>
      </c>
      <c r="I563" s="577">
        <v>0</v>
      </c>
      <c r="J563" s="23"/>
      <c r="K563" s="23"/>
      <c r="L563" s="23"/>
      <c r="M563" s="69"/>
      <c r="N563" s="68"/>
      <c r="O563" s="23">
        <v>0</v>
      </c>
      <c r="P563" s="23"/>
      <c r="Q563" s="23"/>
      <c r="R563" s="23"/>
      <c r="S563" s="131"/>
      <c r="T563" s="278" t="s">
        <v>469</v>
      </c>
      <c r="U563" s="290">
        <f t="shared" si="122"/>
        <v>5666.666666666667</v>
      </c>
      <c r="V563" s="21">
        <v>2500</v>
      </c>
      <c r="W563" s="22">
        <f t="shared" si="123"/>
        <v>3166.666666666667</v>
      </c>
      <c r="X563" s="22">
        <f t="shared" si="124"/>
        <v>1733.3333333333335</v>
      </c>
      <c r="Y563" s="22">
        <f t="shared" si="125"/>
        <v>1433.3333333333335</v>
      </c>
      <c r="Z563" s="22">
        <f t="shared" si="126"/>
        <v>37500</v>
      </c>
      <c r="AA563" s="22">
        <f t="shared" si="127"/>
        <v>26000.000000000004</v>
      </c>
      <c r="AB563" s="120">
        <f t="shared" si="128"/>
        <v>21500.000000000004</v>
      </c>
    </row>
    <row r="564" spans="1:28" x14ac:dyDescent="0.25">
      <c r="A564" s="23"/>
      <c r="B564" s="33">
        <v>42381</v>
      </c>
      <c r="C564" s="240">
        <v>42752</v>
      </c>
      <c r="D564" s="601"/>
      <c r="E564" s="23" t="s">
        <v>62</v>
      </c>
      <c r="F564" s="23">
        <v>7</v>
      </c>
      <c r="G564" s="59">
        <v>39662</v>
      </c>
      <c r="H564" s="16" t="s">
        <v>25</v>
      </c>
      <c r="I564" s="577">
        <v>0</v>
      </c>
      <c r="J564" s="23"/>
      <c r="K564" s="23"/>
      <c r="L564" s="23"/>
      <c r="M564" s="69"/>
      <c r="N564" s="68">
        <v>0</v>
      </c>
      <c r="O564" s="23"/>
      <c r="P564" s="23"/>
      <c r="Q564" s="23"/>
      <c r="R564" s="23"/>
      <c r="S564" s="131"/>
      <c r="T564" s="278" t="s">
        <v>470</v>
      </c>
      <c r="U564" s="290">
        <f t="shared" si="122"/>
        <v>5666</v>
      </c>
      <c r="V564" s="21">
        <v>2500</v>
      </c>
      <c r="W564" s="22">
        <f t="shared" si="123"/>
        <v>3166</v>
      </c>
      <c r="X564" s="22">
        <f t="shared" si="124"/>
        <v>1733</v>
      </c>
      <c r="Y564" s="22">
        <f t="shared" si="125"/>
        <v>1433</v>
      </c>
      <c r="Z564" s="22">
        <f t="shared" si="126"/>
        <v>17500</v>
      </c>
      <c r="AA564" s="22">
        <f t="shared" si="127"/>
        <v>12131</v>
      </c>
      <c r="AB564" s="120">
        <f t="shared" si="128"/>
        <v>10031</v>
      </c>
    </row>
    <row r="565" spans="1:28" ht="15.75" thickBot="1" x14ac:dyDescent="0.3">
      <c r="A565" s="23"/>
      <c r="B565" s="33">
        <v>42381</v>
      </c>
      <c r="C565" s="240">
        <v>42753</v>
      </c>
      <c r="D565" s="601"/>
      <c r="E565" s="23" t="s">
        <v>88</v>
      </c>
      <c r="F565" s="23">
        <v>15</v>
      </c>
      <c r="G565" s="59">
        <v>85000</v>
      </c>
      <c r="H565" s="16" t="s">
        <v>25</v>
      </c>
      <c r="I565" s="577">
        <v>0</v>
      </c>
      <c r="J565" s="23"/>
      <c r="K565" s="23"/>
      <c r="L565" s="23"/>
      <c r="M565" s="69"/>
      <c r="N565" s="68">
        <v>0</v>
      </c>
      <c r="O565" s="23"/>
      <c r="P565" s="23"/>
      <c r="Q565" s="23"/>
      <c r="R565" s="23"/>
      <c r="S565" s="131"/>
      <c r="T565" s="278" t="s">
        <v>471</v>
      </c>
      <c r="U565" s="291">
        <f t="shared" si="122"/>
        <v>5666.666666666667</v>
      </c>
      <c r="V565" s="121">
        <v>2500</v>
      </c>
      <c r="W565" s="122">
        <f t="shared" si="123"/>
        <v>3166.666666666667</v>
      </c>
      <c r="X565" s="122">
        <f t="shared" si="124"/>
        <v>1733.3333333333335</v>
      </c>
      <c r="Y565" s="122">
        <f t="shared" si="125"/>
        <v>1433.3333333333335</v>
      </c>
      <c r="Z565" s="122">
        <f t="shared" si="126"/>
        <v>37500</v>
      </c>
      <c r="AA565" s="122">
        <f t="shared" si="127"/>
        <v>26000.000000000004</v>
      </c>
      <c r="AB565" s="123">
        <f t="shared" si="128"/>
        <v>21500.000000000004</v>
      </c>
    </row>
    <row r="566" spans="1:28" ht="15.75" thickBot="1" x14ac:dyDescent="0.3">
      <c r="A566" s="32"/>
      <c r="B566" s="54">
        <v>42381</v>
      </c>
      <c r="C566" s="24">
        <v>42754</v>
      </c>
      <c r="D566" s="62"/>
      <c r="E566" s="32" t="s">
        <v>121</v>
      </c>
      <c r="F566" s="32">
        <v>15</v>
      </c>
      <c r="G566" s="76"/>
      <c r="H566" s="77" t="s">
        <v>23</v>
      </c>
      <c r="I566" s="68">
        <v>0</v>
      </c>
      <c r="J566" s="23"/>
      <c r="K566" s="23"/>
      <c r="L566" s="23"/>
      <c r="M566" s="69"/>
      <c r="N566" s="68"/>
      <c r="O566" s="23">
        <v>0</v>
      </c>
      <c r="P566" s="23"/>
      <c r="Q566" s="23"/>
      <c r="R566" s="23"/>
      <c r="S566" s="131"/>
      <c r="T566" s="135"/>
    </row>
    <row r="567" spans="1:28" ht="15.75" thickBot="1" x14ac:dyDescent="0.3">
      <c r="A567" s="23"/>
      <c r="B567" s="545">
        <v>42381</v>
      </c>
      <c r="C567" s="544">
        <v>42755</v>
      </c>
      <c r="D567" s="62"/>
      <c r="E567" s="94" t="s">
        <v>468</v>
      </c>
      <c r="F567" s="94">
        <v>15</v>
      </c>
      <c r="G567" s="59">
        <v>79275</v>
      </c>
      <c r="H567" s="106" t="s">
        <v>402</v>
      </c>
      <c r="I567" s="228">
        <v>0</v>
      </c>
      <c r="J567" s="23"/>
      <c r="K567" s="23"/>
      <c r="L567" s="23"/>
      <c r="M567" s="69"/>
      <c r="N567" s="68">
        <v>0</v>
      </c>
      <c r="O567" s="23"/>
      <c r="P567" s="23"/>
      <c r="Q567" s="23"/>
      <c r="R567" s="23"/>
      <c r="S567" s="131"/>
      <c r="T567" s="278"/>
      <c r="U567" s="292">
        <f t="shared" ref="U567" si="129">+G567/F567</f>
        <v>5285</v>
      </c>
      <c r="V567" s="124">
        <v>2500</v>
      </c>
      <c r="W567" s="125">
        <f>+U567-V567</f>
        <v>2785</v>
      </c>
      <c r="X567" s="125">
        <f>+W567-Y567</f>
        <v>1542.5</v>
      </c>
      <c r="Y567" s="125">
        <f>(U567-5000)/2+1100</f>
        <v>1242.5</v>
      </c>
      <c r="Z567" s="125">
        <f>+V567*F567</f>
        <v>37500</v>
      </c>
      <c r="AA567" s="125">
        <f>+X567*F567</f>
        <v>23137.5</v>
      </c>
      <c r="AB567" s="126">
        <f>+Y567*F567</f>
        <v>18637.5</v>
      </c>
    </row>
    <row r="568" spans="1:28" ht="15.75" thickBot="1" x14ac:dyDescent="0.3">
      <c r="A568" s="106"/>
      <c r="B568" s="33">
        <v>42381</v>
      </c>
      <c r="C568" s="16">
        <v>42756</v>
      </c>
      <c r="D568" s="668"/>
      <c r="E568" s="23" t="s">
        <v>452</v>
      </c>
      <c r="F568" s="23">
        <v>15</v>
      </c>
      <c r="G568" s="669">
        <f>5200*F568</f>
        <v>78000</v>
      </c>
      <c r="H568" s="23" t="s">
        <v>450</v>
      </c>
      <c r="I568" s="23">
        <v>0</v>
      </c>
      <c r="J568" s="577"/>
      <c r="K568" s="23"/>
      <c r="L568" s="23"/>
      <c r="M568" s="69"/>
      <c r="N568" s="68">
        <v>0</v>
      </c>
      <c r="O568" s="23"/>
      <c r="P568" s="23"/>
      <c r="Q568" s="23"/>
      <c r="R568" s="23"/>
      <c r="S568" s="131"/>
      <c r="T568" s="135"/>
    </row>
    <row r="569" spans="1:28" x14ac:dyDescent="0.25">
      <c r="A569" s="23"/>
      <c r="B569" s="54">
        <v>42381</v>
      </c>
      <c r="C569" s="350">
        <v>42757</v>
      </c>
      <c r="D569" s="601"/>
      <c r="E569" s="32" t="s">
        <v>473</v>
      </c>
      <c r="F569" s="32">
        <v>25</v>
      </c>
      <c r="G569" s="59">
        <v>141650</v>
      </c>
      <c r="H569" s="24" t="s">
        <v>25</v>
      </c>
      <c r="I569" s="579">
        <v>0</v>
      </c>
      <c r="J569" s="23"/>
      <c r="K569" s="23"/>
      <c r="L569" s="23"/>
      <c r="M569" s="69"/>
      <c r="N569" s="68"/>
      <c r="O569" s="23">
        <v>0</v>
      </c>
      <c r="P569" s="23"/>
      <c r="Q569" s="23"/>
      <c r="R569" s="23"/>
      <c r="S569" s="131"/>
      <c r="T569" s="278" t="s">
        <v>472</v>
      </c>
      <c r="U569" s="289">
        <f t="shared" ref="U569:U573" si="130">+G569/F569</f>
        <v>5666</v>
      </c>
      <c r="V569" s="117">
        <v>2500</v>
      </c>
      <c r="W569" s="118">
        <f>+U569-V569</f>
        <v>3166</v>
      </c>
      <c r="X569" s="118">
        <f>+W569-Y569</f>
        <v>1733</v>
      </c>
      <c r="Y569" s="118">
        <f>(U569-5000)/2+1100</f>
        <v>1433</v>
      </c>
      <c r="Z569" s="118">
        <f>+V569*F569</f>
        <v>62500</v>
      </c>
      <c r="AA569" s="118">
        <f>+X569*F569</f>
        <v>43325</v>
      </c>
      <c r="AB569" s="119">
        <f>+Y569*F569</f>
        <v>35825</v>
      </c>
    </row>
    <row r="570" spans="1:28" x14ac:dyDescent="0.25">
      <c r="A570" s="116"/>
      <c r="B570" s="613">
        <v>42381</v>
      </c>
      <c r="C570" s="572">
        <v>42758</v>
      </c>
      <c r="D570" s="62"/>
      <c r="E570" s="116" t="s">
        <v>443</v>
      </c>
      <c r="F570" s="116">
        <v>15</v>
      </c>
      <c r="G570" s="554">
        <v>79275</v>
      </c>
      <c r="H570" s="558" t="s">
        <v>402</v>
      </c>
      <c r="I570" s="68">
        <v>0</v>
      </c>
      <c r="J570" s="23"/>
      <c r="K570" s="23"/>
      <c r="L570" s="23"/>
      <c r="M570" s="69"/>
      <c r="N570" s="68">
        <v>0</v>
      </c>
      <c r="O570" s="23"/>
      <c r="P570" s="23"/>
      <c r="Q570" s="23"/>
      <c r="R570" s="23"/>
      <c r="S570" s="131"/>
      <c r="T570" s="278"/>
      <c r="U570" s="290">
        <f t="shared" si="130"/>
        <v>5285</v>
      </c>
      <c r="V570" s="21">
        <v>2500</v>
      </c>
      <c r="W570" s="22">
        <f>+U570-V570</f>
        <v>2785</v>
      </c>
      <c r="X570" s="22">
        <f>+W570-Y570</f>
        <v>1542.5</v>
      </c>
      <c r="Y570" s="22">
        <f>(U570-5000)/2+1100</f>
        <v>1242.5</v>
      </c>
      <c r="Z570" s="22">
        <f>+V570*F570</f>
        <v>37500</v>
      </c>
      <c r="AA570" s="22">
        <f>+X570*F570</f>
        <v>23137.5</v>
      </c>
      <c r="AB570" s="120">
        <f>+Y570*F570</f>
        <v>18637.5</v>
      </c>
    </row>
    <row r="571" spans="1:28" x14ac:dyDescent="0.25">
      <c r="A571" s="23"/>
      <c r="B571" s="33">
        <v>42381</v>
      </c>
      <c r="C571" s="240">
        <v>42759</v>
      </c>
      <c r="D571" s="601"/>
      <c r="E571" s="23" t="s">
        <v>177</v>
      </c>
      <c r="F571" s="23">
        <v>7</v>
      </c>
      <c r="G571" s="59">
        <v>39662</v>
      </c>
      <c r="H571" s="16" t="s">
        <v>25</v>
      </c>
      <c r="I571" s="577">
        <v>0</v>
      </c>
      <c r="J571" s="23"/>
      <c r="K571" s="23"/>
      <c r="L571" s="23"/>
      <c r="M571" s="69"/>
      <c r="N571" s="68">
        <v>0</v>
      </c>
      <c r="O571" s="23"/>
      <c r="P571" s="23"/>
      <c r="Q571" s="23"/>
      <c r="R571" s="23"/>
      <c r="S571" s="131"/>
      <c r="T571" s="278" t="s">
        <v>474</v>
      </c>
      <c r="U571" s="290">
        <f t="shared" si="130"/>
        <v>5666</v>
      </c>
      <c r="V571" s="21">
        <v>2500</v>
      </c>
      <c r="W571" s="22">
        <f>+U571-V571</f>
        <v>3166</v>
      </c>
      <c r="X571" s="22">
        <f>+W571-Y571</f>
        <v>1733</v>
      </c>
      <c r="Y571" s="22">
        <f>(U571-5000)/2+1100</f>
        <v>1433</v>
      </c>
      <c r="Z571" s="22">
        <f>+V571*F571</f>
        <v>17500</v>
      </c>
      <c r="AA571" s="22">
        <f>+X571*F571</f>
        <v>12131</v>
      </c>
      <c r="AB571" s="120">
        <f>+Y571*F571</f>
        <v>10031</v>
      </c>
    </row>
    <row r="572" spans="1:28" x14ac:dyDescent="0.25">
      <c r="A572" s="23"/>
      <c r="B572" s="33">
        <v>42381</v>
      </c>
      <c r="C572" s="240">
        <v>42760</v>
      </c>
      <c r="D572" s="601"/>
      <c r="E572" s="23" t="s">
        <v>173</v>
      </c>
      <c r="F572" s="23">
        <v>7</v>
      </c>
      <c r="G572" s="59">
        <v>39662</v>
      </c>
      <c r="H572" s="16" t="s">
        <v>25</v>
      </c>
      <c r="I572" s="577">
        <v>0</v>
      </c>
      <c r="J572" s="23"/>
      <c r="K572" s="23"/>
      <c r="L572" s="23"/>
      <c r="M572" s="69"/>
      <c r="N572" s="68">
        <v>0</v>
      </c>
      <c r="O572" s="23"/>
      <c r="P572" s="23"/>
      <c r="Q572" s="23"/>
      <c r="R572" s="23"/>
      <c r="S572" s="131"/>
      <c r="T572" s="278" t="s">
        <v>475</v>
      </c>
      <c r="U572" s="290">
        <f t="shared" si="130"/>
        <v>5666</v>
      </c>
      <c r="V572" s="21">
        <v>2500</v>
      </c>
      <c r="W572" s="22">
        <f>+U572-V572</f>
        <v>3166</v>
      </c>
      <c r="X572" s="22">
        <f>+W572-Y572</f>
        <v>1733</v>
      </c>
      <c r="Y572" s="22">
        <f>(U572-5000)/2+1100</f>
        <v>1433</v>
      </c>
      <c r="Z572" s="22">
        <f>+V572*F572</f>
        <v>17500</v>
      </c>
      <c r="AA572" s="22">
        <f>+X572*F572</f>
        <v>12131</v>
      </c>
      <c r="AB572" s="120">
        <f>+Y572*F572</f>
        <v>10031</v>
      </c>
    </row>
    <row r="573" spans="1:28" ht="15.75" thickBot="1" x14ac:dyDescent="0.3">
      <c r="A573" s="23"/>
      <c r="B573" s="545">
        <v>42381</v>
      </c>
      <c r="C573" s="544">
        <v>42761</v>
      </c>
      <c r="D573" s="670"/>
      <c r="E573" s="94" t="s">
        <v>67</v>
      </c>
      <c r="F573" s="94">
        <v>15</v>
      </c>
      <c r="G573" s="95">
        <v>85000</v>
      </c>
      <c r="H573" s="56" t="s">
        <v>25</v>
      </c>
      <c r="I573" s="577">
        <v>0</v>
      </c>
      <c r="J573" s="23"/>
      <c r="K573" s="23"/>
      <c r="L573" s="23"/>
      <c r="M573" s="69"/>
      <c r="N573" s="68"/>
      <c r="O573" s="23">
        <v>0</v>
      </c>
      <c r="P573" s="23"/>
      <c r="Q573" s="23"/>
      <c r="R573" s="23"/>
      <c r="S573" s="131"/>
      <c r="T573" s="278" t="s">
        <v>476</v>
      </c>
      <c r="U573" s="291">
        <f t="shared" si="130"/>
        <v>5666.666666666667</v>
      </c>
      <c r="V573" s="121">
        <v>2500</v>
      </c>
      <c r="W573" s="122">
        <f>+U573-V573</f>
        <v>3166.666666666667</v>
      </c>
      <c r="X573" s="122">
        <f>+W573-Y573</f>
        <v>1733.3333333333335</v>
      </c>
      <c r="Y573" s="122">
        <f>(U573-5000)/2+1100</f>
        <v>1433.3333333333335</v>
      </c>
      <c r="Z573" s="122">
        <f>+V573*F573</f>
        <v>37500</v>
      </c>
      <c r="AA573" s="122">
        <f>+X573*F573</f>
        <v>26000.000000000004</v>
      </c>
      <c r="AB573" s="123">
        <f>+Y573*F573</f>
        <v>21500.000000000004</v>
      </c>
    </row>
    <row r="574" spans="1:28" ht="15.75" thickBot="1" x14ac:dyDescent="0.3">
      <c r="A574" s="116"/>
      <c r="B574" s="33">
        <v>42381</v>
      </c>
      <c r="C574" s="16">
        <v>42762</v>
      </c>
      <c r="D574" s="62" t="s">
        <v>477</v>
      </c>
      <c r="E574" s="23" t="s">
        <v>90</v>
      </c>
      <c r="F574" s="23">
        <v>14</v>
      </c>
      <c r="G574" s="59"/>
      <c r="H574" s="23" t="s">
        <v>50</v>
      </c>
      <c r="I574" s="577"/>
      <c r="J574" s="23"/>
      <c r="K574" s="23"/>
      <c r="L574" s="23">
        <v>0</v>
      </c>
      <c r="M574" s="69"/>
      <c r="N574" s="68"/>
      <c r="O574" s="23"/>
      <c r="P574" s="23"/>
      <c r="Q574" s="23"/>
      <c r="R574" s="23">
        <v>0</v>
      </c>
      <c r="S574" s="131"/>
      <c r="T574" s="135"/>
    </row>
    <row r="575" spans="1:28" ht="15.75" thickBot="1" x14ac:dyDescent="0.3">
      <c r="A575" s="23"/>
      <c r="B575" s="613">
        <v>42381</v>
      </c>
      <c r="C575" s="572">
        <v>42763</v>
      </c>
      <c r="D575" s="682"/>
      <c r="E575" s="116" t="s">
        <v>478</v>
      </c>
      <c r="F575" s="116">
        <v>15</v>
      </c>
      <c r="G575" s="554">
        <v>85000</v>
      </c>
      <c r="H575" s="233" t="s">
        <v>25</v>
      </c>
      <c r="I575" s="577">
        <v>0</v>
      </c>
      <c r="J575" s="23"/>
      <c r="K575" s="23"/>
      <c r="L575" s="23"/>
      <c r="M575" s="69"/>
      <c r="N575" s="68"/>
      <c r="O575" s="23">
        <v>0</v>
      </c>
      <c r="P575" s="23"/>
      <c r="Q575" s="23"/>
      <c r="R575" s="23"/>
      <c r="S575" s="131"/>
      <c r="T575" s="278" t="s">
        <v>479</v>
      </c>
      <c r="U575" s="292">
        <f t="shared" ref="U575" si="131">+G575/F575</f>
        <v>5666.666666666667</v>
      </c>
      <c r="V575" s="124">
        <v>2500</v>
      </c>
      <c r="W575" s="125">
        <f>+U575-V575</f>
        <v>3166.666666666667</v>
      </c>
      <c r="X575" s="125">
        <f>+W575-Y575</f>
        <v>1733.3333333333335</v>
      </c>
      <c r="Y575" s="125">
        <f>(U575-5000)/2+1100</f>
        <v>1433.3333333333335</v>
      </c>
      <c r="Z575" s="125">
        <f>+V575*F575</f>
        <v>37500</v>
      </c>
      <c r="AA575" s="125">
        <f>+X575*F575</f>
        <v>26000.000000000004</v>
      </c>
      <c r="AB575" s="126">
        <f>+Y575*F575</f>
        <v>21500.000000000004</v>
      </c>
    </row>
    <row r="576" spans="1:28" x14ac:dyDescent="0.25">
      <c r="A576" s="32"/>
      <c r="B576" s="33">
        <v>42381</v>
      </c>
      <c r="C576" s="16">
        <v>42764</v>
      </c>
      <c r="D576" s="62" t="s">
        <v>480</v>
      </c>
      <c r="E576" s="23" t="s">
        <v>113</v>
      </c>
      <c r="F576" s="23">
        <v>14</v>
      </c>
      <c r="G576" s="59"/>
      <c r="H576" s="23" t="s">
        <v>50</v>
      </c>
      <c r="I576" s="577"/>
      <c r="J576" s="23"/>
      <c r="K576" s="23"/>
      <c r="L576" s="23">
        <v>0</v>
      </c>
      <c r="M576" s="69"/>
      <c r="N576" s="68"/>
      <c r="O576" s="23"/>
      <c r="P576" s="23"/>
      <c r="Q576" s="23"/>
      <c r="R576" s="23">
        <v>0</v>
      </c>
      <c r="S576" s="131"/>
      <c r="T576" s="135"/>
    </row>
    <row r="577" spans="1:28" ht="15.75" thickBot="1" x14ac:dyDescent="0.3">
      <c r="A577" s="23"/>
      <c r="B577" s="33">
        <v>42381</v>
      </c>
      <c r="C577" s="16">
        <v>42765</v>
      </c>
      <c r="D577" s="62" t="s">
        <v>481</v>
      </c>
      <c r="E577" s="23" t="s">
        <v>462</v>
      </c>
      <c r="F577" s="23">
        <v>14</v>
      </c>
      <c r="G577" s="59"/>
      <c r="H577" s="23" t="s">
        <v>50</v>
      </c>
      <c r="I577" s="577"/>
      <c r="J577" s="23"/>
      <c r="K577" s="23"/>
      <c r="L577" s="23">
        <v>0</v>
      </c>
      <c r="M577" s="69"/>
      <c r="N577" s="68"/>
      <c r="O577" s="23"/>
      <c r="P577" s="23"/>
      <c r="Q577" s="23"/>
      <c r="R577" s="23">
        <v>0</v>
      </c>
      <c r="S577" s="131"/>
      <c r="T577" s="135"/>
    </row>
    <row r="578" spans="1:28" x14ac:dyDescent="0.25">
      <c r="A578" s="94"/>
      <c r="B578" s="613">
        <v>42381</v>
      </c>
      <c r="C578" s="572">
        <v>42766</v>
      </c>
      <c r="D578" s="75"/>
      <c r="E578" s="116" t="s">
        <v>468</v>
      </c>
      <c r="F578" s="116">
        <v>15</v>
      </c>
      <c r="G578" s="554">
        <v>79275</v>
      </c>
      <c r="H578" s="558" t="s">
        <v>402</v>
      </c>
      <c r="I578" s="68">
        <v>0</v>
      </c>
      <c r="J578" s="23"/>
      <c r="K578" s="23"/>
      <c r="L578" s="23"/>
      <c r="M578" s="69"/>
      <c r="N578" s="68">
        <v>0</v>
      </c>
      <c r="O578" s="23"/>
      <c r="P578" s="23"/>
      <c r="Q578" s="23"/>
      <c r="R578" s="23"/>
      <c r="S578" s="131"/>
      <c r="T578" s="278"/>
      <c r="U578" s="289">
        <f t="shared" ref="U578:U579" si="132">+G578/F578</f>
        <v>5285</v>
      </c>
      <c r="V578" s="117">
        <v>2500</v>
      </c>
      <c r="W578" s="118">
        <f>+U578-V578</f>
        <v>2785</v>
      </c>
      <c r="X578" s="118">
        <f>+W578-Y578</f>
        <v>1542.5</v>
      </c>
      <c r="Y578" s="118">
        <f>(U578-5000)/2+1100</f>
        <v>1242.5</v>
      </c>
      <c r="Z578" s="118">
        <f>+V578*F578</f>
        <v>37500</v>
      </c>
      <c r="AA578" s="118">
        <f>+X578*F578</f>
        <v>23137.5</v>
      </c>
      <c r="AB578" s="119">
        <f>+Y578*F578</f>
        <v>18637.5</v>
      </c>
    </row>
    <row r="579" spans="1:28" ht="15.75" thickBot="1" x14ac:dyDescent="0.3">
      <c r="A579" s="23"/>
      <c r="B579" s="33">
        <v>42381</v>
      </c>
      <c r="C579" s="240">
        <v>42767</v>
      </c>
      <c r="D579" s="601"/>
      <c r="E579" s="23" t="s">
        <v>179</v>
      </c>
      <c r="F579" s="23">
        <v>15</v>
      </c>
      <c r="G579" s="59">
        <v>85000</v>
      </c>
      <c r="H579" s="16" t="s">
        <v>25</v>
      </c>
      <c r="I579" s="577">
        <v>0</v>
      </c>
      <c r="J579" s="23"/>
      <c r="K579" s="23"/>
      <c r="L579" s="23"/>
      <c r="M579" s="69"/>
      <c r="N579" s="68">
        <v>0</v>
      </c>
      <c r="O579" s="23"/>
      <c r="P579" s="23"/>
      <c r="Q579" s="23"/>
      <c r="R579" s="23"/>
      <c r="S579" s="131"/>
      <c r="T579" s="278" t="s">
        <v>482</v>
      </c>
      <c r="U579" s="291">
        <f t="shared" si="132"/>
        <v>5666.666666666667</v>
      </c>
      <c r="V579" s="121">
        <v>2500</v>
      </c>
      <c r="W579" s="122">
        <f>+U579-V579</f>
        <v>3166.666666666667</v>
      </c>
      <c r="X579" s="122">
        <f>+W579-Y579</f>
        <v>1733.3333333333335</v>
      </c>
      <c r="Y579" s="122">
        <f>(U579-5000)/2+1100</f>
        <v>1433.3333333333335</v>
      </c>
      <c r="Z579" s="122">
        <f>+V579*F579</f>
        <v>37500</v>
      </c>
      <c r="AA579" s="122">
        <f>+X579*F579</f>
        <v>26000.000000000004</v>
      </c>
      <c r="AB579" s="123">
        <f>+Y579*F579</f>
        <v>21500.000000000004</v>
      </c>
    </row>
    <row r="580" spans="1:28" ht="15.75" thickBot="1" x14ac:dyDescent="0.3">
      <c r="A580" s="116"/>
      <c r="B580" s="613">
        <v>42381</v>
      </c>
      <c r="C580" s="233">
        <v>42768</v>
      </c>
      <c r="D580" s="62"/>
      <c r="E580" s="116" t="s">
        <v>210</v>
      </c>
      <c r="F580" s="116">
        <v>15</v>
      </c>
      <c r="G580" s="554"/>
      <c r="H580" s="558" t="s">
        <v>23</v>
      </c>
      <c r="I580" s="68">
        <v>0</v>
      </c>
      <c r="J580" s="23"/>
      <c r="K580" s="23"/>
      <c r="L580" s="23"/>
      <c r="M580" s="69"/>
      <c r="N580" s="68"/>
      <c r="O580" s="23">
        <v>0</v>
      </c>
      <c r="P580" s="23"/>
      <c r="Q580" s="23"/>
      <c r="R580" s="23"/>
      <c r="S580" s="131"/>
      <c r="T580" s="135"/>
    </row>
    <row r="581" spans="1:28" ht="15.75" thickBot="1" x14ac:dyDescent="0.3">
      <c r="A581" s="23"/>
      <c r="B581" s="33">
        <v>42381</v>
      </c>
      <c r="C581" s="240">
        <v>42769</v>
      </c>
      <c r="D581" s="601"/>
      <c r="E581" s="23" t="s">
        <v>183</v>
      </c>
      <c r="F581" s="23">
        <v>15</v>
      </c>
      <c r="G581" s="59">
        <v>85000</v>
      </c>
      <c r="H581" s="16" t="s">
        <v>25</v>
      </c>
      <c r="I581" s="577">
        <v>0</v>
      </c>
      <c r="J581" s="23"/>
      <c r="K581" s="23"/>
      <c r="L581" s="23"/>
      <c r="M581" s="69"/>
      <c r="N581" s="68">
        <v>0</v>
      </c>
      <c r="O581" s="23"/>
      <c r="P581" s="23"/>
      <c r="Q581" s="23"/>
      <c r="R581" s="23"/>
      <c r="S581" s="131"/>
      <c r="T581" s="278" t="s">
        <v>483</v>
      </c>
      <c r="U581" s="292">
        <f t="shared" ref="U581" si="133">+G581/F581</f>
        <v>5666.666666666667</v>
      </c>
      <c r="V581" s="124">
        <v>2500</v>
      </c>
      <c r="W581" s="125">
        <f>+U581-V581</f>
        <v>3166.666666666667</v>
      </c>
      <c r="X581" s="125">
        <f>+W581-Y581</f>
        <v>1733.3333333333335</v>
      </c>
      <c r="Y581" s="125">
        <f>(U581-5000)/2+1100</f>
        <v>1433.3333333333335</v>
      </c>
      <c r="Z581" s="125">
        <f>+V581*F581</f>
        <v>37500</v>
      </c>
      <c r="AA581" s="125">
        <f>+X581*F581</f>
        <v>26000.000000000004</v>
      </c>
      <c r="AB581" s="126">
        <f>+Y581*F581</f>
        <v>21500.000000000004</v>
      </c>
    </row>
    <row r="582" spans="1:28" ht="15.75" thickBot="1" x14ac:dyDescent="0.3">
      <c r="A582" s="116"/>
      <c r="B582" s="613">
        <v>42381</v>
      </c>
      <c r="C582" s="233">
        <v>42770</v>
      </c>
      <c r="D582" s="62"/>
      <c r="E582" s="116" t="s">
        <v>138</v>
      </c>
      <c r="F582" s="116">
        <v>15</v>
      </c>
      <c r="G582" s="554"/>
      <c r="H582" s="558" t="s">
        <v>51</v>
      </c>
      <c r="I582" s="68">
        <v>0</v>
      </c>
      <c r="J582" s="23"/>
      <c r="K582" s="23"/>
      <c r="L582" s="23"/>
      <c r="M582" s="69"/>
      <c r="N582" s="68">
        <v>0</v>
      </c>
      <c r="O582" s="23"/>
      <c r="P582" s="23"/>
      <c r="Q582" s="23"/>
      <c r="R582" s="23"/>
      <c r="S582" s="131"/>
      <c r="T582" s="135"/>
    </row>
    <row r="583" spans="1:28" ht="15.75" thickBot="1" x14ac:dyDescent="0.3">
      <c r="A583" s="561"/>
      <c r="B583" s="559">
        <v>42381</v>
      </c>
      <c r="C583" s="560">
        <v>42771</v>
      </c>
      <c r="D583" s="62"/>
      <c r="E583" s="561" t="s">
        <v>80</v>
      </c>
      <c r="F583" s="562">
        <v>15</v>
      </c>
      <c r="G583" s="563">
        <f>+F583*5100</f>
        <v>76500</v>
      </c>
      <c r="H583" s="564" t="s">
        <v>22</v>
      </c>
      <c r="I583" s="68">
        <v>0</v>
      </c>
      <c r="J583" s="23"/>
      <c r="K583" s="23"/>
      <c r="L583" s="23"/>
      <c r="M583" s="69"/>
      <c r="N583" s="68"/>
      <c r="O583" s="23">
        <v>0</v>
      </c>
      <c r="P583" s="23"/>
      <c r="Q583" s="23"/>
      <c r="R583" s="23"/>
      <c r="S583" s="131"/>
      <c r="T583" s="135"/>
      <c r="U583" s="292">
        <f t="shared" ref="U583" si="134">+G583/F583</f>
        <v>5100</v>
      </c>
      <c r="V583" s="124">
        <v>2500</v>
      </c>
      <c r="W583" s="125">
        <f>+U583-V583</f>
        <v>2600</v>
      </c>
      <c r="X583" s="125">
        <f>+W583-Y583</f>
        <v>1450</v>
      </c>
      <c r="Y583" s="125">
        <f>(U583-5000)/2+1100</f>
        <v>1150</v>
      </c>
      <c r="Z583" s="125">
        <f>+V583*F583</f>
        <v>37500</v>
      </c>
      <c r="AA583" s="125">
        <f>+X583*F583</f>
        <v>21750</v>
      </c>
      <c r="AB583" s="126">
        <f>+Y583*F583</f>
        <v>17250</v>
      </c>
    </row>
    <row r="584" spans="1:28" ht="15.75" thickBot="1" x14ac:dyDescent="0.3">
      <c r="A584" s="160"/>
      <c r="B584" s="91">
        <v>42381</v>
      </c>
      <c r="C584" s="160">
        <v>42772</v>
      </c>
      <c r="D584" s="87" t="s">
        <v>188</v>
      </c>
      <c r="E584" s="158" t="s">
        <v>188</v>
      </c>
      <c r="F584" s="158" t="s">
        <v>188</v>
      </c>
      <c r="G584" s="158" t="s">
        <v>188</v>
      </c>
      <c r="H584" s="190" t="s">
        <v>188</v>
      </c>
      <c r="I584" s="189" t="s">
        <v>188</v>
      </c>
      <c r="J584" s="87" t="s">
        <v>188</v>
      </c>
      <c r="K584" s="87" t="s">
        <v>188</v>
      </c>
      <c r="L584" s="87" t="s">
        <v>188</v>
      </c>
      <c r="M584" s="139" t="s">
        <v>188</v>
      </c>
      <c r="N584" s="89"/>
      <c r="O584" s="88"/>
      <c r="P584" s="88"/>
      <c r="Q584" s="88"/>
      <c r="R584" s="88"/>
      <c r="S584" s="138"/>
      <c r="T584" s="139"/>
    </row>
    <row r="585" spans="1:28" ht="15.75" thickBot="1" x14ac:dyDescent="0.3">
      <c r="A585" s="23"/>
      <c r="B585" s="33">
        <v>42381</v>
      </c>
      <c r="C585" s="240">
        <v>42773</v>
      </c>
      <c r="D585" s="62"/>
      <c r="E585" s="23" t="s">
        <v>443</v>
      </c>
      <c r="F585" s="23">
        <v>15</v>
      </c>
      <c r="G585" s="59">
        <v>79275</v>
      </c>
      <c r="H585" s="64" t="s">
        <v>402</v>
      </c>
      <c r="I585" s="68">
        <v>0</v>
      </c>
      <c r="J585" s="23"/>
      <c r="K585" s="23"/>
      <c r="L585" s="23"/>
      <c r="M585" s="69"/>
      <c r="N585" s="68"/>
      <c r="O585" s="23">
        <v>0</v>
      </c>
      <c r="P585" s="23"/>
      <c r="Q585" s="23"/>
      <c r="R585" s="23"/>
      <c r="S585" s="131"/>
      <c r="T585" s="278"/>
      <c r="U585" s="292">
        <f t="shared" ref="U585" si="135">+G585/F585</f>
        <v>5285</v>
      </c>
      <c r="V585" s="124">
        <v>2500</v>
      </c>
      <c r="W585" s="125">
        <f>+U585-V585</f>
        <v>2785</v>
      </c>
      <c r="X585" s="125">
        <f>+W585-Y585</f>
        <v>1542.5</v>
      </c>
      <c r="Y585" s="125">
        <f>(U585-5000)/2+1100</f>
        <v>1242.5</v>
      </c>
      <c r="Z585" s="125">
        <f>+V585*F585</f>
        <v>37500</v>
      </c>
      <c r="AA585" s="125">
        <f>+X585*F585</f>
        <v>23137.5</v>
      </c>
      <c r="AB585" s="126">
        <f>+Y585*F585</f>
        <v>18637.5</v>
      </c>
    </row>
    <row r="586" spans="1:28" x14ac:dyDescent="0.25">
      <c r="A586" s="23"/>
      <c r="B586" s="545">
        <v>42381</v>
      </c>
      <c r="C586" s="56">
        <v>42774</v>
      </c>
      <c r="D586" s="105"/>
      <c r="E586" s="94" t="s">
        <v>140</v>
      </c>
      <c r="F586" s="94">
        <v>15</v>
      </c>
      <c r="G586" s="95"/>
      <c r="H586" s="106" t="s">
        <v>51</v>
      </c>
      <c r="I586" s="68">
        <v>0</v>
      </c>
      <c r="J586" s="23"/>
      <c r="K586" s="23"/>
      <c r="L586" s="23"/>
      <c r="M586" s="69"/>
      <c r="N586" s="68"/>
      <c r="O586" s="23">
        <v>0</v>
      </c>
      <c r="P586" s="23"/>
      <c r="Q586" s="23"/>
      <c r="R586" s="23"/>
      <c r="S586" s="131"/>
      <c r="T586" s="135"/>
    </row>
    <row r="587" spans="1:28" x14ac:dyDescent="0.25">
      <c r="A587" s="23"/>
      <c r="B587" s="33">
        <v>42381</v>
      </c>
      <c r="C587" s="16">
        <v>42775</v>
      </c>
      <c r="D587" s="62" t="s">
        <v>484</v>
      </c>
      <c r="E587" s="23" t="s">
        <v>202</v>
      </c>
      <c r="F587" s="23">
        <v>14</v>
      </c>
      <c r="G587" s="59"/>
      <c r="H587" s="23" t="s">
        <v>50</v>
      </c>
      <c r="I587" s="577"/>
      <c r="J587" s="23"/>
      <c r="K587" s="23"/>
      <c r="L587" s="23">
        <v>0</v>
      </c>
      <c r="M587" s="69"/>
      <c r="N587" s="68"/>
      <c r="O587" s="23"/>
      <c r="P587" s="23"/>
      <c r="Q587" s="23"/>
      <c r="R587" s="23">
        <v>0</v>
      </c>
      <c r="S587" s="131"/>
      <c r="T587" s="135"/>
    </row>
    <row r="588" spans="1:28" x14ac:dyDescent="0.25">
      <c r="A588" s="23"/>
      <c r="B588" s="54">
        <v>42381</v>
      </c>
      <c r="C588" s="24">
        <v>42776</v>
      </c>
      <c r="D588" s="75"/>
      <c r="E588" s="32" t="s">
        <v>116</v>
      </c>
      <c r="F588" s="32">
        <v>15</v>
      </c>
      <c r="G588" s="76"/>
      <c r="H588" s="77" t="s">
        <v>23</v>
      </c>
      <c r="I588" s="68">
        <v>0</v>
      </c>
      <c r="J588" s="23"/>
      <c r="K588" s="23"/>
      <c r="L588" s="23"/>
      <c r="M588" s="69"/>
      <c r="N588" s="68">
        <v>0</v>
      </c>
      <c r="O588" s="23"/>
      <c r="P588" s="23"/>
      <c r="Q588" s="23"/>
      <c r="R588" s="23"/>
      <c r="S588" s="131"/>
      <c r="T588" s="135"/>
    </row>
    <row r="589" spans="1:28" ht="15.75" thickBot="1" x14ac:dyDescent="0.3">
      <c r="A589" s="94"/>
      <c r="B589" s="545">
        <v>42381</v>
      </c>
      <c r="C589" s="56">
        <v>42777</v>
      </c>
      <c r="D589" s="62"/>
      <c r="E589" s="94" t="s">
        <v>128</v>
      </c>
      <c r="F589" s="94">
        <v>15</v>
      </c>
      <c r="G589" s="95"/>
      <c r="H589" s="106" t="s">
        <v>23</v>
      </c>
      <c r="I589" s="68">
        <v>0</v>
      </c>
      <c r="J589" s="23"/>
      <c r="K589" s="23"/>
      <c r="L589" s="23"/>
      <c r="M589" s="69"/>
      <c r="N589" s="68"/>
      <c r="O589" s="23">
        <v>0</v>
      </c>
      <c r="P589" s="23"/>
      <c r="Q589" s="23"/>
      <c r="R589" s="23"/>
      <c r="S589" s="131"/>
      <c r="T589" s="135"/>
    </row>
    <row r="590" spans="1:28" x14ac:dyDescent="0.25">
      <c r="A590" s="23"/>
      <c r="B590" s="33">
        <v>42381</v>
      </c>
      <c r="C590" s="240">
        <v>42778</v>
      </c>
      <c r="D590" s="601"/>
      <c r="E590" s="23" t="s">
        <v>396</v>
      </c>
      <c r="F590" s="23">
        <v>15</v>
      </c>
      <c r="G590" s="59">
        <v>85000</v>
      </c>
      <c r="H590" s="16" t="s">
        <v>25</v>
      </c>
      <c r="I590" s="577">
        <v>0</v>
      </c>
      <c r="J590" s="23"/>
      <c r="K590" s="23"/>
      <c r="L590" s="23"/>
      <c r="M590" s="69"/>
      <c r="N590" s="68">
        <v>0</v>
      </c>
      <c r="O590" s="23"/>
      <c r="P590" s="23"/>
      <c r="Q590" s="23"/>
      <c r="R590" s="23"/>
      <c r="S590" s="131"/>
      <c r="T590" s="278" t="s">
        <v>485</v>
      </c>
      <c r="U590" s="289">
        <f t="shared" ref="U590:U591" si="136">+G590/F590</f>
        <v>5666.666666666667</v>
      </c>
      <c r="V590" s="117">
        <v>2500</v>
      </c>
      <c r="W590" s="118">
        <f>+U590-V590</f>
        <v>3166.666666666667</v>
      </c>
      <c r="X590" s="118">
        <f>+W590-Y590</f>
        <v>1733.3333333333335</v>
      </c>
      <c r="Y590" s="118">
        <f>(U590-5000)/2+1100</f>
        <v>1433.3333333333335</v>
      </c>
      <c r="Z590" s="118">
        <f>+V590*F590</f>
        <v>37500</v>
      </c>
      <c r="AA590" s="118">
        <f>+X590*F590</f>
        <v>26000.000000000004</v>
      </c>
      <c r="AB590" s="119">
        <f>+Y590*F590</f>
        <v>21500.000000000004</v>
      </c>
    </row>
    <row r="591" spans="1:28" ht="15.75" thickBot="1" x14ac:dyDescent="0.3">
      <c r="A591" s="23"/>
      <c r="B591" s="545">
        <v>42381</v>
      </c>
      <c r="C591" s="544">
        <v>42779</v>
      </c>
      <c r="D591" s="670"/>
      <c r="E591" s="94" t="s">
        <v>246</v>
      </c>
      <c r="F591" s="94">
        <v>15</v>
      </c>
      <c r="G591" s="95">
        <v>85000</v>
      </c>
      <c r="H591" s="56" t="s">
        <v>25</v>
      </c>
      <c r="I591" s="577">
        <v>0</v>
      </c>
      <c r="J591" s="23"/>
      <c r="K591" s="23"/>
      <c r="L591" s="23"/>
      <c r="M591" s="69"/>
      <c r="N591" s="68">
        <v>0</v>
      </c>
      <c r="O591" s="23"/>
      <c r="P591" s="23"/>
      <c r="Q591" s="23"/>
      <c r="R591" s="23"/>
      <c r="S591" s="131"/>
      <c r="T591" s="278" t="s">
        <v>486</v>
      </c>
      <c r="U591" s="291">
        <f t="shared" si="136"/>
        <v>5666.666666666667</v>
      </c>
      <c r="V591" s="121">
        <v>2500</v>
      </c>
      <c r="W591" s="122">
        <f>+U591-V591</f>
        <v>3166.666666666667</v>
      </c>
      <c r="X591" s="122">
        <f>+W591-Y591</f>
        <v>1733.3333333333335</v>
      </c>
      <c r="Y591" s="122">
        <f>(U591-5000)/2+1100</f>
        <v>1433.3333333333335</v>
      </c>
      <c r="Z591" s="122">
        <f>+V591*F591</f>
        <v>37500</v>
      </c>
      <c r="AA591" s="122">
        <f>+X591*F591</f>
        <v>26000.000000000004</v>
      </c>
      <c r="AB591" s="123">
        <f>+Y591*F591</f>
        <v>21500.000000000004</v>
      </c>
    </row>
    <row r="592" spans="1:28" x14ac:dyDescent="0.25">
      <c r="A592" s="32"/>
      <c r="B592" s="33">
        <v>42381</v>
      </c>
      <c r="C592" s="16">
        <v>42780</v>
      </c>
      <c r="D592" s="62" t="s">
        <v>487</v>
      </c>
      <c r="E592" s="23" t="s">
        <v>109</v>
      </c>
      <c r="F592" s="23">
        <v>14</v>
      </c>
      <c r="G592" s="59"/>
      <c r="H592" s="23" t="s">
        <v>50</v>
      </c>
      <c r="I592" s="577"/>
      <c r="J592" s="23"/>
      <c r="K592" s="23"/>
      <c r="L592" s="23">
        <v>0</v>
      </c>
      <c r="M592" s="69"/>
      <c r="N592" s="68"/>
      <c r="O592" s="23"/>
      <c r="P592" s="23"/>
      <c r="Q592" s="23"/>
      <c r="R592" s="23">
        <v>0</v>
      </c>
      <c r="S592" s="131"/>
      <c r="T592" s="135"/>
    </row>
    <row r="593" spans="1:28" ht="15.75" thickBot="1" x14ac:dyDescent="0.3">
      <c r="A593" s="94"/>
      <c r="B593" s="33">
        <v>42381</v>
      </c>
      <c r="C593" s="16">
        <v>42781</v>
      </c>
      <c r="D593" s="62" t="s">
        <v>488</v>
      </c>
      <c r="E593" s="23" t="s">
        <v>113</v>
      </c>
      <c r="F593" s="23">
        <v>14</v>
      </c>
      <c r="G593" s="59"/>
      <c r="H593" s="23" t="s">
        <v>50</v>
      </c>
      <c r="I593" s="577"/>
      <c r="J593" s="23"/>
      <c r="K593" s="23"/>
      <c r="L593" s="23">
        <v>0</v>
      </c>
      <c r="M593" s="69"/>
      <c r="N593" s="68"/>
      <c r="O593" s="23"/>
      <c r="P593" s="23"/>
      <c r="Q593" s="23"/>
      <c r="R593" s="23">
        <v>0</v>
      </c>
      <c r="S593" s="131"/>
      <c r="T593" s="135"/>
    </row>
    <row r="594" spans="1:28" ht="15.75" thickBot="1" x14ac:dyDescent="0.3">
      <c r="A594" s="23"/>
      <c r="B594" s="54">
        <v>42381</v>
      </c>
      <c r="C594" s="350">
        <v>42782</v>
      </c>
      <c r="D594" s="609"/>
      <c r="E594" s="32" t="s">
        <v>148</v>
      </c>
      <c r="F594" s="32">
        <v>15</v>
      </c>
      <c r="G594" s="76">
        <v>85000</v>
      </c>
      <c r="H594" s="24" t="s">
        <v>25</v>
      </c>
      <c r="I594" s="577">
        <v>0</v>
      </c>
      <c r="J594" s="23"/>
      <c r="K594" s="23"/>
      <c r="L594" s="23"/>
      <c r="M594" s="69"/>
      <c r="N594" s="68">
        <v>0</v>
      </c>
      <c r="O594" s="23"/>
      <c r="P594" s="23"/>
      <c r="Q594" s="23"/>
      <c r="R594" s="23"/>
      <c r="S594" s="131"/>
      <c r="T594" s="278" t="s">
        <v>489</v>
      </c>
      <c r="U594" s="292">
        <f t="shared" ref="U594" si="137">+G594/F594</f>
        <v>5666.666666666667</v>
      </c>
      <c r="V594" s="124">
        <v>2500</v>
      </c>
      <c r="W594" s="125">
        <f>+U594-V594</f>
        <v>3166.666666666667</v>
      </c>
      <c r="X594" s="125">
        <f>+W594-Y594</f>
        <v>1733.3333333333335</v>
      </c>
      <c r="Y594" s="125">
        <f>(U594-5000)/2+1100</f>
        <v>1433.3333333333335</v>
      </c>
      <c r="Z594" s="125">
        <f>+V594*F594</f>
        <v>37500</v>
      </c>
      <c r="AA594" s="125">
        <f>+X594*F594</f>
        <v>26000.000000000004</v>
      </c>
      <c r="AB594" s="126">
        <f>+Y594*F594</f>
        <v>21500.000000000004</v>
      </c>
    </row>
    <row r="595" spans="1:28" ht="15.75" thickBot="1" x14ac:dyDescent="0.3">
      <c r="A595" s="32"/>
      <c r="B595" s="54">
        <v>42381</v>
      </c>
      <c r="C595" s="24">
        <v>42783</v>
      </c>
      <c r="D595" s="62"/>
      <c r="E595" s="32" t="s">
        <v>374</v>
      </c>
      <c r="F595" s="32">
        <v>15</v>
      </c>
      <c r="G595" s="76"/>
      <c r="H595" s="77" t="s">
        <v>49</v>
      </c>
      <c r="I595" s="68">
        <v>0</v>
      </c>
      <c r="J595" s="23"/>
      <c r="K595" s="23"/>
      <c r="L595" s="23"/>
      <c r="M595" s="69"/>
      <c r="N595" s="68"/>
      <c r="O595" s="23">
        <v>0</v>
      </c>
      <c r="P595" s="23"/>
      <c r="Q595" s="23"/>
      <c r="R595" s="23"/>
      <c r="S595" s="131"/>
      <c r="T595" s="135"/>
    </row>
    <row r="596" spans="1:28" ht="15.75" thickBot="1" x14ac:dyDescent="0.3">
      <c r="A596" s="23"/>
      <c r="B596" s="545">
        <v>42381</v>
      </c>
      <c r="C596" s="544">
        <v>42784</v>
      </c>
      <c r="D596" s="105"/>
      <c r="E596" s="94" t="s">
        <v>468</v>
      </c>
      <c r="F596" s="94">
        <v>15</v>
      </c>
      <c r="G596" s="95">
        <v>79275</v>
      </c>
      <c r="H596" s="106" t="s">
        <v>402</v>
      </c>
      <c r="I596" s="68">
        <v>0</v>
      </c>
      <c r="J596" s="23"/>
      <c r="K596" s="23"/>
      <c r="L596" s="23"/>
      <c r="M596" s="69"/>
      <c r="N596" s="68">
        <v>0</v>
      </c>
      <c r="O596" s="23"/>
      <c r="P596" s="23"/>
      <c r="Q596" s="23"/>
      <c r="R596" s="23"/>
      <c r="S596" s="131"/>
      <c r="T596" s="278"/>
      <c r="U596" s="292">
        <f t="shared" ref="U596" si="138">+G596/F596</f>
        <v>5285</v>
      </c>
      <c r="V596" s="124">
        <v>2500</v>
      </c>
      <c r="W596" s="125">
        <f>+U596-V596</f>
        <v>2785</v>
      </c>
      <c r="X596" s="125">
        <f>+W596-Y596</f>
        <v>1542.5</v>
      </c>
      <c r="Y596" s="125">
        <f>(U596-5000)/2+1100</f>
        <v>1242.5</v>
      </c>
      <c r="Z596" s="125">
        <f>+V596*F596</f>
        <v>37500</v>
      </c>
      <c r="AA596" s="125">
        <f>+X596*F596</f>
        <v>23137.5</v>
      </c>
      <c r="AB596" s="126">
        <f>+Y596*F596</f>
        <v>18637.5</v>
      </c>
    </row>
    <row r="597" spans="1:28" ht="15.75" thickBot="1" x14ac:dyDescent="0.3">
      <c r="A597" s="23"/>
      <c r="B597" s="33">
        <v>42381</v>
      </c>
      <c r="C597" s="16">
        <v>42785</v>
      </c>
      <c r="D597" s="62" t="s">
        <v>490</v>
      </c>
      <c r="E597" s="23" t="s">
        <v>90</v>
      </c>
      <c r="F597" s="23">
        <v>14</v>
      </c>
      <c r="G597" s="59"/>
      <c r="H597" s="23" t="s">
        <v>50</v>
      </c>
      <c r="I597" s="577"/>
      <c r="J597" s="23"/>
      <c r="K597" s="23"/>
      <c r="L597" s="23">
        <v>0</v>
      </c>
      <c r="M597" s="69"/>
      <c r="N597" s="68"/>
      <c r="O597" s="23"/>
      <c r="P597" s="23"/>
      <c r="Q597" s="23"/>
      <c r="R597" s="23">
        <v>0</v>
      </c>
      <c r="S597" s="131"/>
      <c r="T597" s="135"/>
    </row>
    <row r="598" spans="1:28" ht="15.75" thickBot="1" x14ac:dyDescent="0.3">
      <c r="A598" s="42"/>
      <c r="B598" s="613">
        <v>42381</v>
      </c>
      <c r="C598" s="572">
        <v>42786</v>
      </c>
      <c r="D598" s="681"/>
      <c r="E598" s="116" t="s">
        <v>443</v>
      </c>
      <c r="F598" s="116">
        <v>15</v>
      </c>
      <c r="G598" s="554">
        <v>79275</v>
      </c>
      <c r="H598" s="558" t="s">
        <v>402</v>
      </c>
      <c r="I598" s="68">
        <v>0</v>
      </c>
      <c r="J598" s="23"/>
      <c r="K598" s="23"/>
      <c r="L598" s="23"/>
      <c r="M598" s="69"/>
      <c r="N598" s="68">
        <v>0</v>
      </c>
      <c r="O598" s="23"/>
      <c r="P598" s="23"/>
      <c r="Q598" s="23"/>
      <c r="R598" s="23"/>
      <c r="S598" s="131"/>
      <c r="T598" s="278"/>
      <c r="U598" s="292">
        <f t="shared" ref="U598" si="139">+G598/F598</f>
        <v>5285</v>
      </c>
      <c r="V598" s="124">
        <v>2500</v>
      </c>
      <c r="W598" s="125">
        <f>+U598-V598</f>
        <v>2785</v>
      </c>
      <c r="X598" s="125">
        <f>+W598-Y598</f>
        <v>1542.5</v>
      </c>
      <c r="Y598" s="125">
        <f>(U598-5000)/2+1100</f>
        <v>1242.5</v>
      </c>
      <c r="Z598" s="125">
        <f>+V598*F598</f>
        <v>37500</v>
      </c>
      <c r="AA598" s="125">
        <f>+X598*F598</f>
        <v>23137.5</v>
      </c>
      <c r="AB598" s="126">
        <f>+Y598*F598</f>
        <v>18637.5</v>
      </c>
    </row>
    <row r="599" spans="1:28" x14ac:dyDescent="0.25">
      <c r="A599" s="32"/>
      <c r="B599" s="33">
        <v>42381</v>
      </c>
      <c r="C599" s="16">
        <v>42787</v>
      </c>
      <c r="D599" s="62" t="s">
        <v>491</v>
      </c>
      <c r="E599" s="23" t="s">
        <v>94</v>
      </c>
      <c r="F599" s="23">
        <v>14</v>
      </c>
      <c r="G599" s="59"/>
      <c r="H599" s="23" t="s">
        <v>50</v>
      </c>
      <c r="I599" s="577"/>
      <c r="J599" s="23"/>
      <c r="K599" s="23"/>
      <c r="L599" s="23">
        <v>0</v>
      </c>
      <c r="M599" s="69"/>
      <c r="N599" s="68"/>
      <c r="O599" s="23"/>
      <c r="P599" s="23"/>
      <c r="Q599" s="23"/>
      <c r="R599" s="23">
        <v>0</v>
      </c>
      <c r="S599" s="131"/>
      <c r="T599" s="135"/>
    </row>
    <row r="600" spans="1:28" x14ac:dyDescent="0.25">
      <c r="A600" s="23"/>
      <c r="B600" s="33">
        <v>42381</v>
      </c>
      <c r="C600" s="16">
        <v>42788</v>
      </c>
      <c r="D600" s="62" t="s">
        <v>492</v>
      </c>
      <c r="E600" s="23" t="s">
        <v>462</v>
      </c>
      <c r="F600" s="23">
        <v>14</v>
      </c>
      <c r="G600" s="59"/>
      <c r="H600" s="23" t="s">
        <v>50</v>
      </c>
      <c r="I600" s="577"/>
      <c r="J600" s="23"/>
      <c r="K600" s="23"/>
      <c r="L600" s="23">
        <v>0</v>
      </c>
      <c r="M600" s="69"/>
      <c r="N600" s="68"/>
      <c r="O600" s="23"/>
      <c r="P600" s="23"/>
      <c r="Q600" s="23"/>
      <c r="R600" s="23">
        <v>0</v>
      </c>
      <c r="S600" s="131"/>
      <c r="T600" s="135"/>
    </row>
    <row r="601" spans="1:28" ht="15.75" thickBot="1" x14ac:dyDescent="0.3">
      <c r="A601" s="94"/>
      <c r="B601" s="33">
        <v>42381</v>
      </c>
      <c r="C601" s="16">
        <v>42789</v>
      </c>
      <c r="D601" s="62" t="s">
        <v>493</v>
      </c>
      <c r="E601" s="23" t="s">
        <v>120</v>
      </c>
      <c r="F601" s="23">
        <v>14</v>
      </c>
      <c r="G601" s="59"/>
      <c r="H601" s="23" t="s">
        <v>50</v>
      </c>
      <c r="I601" s="577"/>
      <c r="J601" s="23"/>
      <c r="K601" s="23"/>
      <c r="L601" s="23">
        <v>0</v>
      </c>
      <c r="M601" s="69"/>
      <c r="N601" s="68"/>
      <c r="O601" s="23"/>
      <c r="P601" s="23"/>
      <c r="Q601" s="23"/>
      <c r="R601" s="23">
        <v>0</v>
      </c>
      <c r="S601" s="131"/>
      <c r="T601" s="135"/>
    </row>
    <row r="602" spans="1:28" ht="15.75" thickBot="1" x14ac:dyDescent="0.3">
      <c r="A602" s="23"/>
      <c r="B602" s="54">
        <v>42381</v>
      </c>
      <c r="C602" s="350">
        <v>42790</v>
      </c>
      <c r="D602" s="685"/>
      <c r="E602" s="32" t="s">
        <v>494</v>
      </c>
      <c r="F602" s="32">
        <v>7</v>
      </c>
      <c r="G602" s="76">
        <v>39662</v>
      </c>
      <c r="H602" s="24" t="s">
        <v>25</v>
      </c>
      <c r="I602" s="157">
        <v>0</v>
      </c>
      <c r="J602" s="42"/>
      <c r="K602" s="42"/>
      <c r="L602" s="42"/>
      <c r="M602" s="71"/>
      <c r="N602" s="70"/>
      <c r="O602" s="42">
        <v>0</v>
      </c>
      <c r="P602" s="42"/>
      <c r="Q602" s="42"/>
      <c r="R602" s="42"/>
      <c r="S602" s="137"/>
      <c r="T602" s="279" t="s">
        <v>495</v>
      </c>
      <c r="U602" s="292">
        <f t="shared" ref="U602" si="140">+G602/F602</f>
        <v>5666</v>
      </c>
      <c r="V602" s="124">
        <v>2500</v>
      </c>
      <c r="W602" s="125">
        <f>+U602-V602</f>
        <v>3166</v>
      </c>
      <c r="X602" s="125">
        <f>+W602-Y602</f>
        <v>1733</v>
      </c>
      <c r="Y602" s="125">
        <f>(U602-5000)/2+1100</f>
        <v>1433</v>
      </c>
      <c r="Z602" s="125">
        <f>+V602*F602</f>
        <v>17500</v>
      </c>
      <c r="AA602" s="125">
        <f>+X602*F602</f>
        <v>12131</v>
      </c>
      <c r="AB602" s="126">
        <f>+Y602*F602</f>
        <v>10031</v>
      </c>
    </row>
    <row r="603" spans="1:28" ht="15.75" thickBot="1" x14ac:dyDescent="0.3">
      <c r="A603" s="32"/>
      <c r="B603" s="54">
        <v>42382</v>
      </c>
      <c r="C603" s="24">
        <v>42791</v>
      </c>
      <c r="D603" s="75"/>
      <c r="E603" s="32" t="s">
        <v>121</v>
      </c>
      <c r="F603" s="32">
        <v>15</v>
      </c>
      <c r="G603" s="76"/>
      <c r="H603" s="77" t="s">
        <v>23</v>
      </c>
      <c r="I603" s="78">
        <v>0</v>
      </c>
      <c r="J603" s="32"/>
      <c r="K603" s="32"/>
      <c r="L603" s="32"/>
      <c r="M603" s="80"/>
      <c r="N603" s="78">
        <v>0</v>
      </c>
      <c r="O603" s="32"/>
      <c r="P603" s="32"/>
      <c r="Q603" s="32"/>
      <c r="R603" s="32"/>
      <c r="S603" s="140"/>
      <c r="T603" s="141"/>
    </row>
    <row r="604" spans="1:28" ht="15.75" thickBot="1" x14ac:dyDescent="0.3">
      <c r="A604" s="23"/>
      <c r="B604" s="545">
        <v>42382</v>
      </c>
      <c r="C604" s="544">
        <v>42792</v>
      </c>
      <c r="D604" s="105"/>
      <c r="E604" s="94" t="s">
        <v>468</v>
      </c>
      <c r="F604" s="94">
        <v>15</v>
      </c>
      <c r="G604" s="95">
        <v>79275</v>
      </c>
      <c r="H604" s="106" t="s">
        <v>402</v>
      </c>
      <c r="I604" s="68">
        <v>0</v>
      </c>
      <c r="J604" s="23"/>
      <c r="K604" s="23"/>
      <c r="L604" s="23"/>
      <c r="M604" s="69"/>
      <c r="N604" s="68">
        <v>0</v>
      </c>
      <c r="O604" s="23"/>
      <c r="P604" s="23"/>
      <c r="Q604" s="23"/>
      <c r="R604" s="23"/>
      <c r="S604" s="131"/>
      <c r="T604" s="278"/>
      <c r="U604" s="292">
        <f t="shared" ref="U604" si="141">+G604/F604</f>
        <v>5285</v>
      </c>
      <c r="V604" s="124">
        <v>2500</v>
      </c>
      <c r="W604" s="125">
        <f>+U604-V604</f>
        <v>2785</v>
      </c>
      <c r="X604" s="125">
        <f>+W604-Y604</f>
        <v>1542.5</v>
      </c>
      <c r="Y604" s="125">
        <f>(U604-5000)/2+1100</f>
        <v>1242.5</v>
      </c>
      <c r="Z604" s="125">
        <f>+V604*F604</f>
        <v>37500</v>
      </c>
      <c r="AA604" s="125">
        <f>+X604*F604</f>
        <v>23137.5</v>
      </c>
      <c r="AB604" s="126">
        <f>+Y604*F604</f>
        <v>18637.5</v>
      </c>
    </row>
    <row r="605" spans="1:28" x14ac:dyDescent="0.25">
      <c r="A605" s="23"/>
      <c r="B605" s="33">
        <v>42382</v>
      </c>
      <c r="C605" s="16">
        <v>42793</v>
      </c>
      <c r="D605" s="62" t="s">
        <v>526</v>
      </c>
      <c r="E605" s="23" t="s">
        <v>101</v>
      </c>
      <c r="F605" s="23">
        <v>14</v>
      </c>
      <c r="G605" s="59"/>
      <c r="H605" s="23" t="s">
        <v>50</v>
      </c>
      <c r="I605" s="577"/>
      <c r="J605" s="23"/>
      <c r="K605" s="23"/>
      <c r="L605" s="23">
        <v>0</v>
      </c>
      <c r="M605" s="69"/>
      <c r="N605" s="68"/>
      <c r="O605" s="23">
        <v>0</v>
      </c>
      <c r="P605" s="23"/>
      <c r="Q605" s="23"/>
      <c r="R605" s="23"/>
      <c r="S605" s="131"/>
      <c r="T605" s="135"/>
    </row>
    <row r="606" spans="1:28" x14ac:dyDescent="0.25">
      <c r="A606" s="23"/>
      <c r="B606" s="613">
        <v>42382</v>
      </c>
      <c r="C606" s="233">
        <v>42794</v>
      </c>
      <c r="D606" s="681"/>
      <c r="E606" s="116" t="s">
        <v>210</v>
      </c>
      <c r="F606" s="116">
        <v>15</v>
      </c>
      <c r="G606" s="554"/>
      <c r="H606" s="558" t="s">
        <v>23</v>
      </c>
      <c r="I606" s="68">
        <v>0</v>
      </c>
      <c r="J606" s="23"/>
      <c r="K606" s="23"/>
      <c r="L606" s="23"/>
      <c r="M606" s="69"/>
      <c r="N606" s="68"/>
      <c r="O606" s="23">
        <v>0</v>
      </c>
      <c r="P606" s="23"/>
      <c r="Q606" s="23"/>
      <c r="R606" s="23"/>
      <c r="S606" s="131"/>
      <c r="T606" s="135"/>
    </row>
    <row r="607" spans="1:28" ht="15.75" thickBot="1" x14ac:dyDescent="0.3">
      <c r="A607" s="94"/>
      <c r="B607" s="33">
        <v>42382</v>
      </c>
      <c r="C607" s="16">
        <v>42795</v>
      </c>
      <c r="D607" s="62" t="s">
        <v>527</v>
      </c>
      <c r="E607" s="23" t="s">
        <v>109</v>
      </c>
      <c r="F607" s="23">
        <v>14</v>
      </c>
      <c r="G607" s="59"/>
      <c r="H607" s="23" t="s">
        <v>50</v>
      </c>
      <c r="I607" s="577">
        <v>0</v>
      </c>
      <c r="J607" s="23"/>
      <c r="K607" s="23"/>
      <c r="L607" s="23"/>
      <c r="M607" s="69"/>
      <c r="N607" s="68">
        <v>0</v>
      </c>
      <c r="O607" s="23"/>
      <c r="P607" s="23"/>
      <c r="Q607" s="23"/>
      <c r="R607" s="23"/>
      <c r="S607" s="131"/>
      <c r="T607" s="135"/>
    </row>
    <row r="608" spans="1:28" ht="15.75" thickBot="1" x14ac:dyDescent="0.3">
      <c r="A608" s="23"/>
      <c r="B608" s="613">
        <v>42382</v>
      </c>
      <c r="C608" s="572">
        <v>42796</v>
      </c>
      <c r="D608" s="682"/>
      <c r="E608" s="116" t="s">
        <v>365</v>
      </c>
      <c r="F608" s="116">
        <v>7</v>
      </c>
      <c r="G608" s="554">
        <v>39662</v>
      </c>
      <c r="H608" s="233" t="s">
        <v>25</v>
      </c>
      <c r="I608" s="577">
        <v>0</v>
      </c>
      <c r="J608" s="23"/>
      <c r="K608" s="23"/>
      <c r="L608" s="23"/>
      <c r="M608" s="69"/>
      <c r="N608" s="68">
        <v>0</v>
      </c>
      <c r="O608" s="23"/>
      <c r="P608" s="23"/>
      <c r="Q608" s="23"/>
      <c r="R608" s="23"/>
      <c r="S608" s="131"/>
      <c r="T608" s="278" t="s">
        <v>528</v>
      </c>
      <c r="U608" s="292">
        <f t="shared" ref="U608" si="142">+G608/F608</f>
        <v>5666</v>
      </c>
      <c r="V608" s="124">
        <v>2500</v>
      </c>
      <c r="W608" s="125">
        <f>+U608-V608</f>
        <v>3166</v>
      </c>
      <c r="X608" s="125">
        <f>+W608-Y608</f>
        <v>1733</v>
      </c>
      <c r="Y608" s="125">
        <f>(U608-5000)/2+1100</f>
        <v>1433</v>
      </c>
      <c r="Z608" s="125">
        <f>+V608*F608</f>
        <v>17500</v>
      </c>
      <c r="AA608" s="125">
        <f>+X608*F608</f>
        <v>12131</v>
      </c>
      <c r="AB608" s="126">
        <f>+Y608*F608</f>
        <v>10031</v>
      </c>
    </row>
    <row r="609" spans="1:28" ht="15.75" thickBot="1" x14ac:dyDescent="0.3">
      <c r="A609" s="32"/>
      <c r="B609" s="33">
        <v>42382</v>
      </c>
      <c r="C609" s="16">
        <v>42797</v>
      </c>
      <c r="D609" s="62" t="s">
        <v>529</v>
      </c>
      <c r="E609" s="23" t="s">
        <v>202</v>
      </c>
      <c r="F609" s="23">
        <v>14</v>
      </c>
      <c r="G609" s="59"/>
      <c r="H609" s="23" t="s">
        <v>50</v>
      </c>
      <c r="I609" s="577"/>
      <c r="J609" s="23"/>
      <c r="K609" s="23"/>
      <c r="L609" s="23">
        <v>0</v>
      </c>
      <c r="M609" s="69"/>
      <c r="N609" s="68"/>
      <c r="O609" s="23">
        <v>0</v>
      </c>
      <c r="P609" s="23"/>
      <c r="Q609" s="23"/>
      <c r="R609" s="23"/>
      <c r="S609" s="131"/>
      <c r="T609" s="135"/>
    </row>
    <row r="610" spans="1:28" x14ac:dyDescent="0.25">
      <c r="A610" s="94"/>
      <c r="B610" s="613">
        <v>42382</v>
      </c>
      <c r="C610" s="572">
        <v>42798</v>
      </c>
      <c r="D610" s="75"/>
      <c r="E610" s="116" t="s">
        <v>443</v>
      </c>
      <c r="F610" s="116">
        <v>15</v>
      </c>
      <c r="G610" s="554">
        <v>79275</v>
      </c>
      <c r="H610" s="558" t="s">
        <v>402</v>
      </c>
      <c r="I610" s="68">
        <v>0</v>
      </c>
      <c r="J610" s="23"/>
      <c r="K610" s="23"/>
      <c r="L610" s="23"/>
      <c r="M610" s="69"/>
      <c r="N610" s="68">
        <v>0</v>
      </c>
      <c r="O610" s="23"/>
      <c r="P610" s="23"/>
      <c r="Q610" s="23"/>
      <c r="R610" s="23"/>
      <c r="S610" s="131"/>
      <c r="T610" s="278"/>
      <c r="U610" s="289">
        <f t="shared" ref="U610:U613" si="143">+G610/F610</f>
        <v>5285</v>
      </c>
      <c r="V610" s="117">
        <v>2500</v>
      </c>
      <c r="W610" s="118">
        <f>+U610-V610</f>
        <v>2785</v>
      </c>
      <c r="X610" s="118">
        <f>+W610-Y610</f>
        <v>1542.5</v>
      </c>
      <c r="Y610" s="118">
        <f>(U610-5000)/2+1100</f>
        <v>1242.5</v>
      </c>
      <c r="Z610" s="118">
        <f>+V610*F610</f>
        <v>37500</v>
      </c>
      <c r="AA610" s="118">
        <f>+X610*F610</f>
        <v>23137.5</v>
      </c>
      <c r="AB610" s="119">
        <f>+Y610*F610</f>
        <v>18637.5</v>
      </c>
    </row>
    <row r="611" spans="1:28" x14ac:dyDescent="0.25">
      <c r="A611" s="23"/>
      <c r="B611" s="33">
        <v>42382</v>
      </c>
      <c r="C611" s="240">
        <v>42799</v>
      </c>
      <c r="D611" s="601"/>
      <c r="E611" s="23" t="s">
        <v>531</v>
      </c>
      <c r="F611" s="23">
        <v>22</v>
      </c>
      <c r="G611" s="59">
        <v>125000</v>
      </c>
      <c r="H611" s="16" t="s">
        <v>25</v>
      </c>
      <c r="I611" s="577">
        <v>0</v>
      </c>
      <c r="J611" s="23"/>
      <c r="K611" s="23"/>
      <c r="L611" s="23"/>
      <c r="M611" s="69"/>
      <c r="N611" s="68"/>
      <c r="O611" s="23">
        <v>0</v>
      </c>
      <c r="P611" s="23"/>
      <c r="Q611" s="23"/>
      <c r="R611" s="23"/>
      <c r="S611" s="131"/>
      <c r="T611" s="278" t="s">
        <v>530</v>
      </c>
      <c r="U611" s="290">
        <f t="shared" si="143"/>
        <v>5681.818181818182</v>
      </c>
      <c r="V611" s="21">
        <v>2500</v>
      </c>
      <c r="W611" s="22">
        <f>+U611-V611</f>
        <v>3181.818181818182</v>
      </c>
      <c r="X611" s="22">
        <f>+W611-Y611</f>
        <v>1740.909090909091</v>
      </c>
      <c r="Y611" s="22">
        <f>(U611-5000)/2+1100</f>
        <v>1440.909090909091</v>
      </c>
      <c r="Z611" s="22">
        <f>+V611*F611</f>
        <v>55000</v>
      </c>
      <c r="AA611" s="22">
        <f>+X611*F611</f>
        <v>38300</v>
      </c>
      <c r="AB611" s="120">
        <f>+Y611*F611</f>
        <v>31700</v>
      </c>
    </row>
    <row r="612" spans="1:28" x14ac:dyDescent="0.25">
      <c r="A612" s="23"/>
      <c r="B612" s="33">
        <v>42382</v>
      </c>
      <c r="C612" s="240">
        <v>42800</v>
      </c>
      <c r="D612" s="601"/>
      <c r="E612" s="23" t="s">
        <v>478</v>
      </c>
      <c r="F612" s="23">
        <v>15</v>
      </c>
      <c r="G612" s="59">
        <v>85000</v>
      </c>
      <c r="H612" s="16" t="s">
        <v>25</v>
      </c>
      <c r="I612" s="577">
        <v>0</v>
      </c>
      <c r="J612" s="23"/>
      <c r="K612" s="23"/>
      <c r="L612" s="23"/>
      <c r="M612" s="69"/>
      <c r="N612" s="68">
        <v>0</v>
      </c>
      <c r="O612" s="23"/>
      <c r="P612" s="23"/>
      <c r="Q612" s="23"/>
      <c r="R612" s="23"/>
      <c r="S612" s="131"/>
      <c r="T612" s="278" t="s">
        <v>532</v>
      </c>
      <c r="U612" s="290">
        <f t="shared" si="143"/>
        <v>5666.666666666667</v>
      </c>
      <c r="V612" s="21">
        <v>2500</v>
      </c>
      <c r="W612" s="22">
        <f>+U612-V612</f>
        <v>3166.666666666667</v>
      </c>
      <c r="X612" s="22">
        <f>+W612-Y612</f>
        <v>1733.3333333333335</v>
      </c>
      <c r="Y612" s="22">
        <f>(U612-5000)/2+1100</f>
        <v>1433.3333333333335</v>
      </c>
      <c r="Z612" s="22">
        <f>+V612*F612</f>
        <v>37500</v>
      </c>
      <c r="AA612" s="22">
        <f>+X612*F612</f>
        <v>26000.000000000004</v>
      </c>
      <c r="AB612" s="120">
        <f>+Y612*F612</f>
        <v>21500.000000000004</v>
      </c>
    </row>
    <row r="613" spans="1:28" ht="15.75" thickBot="1" x14ac:dyDescent="0.3">
      <c r="A613" s="23"/>
      <c r="B613" s="33">
        <v>42382</v>
      </c>
      <c r="C613" s="240">
        <v>45801</v>
      </c>
      <c r="D613" s="601"/>
      <c r="E613" s="23" t="s">
        <v>534</v>
      </c>
      <c r="F613" s="23">
        <v>15</v>
      </c>
      <c r="G613" s="59">
        <v>85000</v>
      </c>
      <c r="H613" s="16" t="s">
        <v>25</v>
      </c>
      <c r="I613" s="577">
        <v>0</v>
      </c>
      <c r="J613" s="23"/>
      <c r="K613" s="23"/>
      <c r="L613" s="23"/>
      <c r="M613" s="69"/>
      <c r="N613" s="68"/>
      <c r="O613" s="23">
        <v>0</v>
      </c>
      <c r="P613" s="23"/>
      <c r="Q613" s="23"/>
      <c r="R613" s="23"/>
      <c r="S613" s="131"/>
      <c r="T613" s="278" t="s">
        <v>533</v>
      </c>
      <c r="U613" s="291">
        <f t="shared" si="143"/>
        <v>5666.666666666667</v>
      </c>
      <c r="V613" s="121">
        <v>2500</v>
      </c>
      <c r="W613" s="122">
        <f>+U613-V613</f>
        <v>3166.666666666667</v>
      </c>
      <c r="X613" s="122">
        <f>+W613-Y613</f>
        <v>1733.3333333333335</v>
      </c>
      <c r="Y613" s="122">
        <f>(U613-5000)/2+1100</f>
        <v>1433.3333333333335</v>
      </c>
      <c r="Z613" s="122">
        <f>+V613*F613</f>
        <v>37500</v>
      </c>
      <c r="AA613" s="122">
        <f>+X613*F613</f>
        <v>26000.000000000004</v>
      </c>
      <c r="AB613" s="123">
        <f>+Y613*F613</f>
        <v>21500.000000000004</v>
      </c>
    </row>
    <row r="614" spans="1:28" ht="15.75" thickBot="1" x14ac:dyDescent="0.3">
      <c r="A614" s="32"/>
      <c r="B614" s="54">
        <v>42382</v>
      </c>
      <c r="C614" s="24">
        <v>45802</v>
      </c>
      <c r="D614" s="62"/>
      <c r="E614" s="32" t="s">
        <v>128</v>
      </c>
      <c r="F614" s="32">
        <v>15</v>
      </c>
      <c r="G614" s="76"/>
      <c r="H614" s="77" t="s">
        <v>23</v>
      </c>
      <c r="I614" s="68">
        <v>0</v>
      </c>
      <c r="J614" s="23"/>
      <c r="K614" s="23"/>
      <c r="L614" s="23"/>
      <c r="M614" s="69"/>
      <c r="N614" s="68">
        <v>0</v>
      </c>
      <c r="O614" s="23"/>
      <c r="P614" s="23"/>
      <c r="Q614" s="23"/>
      <c r="R614" s="23"/>
      <c r="S614" s="131"/>
      <c r="T614" s="135"/>
    </row>
    <row r="615" spans="1:28" x14ac:dyDescent="0.25">
      <c r="A615" s="23"/>
      <c r="B615" s="33">
        <v>42382</v>
      </c>
      <c r="C615" s="240">
        <v>45803</v>
      </c>
      <c r="D615" s="62"/>
      <c r="E615" s="23" t="s">
        <v>468</v>
      </c>
      <c r="F615" s="23">
        <v>15</v>
      </c>
      <c r="G615" s="59">
        <v>79275</v>
      </c>
      <c r="H615" s="64" t="s">
        <v>402</v>
      </c>
      <c r="I615" s="68">
        <v>0</v>
      </c>
      <c r="J615" s="23"/>
      <c r="K615" s="23"/>
      <c r="L615" s="23"/>
      <c r="M615" s="69"/>
      <c r="N615" s="68">
        <v>0</v>
      </c>
      <c r="O615" s="23"/>
      <c r="P615" s="23"/>
      <c r="Q615" s="23"/>
      <c r="R615" s="23"/>
      <c r="S615" s="131"/>
      <c r="T615" s="278"/>
      <c r="U615" s="289">
        <f t="shared" ref="U615:U617" si="144">+G615/F615</f>
        <v>5285</v>
      </c>
      <c r="V615" s="117">
        <v>2500</v>
      </c>
      <c r="W615" s="118">
        <f>+U615-V615</f>
        <v>2785</v>
      </c>
      <c r="X615" s="118">
        <f>+W615-Y615</f>
        <v>1542.5</v>
      </c>
      <c r="Y615" s="118">
        <f>(U615-5000)/2+1100</f>
        <v>1242.5</v>
      </c>
      <c r="Z615" s="118">
        <f>+V615*F615</f>
        <v>37500</v>
      </c>
      <c r="AA615" s="118">
        <f>+X615*F615</f>
        <v>23137.5</v>
      </c>
      <c r="AB615" s="119">
        <f>+Y615*F615</f>
        <v>18637.5</v>
      </c>
    </row>
    <row r="616" spans="1:28" x14ac:dyDescent="0.25">
      <c r="A616" s="94"/>
      <c r="B616" s="545">
        <v>42382</v>
      </c>
      <c r="C616" s="544">
        <v>45804</v>
      </c>
      <c r="D616" s="62"/>
      <c r="E616" s="94" t="s">
        <v>443</v>
      </c>
      <c r="F616" s="94">
        <v>15</v>
      </c>
      <c r="G616" s="95">
        <v>79275</v>
      </c>
      <c r="H616" s="106" t="s">
        <v>402</v>
      </c>
      <c r="I616" s="68">
        <v>0</v>
      </c>
      <c r="J616" s="23"/>
      <c r="K616" s="23"/>
      <c r="L616" s="23"/>
      <c r="M616" s="69"/>
      <c r="N616" s="68"/>
      <c r="O616" s="23">
        <v>0</v>
      </c>
      <c r="P616" s="23"/>
      <c r="Q616" s="23"/>
      <c r="R616" s="23"/>
      <c r="S616" s="131"/>
      <c r="T616" s="278"/>
      <c r="U616" s="290">
        <f t="shared" si="144"/>
        <v>5285</v>
      </c>
      <c r="V616" s="21">
        <v>2500</v>
      </c>
      <c r="W616" s="22">
        <f>+U616-V616</f>
        <v>2785</v>
      </c>
      <c r="X616" s="22">
        <f>+W616-Y616</f>
        <v>1542.5</v>
      </c>
      <c r="Y616" s="22">
        <f>(U616-5000)/2+1100</f>
        <v>1242.5</v>
      </c>
      <c r="Z616" s="22">
        <f>+V616*F616</f>
        <v>37500</v>
      </c>
      <c r="AA616" s="22">
        <f>+X616*F616</f>
        <v>23137.5</v>
      </c>
      <c r="AB616" s="120">
        <f>+Y616*F616</f>
        <v>18637.5</v>
      </c>
    </row>
    <row r="617" spans="1:28" ht="15.75" thickBot="1" x14ac:dyDescent="0.3">
      <c r="A617" s="23"/>
      <c r="B617" s="33">
        <v>42382</v>
      </c>
      <c r="C617" s="240">
        <v>45805</v>
      </c>
      <c r="D617" s="601"/>
      <c r="E617" s="23" t="s">
        <v>179</v>
      </c>
      <c r="F617" s="23">
        <v>15</v>
      </c>
      <c r="G617" s="59">
        <v>85000</v>
      </c>
      <c r="H617" s="16" t="s">
        <v>25</v>
      </c>
      <c r="I617" s="577">
        <v>0</v>
      </c>
      <c r="J617" s="23"/>
      <c r="K617" s="23"/>
      <c r="L617" s="23"/>
      <c r="M617" s="69"/>
      <c r="N617" s="68"/>
      <c r="O617" s="23">
        <v>0</v>
      </c>
      <c r="P617" s="23"/>
      <c r="Q617" s="23"/>
      <c r="R617" s="23"/>
      <c r="S617" s="131"/>
      <c r="T617" s="278" t="s">
        <v>535</v>
      </c>
      <c r="U617" s="291">
        <f t="shared" si="144"/>
        <v>5666.666666666667</v>
      </c>
      <c r="V617" s="121">
        <v>2500</v>
      </c>
      <c r="W617" s="122">
        <f>+U617-V617</f>
        <v>3166.666666666667</v>
      </c>
      <c r="X617" s="122">
        <f>+W617-Y617</f>
        <v>1733.3333333333335</v>
      </c>
      <c r="Y617" s="122">
        <f>(U617-5000)/2+1100</f>
        <v>1433.3333333333335</v>
      </c>
      <c r="Z617" s="122">
        <f>+V617*F617</f>
        <v>37500</v>
      </c>
      <c r="AA617" s="122">
        <f>+X617*F617</f>
        <v>26000.000000000004</v>
      </c>
      <c r="AB617" s="123">
        <f>+Y617*F617</f>
        <v>21500.000000000004</v>
      </c>
    </row>
    <row r="618" spans="1:28" ht="15.75" thickBot="1" x14ac:dyDescent="0.3">
      <c r="A618" s="116"/>
      <c r="B618" s="613">
        <v>42382</v>
      </c>
      <c r="C618" s="233">
        <v>45806</v>
      </c>
      <c r="D618" s="62"/>
      <c r="E618" s="116" t="s">
        <v>536</v>
      </c>
      <c r="F618" s="116">
        <v>15</v>
      </c>
      <c r="G618" s="554"/>
      <c r="H618" s="558" t="s">
        <v>537</v>
      </c>
      <c r="I618" s="68">
        <v>0</v>
      </c>
      <c r="J618" s="23"/>
      <c r="K618" s="23"/>
      <c r="L618" s="23"/>
      <c r="M618" s="69"/>
      <c r="N618" s="68"/>
      <c r="O618" s="23">
        <v>0</v>
      </c>
      <c r="P618" s="23"/>
      <c r="Q618" s="23"/>
      <c r="R618" s="23"/>
      <c r="S618" s="131"/>
      <c r="T618" s="135"/>
    </row>
    <row r="619" spans="1:28" x14ac:dyDescent="0.25">
      <c r="A619" s="23"/>
      <c r="B619" s="33">
        <v>42382</v>
      </c>
      <c r="C619" s="240">
        <v>45807</v>
      </c>
      <c r="D619" s="601"/>
      <c r="E619" s="23" t="s">
        <v>443</v>
      </c>
      <c r="F619" s="23">
        <v>15</v>
      </c>
      <c r="G619" s="59">
        <v>85000</v>
      </c>
      <c r="H619" s="16" t="s">
        <v>25</v>
      </c>
      <c r="I619" s="577">
        <v>0</v>
      </c>
      <c r="J619" s="23"/>
      <c r="K619" s="23"/>
      <c r="L619" s="23"/>
      <c r="M619" s="69"/>
      <c r="N619" s="68"/>
      <c r="O619" s="23">
        <v>0</v>
      </c>
      <c r="P619" s="23"/>
      <c r="Q619" s="23"/>
      <c r="R619" s="23"/>
      <c r="S619" s="131"/>
      <c r="T619" s="278" t="s">
        <v>538</v>
      </c>
      <c r="U619" s="289">
        <f t="shared" ref="U619:U624" si="145">+G619/F619</f>
        <v>5666.666666666667</v>
      </c>
      <c r="V619" s="117">
        <v>2500</v>
      </c>
      <c r="W619" s="118">
        <f t="shared" ref="W619:W627" si="146">+U619-V619</f>
        <v>3166.666666666667</v>
      </c>
      <c r="X619" s="118">
        <f t="shared" ref="X619:X627" si="147">+W619-Y619</f>
        <v>1733.3333333333335</v>
      </c>
      <c r="Y619" s="118">
        <f t="shared" ref="Y619:Y627" si="148">(U619-5000)/2+1100</f>
        <v>1433.3333333333335</v>
      </c>
      <c r="Z619" s="118">
        <f t="shared" ref="Z619:Z627" si="149">+V619*F619</f>
        <v>37500</v>
      </c>
      <c r="AA619" s="118">
        <f t="shared" ref="AA619:AA627" si="150">+X619*F619</f>
        <v>26000.000000000004</v>
      </c>
      <c r="AB619" s="119">
        <f t="shared" ref="AB619:AB627" si="151">+Y619*F619</f>
        <v>21500.000000000004</v>
      </c>
    </row>
    <row r="620" spans="1:28" x14ac:dyDescent="0.25">
      <c r="A620" s="23"/>
      <c r="B620" s="33">
        <v>42382</v>
      </c>
      <c r="C620" s="240">
        <v>45808</v>
      </c>
      <c r="D620" s="601"/>
      <c r="E620" s="23" t="s">
        <v>539</v>
      </c>
      <c r="F620" s="23">
        <v>7</v>
      </c>
      <c r="G620" s="59">
        <v>39662</v>
      </c>
      <c r="H620" s="16" t="s">
        <v>25</v>
      </c>
      <c r="I620" s="577">
        <v>0</v>
      </c>
      <c r="J620" s="23"/>
      <c r="K620" s="23"/>
      <c r="L620" s="23"/>
      <c r="M620" s="69"/>
      <c r="N620" s="68"/>
      <c r="O620" s="23">
        <v>0</v>
      </c>
      <c r="P620" s="23"/>
      <c r="Q620" s="23"/>
      <c r="R620" s="23"/>
      <c r="S620" s="131"/>
      <c r="T620" s="278" t="s">
        <v>540</v>
      </c>
      <c r="U620" s="290">
        <f t="shared" si="145"/>
        <v>5666</v>
      </c>
      <c r="V620" s="21">
        <v>2500</v>
      </c>
      <c r="W620" s="22">
        <f t="shared" si="146"/>
        <v>3166</v>
      </c>
      <c r="X620" s="22">
        <f t="shared" si="147"/>
        <v>1733</v>
      </c>
      <c r="Y620" s="22">
        <f t="shared" si="148"/>
        <v>1433</v>
      </c>
      <c r="Z620" s="22">
        <f t="shared" si="149"/>
        <v>17500</v>
      </c>
      <c r="AA620" s="22">
        <f t="shared" si="150"/>
        <v>12131</v>
      </c>
      <c r="AB620" s="120">
        <f t="shared" si="151"/>
        <v>10031</v>
      </c>
    </row>
    <row r="621" spans="1:28" x14ac:dyDescent="0.25">
      <c r="A621" s="23"/>
      <c r="B621" s="33">
        <v>42382</v>
      </c>
      <c r="C621" s="240">
        <v>45809</v>
      </c>
      <c r="D621" s="601"/>
      <c r="E621" s="23" t="s">
        <v>78</v>
      </c>
      <c r="F621" s="23">
        <v>7</v>
      </c>
      <c r="G621" s="59">
        <v>39662</v>
      </c>
      <c r="H621" s="16" t="s">
        <v>25</v>
      </c>
      <c r="I621" s="577">
        <v>0</v>
      </c>
      <c r="J621" s="23"/>
      <c r="K621" s="23"/>
      <c r="L621" s="23"/>
      <c r="M621" s="69"/>
      <c r="N621" s="68">
        <v>0</v>
      </c>
      <c r="O621" s="23"/>
      <c r="P621" s="23"/>
      <c r="Q621" s="23"/>
      <c r="R621" s="23"/>
      <c r="S621" s="131"/>
      <c r="T621" s="278" t="s">
        <v>541</v>
      </c>
      <c r="U621" s="290">
        <f t="shared" si="145"/>
        <v>5666</v>
      </c>
      <c r="V621" s="21">
        <v>2500</v>
      </c>
      <c r="W621" s="22">
        <f t="shared" si="146"/>
        <v>3166</v>
      </c>
      <c r="X621" s="22">
        <f t="shared" si="147"/>
        <v>1733</v>
      </c>
      <c r="Y621" s="22">
        <f t="shared" si="148"/>
        <v>1433</v>
      </c>
      <c r="Z621" s="22">
        <f t="shared" si="149"/>
        <v>17500</v>
      </c>
      <c r="AA621" s="22">
        <f t="shared" si="150"/>
        <v>12131</v>
      </c>
      <c r="AB621" s="120">
        <f t="shared" si="151"/>
        <v>10031</v>
      </c>
    </row>
    <row r="622" spans="1:28" x14ac:dyDescent="0.25">
      <c r="A622" s="23"/>
      <c r="B622" s="33">
        <v>42382</v>
      </c>
      <c r="C622" s="240">
        <v>45810</v>
      </c>
      <c r="D622" s="601"/>
      <c r="E622" s="23" t="s">
        <v>542</v>
      </c>
      <c r="F622" s="23">
        <v>7</v>
      </c>
      <c r="G622" s="59">
        <v>39662</v>
      </c>
      <c r="H622" s="16" t="s">
        <v>25</v>
      </c>
      <c r="I622" s="577">
        <v>0</v>
      </c>
      <c r="J622" s="23"/>
      <c r="K622" s="23"/>
      <c r="L622" s="23"/>
      <c r="M622" s="69"/>
      <c r="N622" s="68"/>
      <c r="O622" s="23">
        <v>0</v>
      </c>
      <c r="P622" s="23"/>
      <c r="Q622" s="23"/>
      <c r="R622" s="23"/>
      <c r="S622" s="131"/>
      <c r="T622" s="278" t="s">
        <v>543</v>
      </c>
      <c r="U622" s="290">
        <f t="shared" si="145"/>
        <v>5666</v>
      </c>
      <c r="V622" s="21">
        <v>2500</v>
      </c>
      <c r="W622" s="22">
        <f t="shared" si="146"/>
        <v>3166</v>
      </c>
      <c r="X622" s="22">
        <f t="shared" si="147"/>
        <v>1733</v>
      </c>
      <c r="Y622" s="22">
        <f t="shared" si="148"/>
        <v>1433</v>
      </c>
      <c r="Z622" s="22">
        <f t="shared" si="149"/>
        <v>17500</v>
      </c>
      <c r="AA622" s="22">
        <f t="shared" si="150"/>
        <v>12131</v>
      </c>
      <c r="AB622" s="120">
        <f t="shared" si="151"/>
        <v>10031</v>
      </c>
    </row>
    <row r="623" spans="1:28" ht="15.75" thickBot="1" x14ac:dyDescent="0.3">
      <c r="A623" s="23"/>
      <c r="B623" s="33">
        <v>42382</v>
      </c>
      <c r="C623" s="240">
        <v>45811</v>
      </c>
      <c r="D623" s="601"/>
      <c r="E623" s="23" t="s">
        <v>173</v>
      </c>
      <c r="F623" s="23">
        <v>7</v>
      </c>
      <c r="G623" s="59">
        <v>39662</v>
      </c>
      <c r="H623" s="16" t="s">
        <v>25</v>
      </c>
      <c r="I623" s="577">
        <v>0</v>
      </c>
      <c r="J623" s="23"/>
      <c r="K623" s="23"/>
      <c r="L623" s="23"/>
      <c r="M623" s="69"/>
      <c r="N623" s="68"/>
      <c r="O623" s="23">
        <v>0</v>
      </c>
      <c r="P623" s="23"/>
      <c r="Q623" s="23"/>
      <c r="R623" s="23"/>
      <c r="S623" s="131"/>
      <c r="T623" s="278" t="s">
        <v>544</v>
      </c>
      <c r="U623" s="291">
        <f t="shared" si="145"/>
        <v>5666</v>
      </c>
      <c r="V623" s="121">
        <v>2500</v>
      </c>
      <c r="W623" s="122">
        <f t="shared" si="146"/>
        <v>3166</v>
      </c>
      <c r="X623" s="122">
        <f t="shared" si="147"/>
        <v>1733</v>
      </c>
      <c r="Y623" s="122">
        <f t="shared" si="148"/>
        <v>1433</v>
      </c>
      <c r="Z623" s="122">
        <f t="shared" si="149"/>
        <v>17500</v>
      </c>
      <c r="AA623" s="122">
        <f t="shared" si="150"/>
        <v>12131</v>
      </c>
      <c r="AB623" s="123">
        <f t="shared" si="151"/>
        <v>10031</v>
      </c>
    </row>
    <row r="624" spans="1:28" ht="15.75" thickBot="1" x14ac:dyDescent="0.3">
      <c r="A624" s="226"/>
      <c r="B624" s="613">
        <v>42382</v>
      </c>
      <c r="C624" s="591">
        <v>45812</v>
      </c>
      <c r="D624" s="62"/>
      <c r="E624" s="226" t="s">
        <v>545</v>
      </c>
      <c r="F624" s="116">
        <v>15</v>
      </c>
      <c r="G624" s="554">
        <f>+F624*5100</f>
        <v>76500</v>
      </c>
      <c r="H624" s="227" t="s">
        <v>22</v>
      </c>
      <c r="I624" s="68">
        <v>0</v>
      </c>
      <c r="J624" s="23"/>
      <c r="K624" s="23"/>
      <c r="L624" s="23"/>
      <c r="M624" s="69"/>
      <c r="N624" s="68"/>
      <c r="O624" s="23">
        <v>0</v>
      </c>
      <c r="P624" s="23"/>
      <c r="Q624" s="23"/>
      <c r="R624" s="23"/>
      <c r="S624" s="131"/>
      <c r="T624" s="135"/>
      <c r="U624" s="292">
        <f t="shared" si="145"/>
        <v>5100</v>
      </c>
      <c r="V624" s="124">
        <v>2500</v>
      </c>
      <c r="W624" s="125">
        <f t="shared" si="146"/>
        <v>2600</v>
      </c>
      <c r="X624" s="125">
        <f t="shared" si="147"/>
        <v>1450</v>
      </c>
      <c r="Y624" s="125">
        <f t="shared" si="148"/>
        <v>1150</v>
      </c>
      <c r="Z624" s="125">
        <f t="shared" si="149"/>
        <v>37500</v>
      </c>
      <c r="AA624" s="125">
        <f t="shared" si="150"/>
        <v>21750</v>
      </c>
      <c r="AB624" s="126">
        <f t="shared" si="151"/>
        <v>17250</v>
      </c>
    </row>
    <row r="625" spans="1:28" x14ac:dyDescent="0.25">
      <c r="A625" s="23"/>
      <c r="B625" s="33">
        <v>42382</v>
      </c>
      <c r="C625" s="240">
        <v>45813</v>
      </c>
      <c r="D625" s="601"/>
      <c r="E625" s="23" t="s">
        <v>81</v>
      </c>
      <c r="F625" s="23">
        <v>7</v>
      </c>
      <c r="G625" s="59">
        <v>39662</v>
      </c>
      <c r="H625" s="16" t="s">
        <v>25</v>
      </c>
      <c r="I625" s="577">
        <v>0</v>
      </c>
      <c r="J625" s="23"/>
      <c r="K625" s="23"/>
      <c r="L625" s="23"/>
      <c r="M625" s="69"/>
      <c r="N625" s="68">
        <v>0</v>
      </c>
      <c r="O625" s="23"/>
      <c r="P625" s="23"/>
      <c r="Q625" s="23"/>
      <c r="R625" s="23"/>
      <c r="S625" s="131"/>
      <c r="T625" s="278" t="s">
        <v>546</v>
      </c>
      <c r="U625" s="289">
        <f t="shared" ref="U625:U627" si="152">+G625/F625</f>
        <v>5666</v>
      </c>
      <c r="V625" s="117">
        <v>2500</v>
      </c>
      <c r="W625" s="118">
        <f t="shared" si="146"/>
        <v>3166</v>
      </c>
      <c r="X625" s="118">
        <f t="shared" si="147"/>
        <v>1733</v>
      </c>
      <c r="Y625" s="118">
        <f t="shared" si="148"/>
        <v>1433</v>
      </c>
      <c r="Z625" s="118">
        <f t="shared" si="149"/>
        <v>17500</v>
      </c>
      <c r="AA625" s="118">
        <f t="shared" si="150"/>
        <v>12131</v>
      </c>
      <c r="AB625" s="119">
        <f t="shared" si="151"/>
        <v>10031</v>
      </c>
    </row>
    <row r="626" spans="1:28" x14ac:dyDescent="0.25">
      <c r="A626" s="23"/>
      <c r="B626" s="33">
        <v>42382</v>
      </c>
      <c r="C626" s="240">
        <v>45814</v>
      </c>
      <c r="D626" s="601"/>
      <c r="E626" s="23" t="s">
        <v>242</v>
      </c>
      <c r="F626" s="23">
        <v>7</v>
      </c>
      <c r="G626" s="59">
        <v>39662</v>
      </c>
      <c r="H626" s="16" t="s">
        <v>25</v>
      </c>
      <c r="I626" s="577">
        <v>0</v>
      </c>
      <c r="J626" s="23"/>
      <c r="K626" s="23"/>
      <c r="L626" s="23"/>
      <c r="M626" s="69"/>
      <c r="N626" s="68"/>
      <c r="O626" s="23">
        <v>0</v>
      </c>
      <c r="P626" s="23"/>
      <c r="Q626" s="23"/>
      <c r="R626" s="23"/>
      <c r="S626" s="131"/>
      <c r="T626" s="278" t="s">
        <v>547</v>
      </c>
      <c r="U626" s="290">
        <f t="shared" si="152"/>
        <v>5666</v>
      </c>
      <c r="V626" s="21">
        <v>2500</v>
      </c>
      <c r="W626" s="22">
        <f t="shared" si="146"/>
        <v>3166</v>
      </c>
      <c r="X626" s="22">
        <f t="shared" si="147"/>
        <v>1733</v>
      </c>
      <c r="Y626" s="22">
        <f t="shared" si="148"/>
        <v>1433</v>
      </c>
      <c r="Z626" s="22">
        <f t="shared" si="149"/>
        <v>17500</v>
      </c>
      <c r="AA626" s="22">
        <f t="shared" si="150"/>
        <v>12131</v>
      </c>
      <c r="AB626" s="120">
        <f t="shared" si="151"/>
        <v>10031</v>
      </c>
    </row>
    <row r="627" spans="1:28" ht="15.75" thickBot="1" x14ac:dyDescent="0.3">
      <c r="A627" s="23"/>
      <c r="B627" s="33">
        <v>42382</v>
      </c>
      <c r="C627" s="240">
        <v>45815</v>
      </c>
      <c r="D627" s="601"/>
      <c r="E627" s="23" t="s">
        <v>63</v>
      </c>
      <c r="F627" s="23">
        <v>7</v>
      </c>
      <c r="G627" s="59">
        <v>39662</v>
      </c>
      <c r="H627" s="16" t="s">
        <v>25</v>
      </c>
      <c r="I627" s="577">
        <v>0</v>
      </c>
      <c r="J627" s="23"/>
      <c r="K627" s="23"/>
      <c r="L627" s="23"/>
      <c r="M627" s="69"/>
      <c r="N627" s="68">
        <v>0</v>
      </c>
      <c r="O627" s="23"/>
      <c r="P627" s="23"/>
      <c r="Q627" s="23"/>
      <c r="R627" s="23"/>
      <c r="S627" s="131"/>
      <c r="T627" s="278" t="s">
        <v>548</v>
      </c>
      <c r="U627" s="291">
        <f t="shared" si="152"/>
        <v>5666</v>
      </c>
      <c r="V627" s="121">
        <v>2500</v>
      </c>
      <c r="W627" s="122">
        <f t="shared" si="146"/>
        <v>3166</v>
      </c>
      <c r="X627" s="122">
        <f t="shared" si="147"/>
        <v>1733</v>
      </c>
      <c r="Y627" s="122">
        <f t="shared" si="148"/>
        <v>1433</v>
      </c>
      <c r="Z627" s="122">
        <f t="shared" si="149"/>
        <v>17500</v>
      </c>
      <c r="AA627" s="122">
        <f t="shared" si="150"/>
        <v>12131</v>
      </c>
      <c r="AB627" s="123">
        <f t="shared" si="151"/>
        <v>10031</v>
      </c>
    </row>
    <row r="628" spans="1:28" x14ac:dyDescent="0.25">
      <c r="A628" s="32"/>
      <c r="B628" s="54">
        <v>42382</v>
      </c>
      <c r="C628" s="24">
        <v>45816</v>
      </c>
      <c r="D628" s="62"/>
      <c r="E628" s="32" t="s">
        <v>549</v>
      </c>
      <c r="F628" s="32">
        <v>20</v>
      </c>
      <c r="G628" s="76"/>
      <c r="H628" s="77" t="s">
        <v>23</v>
      </c>
      <c r="I628" s="68">
        <v>0</v>
      </c>
      <c r="J628" s="23"/>
      <c r="K628" s="23"/>
      <c r="L628" s="23"/>
      <c r="M628" s="69"/>
      <c r="N628" s="68"/>
      <c r="O628" s="23">
        <v>0</v>
      </c>
      <c r="P628" s="23"/>
      <c r="Q628" s="23"/>
      <c r="R628" s="23"/>
      <c r="S628" s="131"/>
      <c r="T628" s="135"/>
    </row>
    <row r="629" spans="1:28" ht="15.75" thickBot="1" x14ac:dyDescent="0.3">
      <c r="A629" s="94"/>
      <c r="B629" s="545">
        <v>42382</v>
      </c>
      <c r="C629" s="56">
        <v>45817</v>
      </c>
      <c r="D629" s="62"/>
      <c r="E629" s="94" t="s">
        <v>122</v>
      </c>
      <c r="F629" s="94">
        <v>15</v>
      </c>
      <c r="G629" s="95"/>
      <c r="H629" s="106" t="s">
        <v>23</v>
      </c>
      <c r="I629" s="68">
        <v>0</v>
      </c>
      <c r="J629" s="23"/>
      <c r="K629" s="23"/>
      <c r="L629" s="23"/>
      <c r="M629" s="69"/>
      <c r="N629" s="68">
        <v>0</v>
      </c>
      <c r="O629" s="23"/>
      <c r="P629" s="23"/>
      <c r="Q629" s="23"/>
      <c r="R629" s="23"/>
      <c r="S629" s="131"/>
      <c r="T629" s="135"/>
    </row>
    <row r="630" spans="1:28" x14ac:dyDescent="0.25">
      <c r="A630" s="23"/>
      <c r="B630" s="33">
        <v>42382</v>
      </c>
      <c r="C630" s="240">
        <v>45818</v>
      </c>
      <c r="D630" s="601"/>
      <c r="E630" s="23" t="s">
        <v>62</v>
      </c>
      <c r="F630" s="23">
        <v>7</v>
      </c>
      <c r="G630" s="59">
        <v>39662</v>
      </c>
      <c r="H630" s="16" t="s">
        <v>25</v>
      </c>
      <c r="I630" s="577">
        <v>0</v>
      </c>
      <c r="J630" s="23"/>
      <c r="K630" s="23"/>
      <c r="L630" s="23"/>
      <c r="M630" s="69"/>
      <c r="N630" s="68"/>
      <c r="O630" s="23">
        <v>0</v>
      </c>
      <c r="P630" s="23"/>
      <c r="Q630" s="23"/>
      <c r="R630" s="23"/>
      <c r="S630" s="131"/>
      <c r="T630" s="278" t="s">
        <v>550</v>
      </c>
      <c r="U630" s="289">
        <f t="shared" ref="U630:U632" si="153">+G630/F630</f>
        <v>5666</v>
      </c>
      <c r="V630" s="117">
        <v>2500</v>
      </c>
      <c r="W630" s="118">
        <f>+U630-V630</f>
        <v>3166</v>
      </c>
      <c r="X630" s="118">
        <f>+W630-Y630</f>
        <v>1733</v>
      </c>
      <c r="Y630" s="118">
        <f>(U630-5000)/2+1100</f>
        <v>1433</v>
      </c>
      <c r="Z630" s="118">
        <f>+V630*F630</f>
        <v>17500</v>
      </c>
      <c r="AA630" s="118">
        <f>+X630*F630</f>
        <v>12131</v>
      </c>
      <c r="AB630" s="119">
        <f>+Y630*F630</f>
        <v>10031</v>
      </c>
    </row>
    <row r="631" spans="1:28" x14ac:dyDescent="0.25">
      <c r="A631" s="23"/>
      <c r="B631" s="33">
        <v>42382</v>
      </c>
      <c r="C631" s="240">
        <v>45819</v>
      </c>
      <c r="D631" s="601"/>
      <c r="E631" s="23" t="s">
        <v>88</v>
      </c>
      <c r="F631" s="23">
        <v>15</v>
      </c>
      <c r="G631" s="59">
        <v>85000</v>
      </c>
      <c r="H631" s="16" t="s">
        <v>25</v>
      </c>
      <c r="I631" s="577">
        <v>0</v>
      </c>
      <c r="J631" s="23"/>
      <c r="K631" s="23"/>
      <c r="L631" s="23"/>
      <c r="M631" s="69"/>
      <c r="N631" s="68">
        <v>0</v>
      </c>
      <c r="O631" s="23"/>
      <c r="P631" s="23"/>
      <c r="Q631" s="23"/>
      <c r="R631" s="23"/>
      <c r="S631" s="131"/>
      <c r="T631" s="278" t="s">
        <v>551</v>
      </c>
      <c r="U631" s="290">
        <f t="shared" si="153"/>
        <v>5666.666666666667</v>
      </c>
      <c r="V631" s="21">
        <v>2500</v>
      </c>
      <c r="W631" s="22">
        <f>+U631-V631</f>
        <v>3166.666666666667</v>
      </c>
      <c r="X631" s="22">
        <f>+W631-Y631</f>
        <v>1733.3333333333335</v>
      </c>
      <c r="Y631" s="22">
        <f>(U631-5000)/2+1100</f>
        <v>1433.3333333333335</v>
      </c>
      <c r="Z631" s="22">
        <f>+V631*F631</f>
        <v>37500</v>
      </c>
      <c r="AA631" s="22">
        <f>+X631*F631</f>
        <v>26000.000000000004</v>
      </c>
      <c r="AB631" s="120">
        <f>+Y631*F631</f>
        <v>21500.000000000004</v>
      </c>
    </row>
    <row r="632" spans="1:28" ht="15.75" thickBot="1" x14ac:dyDescent="0.3">
      <c r="A632" s="23"/>
      <c r="B632" s="33">
        <v>42382</v>
      </c>
      <c r="C632" s="240">
        <v>45820</v>
      </c>
      <c r="D632" s="601"/>
      <c r="E632" s="23" t="s">
        <v>396</v>
      </c>
      <c r="F632" s="23">
        <v>15</v>
      </c>
      <c r="G632" s="59">
        <v>85000</v>
      </c>
      <c r="H632" s="16" t="s">
        <v>25</v>
      </c>
      <c r="I632" s="577">
        <v>0</v>
      </c>
      <c r="J632" s="23"/>
      <c r="K632" s="23"/>
      <c r="L632" s="23"/>
      <c r="M632" s="69"/>
      <c r="N632" s="68">
        <v>0</v>
      </c>
      <c r="O632" s="23"/>
      <c r="P632" s="23"/>
      <c r="Q632" s="23"/>
      <c r="R632" s="23"/>
      <c r="S632" s="131"/>
      <c r="T632" s="278" t="s">
        <v>552</v>
      </c>
      <c r="U632" s="291">
        <f t="shared" si="153"/>
        <v>5666.666666666667</v>
      </c>
      <c r="V632" s="121">
        <v>2500</v>
      </c>
      <c r="W632" s="122">
        <f>+U632-V632</f>
        <v>3166.666666666667</v>
      </c>
      <c r="X632" s="122">
        <f>+W632-Y632</f>
        <v>1733.3333333333335</v>
      </c>
      <c r="Y632" s="122">
        <f>(U632-5000)/2+1100</f>
        <v>1433.3333333333335</v>
      </c>
      <c r="Z632" s="122">
        <f>+V632*F632</f>
        <v>37500</v>
      </c>
      <c r="AA632" s="122">
        <f>+X632*F632</f>
        <v>26000.000000000004</v>
      </c>
      <c r="AB632" s="123">
        <f>+Y632*F632</f>
        <v>21500.000000000004</v>
      </c>
    </row>
    <row r="633" spans="1:28" ht="15.75" thickBot="1" x14ac:dyDescent="0.3">
      <c r="A633" s="116"/>
      <c r="B633" s="613">
        <v>42382</v>
      </c>
      <c r="C633" s="233">
        <v>45821</v>
      </c>
      <c r="D633" s="62"/>
      <c r="E633" s="116" t="s">
        <v>121</v>
      </c>
      <c r="F633" s="116">
        <v>15</v>
      </c>
      <c r="G633" s="554"/>
      <c r="H633" s="558" t="s">
        <v>23</v>
      </c>
      <c r="I633" s="68">
        <v>0</v>
      </c>
      <c r="J633" s="23"/>
      <c r="K633" s="23"/>
      <c r="L633" s="23"/>
      <c r="M633" s="69"/>
      <c r="N633" s="68">
        <v>0</v>
      </c>
      <c r="O633" s="23"/>
      <c r="P633" s="23"/>
      <c r="Q633" s="23"/>
      <c r="R633" s="23"/>
      <c r="S633" s="131"/>
      <c r="T633" s="135"/>
    </row>
    <row r="634" spans="1:28" ht="15.75" thickBot="1" x14ac:dyDescent="0.3">
      <c r="A634" s="23"/>
      <c r="B634" s="33">
        <v>42382</v>
      </c>
      <c r="C634" s="240">
        <v>45822</v>
      </c>
      <c r="D634" s="601"/>
      <c r="E634" s="23" t="s">
        <v>179</v>
      </c>
      <c r="F634" s="23">
        <v>15</v>
      </c>
      <c r="G634" s="59">
        <v>85000</v>
      </c>
      <c r="H634" s="16" t="s">
        <v>25</v>
      </c>
      <c r="I634" s="577">
        <v>0</v>
      </c>
      <c r="J634" s="23"/>
      <c r="K634" s="23"/>
      <c r="L634" s="23"/>
      <c r="M634" s="69"/>
      <c r="N634" s="68"/>
      <c r="O634" s="23">
        <v>0</v>
      </c>
      <c r="P634" s="23"/>
      <c r="Q634" s="23"/>
      <c r="R634" s="23"/>
      <c r="S634" s="131"/>
      <c r="T634" s="278" t="s">
        <v>553</v>
      </c>
      <c r="U634" s="292">
        <f t="shared" ref="U634" si="154">+G634/F634</f>
        <v>5666.666666666667</v>
      </c>
      <c r="V634" s="124">
        <v>2500</v>
      </c>
      <c r="W634" s="125">
        <f>+U634-V634</f>
        <v>3166.666666666667</v>
      </c>
      <c r="X634" s="125">
        <f>+W634-Y634</f>
        <v>1733.3333333333335</v>
      </c>
      <c r="Y634" s="125">
        <f>(U634-5000)/2+1100</f>
        <v>1433.3333333333335</v>
      </c>
      <c r="Z634" s="125">
        <f>+V634*F634</f>
        <v>37500</v>
      </c>
      <c r="AA634" s="125">
        <f>+X634*F634</f>
        <v>26000.000000000004</v>
      </c>
      <c r="AB634" s="126">
        <f>+Y634*F634</f>
        <v>21500.000000000004</v>
      </c>
    </row>
    <row r="635" spans="1:28" ht="15.75" thickBot="1" x14ac:dyDescent="0.3">
      <c r="A635" s="116"/>
      <c r="B635" s="613">
        <v>42382</v>
      </c>
      <c r="C635" s="233">
        <v>45823</v>
      </c>
      <c r="D635" s="62"/>
      <c r="E635" s="116" t="s">
        <v>127</v>
      </c>
      <c r="F635" s="116">
        <v>15</v>
      </c>
      <c r="G635" s="554"/>
      <c r="H635" s="558" t="s">
        <v>23</v>
      </c>
      <c r="I635" s="68">
        <v>0</v>
      </c>
      <c r="J635" s="23"/>
      <c r="K635" s="23"/>
      <c r="L635" s="23"/>
      <c r="M635" s="69"/>
      <c r="N635" s="68"/>
      <c r="O635" s="23">
        <v>0</v>
      </c>
      <c r="P635" s="23"/>
      <c r="Q635" s="23"/>
      <c r="R635" s="23"/>
      <c r="S635" s="131"/>
      <c r="T635" s="135"/>
    </row>
    <row r="636" spans="1:28" x14ac:dyDescent="0.25">
      <c r="A636" s="23"/>
      <c r="B636" s="33">
        <v>42382</v>
      </c>
      <c r="C636" s="240">
        <v>45824</v>
      </c>
      <c r="D636" s="601"/>
      <c r="E636" s="23" t="s">
        <v>67</v>
      </c>
      <c r="F636" s="23">
        <v>15</v>
      </c>
      <c r="G636" s="59">
        <v>85000</v>
      </c>
      <c r="H636" s="16" t="s">
        <v>25</v>
      </c>
      <c r="I636" s="577">
        <v>0</v>
      </c>
      <c r="J636" s="23"/>
      <c r="K636" s="23"/>
      <c r="L636" s="23"/>
      <c r="M636" s="69"/>
      <c r="N636" s="68">
        <v>0</v>
      </c>
      <c r="O636" s="23"/>
      <c r="P636" s="23"/>
      <c r="Q636" s="23"/>
      <c r="R636" s="23"/>
      <c r="S636" s="131"/>
      <c r="T636" s="281" t="s">
        <v>554</v>
      </c>
      <c r="U636" s="289">
        <f t="shared" ref="U636:U638" si="155">+G636/F636</f>
        <v>5666.666666666667</v>
      </c>
      <c r="V636" s="117">
        <v>2500</v>
      </c>
      <c r="W636" s="118">
        <f>+U636-V636</f>
        <v>3166.666666666667</v>
      </c>
      <c r="X636" s="118">
        <f>+W636-Y636</f>
        <v>1733.3333333333335</v>
      </c>
      <c r="Y636" s="118">
        <f>(U636-5000)/2+1100</f>
        <v>1433.3333333333335</v>
      </c>
      <c r="Z636" s="118">
        <f>+V636*F636</f>
        <v>37500</v>
      </c>
      <c r="AA636" s="118">
        <f>+X636*F636</f>
        <v>26000.000000000004</v>
      </c>
      <c r="AB636" s="119">
        <f>+Y636*F636</f>
        <v>21500.000000000004</v>
      </c>
    </row>
    <row r="637" spans="1:28" x14ac:dyDescent="0.25">
      <c r="A637" s="23"/>
      <c r="B637" s="33">
        <v>42382</v>
      </c>
      <c r="C637" s="240">
        <v>45825</v>
      </c>
      <c r="D637" s="601"/>
      <c r="E637" s="23" t="s">
        <v>74</v>
      </c>
      <c r="F637" s="23">
        <v>7</v>
      </c>
      <c r="G637" s="59">
        <v>39662</v>
      </c>
      <c r="H637" s="16" t="s">
        <v>25</v>
      </c>
      <c r="I637" s="577">
        <v>0</v>
      </c>
      <c r="J637" s="23"/>
      <c r="K637" s="23"/>
      <c r="L637" s="23"/>
      <c r="M637" s="69"/>
      <c r="N637" s="68"/>
      <c r="O637" s="23">
        <v>0</v>
      </c>
      <c r="P637" s="23"/>
      <c r="Q637" s="23"/>
      <c r="R637" s="23"/>
      <c r="S637" s="131"/>
      <c r="T637" s="281" t="s">
        <v>555</v>
      </c>
      <c r="U637" s="290">
        <f t="shared" si="155"/>
        <v>5666</v>
      </c>
      <c r="V637" s="21">
        <v>2500</v>
      </c>
      <c r="W637" s="22">
        <f>+U637-V637</f>
        <v>3166</v>
      </c>
      <c r="X637" s="22">
        <f>+W637-Y637</f>
        <v>1733</v>
      </c>
      <c r="Y637" s="22">
        <f>(U637-5000)/2+1100</f>
        <v>1433</v>
      </c>
      <c r="Z637" s="22">
        <f>+V637*F637</f>
        <v>17500</v>
      </c>
      <c r="AA637" s="22">
        <f>+X637*F637</f>
        <v>12131</v>
      </c>
      <c r="AB637" s="120">
        <f>+Y637*F637</f>
        <v>10031</v>
      </c>
    </row>
    <row r="638" spans="1:28" ht="15.75" thickBot="1" x14ac:dyDescent="0.3">
      <c r="A638" s="23"/>
      <c r="B638" s="545">
        <v>42382</v>
      </c>
      <c r="C638" s="544">
        <v>45826</v>
      </c>
      <c r="D638" s="670"/>
      <c r="E638" s="94" t="s">
        <v>246</v>
      </c>
      <c r="F638" s="94">
        <v>15</v>
      </c>
      <c r="G638" s="95">
        <v>85000</v>
      </c>
      <c r="H638" s="56" t="s">
        <v>25</v>
      </c>
      <c r="I638" s="577">
        <v>0</v>
      </c>
      <c r="J638" s="23"/>
      <c r="K638" s="23"/>
      <c r="L638" s="23"/>
      <c r="M638" s="69"/>
      <c r="N638" s="68">
        <v>0</v>
      </c>
      <c r="O638" s="23"/>
      <c r="P638" s="23"/>
      <c r="Q638" s="23"/>
      <c r="R638" s="23"/>
      <c r="S638" s="131"/>
      <c r="T638" s="281" t="s">
        <v>556</v>
      </c>
      <c r="U638" s="291">
        <f t="shared" si="155"/>
        <v>5666.666666666667</v>
      </c>
      <c r="V638" s="121">
        <v>2500</v>
      </c>
      <c r="W638" s="122">
        <f>+U638-V638</f>
        <v>3166.666666666667</v>
      </c>
      <c r="X638" s="122">
        <f>+W638-Y638</f>
        <v>1733.3333333333335</v>
      </c>
      <c r="Y638" s="122">
        <f>(U638-5000)/2+1100</f>
        <v>1433.3333333333335</v>
      </c>
      <c r="Z638" s="122">
        <f>+V638*F638</f>
        <v>37500</v>
      </c>
      <c r="AA638" s="122">
        <f>+X638*F638</f>
        <v>26000.000000000004</v>
      </c>
      <c r="AB638" s="123">
        <f>+Y638*F638</f>
        <v>21500.000000000004</v>
      </c>
    </row>
    <row r="639" spans="1:28" x14ac:dyDescent="0.25">
      <c r="A639" s="32"/>
      <c r="B639" s="33">
        <v>42382</v>
      </c>
      <c r="C639" s="16">
        <v>45827</v>
      </c>
      <c r="D639" s="62" t="s">
        <v>557</v>
      </c>
      <c r="E639" s="23" t="s">
        <v>101</v>
      </c>
      <c r="F639" s="23">
        <v>14</v>
      </c>
      <c r="G639" s="59"/>
      <c r="H639" s="23" t="s">
        <v>50</v>
      </c>
      <c r="I639" s="577">
        <v>0</v>
      </c>
      <c r="J639" s="23"/>
      <c r="K639" s="23"/>
      <c r="L639" s="23"/>
      <c r="M639" s="69"/>
      <c r="N639" s="68"/>
      <c r="O639" s="23"/>
      <c r="P639" s="23"/>
      <c r="Q639" s="23"/>
      <c r="R639" s="23">
        <v>0</v>
      </c>
      <c r="S639" s="131"/>
      <c r="T639" s="136"/>
    </row>
    <row r="640" spans="1:28" ht="15.75" thickBot="1" x14ac:dyDescent="0.3">
      <c r="A640" s="94"/>
      <c r="B640" s="33">
        <v>42382</v>
      </c>
      <c r="C640" s="16">
        <v>45828</v>
      </c>
      <c r="D640" s="62" t="s">
        <v>558</v>
      </c>
      <c r="E640" s="23" t="s">
        <v>202</v>
      </c>
      <c r="F640" s="23">
        <v>14</v>
      </c>
      <c r="G640" s="59"/>
      <c r="H640" s="23" t="s">
        <v>50</v>
      </c>
      <c r="I640" s="577"/>
      <c r="J640" s="23"/>
      <c r="K640" s="23"/>
      <c r="L640" s="23">
        <v>0</v>
      </c>
      <c r="M640" s="69"/>
      <c r="N640" s="68"/>
      <c r="O640" s="23"/>
      <c r="P640" s="23"/>
      <c r="Q640" s="23"/>
      <c r="R640" s="23">
        <v>0</v>
      </c>
      <c r="S640" s="131"/>
      <c r="T640" s="136"/>
    </row>
    <row r="641" spans="1:28" x14ac:dyDescent="0.25">
      <c r="A641" s="23"/>
      <c r="B641" s="54">
        <v>42382</v>
      </c>
      <c r="C641" s="350">
        <v>45829</v>
      </c>
      <c r="D641" s="609"/>
      <c r="E641" s="32" t="s">
        <v>559</v>
      </c>
      <c r="F641" s="32">
        <v>15</v>
      </c>
      <c r="G641" s="76">
        <v>85000</v>
      </c>
      <c r="H641" s="24" t="s">
        <v>25</v>
      </c>
      <c r="I641" s="577">
        <v>0</v>
      </c>
      <c r="J641" s="23"/>
      <c r="K641" s="23"/>
      <c r="L641" s="23"/>
      <c r="M641" s="69"/>
      <c r="N641" s="68"/>
      <c r="O641" s="23">
        <v>0</v>
      </c>
      <c r="P641" s="23"/>
      <c r="Q641" s="23"/>
      <c r="R641" s="23"/>
      <c r="S641" s="131"/>
      <c r="T641" s="281" t="s">
        <v>560</v>
      </c>
      <c r="U641" s="289">
        <f t="shared" ref="U641:U642" si="156">+G641/F641</f>
        <v>5666.666666666667</v>
      </c>
      <c r="V641" s="117">
        <v>2500</v>
      </c>
      <c r="W641" s="118">
        <f>+U641-V641</f>
        <v>3166.666666666667</v>
      </c>
      <c r="X641" s="118">
        <f>+W641-Y641</f>
        <v>1733.3333333333335</v>
      </c>
      <c r="Y641" s="118">
        <f>(U641-5000)/2+1100</f>
        <v>1433.3333333333335</v>
      </c>
      <c r="Z641" s="118">
        <f>+V641*F641</f>
        <v>37500</v>
      </c>
      <c r="AA641" s="118">
        <f>+X641*F641</f>
        <v>26000.000000000004</v>
      </c>
      <c r="AB641" s="119">
        <f>+Y641*F641</f>
        <v>21500.000000000004</v>
      </c>
    </row>
    <row r="642" spans="1:28" ht="15.75" thickBot="1" x14ac:dyDescent="0.3">
      <c r="A642" s="23"/>
      <c r="B642" s="33">
        <v>42382</v>
      </c>
      <c r="C642" s="240">
        <v>45830</v>
      </c>
      <c r="D642" s="601"/>
      <c r="E642" s="23" t="s">
        <v>562</v>
      </c>
      <c r="F642" s="23">
        <v>7</v>
      </c>
      <c r="G642" s="59">
        <v>39662</v>
      </c>
      <c r="H642" s="16" t="s">
        <v>25</v>
      </c>
      <c r="I642" s="577">
        <v>0</v>
      </c>
      <c r="J642" s="23"/>
      <c r="K642" s="23"/>
      <c r="L642" s="23"/>
      <c r="M642" s="69"/>
      <c r="N642" s="68">
        <v>0</v>
      </c>
      <c r="O642" s="23"/>
      <c r="P642" s="23"/>
      <c r="Q642" s="23"/>
      <c r="R642" s="23"/>
      <c r="S642" s="131"/>
      <c r="T642" s="281" t="s">
        <v>561</v>
      </c>
      <c r="U642" s="291">
        <f t="shared" si="156"/>
        <v>5666</v>
      </c>
      <c r="V642" s="121">
        <v>2500</v>
      </c>
      <c r="W642" s="122">
        <f>+U642-V642</f>
        <v>3166</v>
      </c>
      <c r="X642" s="122">
        <f>+W642-Y642</f>
        <v>1733</v>
      </c>
      <c r="Y642" s="122">
        <f>(U642-5000)/2+1100</f>
        <v>1433</v>
      </c>
      <c r="Z642" s="122">
        <f>+V642*F642</f>
        <v>17500</v>
      </c>
      <c r="AA642" s="122">
        <f>+X642*F642</f>
        <v>12131</v>
      </c>
      <c r="AB642" s="123">
        <f>+Y642*F642</f>
        <v>10031</v>
      </c>
    </row>
    <row r="643" spans="1:28" x14ac:dyDescent="0.25">
      <c r="A643" s="32"/>
      <c r="B643" s="54">
        <v>42382</v>
      </c>
      <c r="C643" s="24">
        <v>45831</v>
      </c>
      <c r="D643" s="62"/>
      <c r="E643" s="32" t="s">
        <v>130</v>
      </c>
      <c r="F643" s="32">
        <v>15</v>
      </c>
      <c r="G643" s="76"/>
      <c r="H643" s="77" t="s">
        <v>23</v>
      </c>
      <c r="I643" s="68">
        <v>0</v>
      </c>
      <c r="J643" s="23"/>
      <c r="K643" s="23"/>
      <c r="L643" s="23"/>
      <c r="M643" s="69"/>
      <c r="N643" s="68">
        <v>0</v>
      </c>
      <c r="O643" s="23"/>
      <c r="P643" s="23"/>
      <c r="Q643" s="23"/>
      <c r="R643" s="23"/>
      <c r="S643" s="131"/>
      <c r="T643" s="136"/>
    </row>
    <row r="644" spans="1:28" x14ac:dyDescent="0.25">
      <c r="A644" s="23"/>
      <c r="B644" s="545">
        <v>42382</v>
      </c>
      <c r="C644" s="56">
        <v>45832</v>
      </c>
      <c r="D644" s="105"/>
      <c r="E644" s="94" t="s">
        <v>128</v>
      </c>
      <c r="F644" s="94">
        <v>15</v>
      </c>
      <c r="G644" s="95"/>
      <c r="H644" s="106" t="s">
        <v>23</v>
      </c>
      <c r="I644" s="68">
        <v>0</v>
      </c>
      <c r="J644" s="23"/>
      <c r="K644" s="23"/>
      <c r="L644" s="23"/>
      <c r="M644" s="69"/>
      <c r="N644" s="68">
        <v>0</v>
      </c>
      <c r="O644" s="23"/>
      <c r="P644" s="23"/>
      <c r="Q644" s="23"/>
      <c r="R644" s="23"/>
      <c r="S644" s="131"/>
      <c r="T644" s="136"/>
    </row>
    <row r="645" spans="1:28" ht="15.75" thickBot="1" x14ac:dyDescent="0.3">
      <c r="A645" s="94"/>
      <c r="B645" s="33">
        <v>42382</v>
      </c>
      <c r="C645" s="16">
        <v>45833</v>
      </c>
      <c r="D645" s="62" t="s">
        <v>563</v>
      </c>
      <c r="E645" s="23" t="s">
        <v>462</v>
      </c>
      <c r="F645" s="23">
        <v>14</v>
      </c>
      <c r="G645" s="59"/>
      <c r="H645" s="23" t="s">
        <v>50</v>
      </c>
      <c r="I645" s="577"/>
      <c r="J645" s="23"/>
      <c r="K645" s="23"/>
      <c r="L645" s="23">
        <v>0</v>
      </c>
      <c r="M645" s="69"/>
      <c r="N645" s="68"/>
      <c r="O645" s="23">
        <v>0</v>
      </c>
      <c r="P645" s="23"/>
      <c r="Q645" s="23"/>
      <c r="R645" s="23"/>
      <c r="S645" s="131"/>
      <c r="T645" s="136"/>
    </row>
    <row r="646" spans="1:28" x14ac:dyDescent="0.25">
      <c r="A646" s="23"/>
      <c r="B646" s="54">
        <v>42382</v>
      </c>
      <c r="C646" s="350">
        <v>45834</v>
      </c>
      <c r="D646" s="609"/>
      <c r="E646" s="32" t="s">
        <v>173</v>
      </c>
      <c r="F646" s="32">
        <v>7</v>
      </c>
      <c r="G646" s="76">
        <v>39662</v>
      </c>
      <c r="H646" s="24" t="s">
        <v>25</v>
      </c>
      <c r="I646" s="577">
        <v>0</v>
      </c>
      <c r="J646" s="23"/>
      <c r="K646" s="23"/>
      <c r="L646" s="23"/>
      <c r="M646" s="69"/>
      <c r="N646" s="68">
        <v>0</v>
      </c>
      <c r="O646" s="23"/>
      <c r="P646" s="23"/>
      <c r="Q646" s="23"/>
      <c r="R646" s="23"/>
      <c r="S646" s="131"/>
      <c r="T646" s="281" t="s">
        <v>564</v>
      </c>
      <c r="U646" s="289">
        <f t="shared" ref="U646:U647" si="157">+G646/F646</f>
        <v>5666</v>
      </c>
      <c r="V646" s="117">
        <v>2500</v>
      </c>
      <c r="W646" s="118">
        <f>+U646-V646</f>
        <v>3166</v>
      </c>
      <c r="X646" s="118">
        <f>+W646-Y646</f>
        <v>1733</v>
      </c>
      <c r="Y646" s="118">
        <f>(U646-5000)/2+1100</f>
        <v>1433</v>
      </c>
      <c r="Z646" s="118">
        <f>+V646*F646</f>
        <v>17500</v>
      </c>
      <c r="AA646" s="118">
        <f>+X646*F646</f>
        <v>12131</v>
      </c>
      <c r="AB646" s="119">
        <f>+Y646*F646</f>
        <v>10031</v>
      </c>
    </row>
    <row r="647" spans="1:28" ht="15.75" thickBot="1" x14ac:dyDescent="0.3">
      <c r="A647" s="23"/>
      <c r="B647" s="33">
        <v>42382</v>
      </c>
      <c r="C647" s="240">
        <v>45835</v>
      </c>
      <c r="D647" s="601"/>
      <c r="E647" s="23" t="s">
        <v>365</v>
      </c>
      <c r="F647" s="23">
        <v>7</v>
      </c>
      <c r="G647" s="59">
        <v>39662</v>
      </c>
      <c r="H647" s="16" t="s">
        <v>25</v>
      </c>
      <c r="I647" s="577">
        <v>0</v>
      </c>
      <c r="J647" s="23"/>
      <c r="K647" s="23"/>
      <c r="L647" s="23"/>
      <c r="M647" s="69"/>
      <c r="N647" s="68"/>
      <c r="O647" s="23">
        <v>0</v>
      </c>
      <c r="P647" s="23"/>
      <c r="Q647" s="23"/>
      <c r="R647" s="23"/>
      <c r="S647" s="131"/>
      <c r="T647" s="281" t="s">
        <v>565</v>
      </c>
      <c r="U647" s="291">
        <f t="shared" si="157"/>
        <v>5666</v>
      </c>
      <c r="V647" s="121">
        <v>2500</v>
      </c>
      <c r="W647" s="122">
        <f>+U647-V647</f>
        <v>3166</v>
      </c>
      <c r="X647" s="122">
        <f>+W647-Y647</f>
        <v>1733</v>
      </c>
      <c r="Y647" s="122">
        <f>(U647-5000)/2+1100</f>
        <v>1433</v>
      </c>
      <c r="Z647" s="122">
        <f>+V647*F647</f>
        <v>17500</v>
      </c>
      <c r="AA647" s="122">
        <f>+X647*F647</f>
        <v>12131</v>
      </c>
      <c r="AB647" s="123">
        <f>+Y647*F647</f>
        <v>10031</v>
      </c>
    </row>
    <row r="648" spans="1:28" ht="15.75" thickBot="1" x14ac:dyDescent="0.3">
      <c r="A648" s="116"/>
      <c r="B648" s="613">
        <v>42382</v>
      </c>
      <c r="C648" s="233">
        <v>45836</v>
      </c>
      <c r="D648" s="62"/>
      <c r="E648" s="116" t="s">
        <v>138</v>
      </c>
      <c r="F648" s="116">
        <v>15</v>
      </c>
      <c r="G648" s="554"/>
      <c r="H648" s="558" t="s">
        <v>51</v>
      </c>
      <c r="I648" s="68">
        <v>0</v>
      </c>
      <c r="J648" s="23"/>
      <c r="K648" s="23"/>
      <c r="L648" s="23"/>
      <c r="M648" s="69"/>
      <c r="N648" s="68"/>
      <c r="O648" s="23">
        <v>0</v>
      </c>
      <c r="P648" s="23"/>
      <c r="Q648" s="23"/>
      <c r="R648" s="23"/>
      <c r="S648" s="131"/>
      <c r="T648" s="136"/>
    </row>
    <row r="649" spans="1:28" ht="15.75" thickBot="1" x14ac:dyDescent="0.3">
      <c r="A649" s="23"/>
      <c r="B649" s="33">
        <v>42382</v>
      </c>
      <c r="C649" s="240">
        <v>45837</v>
      </c>
      <c r="D649" s="601"/>
      <c r="E649" s="23" t="s">
        <v>409</v>
      </c>
      <c r="F649" s="23">
        <v>7</v>
      </c>
      <c r="G649" s="59">
        <v>39662</v>
      </c>
      <c r="H649" s="16" t="s">
        <v>25</v>
      </c>
      <c r="I649" s="577">
        <v>0</v>
      </c>
      <c r="J649" s="23"/>
      <c r="K649" s="23"/>
      <c r="L649" s="23"/>
      <c r="M649" s="69"/>
      <c r="N649" s="68"/>
      <c r="O649" s="23">
        <v>0</v>
      </c>
      <c r="P649" s="23"/>
      <c r="Q649" s="23"/>
      <c r="R649" s="23"/>
      <c r="S649" s="131"/>
      <c r="T649" s="281" t="s">
        <v>566</v>
      </c>
      <c r="U649" s="292">
        <f t="shared" ref="U649" si="158">+G649/F649</f>
        <v>5666</v>
      </c>
      <c r="V649" s="124">
        <v>2500</v>
      </c>
      <c r="W649" s="125">
        <f>+U649-V649</f>
        <v>3166</v>
      </c>
      <c r="X649" s="125">
        <f>+W649-Y649</f>
        <v>1733</v>
      </c>
      <c r="Y649" s="125">
        <f>(U649-5000)/2+1100</f>
        <v>1433</v>
      </c>
      <c r="Z649" s="125">
        <f>+V649*F649</f>
        <v>17500</v>
      </c>
      <c r="AA649" s="125">
        <f>+X649*F649</f>
        <v>12131</v>
      </c>
      <c r="AB649" s="126">
        <f>+Y649*F649</f>
        <v>10031</v>
      </c>
    </row>
    <row r="650" spans="1:28" ht="15.75" thickBot="1" x14ac:dyDescent="0.3">
      <c r="A650" s="116"/>
      <c r="B650" s="613">
        <v>42382</v>
      </c>
      <c r="C650" s="233">
        <v>45838</v>
      </c>
      <c r="D650" s="62"/>
      <c r="E650" s="116" t="s">
        <v>140</v>
      </c>
      <c r="F650" s="116">
        <v>15</v>
      </c>
      <c r="G650" s="554"/>
      <c r="H650" s="558" t="s">
        <v>51</v>
      </c>
      <c r="I650" s="68">
        <v>0</v>
      </c>
      <c r="J650" s="23"/>
      <c r="K650" s="23"/>
      <c r="L650" s="23"/>
      <c r="M650" s="69"/>
      <c r="N650" s="68">
        <v>0</v>
      </c>
      <c r="O650" s="23"/>
      <c r="P650" s="23"/>
      <c r="Q650" s="23"/>
      <c r="R650" s="23"/>
      <c r="S650" s="131"/>
      <c r="T650" s="136"/>
    </row>
    <row r="651" spans="1:28" x14ac:dyDescent="0.25">
      <c r="A651" s="23"/>
      <c r="B651" s="33">
        <v>42382</v>
      </c>
      <c r="C651" s="240">
        <v>45839</v>
      </c>
      <c r="D651" s="601"/>
      <c r="E651" s="23" t="s">
        <v>568</v>
      </c>
      <c r="F651" s="23">
        <v>25</v>
      </c>
      <c r="G651" s="59">
        <v>141650</v>
      </c>
      <c r="H651" s="16" t="s">
        <v>25</v>
      </c>
      <c r="I651" s="577">
        <v>0</v>
      </c>
      <c r="J651" s="23"/>
      <c r="K651" s="23"/>
      <c r="L651" s="23"/>
      <c r="M651" s="69"/>
      <c r="N651" s="68">
        <v>0</v>
      </c>
      <c r="O651" s="23"/>
      <c r="P651" s="23"/>
      <c r="Q651" s="23"/>
      <c r="R651" s="23"/>
      <c r="S651" s="131"/>
      <c r="T651" s="281" t="s">
        <v>567</v>
      </c>
      <c r="U651" s="289">
        <f t="shared" ref="U651:U653" si="159">+G651/F651</f>
        <v>5666</v>
      </c>
      <c r="V651" s="117">
        <v>2500</v>
      </c>
      <c r="W651" s="118">
        <f>+U651-V651</f>
        <v>3166</v>
      </c>
      <c r="X651" s="118">
        <f>+W651-Y651</f>
        <v>1733</v>
      </c>
      <c r="Y651" s="118">
        <f>(U651-5000)/2+1100</f>
        <v>1433</v>
      </c>
      <c r="Z651" s="118">
        <f>+V651*F651</f>
        <v>62500</v>
      </c>
      <c r="AA651" s="118">
        <f>+X651*F651</f>
        <v>43325</v>
      </c>
      <c r="AB651" s="119">
        <f>+Y651*F651</f>
        <v>35825</v>
      </c>
    </row>
    <row r="652" spans="1:28" ht="15.75" thickBot="1" x14ac:dyDescent="0.3">
      <c r="A652" s="23"/>
      <c r="B652" s="33">
        <v>42382</v>
      </c>
      <c r="C652" s="240">
        <v>45840</v>
      </c>
      <c r="D652" s="601"/>
      <c r="E652" s="23" t="s">
        <v>70</v>
      </c>
      <c r="F652" s="23">
        <v>15</v>
      </c>
      <c r="G652" s="59">
        <v>85000</v>
      </c>
      <c r="H652" s="16" t="s">
        <v>25</v>
      </c>
      <c r="I652" s="577">
        <v>0</v>
      </c>
      <c r="J652" s="23"/>
      <c r="K652" s="23"/>
      <c r="L652" s="23"/>
      <c r="M652" s="69"/>
      <c r="N652" s="68"/>
      <c r="O652" s="23">
        <v>0</v>
      </c>
      <c r="P652" s="23"/>
      <c r="Q652" s="23"/>
      <c r="R652" s="23"/>
      <c r="S652" s="131"/>
      <c r="T652" s="281" t="s">
        <v>569</v>
      </c>
      <c r="U652" s="291">
        <f t="shared" si="159"/>
        <v>5666.666666666667</v>
      </c>
      <c r="V652" s="121">
        <v>2500</v>
      </c>
      <c r="W652" s="122">
        <f>+U652-V652</f>
        <v>3166.666666666667</v>
      </c>
      <c r="X652" s="122">
        <f>+W652-Y652</f>
        <v>1733.3333333333335</v>
      </c>
      <c r="Y652" s="122">
        <f>(U652-5000)/2+1100</f>
        <v>1433.3333333333335</v>
      </c>
      <c r="Z652" s="122">
        <f>+V652*F652</f>
        <v>37500</v>
      </c>
      <c r="AA652" s="122">
        <f>+X652*F652</f>
        <v>26000.000000000004</v>
      </c>
      <c r="AB652" s="123">
        <f>+Y652*F652</f>
        <v>21500.000000000004</v>
      </c>
    </row>
    <row r="653" spans="1:28" ht="15.75" thickBot="1" x14ac:dyDescent="0.3">
      <c r="A653" s="574"/>
      <c r="B653" s="599">
        <v>42382</v>
      </c>
      <c r="C653" s="587">
        <v>45841</v>
      </c>
      <c r="D653" s="62"/>
      <c r="E653" s="574" t="s">
        <v>545</v>
      </c>
      <c r="F653" s="588">
        <v>15</v>
      </c>
      <c r="G653" s="589">
        <f>+F653*5100</f>
        <v>76500</v>
      </c>
      <c r="H653" s="590" t="s">
        <v>22</v>
      </c>
      <c r="I653" s="68">
        <v>0</v>
      </c>
      <c r="J653" s="23"/>
      <c r="K653" s="23"/>
      <c r="L653" s="23"/>
      <c r="M653" s="69"/>
      <c r="N653" s="68">
        <v>0</v>
      </c>
      <c r="O653" s="23"/>
      <c r="P653" s="23"/>
      <c r="Q653" s="23"/>
      <c r="R653" s="23"/>
      <c r="S653" s="131"/>
      <c r="T653" s="135"/>
      <c r="U653" s="292">
        <f t="shared" si="159"/>
        <v>5100</v>
      </c>
      <c r="V653" s="124">
        <v>2500</v>
      </c>
      <c r="W653" s="125">
        <f>+U653-V653</f>
        <v>2600</v>
      </c>
      <c r="X653" s="125">
        <f>+W653-Y653</f>
        <v>1450</v>
      </c>
      <c r="Y653" s="125">
        <f>(U653-5000)/2+1100</f>
        <v>1150</v>
      </c>
      <c r="Z653" s="125">
        <f>+V653*F653</f>
        <v>37500</v>
      </c>
      <c r="AA653" s="125">
        <f>+X653*F653</f>
        <v>21750</v>
      </c>
      <c r="AB653" s="126">
        <f>+Y653*F653</f>
        <v>17250</v>
      </c>
    </row>
    <row r="654" spans="1:28" ht="15.75" thickBot="1" x14ac:dyDescent="0.3">
      <c r="A654" s="116"/>
      <c r="B654" s="613">
        <v>42382</v>
      </c>
      <c r="C654" s="233">
        <v>45842</v>
      </c>
      <c r="D654" s="62"/>
      <c r="E654" s="116" t="s">
        <v>549</v>
      </c>
      <c r="F654" s="116">
        <v>20</v>
      </c>
      <c r="G654" s="554"/>
      <c r="H654" s="558" t="s">
        <v>23</v>
      </c>
      <c r="I654" s="68">
        <v>0</v>
      </c>
      <c r="J654" s="23"/>
      <c r="K654" s="23"/>
      <c r="L654" s="23"/>
      <c r="M654" s="69"/>
      <c r="N654" s="68"/>
      <c r="O654" s="23">
        <v>0</v>
      </c>
      <c r="P654" s="23"/>
      <c r="Q654" s="23"/>
      <c r="R654" s="23"/>
      <c r="S654" s="131"/>
      <c r="T654" s="135"/>
    </row>
    <row r="655" spans="1:28" x14ac:dyDescent="0.25">
      <c r="A655" s="23"/>
      <c r="B655" s="33">
        <v>42382</v>
      </c>
      <c r="C655" s="240">
        <v>45843</v>
      </c>
      <c r="D655" s="601"/>
      <c r="E655" s="23" t="s">
        <v>183</v>
      </c>
      <c r="F655" s="23">
        <v>15</v>
      </c>
      <c r="G655" s="59">
        <v>85000</v>
      </c>
      <c r="H655" s="16" t="s">
        <v>25</v>
      </c>
      <c r="I655" s="577">
        <v>0</v>
      </c>
      <c r="J655" s="23"/>
      <c r="K655" s="23"/>
      <c r="L655" s="23"/>
      <c r="M655" s="69"/>
      <c r="N655" s="68"/>
      <c r="O655" s="23">
        <v>0</v>
      </c>
      <c r="P655" s="23"/>
      <c r="Q655" s="23"/>
      <c r="R655" s="23"/>
      <c r="S655" s="131"/>
      <c r="T655" s="278" t="s">
        <v>570</v>
      </c>
      <c r="U655" s="289">
        <f t="shared" ref="U655:U656" si="160">+G655/F655</f>
        <v>5666.666666666667</v>
      </c>
      <c r="V655" s="117">
        <v>2500</v>
      </c>
      <c r="W655" s="118">
        <f>+U655-V655</f>
        <v>3166.666666666667</v>
      </c>
      <c r="X655" s="118">
        <f>+W655-Y655</f>
        <v>1733.3333333333335</v>
      </c>
      <c r="Y655" s="118">
        <f>(U655-5000)/2+1100</f>
        <v>1433.3333333333335</v>
      </c>
      <c r="Z655" s="118">
        <f>+V655*F655</f>
        <v>37500</v>
      </c>
      <c r="AA655" s="118">
        <f>+X655*F655</f>
        <v>26000.000000000004</v>
      </c>
      <c r="AB655" s="119">
        <f>+Y655*F655</f>
        <v>21500.000000000004</v>
      </c>
    </row>
    <row r="656" spans="1:28" ht="15.75" thickBot="1" x14ac:dyDescent="0.3">
      <c r="A656" s="23"/>
      <c r="B656" s="33">
        <v>42382</v>
      </c>
      <c r="C656" s="240">
        <v>45844</v>
      </c>
      <c r="D656" s="601"/>
      <c r="E656" s="23" t="s">
        <v>67</v>
      </c>
      <c r="F656" s="23">
        <v>15</v>
      </c>
      <c r="G656" s="59">
        <v>85000</v>
      </c>
      <c r="H656" s="16" t="s">
        <v>25</v>
      </c>
      <c r="I656" s="577">
        <v>0</v>
      </c>
      <c r="J656" s="23"/>
      <c r="K656" s="23"/>
      <c r="L656" s="23"/>
      <c r="M656" s="69"/>
      <c r="N656" s="68">
        <v>0</v>
      </c>
      <c r="O656" s="23"/>
      <c r="P656" s="23"/>
      <c r="Q656" s="23"/>
      <c r="R656" s="23"/>
      <c r="S656" s="131"/>
      <c r="T656" s="278" t="s">
        <v>571</v>
      </c>
      <c r="U656" s="291">
        <f t="shared" si="160"/>
        <v>5666.666666666667</v>
      </c>
      <c r="V656" s="121">
        <v>2500</v>
      </c>
      <c r="W656" s="122">
        <f>+U656-V656</f>
        <v>3166.666666666667</v>
      </c>
      <c r="X656" s="122">
        <f>+W656-Y656</f>
        <v>1733.3333333333335</v>
      </c>
      <c r="Y656" s="122">
        <f>(U656-5000)/2+1100</f>
        <v>1433.3333333333335</v>
      </c>
      <c r="Z656" s="122">
        <f>+V656*F656</f>
        <v>37500</v>
      </c>
      <c r="AA656" s="122">
        <f>+X656*F656</f>
        <v>26000.000000000004</v>
      </c>
      <c r="AB656" s="123">
        <f>+Y656*F656</f>
        <v>21500.000000000004</v>
      </c>
    </row>
    <row r="657" spans="1:28" ht="15.75" thickBot="1" x14ac:dyDescent="0.3">
      <c r="A657" s="116"/>
      <c r="B657" s="613">
        <v>42382</v>
      </c>
      <c r="C657" s="233">
        <v>45845</v>
      </c>
      <c r="D657" s="62"/>
      <c r="E657" s="116" t="s">
        <v>121</v>
      </c>
      <c r="F657" s="116">
        <v>15</v>
      </c>
      <c r="G657" s="554"/>
      <c r="H657" s="558" t="s">
        <v>23</v>
      </c>
      <c r="I657" s="68">
        <v>0</v>
      </c>
      <c r="J657" s="23"/>
      <c r="K657" s="23"/>
      <c r="L657" s="23"/>
      <c r="M657" s="69"/>
      <c r="N657" s="68"/>
      <c r="O657" s="23">
        <v>0</v>
      </c>
      <c r="P657" s="23"/>
      <c r="Q657" s="23"/>
      <c r="R657" s="23"/>
      <c r="S657" s="131"/>
      <c r="T657" s="135"/>
    </row>
    <row r="658" spans="1:28" ht="15.75" thickBot="1" x14ac:dyDescent="0.3">
      <c r="A658" s="23"/>
      <c r="B658" s="33">
        <v>42382</v>
      </c>
      <c r="C658" s="240">
        <v>45846</v>
      </c>
      <c r="D658" s="601"/>
      <c r="E658" s="23" t="s">
        <v>181</v>
      </c>
      <c r="F658" s="23">
        <v>22</v>
      </c>
      <c r="G658" s="59">
        <v>125000</v>
      </c>
      <c r="H658" s="16" t="s">
        <v>25</v>
      </c>
      <c r="I658" s="577">
        <v>0</v>
      </c>
      <c r="J658" s="23"/>
      <c r="K658" s="23"/>
      <c r="L658" s="23"/>
      <c r="M658" s="69"/>
      <c r="N658" s="68">
        <v>0</v>
      </c>
      <c r="O658" s="23"/>
      <c r="P658" s="23"/>
      <c r="Q658" s="23"/>
      <c r="R658" s="23"/>
      <c r="S658" s="131"/>
      <c r="T658" s="278" t="s">
        <v>572</v>
      </c>
      <c r="U658" s="292">
        <f t="shared" ref="U658" si="161">+G658/F658</f>
        <v>5681.818181818182</v>
      </c>
      <c r="V658" s="124">
        <v>2500</v>
      </c>
      <c r="W658" s="125">
        <f>+U658-V658</f>
        <v>3181.818181818182</v>
      </c>
      <c r="X658" s="125">
        <f>+W658-Y658</f>
        <v>1740.909090909091</v>
      </c>
      <c r="Y658" s="125">
        <f>(U658-5000)/2+1100</f>
        <v>1440.909090909091</v>
      </c>
      <c r="Z658" s="125">
        <f>+V658*F658</f>
        <v>55000</v>
      </c>
      <c r="AA658" s="125">
        <f>+X658*F658</f>
        <v>38300</v>
      </c>
      <c r="AB658" s="126">
        <f>+Y658*F658</f>
        <v>31700</v>
      </c>
    </row>
    <row r="659" spans="1:28" ht="15.75" thickBot="1" x14ac:dyDescent="0.3">
      <c r="A659" s="116"/>
      <c r="B659" s="613">
        <v>42382</v>
      </c>
      <c r="C659" s="233">
        <v>45847</v>
      </c>
      <c r="D659" s="62"/>
      <c r="E659" s="116" t="s">
        <v>127</v>
      </c>
      <c r="F659" s="116">
        <v>15</v>
      </c>
      <c r="G659" s="554"/>
      <c r="H659" s="558" t="s">
        <v>23</v>
      </c>
      <c r="I659" s="68">
        <v>0</v>
      </c>
      <c r="J659" s="23"/>
      <c r="K659" s="23"/>
      <c r="L659" s="23"/>
      <c r="M659" s="69"/>
      <c r="N659" s="68">
        <v>0</v>
      </c>
      <c r="O659" s="23"/>
      <c r="P659" s="23"/>
      <c r="Q659" s="23"/>
      <c r="R659" s="23"/>
      <c r="S659" s="131"/>
      <c r="T659" s="135"/>
    </row>
    <row r="660" spans="1:28" x14ac:dyDescent="0.25">
      <c r="A660" s="23"/>
      <c r="B660" s="33">
        <v>42382</v>
      </c>
      <c r="C660" s="240">
        <v>45848</v>
      </c>
      <c r="D660" s="601"/>
      <c r="E660" s="23" t="s">
        <v>179</v>
      </c>
      <c r="F660" s="23">
        <v>15</v>
      </c>
      <c r="G660" s="59">
        <v>85000</v>
      </c>
      <c r="H660" s="16" t="s">
        <v>25</v>
      </c>
      <c r="I660" s="577">
        <v>0</v>
      </c>
      <c r="J660" s="23"/>
      <c r="K660" s="23"/>
      <c r="L660" s="23"/>
      <c r="M660" s="69"/>
      <c r="N660" s="68"/>
      <c r="O660" s="23">
        <v>0</v>
      </c>
      <c r="P660" s="23"/>
      <c r="Q660" s="23"/>
      <c r="R660" s="23"/>
      <c r="S660" s="131"/>
      <c r="T660" s="278" t="s">
        <v>573</v>
      </c>
      <c r="U660" s="289">
        <f t="shared" ref="U660:U661" si="162">+G660/F660</f>
        <v>5666.666666666667</v>
      </c>
      <c r="V660" s="117">
        <v>2500</v>
      </c>
      <c r="W660" s="118">
        <f>+U660-V660</f>
        <v>3166.666666666667</v>
      </c>
      <c r="X660" s="118">
        <f>+W660-Y660</f>
        <v>1733.3333333333335</v>
      </c>
      <c r="Y660" s="118">
        <f>(U660-5000)/2+1100</f>
        <v>1433.3333333333335</v>
      </c>
      <c r="Z660" s="118">
        <f>+V660*F660</f>
        <v>37500</v>
      </c>
      <c r="AA660" s="118">
        <f>+X660*F660</f>
        <v>26000.000000000004</v>
      </c>
      <c r="AB660" s="119">
        <f>+Y660*F660</f>
        <v>21500.000000000004</v>
      </c>
    </row>
    <row r="661" spans="1:28" ht="15.75" thickBot="1" x14ac:dyDescent="0.3">
      <c r="A661" s="23"/>
      <c r="B661" s="33">
        <v>42382</v>
      </c>
      <c r="C661" s="240">
        <v>45849</v>
      </c>
      <c r="D661" s="577"/>
      <c r="E661" s="23" t="s">
        <v>74</v>
      </c>
      <c r="F661" s="23">
        <v>7</v>
      </c>
      <c r="G661" s="59">
        <v>39662</v>
      </c>
      <c r="H661" s="16" t="s">
        <v>25</v>
      </c>
      <c r="I661" s="577">
        <v>0</v>
      </c>
      <c r="J661" s="23"/>
      <c r="K661" s="23"/>
      <c r="L661" s="23"/>
      <c r="M661" s="69"/>
      <c r="N661" s="68">
        <v>0</v>
      </c>
      <c r="O661" s="23"/>
      <c r="P661" s="23"/>
      <c r="Q661" s="23"/>
      <c r="R661" s="23"/>
      <c r="S661" s="23"/>
      <c r="T661" s="278" t="s">
        <v>574</v>
      </c>
      <c r="U661" s="291">
        <f t="shared" si="162"/>
        <v>5666</v>
      </c>
      <c r="V661" s="121">
        <v>2500</v>
      </c>
      <c r="W661" s="122">
        <f>+U661-V661</f>
        <v>3166</v>
      </c>
      <c r="X661" s="122">
        <f>+W661-Y661</f>
        <v>1733</v>
      </c>
      <c r="Y661" s="122">
        <f>(U661-5000)/2+1100</f>
        <v>1433</v>
      </c>
      <c r="Z661" s="122">
        <f>+V661*F661</f>
        <v>17500</v>
      </c>
      <c r="AA661" s="122">
        <f>+X661*F661</f>
        <v>12131</v>
      </c>
      <c r="AB661" s="123">
        <f>+Y661*F661</f>
        <v>10031</v>
      </c>
    </row>
    <row r="662" spans="1:28" x14ac:dyDescent="0.25">
      <c r="A662" s="32"/>
      <c r="B662" s="613">
        <v>42382</v>
      </c>
      <c r="C662" s="233">
        <v>45850</v>
      </c>
      <c r="D662" s="94"/>
      <c r="E662" s="116" t="s">
        <v>128</v>
      </c>
      <c r="F662" s="116">
        <v>15</v>
      </c>
      <c r="G662" s="554"/>
      <c r="H662" s="558" t="s">
        <v>23</v>
      </c>
      <c r="I662" s="68">
        <v>0</v>
      </c>
      <c r="J662" s="23"/>
      <c r="K662" s="23"/>
      <c r="L662" s="23"/>
      <c r="M662" s="69"/>
      <c r="N662" s="68"/>
      <c r="O662" s="23">
        <v>0</v>
      </c>
      <c r="P662" s="23"/>
      <c r="Q662" s="23"/>
      <c r="R662" s="23"/>
      <c r="S662" s="23"/>
      <c r="T662" s="135"/>
    </row>
    <row r="663" spans="1:28" x14ac:dyDescent="0.25">
      <c r="A663" s="23"/>
      <c r="B663" s="33">
        <v>42382</v>
      </c>
      <c r="C663" s="16">
        <v>45851</v>
      </c>
      <c r="D663" s="23">
        <v>10072</v>
      </c>
      <c r="E663" s="23" t="s">
        <v>462</v>
      </c>
      <c r="F663" s="23">
        <v>14</v>
      </c>
      <c r="G663" s="59"/>
      <c r="H663" s="23" t="s">
        <v>50</v>
      </c>
      <c r="I663" s="577"/>
      <c r="J663" s="23"/>
      <c r="K663" s="23"/>
      <c r="L663" s="23">
        <v>0</v>
      </c>
      <c r="M663" s="69"/>
      <c r="N663" s="68"/>
      <c r="O663" s="23"/>
      <c r="P663" s="23"/>
      <c r="Q663" s="23"/>
      <c r="R663" s="23"/>
      <c r="S663" s="23">
        <v>0</v>
      </c>
      <c r="T663" s="135"/>
    </row>
    <row r="664" spans="1:28" ht="15.75" thickBot="1" x14ac:dyDescent="0.3">
      <c r="A664" s="94"/>
      <c r="B664" s="613">
        <v>42382</v>
      </c>
      <c r="C664" s="233">
        <v>45852</v>
      </c>
      <c r="D664" s="32"/>
      <c r="E664" s="116" t="s">
        <v>126</v>
      </c>
      <c r="F664" s="116">
        <v>15</v>
      </c>
      <c r="G664" s="554"/>
      <c r="H664" s="558" t="s">
        <v>23</v>
      </c>
      <c r="I664" s="68">
        <v>0</v>
      </c>
      <c r="J664" s="23"/>
      <c r="K664" s="23"/>
      <c r="L664" s="23"/>
      <c r="M664" s="69"/>
      <c r="N664" s="68">
        <v>0</v>
      </c>
      <c r="O664" s="23"/>
      <c r="P664" s="23"/>
      <c r="Q664" s="23"/>
      <c r="R664" s="23"/>
      <c r="S664" s="23"/>
      <c r="T664" s="135"/>
    </row>
    <row r="665" spans="1:28" x14ac:dyDescent="0.25">
      <c r="A665" s="23"/>
      <c r="B665" s="33">
        <v>42382</v>
      </c>
      <c r="C665" s="240">
        <v>45853</v>
      </c>
      <c r="D665" s="577"/>
      <c r="E665" s="23" t="s">
        <v>185</v>
      </c>
      <c r="F665" s="23">
        <v>7</v>
      </c>
      <c r="G665" s="59">
        <v>39662</v>
      </c>
      <c r="H665" s="16" t="s">
        <v>25</v>
      </c>
      <c r="I665" s="577">
        <v>0</v>
      </c>
      <c r="J665" s="23"/>
      <c r="K665" s="23"/>
      <c r="L665" s="23"/>
      <c r="M665" s="69"/>
      <c r="N665" s="68"/>
      <c r="O665" s="23">
        <v>0</v>
      </c>
      <c r="P665" s="23"/>
      <c r="Q665" s="23"/>
      <c r="R665" s="23"/>
      <c r="S665" s="23"/>
      <c r="T665" s="278" t="s">
        <v>575</v>
      </c>
      <c r="U665" s="289">
        <f t="shared" ref="U665:U667" si="163">+G665/F665</f>
        <v>5666</v>
      </c>
      <c r="V665" s="117">
        <v>2500</v>
      </c>
      <c r="W665" s="118">
        <f>+U665-V665</f>
        <v>3166</v>
      </c>
      <c r="X665" s="118">
        <f>+W665-Y665</f>
        <v>1733</v>
      </c>
      <c r="Y665" s="118">
        <f>(U665-5000)/2+1100</f>
        <v>1433</v>
      </c>
      <c r="Z665" s="118">
        <f>+V665*F665</f>
        <v>17500</v>
      </c>
      <c r="AA665" s="118">
        <f>+X665*F665</f>
        <v>12131</v>
      </c>
      <c r="AB665" s="119">
        <f>+Y665*F665</f>
        <v>10031</v>
      </c>
    </row>
    <row r="666" spans="1:28" x14ac:dyDescent="0.25">
      <c r="A666" s="23"/>
      <c r="B666" s="33">
        <v>42382</v>
      </c>
      <c r="C666" s="240">
        <v>45854</v>
      </c>
      <c r="D666" s="577"/>
      <c r="E666" s="23" t="s">
        <v>78</v>
      </c>
      <c r="F666" s="23">
        <v>7</v>
      </c>
      <c r="G666" s="59">
        <v>39662</v>
      </c>
      <c r="H666" s="16" t="s">
        <v>25</v>
      </c>
      <c r="I666" s="577">
        <v>0</v>
      </c>
      <c r="J666" s="23"/>
      <c r="K666" s="23"/>
      <c r="L666" s="23"/>
      <c r="M666" s="69"/>
      <c r="N666" s="68"/>
      <c r="O666" s="23">
        <v>0</v>
      </c>
      <c r="P666" s="23"/>
      <c r="Q666" s="23"/>
      <c r="R666" s="23"/>
      <c r="S666" s="23"/>
      <c r="T666" s="278" t="s">
        <v>576</v>
      </c>
      <c r="U666" s="290">
        <f t="shared" si="163"/>
        <v>5666</v>
      </c>
      <c r="V666" s="21">
        <v>2500</v>
      </c>
      <c r="W666" s="22">
        <f>+U666-V666</f>
        <v>3166</v>
      </c>
      <c r="X666" s="22">
        <f>+W666-Y666</f>
        <v>1733</v>
      </c>
      <c r="Y666" s="22">
        <f>(U666-5000)/2+1100</f>
        <v>1433</v>
      </c>
      <c r="Z666" s="22">
        <f>+V666*F666</f>
        <v>17500</v>
      </c>
      <c r="AA666" s="22">
        <f>+X666*F666</f>
        <v>12131</v>
      </c>
      <c r="AB666" s="120">
        <f>+Y666*F666</f>
        <v>10031</v>
      </c>
    </row>
    <row r="667" spans="1:28" ht="15.75" thickBot="1" x14ac:dyDescent="0.3">
      <c r="A667" s="23"/>
      <c r="B667" s="545">
        <v>42382</v>
      </c>
      <c r="C667" s="544">
        <v>45855</v>
      </c>
      <c r="D667" s="155"/>
      <c r="E667" s="94" t="s">
        <v>173</v>
      </c>
      <c r="F667" s="94">
        <v>7</v>
      </c>
      <c r="G667" s="95">
        <v>39662</v>
      </c>
      <c r="H667" s="56" t="s">
        <v>25</v>
      </c>
      <c r="I667" s="577">
        <v>0</v>
      </c>
      <c r="J667" s="23"/>
      <c r="K667" s="23"/>
      <c r="L667" s="23"/>
      <c r="M667" s="69"/>
      <c r="N667" s="68">
        <v>0</v>
      </c>
      <c r="O667" s="23"/>
      <c r="P667" s="23"/>
      <c r="Q667" s="23"/>
      <c r="R667" s="23"/>
      <c r="S667" s="23"/>
      <c r="T667" s="278" t="s">
        <v>577</v>
      </c>
      <c r="U667" s="291">
        <f t="shared" si="163"/>
        <v>5666</v>
      </c>
      <c r="V667" s="121">
        <v>2500</v>
      </c>
      <c r="W667" s="122">
        <f>+U667-V667</f>
        <v>3166</v>
      </c>
      <c r="X667" s="122">
        <f>+W667-Y667</f>
        <v>1733</v>
      </c>
      <c r="Y667" s="122">
        <f>(U667-5000)/2+1100</f>
        <v>1433</v>
      </c>
      <c r="Z667" s="122">
        <f>+V667*F667</f>
        <v>17500</v>
      </c>
      <c r="AA667" s="122">
        <f>+X667*F667</f>
        <v>12131</v>
      </c>
      <c r="AB667" s="123">
        <f>+Y667*F667</f>
        <v>10031</v>
      </c>
    </row>
    <row r="668" spans="1:28" ht="15.75" thickBot="1" x14ac:dyDescent="0.3">
      <c r="A668" s="116"/>
      <c r="B668" s="33">
        <v>42382</v>
      </c>
      <c r="C668" s="16">
        <v>45856</v>
      </c>
      <c r="D668" s="23">
        <v>10073</v>
      </c>
      <c r="E668" s="23" t="s">
        <v>101</v>
      </c>
      <c r="F668" s="23">
        <v>14</v>
      </c>
      <c r="G668" s="59"/>
      <c r="H668" s="23" t="s">
        <v>50</v>
      </c>
      <c r="I668" s="577">
        <v>0</v>
      </c>
      <c r="J668" s="23"/>
      <c r="K668" s="23"/>
      <c r="L668" s="23"/>
      <c r="M668" s="69"/>
      <c r="N668" s="68"/>
      <c r="O668" s="23"/>
      <c r="P668" s="23"/>
      <c r="Q668" s="23"/>
      <c r="R668" s="23"/>
      <c r="S668" s="23">
        <v>0</v>
      </c>
      <c r="T668" s="135"/>
    </row>
    <row r="669" spans="1:28" ht="15.75" thickBot="1" x14ac:dyDescent="0.3">
      <c r="A669" s="23"/>
      <c r="B669" s="613">
        <v>42382</v>
      </c>
      <c r="C669" s="572">
        <v>45857</v>
      </c>
      <c r="D669" s="156"/>
      <c r="E669" s="116" t="s">
        <v>478</v>
      </c>
      <c r="F669" s="116">
        <v>15</v>
      </c>
      <c r="G669" s="554">
        <v>85000</v>
      </c>
      <c r="H669" s="233" t="s">
        <v>25</v>
      </c>
      <c r="I669" s="577">
        <v>0</v>
      </c>
      <c r="J669" s="23"/>
      <c r="K669" s="23"/>
      <c r="L669" s="23"/>
      <c r="M669" s="69"/>
      <c r="N669" s="68">
        <v>0</v>
      </c>
      <c r="O669" s="23"/>
      <c r="P669" s="23"/>
      <c r="Q669" s="23"/>
      <c r="R669" s="23"/>
      <c r="S669" s="23"/>
      <c r="T669" s="278" t="s">
        <v>578</v>
      </c>
      <c r="U669" s="292">
        <f t="shared" ref="U669" si="164">+G669/F669</f>
        <v>5666.666666666667</v>
      </c>
      <c r="V669" s="124">
        <v>2500</v>
      </c>
      <c r="W669" s="125">
        <f>+U669-V669</f>
        <v>3166.666666666667</v>
      </c>
      <c r="X669" s="125">
        <f>+W669-Y669</f>
        <v>1733.3333333333335</v>
      </c>
      <c r="Y669" s="125">
        <f>(U669-5000)/2+1100</f>
        <v>1433.3333333333335</v>
      </c>
      <c r="Z669" s="125">
        <f>+V669*F669</f>
        <v>37500</v>
      </c>
      <c r="AA669" s="125">
        <f>+X669*F669</f>
        <v>26000.000000000004</v>
      </c>
      <c r="AB669" s="126">
        <f>+Y669*F669</f>
        <v>21500.000000000004</v>
      </c>
    </row>
    <row r="670" spans="1:28" x14ac:dyDescent="0.25">
      <c r="A670" s="32"/>
      <c r="B670" s="33">
        <v>42382</v>
      </c>
      <c r="C670" s="16">
        <v>45858</v>
      </c>
      <c r="D670" s="23">
        <v>10077</v>
      </c>
      <c r="E670" s="23" t="s">
        <v>90</v>
      </c>
      <c r="F670" s="23">
        <v>14</v>
      </c>
      <c r="G670" s="59"/>
      <c r="H670" s="23" t="s">
        <v>50</v>
      </c>
      <c r="I670" s="577">
        <v>0</v>
      </c>
      <c r="J670" s="23"/>
      <c r="K670" s="23"/>
      <c r="L670" s="23"/>
      <c r="M670" s="69"/>
      <c r="N670" s="68"/>
      <c r="O670" s="23"/>
      <c r="P670" s="23"/>
      <c r="Q670" s="23"/>
      <c r="R670" s="23"/>
      <c r="S670" s="23">
        <v>0</v>
      </c>
      <c r="T670" s="135"/>
    </row>
    <row r="671" spans="1:28" ht="15.75" thickBot="1" x14ac:dyDescent="0.3">
      <c r="A671" s="94"/>
      <c r="B671" s="33">
        <v>42382</v>
      </c>
      <c r="C671" s="16">
        <v>45859</v>
      </c>
      <c r="D671" s="23">
        <v>10075</v>
      </c>
      <c r="E671" s="23" t="s">
        <v>109</v>
      </c>
      <c r="F671" s="23">
        <v>14</v>
      </c>
      <c r="G671" s="59"/>
      <c r="H671" s="23" t="s">
        <v>50</v>
      </c>
      <c r="I671" s="577">
        <v>0</v>
      </c>
      <c r="J671" s="23"/>
      <c r="K671" s="23"/>
      <c r="L671" s="23"/>
      <c r="M671" s="69"/>
      <c r="N671" s="68"/>
      <c r="O671" s="23"/>
      <c r="P671" s="23"/>
      <c r="Q671" s="23"/>
      <c r="R671" s="23"/>
      <c r="S671" s="23">
        <v>0</v>
      </c>
      <c r="T671" s="135"/>
    </row>
    <row r="672" spans="1:28" ht="15.75" thickBot="1" x14ac:dyDescent="0.3">
      <c r="A672" s="23"/>
      <c r="B672" s="613">
        <v>42382</v>
      </c>
      <c r="C672" s="572">
        <v>45860</v>
      </c>
      <c r="D672" s="156"/>
      <c r="E672" s="116" t="s">
        <v>103</v>
      </c>
      <c r="F672" s="116">
        <v>15</v>
      </c>
      <c r="G672" s="554">
        <v>85000</v>
      </c>
      <c r="H672" s="233" t="s">
        <v>25</v>
      </c>
      <c r="I672" s="577">
        <v>0</v>
      </c>
      <c r="J672" s="23"/>
      <c r="K672" s="23"/>
      <c r="L672" s="23"/>
      <c r="M672" s="69"/>
      <c r="N672" s="68">
        <v>0</v>
      </c>
      <c r="O672" s="23"/>
      <c r="P672" s="23"/>
      <c r="Q672" s="23"/>
      <c r="R672" s="23"/>
      <c r="S672" s="23"/>
      <c r="T672" s="278" t="s">
        <v>579</v>
      </c>
      <c r="U672" s="292">
        <f t="shared" ref="U672" si="165">+G672/F672</f>
        <v>5666.666666666667</v>
      </c>
      <c r="V672" s="124">
        <v>2500</v>
      </c>
      <c r="W672" s="125">
        <f>+U672-V672</f>
        <v>3166.666666666667</v>
      </c>
      <c r="X672" s="125">
        <f>+W672-Y672</f>
        <v>1733.3333333333335</v>
      </c>
      <c r="Y672" s="125">
        <f>(U672-5000)/2+1100</f>
        <v>1433.3333333333335</v>
      </c>
      <c r="Z672" s="125">
        <f>+V672*F672</f>
        <v>37500</v>
      </c>
      <c r="AA672" s="125">
        <f>+X672*F672</f>
        <v>26000.000000000004</v>
      </c>
      <c r="AB672" s="126">
        <f>+Y672*F672</f>
        <v>21500.000000000004</v>
      </c>
    </row>
    <row r="673" spans="1:28" x14ac:dyDescent="0.25">
      <c r="A673" s="32"/>
      <c r="B673" s="33">
        <v>42382</v>
      </c>
      <c r="C673" s="16">
        <v>45861</v>
      </c>
      <c r="D673" s="23">
        <v>10076</v>
      </c>
      <c r="E673" s="23" t="s">
        <v>120</v>
      </c>
      <c r="F673" s="23">
        <v>14</v>
      </c>
      <c r="G673" s="59"/>
      <c r="H673" s="23" t="s">
        <v>50</v>
      </c>
      <c r="I673" s="577"/>
      <c r="J673" s="23"/>
      <c r="K673" s="23"/>
      <c r="L673" s="23">
        <v>0</v>
      </c>
      <c r="M673" s="69"/>
      <c r="N673" s="68"/>
      <c r="O673" s="23"/>
      <c r="P673" s="23"/>
      <c r="Q673" s="23"/>
      <c r="R673" s="23"/>
      <c r="S673" s="23">
        <v>0</v>
      </c>
      <c r="T673" s="135"/>
    </row>
    <row r="674" spans="1:28" x14ac:dyDescent="0.25">
      <c r="A674" s="23"/>
      <c r="B674" s="33">
        <v>42382</v>
      </c>
      <c r="C674" s="16">
        <v>45862</v>
      </c>
      <c r="D674" s="23">
        <v>10074</v>
      </c>
      <c r="E674" s="23" t="s">
        <v>580</v>
      </c>
      <c r="F674" s="23">
        <v>14</v>
      </c>
      <c r="G674" s="59"/>
      <c r="H674" s="23" t="s">
        <v>50</v>
      </c>
      <c r="I674" s="577"/>
      <c r="J674" s="23"/>
      <c r="K674" s="23"/>
      <c r="L674" s="23">
        <v>0</v>
      </c>
      <c r="M674" s="69"/>
      <c r="N674" s="68"/>
      <c r="O674" s="23"/>
      <c r="P674" s="23"/>
      <c r="Q674" s="23"/>
      <c r="R674" s="23"/>
      <c r="S674" s="23">
        <v>0</v>
      </c>
      <c r="T674" s="135"/>
    </row>
    <row r="675" spans="1:28" ht="15.75" thickBot="1" x14ac:dyDescent="0.3">
      <c r="A675" s="94"/>
      <c r="B675" s="613">
        <v>42382</v>
      </c>
      <c r="C675" s="233">
        <v>45863</v>
      </c>
      <c r="D675" s="32"/>
      <c r="E675" s="116" t="s">
        <v>581</v>
      </c>
      <c r="F675" s="116">
        <v>15</v>
      </c>
      <c r="G675" s="554"/>
      <c r="H675" s="558" t="s">
        <v>51</v>
      </c>
      <c r="I675" s="68">
        <v>0</v>
      </c>
      <c r="J675" s="23"/>
      <c r="K675" s="23"/>
      <c r="L675" s="23"/>
      <c r="M675" s="69"/>
      <c r="N675" s="68">
        <v>0</v>
      </c>
      <c r="O675" s="23"/>
      <c r="P675" s="23"/>
      <c r="Q675" s="23"/>
      <c r="R675" s="23"/>
      <c r="S675" s="23"/>
      <c r="T675" s="135"/>
    </row>
    <row r="676" spans="1:28" ht="15.75" thickBot="1" x14ac:dyDescent="0.3">
      <c r="A676" s="23"/>
      <c r="B676" s="33">
        <v>42382</v>
      </c>
      <c r="C676" s="240">
        <v>45864</v>
      </c>
      <c r="D676" s="577"/>
      <c r="E676" s="23" t="s">
        <v>183</v>
      </c>
      <c r="F676" s="23">
        <v>15</v>
      </c>
      <c r="G676" s="59">
        <v>85000</v>
      </c>
      <c r="H676" s="16" t="s">
        <v>25</v>
      </c>
      <c r="I676" s="577">
        <v>0</v>
      </c>
      <c r="J676" s="23"/>
      <c r="K676" s="23"/>
      <c r="L676" s="23"/>
      <c r="M676" s="69"/>
      <c r="N676" s="68">
        <v>0</v>
      </c>
      <c r="O676" s="23"/>
      <c r="P676" s="23"/>
      <c r="Q676" s="23"/>
      <c r="R676" s="23"/>
      <c r="S676" s="23"/>
      <c r="T676" s="278" t="s">
        <v>582</v>
      </c>
      <c r="U676" s="292">
        <f t="shared" ref="U676" si="166">+G676/F676</f>
        <v>5666.666666666667</v>
      </c>
      <c r="V676" s="124">
        <v>2500</v>
      </c>
      <c r="W676" s="125">
        <f>+U676-V676</f>
        <v>3166.666666666667</v>
      </c>
      <c r="X676" s="125">
        <f>+W676-Y676</f>
        <v>1733.3333333333335</v>
      </c>
      <c r="Y676" s="125">
        <f>(U676-5000)/2+1100</f>
        <v>1433.3333333333335</v>
      </c>
      <c r="Z676" s="125">
        <f>+V676*F676</f>
        <v>37500</v>
      </c>
      <c r="AA676" s="125">
        <f>+X676*F676</f>
        <v>26000.000000000004</v>
      </c>
      <c r="AB676" s="126">
        <f>+Y676*F676</f>
        <v>21500.000000000004</v>
      </c>
    </row>
    <row r="677" spans="1:28" ht="15.75" thickBot="1" x14ac:dyDescent="0.3">
      <c r="A677" s="226"/>
      <c r="B677" s="613">
        <v>42382</v>
      </c>
      <c r="C677" s="591">
        <v>45865</v>
      </c>
      <c r="D677" s="42"/>
      <c r="E677" s="226" t="s">
        <v>545</v>
      </c>
      <c r="F677" s="116">
        <v>15</v>
      </c>
      <c r="G677" s="554">
        <f>+F677*5100</f>
        <v>76500</v>
      </c>
      <c r="H677" s="227" t="s">
        <v>22</v>
      </c>
      <c r="I677" s="70">
        <v>0</v>
      </c>
      <c r="J677" s="42"/>
      <c r="K677" s="42"/>
      <c r="L677" s="42"/>
      <c r="M677" s="71"/>
      <c r="N677" s="70"/>
      <c r="O677" s="42">
        <v>0</v>
      </c>
      <c r="P677" s="42"/>
      <c r="Q677" s="42"/>
      <c r="R677" s="42"/>
      <c r="S677" s="42"/>
      <c r="T677" s="142"/>
      <c r="U677" s="292">
        <f t="shared" ref="U677" si="167">+G677/F677</f>
        <v>5100</v>
      </c>
      <c r="V677" s="124">
        <v>2500</v>
      </c>
      <c r="W677" s="125">
        <f>+U677-V677</f>
        <v>2600</v>
      </c>
      <c r="X677" s="125">
        <f>+W677-Y677</f>
        <v>1450</v>
      </c>
      <c r="Y677" s="125">
        <f>(U677-5000)/2+1100</f>
        <v>1150</v>
      </c>
      <c r="Z677" s="125">
        <f>+V677*F677</f>
        <v>37500</v>
      </c>
      <c r="AA677" s="125">
        <f>+X677*F677</f>
        <v>21750</v>
      </c>
      <c r="AB677" s="126">
        <f>+Y677*F677</f>
        <v>17250</v>
      </c>
    </row>
    <row r="678" spans="1:28" ht="15.75" thickBot="1" x14ac:dyDescent="0.3">
      <c r="A678" s="23"/>
      <c r="B678" s="31">
        <v>42383</v>
      </c>
      <c r="C678" s="240">
        <v>45866</v>
      </c>
      <c r="D678" s="579"/>
      <c r="E678" s="23" t="s">
        <v>584</v>
      </c>
      <c r="F678" s="23">
        <v>7</v>
      </c>
      <c r="G678" s="59">
        <v>39662</v>
      </c>
      <c r="H678" s="16" t="s">
        <v>25</v>
      </c>
      <c r="I678" s="610">
        <v>0</v>
      </c>
      <c r="J678" s="128"/>
      <c r="K678" s="128"/>
      <c r="L678" s="128"/>
      <c r="M678" s="129"/>
      <c r="N678" s="78">
        <v>0</v>
      </c>
      <c r="O678" s="32"/>
      <c r="P678" s="32"/>
      <c r="Q678" s="32"/>
      <c r="R678" s="32"/>
      <c r="S678" s="32"/>
      <c r="T678" s="280" t="s">
        <v>585</v>
      </c>
      <c r="U678" s="292">
        <f t="shared" ref="U678" si="168">+G678/F678</f>
        <v>5666</v>
      </c>
      <c r="V678" s="124">
        <v>2500</v>
      </c>
      <c r="W678" s="125">
        <f>+U678-V678</f>
        <v>3166</v>
      </c>
      <c r="X678" s="125">
        <f>+W678-Y678</f>
        <v>1733</v>
      </c>
      <c r="Y678" s="125">
        <f>(U678-5000)/2+1100</f>
        <v>1433</v>
      </c>
      <c r="Z678" s="125">
        <f>+V678*F678</f>
        <v>17500</v>
      </c>
      <c r="AA678" s="125">
        <f>+X678*F678</f>
        <v>12131</v>
      </c>
      <c r="AB678" s="126">
        <f>+Y678*F678</f>
        <v>10031</v>
      </c>
    </row>
    <row r="679" spans="1:28" x14ac:dyDescent="0.25">
      <c r="A679" s="32"/>
      <c r="B679" s="550">
        <v>42383</v>
      </c>
      <c r="C679" s="233">
        <v>45867</v>
      </c>
      <c r="D679" s="94"/>
      <c r="E679" s="116" t="s">
        <v>140</v>
      </c>
      <c r="F679" s="116">
        <v>15</v>
      </c>
      <c r="G679" s="554"/>
      <c r="H679" s="558" t="s">
        <v>51</v>
      </c>
      <c r="I679" s="68">
        <v>0</v>
      </c>
      <c r="J679" s="23"/>
      <c r="K679" s="23"/>
      <c r="L679" s="23"/>
      <c r="M679" s="69"/>
      <c r="N679" s="68"/>
      <c r="O679" s="23">
        <v>0</v>
      </c>
      <c r="P679" s="23"/>
      <c r="Q679" s="23"/>
      <c r="R679" s="23"/>
      <c r="S679" s="23"/>
      <c r="T679" s="135"/>
    </row>
    <row r="680" spans="1:28" ht="15.75" thickBot="1" x14ac:dyDescent="0.3">
      <c r="A680" s="94"/>
      <c r="B680" s="31">
        <v>42383</v>
      </c>
      <c r="C680" s="16">
        <v>45868</v>
      </c>
      <c r="D680" s="23">
        <v>10078</v>
      </c>
      <c r="E680" s="23" t="s">
        <v>462</v>
      </c>
      <c r="F680" s="23">
        <v>14</v>
      </c>
      <c r="G680" s="59"/>
      <c r="H680" s="23" t="s">
        <v>50</v>
      </c>
      <c r="I680" s="577"/>
      <c r="J680" s="23"/>
      <c r="K680" s="23"/>
      <c r="L680" s="23">
        <v>0</v>
      </c>
      <c r="M680" s="69"/>
      <c r="N680" s="68"/>
      <c r="O680" s="23"/>
      <c r="P680" s="23"/>
      <c r="Q680" s="23"/>
      <c r="R680" s="23"/>
      <c r="S680" s="23">
        <v>0</v>
      </c>
      <c r="T680" s="135"/>
    </row>
    <row r="681" spans="1:28" x14ac:dyDescent="0.25">
      <c r="A681" s="23"/>
      <c r="B681" s="41">
        <v>42383</v>
      </c>
      <c r="C681" s="350">
        <v>45869</v>
      </c>
      <c r="D681" s="579"/>
      <c r="E681" s="32" t="s">
        <v>111</v>
      </c>
      <c r="F681" s="32">
        <v>15</v>
      </c>
      <c r="G681" s="76">
        <v>85000</v>
      </c>
      <c r="H681" s="24" t="s">
        <v>25</v>
      </c>
      <c r="I681" s="577">
        <v>0</v>
      </c>
      <c r="J681" s="23"/>
      <c r="K681" s="23"/>
      <c r="L681" s="23"/>
      <c r="M681" s="69"/>
      <c r="N681" s="68">
        <v>0</v>
      </c>
      <c r="O681" s="23"/>
      <c r="P681" s="23"/>
      <c r="Q681" s="23"/>
      <c r="R681" s="23"/>
      <c r="S681" s="23"/>
      <c r="T681" s="278" t="s">
        <v>586</v>
      </c>
      <c r="U681" s="289">
        <f t="shared" ref="U681:U682" si="169">+G681/F681</f>
        <v>5666.666666666667</v>
      </c>
      <c r="V681" s="117">
        <v>2500</v>
      </c>
      <c r="W681" s="118">
        <f>+U681-V681</f>
        <v>3166.666666666667</v>
      </c>
      <c r="X681" s="118">
        <f>+W681-Y681</f>
        <v>1733.3333333333335</v>
      </c>
      <c r="Y681" s="118">
        <f>(U681-5000)/2+1100</f>
        <v>1433.3333333333335</v>
      </c>
      <c r="Z681" s="118">
        <f>+V681*F681</f>
        <v>37500</v>
      </c>
      <c r="AA681" s="118">
        <f>+X681*F681</f>
        <v>26000.000000000004</v>
      </c>
      <c r="AB681" s="119">
        <f>+Y681*F681</f>
        <v>21500.000000000004</v>
      </c>
    </row>
    <row r="682" spans="1:28" ht="15.75" thickBot="1" x14ac:dyDescent="0.3">
      <c r="A682" s="23"/>
      <c r="B682" s="31">
        <v>42383</v>
      </c>
      <c r="C682" s="240">
        <v>45870</v>
      </c>
      <c r="D682" s="577"/>
      <c r="E682" s="23" t="s">
        <v>562</v>
      </c>
      <c r="F682" s="23">
        <v>7</v>
      </c>
      <c r="G682" s="59">
        <v>39662</v>
      </c>
      <c r="H682" s="16" t="s">
        <v>25</v>
      </c>
      <c r="I682" s="577">
        <v>0</v>
      </c>
      <c r="J682" s="23"/>
      <c r="K682" s="23"/>
      <c r="L682" s="23"/>
      <c r="M682" s="69"/>
      <c r="N682" s="68"/>
      <c r="O682" s="23">
        <v>0</v>
      </c>
      <c r="P682" s="23"/>
      <c r="Q682" s="23"/>
      <c r="R682" s="23"/>
      <c r="S682" s="23"/>
      <c r="T682" s="278" t="s">
        <v>587</v>
      </c>
      <c r="U682" s="291">
        <f t="shared" si="169"/>
        <v>5666</v>
      </c>
      <c r="V682" s="121">
        <v>2500</v>
      </c>
      <c r="W682" s="122">
        <f>+U682-V682</f>
        <v>3166</v>
      </c>
      <c r="X682" s="122">
        <f>+W682-Y682</f>
        <v>1733</v>
      </c>
      <c r="Y682" s="122">
        <f>(U682-5000)/2+1100</f>
        <v>1433</v>
      </c>
      <c r="Z682" s="122">
        <f>+V682*F682</f>
        <v>17500</v>
      </c>
      <c r="AA682" s="122">
        <f>+X682*F682</f>
        <v>12131</v>
      </c>
      <c r="AB682" s="123">
        <f>+Y682*F682</f>
        <v>10031</v>
      </c>
    </row>
    <row r="683" spans="1:28" x14ac:dyDescent="0.25">
      <c r="A683" s="32"/>
      <c r="B683" s="41">
        <v>42383</v>
      </c>
      <c r="C683" s="24">
        <v>45871</v>
      </c>
      <c r="D683" s="23"/>
      <c r="E683" s="32" t="s">
        <v>549</v>
      </c>
      <c r="F683" s="32">
        <v>20</v>
      </c>
      <c r="G683" s="76"/>
      <c r="H683" s="77" t="s">
        <v>23</v>
      </c>
      <c r="I683" s="68">
        <v>0</v>
      </c>
      <c r="J683" s="23"/>
      <c r="K683" s="23"/>
      <c r="L683" s="23"/>
      <c r="M683" s="69"/>
      <c r="N683" s="68"/>
      <c r="O683" s="23">
        <v>0</v>
      </c>
      <c r="P683" s="23"/>
      <c r="Q683" s="23"/>
      <c r="R683" s="23"/>
      <c r="S683" s="23"/>
      <c r="T683" s="135"/>
    </row>
    <row r="684" spans="1:28" x14ac:dyDescent="0.25">
      <c r="A684" s="23"/>
      <c r="B684" s="31">
        <v>42383</v>
      </c>
      <c r="C684" s="16">
        <v>45872</v>
      </c>
      <c r="D684" s="23"/>
      <c r="E684" s="23" t="s">
        <v>127</v>
      </c>
      <c r="F684" s="23">
        <v>15</v>
      </c>
      <c r="G684" s="59"/>
      <c r="H684" s="64" t="s">
        <v>23</v>
      </c>
      <c r="I684" s="68">
        <v>0</v>
      </c>
      <c r="J684" s="23"/>
      <c r="K684" s="23"/>
      <c r="L684" s="23"/>
      <c r="M684" s="69"/>
      <c r="N684" s="68"/>
      <c r="O684" s="23">
        <v>0</v>
      </c>
      <c r="P684" s="23"/>
      <c r="Q684" s="23"/>
      <c r="R684" s="23"/>
      <c r="S684" s="23"/>
      <c r="T684" s="135"/>
    </row>
    <row r="685" spans="1:28" ht="15.75" thickBot="1" x14ac:dyDescent="0.3">
      <c r="A685" s="94"/>
      <c r="B685" s="549">
        <v>42383</v>
      </c>
      <c r="C685" s="56">
        <v>45873</v>
      </c>
      <c r="D685" s="23"/>
      <c r="E685" s="94" t="s">
        <v>128</v>
      </c>
      <c r="F685" s="94">
        <v>15</v>
      </c>
      <c r="G685" s="95"/>
      <c r="H685" s="106" t="s">
        <v>23</v>
      </c>
      <c r="I685" s="68">
        <v>0</v>
      </c>
      <c r="J685" s="23"/>
      <c r="K685" s="23"/>
      <c r="L685" s="23"/>
      <c r="M685" s="69"/>
      <c r="N685" s="68">
        <v>0</v>
      </c>
      <c r="O685" s="23"/>
      <c r="P685" s="23"/>
      <c r="Q685" s="23"/>
      <c r="R685" s="23"/>
      <c r="S685" s="23"/>
      <c r="T685" s="135"/>
    </row>
    <row r="686" spans="1:28" ht="15.75" thickBot="1" x14ac:dyDescent="0.3">
      <c r="A686" s="23"/>
      <c r="B686" s="31">
        <v>42383</v>
      </c>
      <c r="C686" s="240">
        <v>45874</v>
      </c>
      <c r="D686" s="577"/>
      <c r="E686" s="23" t="s">
        <v>67</v>
      </c>
      <c r="F686" s="23">
        <v>15</v>
      </c>
      <c r="G686" s="59">
        <v>85000</v>
      </c>
      <c r="H686" s="16" t="s">
        <v>25</v>
      </c>
      <c r="I686" s="577">
        <v>0</v>
      </c>
      <c r="J686" s="23"/>
      <c r="K686" s="23"/>
      <c r="L686" s="23"/>
      <c r="M686" s="69"/>
      <c r="N686" s="68">
        <v>0</v>
      </c>
      <c r="O686" s="23"/>
      <c r="P686" s="23"/>
      <c r="Q686" s="23"/>
      <c r="R686" s="23"/>
      <c r="S686" s="23"/>
      <c r="T686" s="278" t="s">
        <v>588</v>
      </c>
      <c r="U686" s="292">
        <f t="shared" ref="U686" si="170">+G686/F686</f>
        <v>5666.666666666667</v>
      </c>
      <c r="V686" s="124">
        <v>2500</v>
      </c>
      <c r="W686" s="125">
        <f>+U686-V686</f>
        <v>3166.666666666667</v>
      </c>
      <c r="X686" s="125">
        <f>+W686-Y686</f>
        <v>1733.3333333333335</v>
      </c>
      <c r="Y686" s="125">
        <f>(U686-5000)/2+1100</f>
        <v>1433.3333333333335</v>
      </c>
      <c r="Z686" s="125">
        <f>+V686*F686</f>
        <v>37500</v>
      </c>
      <c r="AA686" s="125">
        <f>+X686*F686</f>
        <v>26000.000000000004</v>
      </c>
      <c r="AB686" s="126">
        <f>+Y686*F686</f>
        <v>21500.000000000004</v>
      </c>
    </row>
    <row r="687" spans="1:28" x14ac:dyDescent="0.25">
      <c r="A687" s="32"/>
      <c r="B687" s="550">
        <v>42383</v>
      </c>
      <c r="C687" s="233">
        <v>45875</v>
      </c>
      <c r="D687" s="94"/>
      <c r="E687" s="116" t="s">
        <v>121</v>
      </c>
      <c r="F687" s="116">
        <v>15</v>
      </c>
      <c r="G687" s="554"/>
      <c r="H687" s="558" t="s">
        <v>23</v>
      </c>
      <c r="I687" s="68">
        <v>0</v>
      </c>
      <c r="J687" s="23"/>
      <c r="K687" s="23"/>
      <c r="L687" s="23"/>
      <c r="M687" s="69"/>
      <c r="N687" s="68"/>
      <c r="O687" s="23">
        <v>0</v>
      </c>
      <c r="P687" s="23"/>
      <c r="Q687" s="23"/>
      <c r="R687" s="23"/>
      <c r="S687" s="23"/>
      <c r="T687" s="135"/>
    </row>
    <row r="688" spans="1:28" x14ac:dyDescent="0.25">
      <c r="A688" s="23"/>
      <c r="B688" s="31">
        <v>42383</v>
      </c>
      <c r="C688" s="16">
        <v>45876</v>
      </c>
      <c r="D688" s="23">
        <v>10079</v>
      </c>
      <c r="E688" s="23" t="s">
        <v>101</v>
      </c>
      <c r="F688" s="23">
        <v>14</v>
      </c>
      <c r="G688" s="59"/>
      <c r="H688" s="23" t="s">
        <v>50</v>
      </c>
      <c r="I688" s="577"/>
      <c r="J688" s="23"/>
      <c r="K688" s="23"/>
      <c r="L688" s="23">
        <v>0</v>
      </c>
      <c r="M688" s="69"/>
      <c r="N688" s="68"/>
      <c r="O688" s="23"/>
      <c r="P688" s="23"/>
      <c r="Q688" s="23"/>
      <c r="R688" s="23"/>
      <c r="S688" s="23">
        <v>0</v>
      </c>
      <c r="T688" s="135"/>
    </row>
    <row r="689" spans="1:28" ht="15.75" thickBot="1" x14ac:dyDescent="0.3">
      <c r="A689" s="94"/>
      <c r="B689" s="550">
        <v>42383</v>
      </c>
      <c r="C689" s="233">
        <v>45877</v>
      </c>
      <c r="D689" s="32"/>
      <c r="E689" s="116" t="s">
        <v>122</v>
      </c>
      <c r="F689" s="116">
        <v>15</v>
      </c>
      <c r="G689" s="554"/>
      <c r="H689" s="558" t="s">
        <v>23</v>
      </c>
      <c r="I689" s="68">
        <v>0</v>
      </c>
      <c r="J689" s="23"/>
      <c r="K689" s="23"/>
      <c r="L689" s="23"/>
      <c r="M689" s="69"/>
      <c r="N689" s="68">
        <v>0</v>
      </c>
      <c r="O689" s="23"/>
      <c r="P689" s="23"/>
      <c r="Q689" s="23"/>
      <c r="R689" s="23"/>
      <c r="S689" s="23"/>
      <c r="T689" s="135"/>
    </row>
    <row r="690" spans="1:28" ht="15.75" thickBot="1" x14ac:dyDescent="0.3">
      <c r="A690" s="23"/>
      <c r="B690" s="549">
        <v>42383</v>
      </c>
      <c r="C690" s="544">
        <v>45878</v>
      </c>
      <c r="D690" s="155"/>
      <c r="E690" s="94" t="s">
        <v>590</v>
      </c>
      <c r="F690" s="94">
        <v>15</v>
      </c>
      <c r="G690" s="95">
        <v>85000</v>
      </c>
      <c r="H690" s="56" t="s">
        <v>25</v>
      </c>
      <c r="I690" s="577">
        <v>0</v>
      </c>
      <c r="J690" s="23"/>
      <c r="K690" s="23"/>
      <c r="L690" s="23"/>
      <c r="M690" s="69"/>
      <c r="N690" s="68"/>
      <c r="O690" s="23">
        <v>0</v>
      </c>
      <c r="P690" s="23"/>
      <c r="Q690" s="23"/>
      <c r="R690" s="23"/>
      <c r="S690" s="23"/>
      <c r="T690" s="278" t="s">
        <v>589</v>
      </c>
      <c r="U690" s="292">
        <f t="shared" ref="U690" si="171">+G690/F690</f>
        <v>5666.666666666667</v>
      </c>
      <c r="V690" s="124">
        <v>2500</v>
      </c>
      <c r="W690" s="125">
        <f>+U690-V690</f>
        <v>3166.666666666667</v>
      </c>
      <c r="X690" s="125">
        <f>+W690-Y690</f>
        <v>1733.3333333333335</v>
      </c>
      <c r="Y690" s="125">
        <f>(U690-5000)/2+1100</f>
        <v>1433.3333333333335</v>
      </c>
      <c r="Z690" s="125">
        <f>+V690*F690</f>
        <v>37500</v>
      </c>
      <c r="AA690" s="125">
        <f>+X690*F690</f>
        <v>26000.000000000004</v>
      </c>
      <c r="AB690" s="126">
        <f>+Y690*F690</f>
        <v>21500.000000000004</v>
      </c>
    </row>
    <row r="691" spans="1:28" x14ac:dyDescent="0.25">
      <c r="A691" s="32"/>
      <c r="B691" s="31">
        <v>42383</v>
      </c>
      <c r="C691" s="16">
        <v>45879</v>
      </c>
      <c r="D691" s="23">
        <v>10080</v>
      </c>
      <c r="E691" s="23" t="s">
        <v>109</v>
      </c>
      <c r="F691" s="23">
        <v>14</v>
      </c>
      <c r="G691" s="59"/>
      <c r="H691" s="23" t="s">
        <v>50</v>
      </c>
      <c r="I691" s="577"/>
      <c r="J691" s="23"/>
      <c r="K691" s="23"/>
      <c r="L691" s="23">
        <v>0</v>
      </c>
      <c r="M691" s="69"/>
      <c r="N691" s="68"/>
      <c r="O691" s="23"/>
      <c r="P691" s="23"/>
      <c r="Q691" s="23"/>
      <c r="R691" s="23"/>
      <c r="S691" s="23">
        <v>0</v>
      </c>
      <c r="T691" s="135"/>
    </row>
    <row r="692" spans="1:28" ht="15.75" thickBot="1" x14ac:dyDescent="0.3">
      <c r="A692" s="94"/>
      <c r="B692" s="550">
        <v>42383</v>
      </c>
      <c r="C692" s="233">
        <v>45880</v>
      </c>
      <c r="D692" s="32"/>
      <c r="E692" s="116" t="s">
        <v>126</v>
      </c>
      <c r="F692" s="116">
        <v>15</v>
      </c>
      <c r="G692" s="554"/>
      <c r="H692" s="558" t="s">
        <v>23</v>
      </c>
      <c r="I692" s="68">
        <v>0</v>
      </c>
      <c r="J692" s="23"/>
      <c r="K692" s="23"/>
      <c r="L692" s="23"/>
      <c r="M692" s="69"/>
      <c r="N692" s="68"/>
      <c r="O692" s="23">
        <v>0</v>
      </c>
      <c r="P692" s="23"/>
      <c r="Q692" s="23"/>
      <c r="R692" s="23"/>
      <c r="S692" s="23"/>
      <c r="T692" s="135"/>
    </row>
    <row r="693" spans="1:28" x14ac:dyDescent="0.25">
      <c r="A693" s="23"/>
      <c r="B693" s="31">
        <v>42383</v>
      </c>
      <c r="C693" s="240">
        <v>45881</v>
      </c>
      <c r="D693" s="577"/>
      <c r="E693" s="23" t="s">
        <v>591</v>
      </c>
      <c r="F693" s="23">
        <v>15</v>
      </c>
      <c r="G693" s="59">
        <v>85000</v>
      </c>
      <c r="H693" s="16" t="s">
        <v>25</v>
      </c>
      <c r="I693" s="577">
        <v>0</v>
      </c>
      <c r="J693" s="23"/>
      <c r="K693" s="23"/>
      <c r="L693" s="23"/>
      <c r="M693" s="69"/>
      <c r="N693" s="68"/>
      <c r="O693" s="23">
        <v>0</v>
      </c>
      <c r="P693" s="23"/>
      <c r="Q693" s="23"/>
      <c r="R693" s="23"/>
      <c r="S693" s="23"/>
      <c r="T693" s="278" t="s">
        <v>592</v>
      </c>
      <c r="U693" s="289">
        <f t="shared" ref="U693:U698" si="172">+G693/F693</f>
        <v>5666.666666666667</v>
      </c>
      <c r="V693" s="117">
        <v>2500</v>
      </c>
      <c r="W693" s="118">
        <f t="shared" ref="W693:W698" si="173">+U693-V693</f>
        <v>3166.666666666667</v>
      </c>
      <c r="X693" s="118">
        <f t="shared" ref="X693:X698" si="174">+W693-Y693</f>
        <v>1733.3333333333335</v>
      </c>
      <c r="Y693" s="118">
        <f t="shared" ref="Y693:Y698" si="175">(U693-5000)/2+1100</f>
        <v>1433.3333333333335</v>
      </c>
      <c r="Z693" s="118">
        <f t="shared" ref="Z693:Z698" si="176">+V693*F693</f>
        <v>37500</v>
      </c>
      <c r="AA693" s="118">
        <f t="shared" ref="AA693:AA698" si="177">+X693*F693</f>
        <v>26000.000000000004</v>
      </c>
      <c r="AB693" s="119">
        <f t="shared" ref="AB693:AB698" si="178">+Y693*F693</f>
        <v>21500.000000000004</v>
      </c>
    </row>
    <row r="694" spans="1:28" x14ac:dyDescent="0.25">
      <c r="A694" s="23"/>
      <c r="B694" s="31">
        <v>42383</v>
      </c>
      <c r="C694" s="240">
        <v>45882</v>
      </c>
      <c r="D694" s="577"/>
      <c r="E694" s="23" t="s">
        <v>181</v>
      </c>
      <c r="F694" s="23">
        <v>22</v>
      </c>
      <c r="G694" s="59">
        <v>125000</v>
      </c>
      <c r="H694" s="16" t="s">
        <v>25</v>
      </c>
      <c r="I694" s="577">
        <v>0</v>
      </c>
      <c r="J694" s="23"/>
      <c r="K694" s="23"/>
      <c r="L694" s="23"/>
      <c r="M694" s="69"/>
      <c r="N694" s="68"/>
      <c r="O694" s="23">
        <v>0</v>
      </c>
      <c r="P694" s="23"/>
      <c r="Q694" s="23"/>
      <c r="R694" s="23"/>
      <c r="S694" s="23"/>
      <c r="T694" s="278" t="s">
        <v>593</v>
      </c>
      <c r="U694" s="290">
        <f t="shared" si="172"/>
        <v>5681.818181818182</v>
      </c>
      <c r="V694" s="21">
        <v>2500</v>
      </c>
      <c r="W694" s="22">
        <f t="shared" si="173"/>
        <v>3181.818181818182</v>
      </c>
      <c r="X694" s="22">
        <f t="shared" si="174"/>
        <v>1740.909090909091</v>
      </c>
      <c r="Y694" s="22">
        <f t="shared" si="175"/>
        <v>1440.909090909091</v>
      </c>
      <c r="Z694" s="22">
        <f t="shared" si="176"/>
        <v>55000</v>
      </c>
      <c r="AA694" s="22">
        <f t="shared" si="177"/>
        <v>38300</v>
      </c>
      <c r="AB694" s="120">
        <f t="shared" si="178"/>
        <v>31700</v>
      </c>
    </row>
    <row r="695" spans="1:28" x14ac:dyDescent="0.25">
      <c r="A695" s="23"/>
      <c r="B695" s="31">
        <v>42383</v>
      </c>
      <c r="C695" s="240">
        <v>45883</v>
      </c>
      <c r="D695" s="577"/>
      <c r="E695" s="23" t="s">
        <v>179</v>
      </c>
      <c r="F695" s="23">
        <v>15</v>
      </c>
      <c r="G695" s="59">
        <v>85000</v>
      </c>
      <c r="H695" s="16" t="s">
        <v>25</v>
      </c>
      <c r="I695" s="577">
        <v>0</v>
      </c>
      <c r="J695" s="23"/>
      <c r="K695" s="23"/>
      <c r="L695" s="23"/>
      <c r="M695" s="69"/>
      <c r="N695" s="68"/>
      <c r="O695" s="23">
        <v>0</v>
      </c>
      <c r="P695" s="23"/>
      <c r="Q695" s="23"/>
      <c r="R695" s="23"/>
      <c r="S695" s="23"/>
      <c r="T695" s="278" t="s">
        <v>594</v>
      </c>
      <c r="U695" s="290">
        <f t="shared" si="172"/>
        <v>5666.666666666667</v>
      </c>
      <c r="V695" s="21">
        <v>2500</v>
      </c>
      <c r="W695" s="22">
        <f t="shared" si="173"/>
        <v>3166.666666666667</v>
      </c>
      <c r="X695" s="22">
        <f t="shared" si="174"/>
        <v>1733.3333333333335</v>
      </c>
      <c r="Y695" s="22">
        <f t="shared" si="175"/>
        <v>1433.3333333333335</v>
      </c>
      <c r="Z695" s="22">
        <f t="shared" si="176"/>
        <v>37500</v>
      </c>
      <c r="AA695" s="22">
        <f t="shared" si="177"/>
        <v>26000.000000000004</v>
      </c>
      <c r="AB695" s="120">
        <f t="shared" si="178"/>
        <v>21500.000000000004</v>
      </c>
    </row>
    <row r="696" spans="1:28" x14ac:dyDescent="0.25">
      <c r="A696" s="23"/>
      <c r="B696" s="31">
        <v>42383</v>
      </c>
      <c r="C696" s="240">
        <v>45884</v>
      </c>
      <c r="D696" s="577"/>
      <c r="E696" s="23" t="s">
        <v>559</v>
      </c>
      <c r="F696" s="23">
        <v>15</v>
      </c>
      <c r="G696" s="59">
        <v>85000</v>
      </c>
      <c r="H696" s="16" t="s">
        <v>25</v>
      </c>
      <c r="I696" s="577">
        <v>0</v>
      </c>
      <c r="J696" s="23"/>
      <c r="K696" s="23"/>
      <c r="L696" s="23"/>
      <c r="M696" s="69"/>
      <c r="N696" s="68"/>
      <c r="O696" s="23">
        <v>0</v>
      </c>
      <c r="P696" s="23"/>
      <c r="Q696" s="23"/>
      <c r="R696" s="23"/>
      <c r="S696" s="23"/>
      <c r="T696" s="278" t="s">
        <v>595</v>
      </c>
      <c r="U696" s="290">
        <f t="shared" si="172"/>
        <v>5666.666666666667</v>
      </c>
      <c r="V696" s="21">
        <v>2500</v>
      </c>
      <c r="W696" s="22">
        <f t="shared" si="173"/>
        <v>3166.666666666667</v>
      </c>
      <c r="X696" s="22">
        <f t="shared" si="174"/>
        <v>1733.3333333333335</v>
      </c>
      <c r="Y696" s="22">
        <f t="shared" si="175"/>
        <v>1433.3333333333335</v>
      </c>
      <c r="Z696" s="22">
        <f t="shared" si="176"/>
        <v>37500</v>
      </c>
      <c r="AA696" s="22">
        <f t="shared" si="177"/>
        <v>26000.000000000004</v>
      </c>
      <c r="AB696" s="120">
        <f t="shared" si="178"/>
        <v>21500.000000000004</v>
      </c>
    </row>
    <row r="697" spans="1:28" x14ac:dyDescent="0.25">
      <c r="A697" s="23"/>
      <c r="B697" s="31">
        <v>42383</v>
      </c>
      <c r="C697" s="240">
        <v>45885</v>
      </c>
      <c r="D697" s="577"/>
      <c r="E697" s="23" t="s">
        <v>596</v>
      </c>
      <c r="F697" s="23">
        <v>7</v>
      </c>
      <c r="G697" s="59">
        <v>39662</v>
      </c>
      <c r="H697" s="16" t="s">
        <v>25</v>
      </c>
      <c r="I697" s="577">
        <v>0</v>
      </c>
      <c r="J697" s="23"/>
      <c r="K697" s="23"/>
      <c r="L697" s="23"/>
      <c r="M697" s="69"/>
      <c r="N697" s="68"/>
      <c r="O697" s="23">
        <v>0</v>
      </c>
      <c r="P697" s="23"/>
      <c r="Q697" s="23"/>
      <c r="R697" s="23"/>
      <c r="S697" s="23"/>
      <c r="T697" s="278" t="s">
        <v>597</v>
      </c>
      <c r="U697" s="290">
        <f t="shared" si="172"/>
        <v>5666</v>
      </c>
      <c r="V697" s="21">
        <v>2500</v>
      </c>
      <c r="W697" s="22">
        <f t="shared" si="173"/>
        <v>3166</v>
      </c>
      <c r="X697" s="22">
        <f t="shared" si="174"/>
        <v>1733</v>
      </c>
      <c r="Y697" s="22">
        <f t="shared" si="175"/>
        <v>1433</v>
      </c>
      <c r="Z697" s="22">
        <f t="shared" si="176"/>
        <v>17500</v>
      </c>
      <c r="AA697" s="22">
        <f t="shared" si="177"/>
        <v>12131</v>
      </c>
      <c r="AB697" s="120">
        <f t="shared" si="178"/>
        <v>10031</v>
      </c>
    </row>
    <row r="698" spans="1:28" ht="15.75" thickBot="1" x14ac:dyDescent="0.3">
      <c r="A698" s="23"/>
      <c r="B698" s="549">
        <v>42383</v>
      </c>
      <c r="C698" s="544">
        <v>45886</v>
      </c>
      <c r="D698" s="155"/>
      <c r="E698" s="94" t="s">
        <v>173</v>
      </c>
      <c r="F698" s="94">
        <v>7</v>
      </c>
      <c r="G698" s="95">
        <v>39662</v>
      </c>
      <c r="H698" s="56" t="s">
        <v>25</v>
      </c>
      <c r="I698" s="577">
        <v>0</v>
      </c>
      <c r="J698" s="23"/>
      <c r="K698" s="23"/>
      <c r="L698" s="23"/>
      <c r="M698" s="69"/>
      <c r="N698" s="68"/>
      <c r="O698" s="23">
        <v>0</v>
      </c>
      <c r="P698" s="23"/>
      <c r="Q698" s="23"/>
      <c r="R698" s="23"/>
      <c r="S698" s="23"/>
      <c r="T698" s="278" t="s">
        <v>598</v>
      </c>
      <c r="U698" s="291">
        <f t="shared" si="172"/>
        <v>5666</v>
      </c>
      <c r="V698" s="121">
        <v>2500</v>
      </c>
      <c r="W698" s="122">
        <f t="shared" si="173"/>
        <v>3166</v>
      </c>
      <c r="X698" s="122">
        <f t="shared" si="174"/>
        <v>1733</v>
      </c>
      <c r="Y698" s="122">
        <f t="shared" si="175"/>
        <v>1433</v>
      </c>
      <c r="Z698" s="122">
        <f t="shared" si="176"/>
        <v>17500</v>
      </c>
      <c r="AA698" s="122">
        <f t="shared" si="177"/>
        <v>12131</v>
      </c>
      <c r="AB698" s="123">
        <f t="shared" si="178"/>
        <v>10031</v>
      </c>
    </row>
    <row r="699" spans="1:28" x14ac:dyDescent="0.25">
      <c r="A699" s="32"/>
      <c r="B699" s="31">
        <v>42383</v>
      </c>
      <c r="C699" s="16">
        <v>45887</v>
      </c>
      <c r="D699" s="23">
        <v>10089</v>
      </c>
      <c r="E699" s="23" t="s">
        <v>109</v>
      </c>
      <c r="F699" s="23">
        <v>14</v>
      </c>
      <c r="G699" s="59"/>
      <c r="H699" s="23" t="s">
        <v>50</v>
      </c>
      <c r="I699" s="577">
        <v>0</v>
      </c>
      <c r="J699" s="23"/>
      <c r="K699" s="23"/>
      <c r="L699" s="23"/>
      <c r="M699" s="69"/>
      <c r="N699" s="68"/>
      <c r="O699" s="23"/>
      <c r="P699" s="23"/>
      <c r="Q699" s="23"/>
      <c r="R699" s="23"/>
      <c r="S699" s="23">
        <v>0</v>
      </c>
      <c r="T699" s="135"/>
    </row>
    <row r="700" spans="1:28" ht="15.75" thickBot="1" x14ac:dyDescent="0.3">
      <c r="A700" s="94"/>
      <c r="B700" s="31">
        <v>42383</v>
      </c>
      <c r="C700" s="16">
        <v>45888</v>
      </c>
      <c r="D700" s="23">
        <v>10093</v>
      </c>
      <c r="E700" s="23" t="s">
        <v>94</v>
      </c>
      <c r="F700" s="23">
        <v>14</v>
      </c>
      <c r="G700" s="59"/>
      <c r="H700" s="23" t="s">
        <v>50</v>
      </c>
      <c r="I700" s="577">
        <v>0</v>
      </c>
      <c r="J700" s="23"/>
      <c r="K700" s="23"/>
      <c r="L700" s="23"/>
      <c r="M700" s="69"/>
      <c r="N700" s="68"/>
      <c r="O700" s="23"/>
      <c r="P700" s="23"/>
      <c r="Q700" s="23"/>
      <c r="R700" s="23"/>
      <c r="S700" s="23">
        <v>0</v>
      </c>
      <c r="T700" s="135"/>
    </row>
    <row r="701" spans="1:28" x14ac:dyDescent="0.25">
      <c r="A701" s="23"/>
      <c r="B701" s="41">
        <v>42383</v>
      </c>
      <c r="C701" s="350">
        <v>45889</v>
      </c>
      <c r="D701" s="579"/>
      <c r="E701" s="32" t="s">
        <v>81</v>
      </c>
      <c r="F701" s="32">
        <v>7</v>
      </c>
      <c r="G701" s="76">
        <v>39662</v>
      </c>
      <c r="H701" s="24" t="s">
        <v>25</v>
      </c>
      <c r="I701" s="577">
        <v>0</v>
      </c>
      <c r="J701" s="23"/>
      <c r="K701" s="23"/>
      <c r="L701" s="23"/>
      <c r="M701" s="69"/>
      <c r="N701" s="68"/>
      <c r="O701" s="23">
        <v>0</v>
      </c>
      <c r="P701" s="23"/>
      <c r="Q701" s="23"/>
      <c r="R701" s="23"/>
      <c r="S701" s="23"/>
      <c r="T701" s="278" t="s">
        <v>599</v>
      </c>
      <c r="U701" s="289">
        <f t="shared" ref="U701:U704" si="179">+G701/F701</f>
        <v>5666</v>
      </c>
      <c r="V701" s="117">
        <v>2500</v>
      </c>
      <c r="W701" s="118">
        <f>+U701-V701</f>
        <v>3166</v>
      </c>
      <c r="X701" s="118">
        <f>+W701-Y701</f>
        <v>1733</v>
      </c>
      <c r="Y701" s="118">
        <f>(U701-5000)/2+1100</f>
        <v>1433</v>
      </c>
      <c r="Z701" s="118">
        <f>+V701*F701</f>
        <v>17500</v>
      </c>
      <c r="AA701" s="118">
        <f>+X701*F701</f>
        <v>12131</v>
      </c>
      <c r="AB701" s="119">
        <f>+Y701*F701</f>
        <v>10031</v>
      </c>
    </row>
    <row r="702" spans="1:28" x14ac:dyDescent="0.25">
      <c r="A702" s="23"/>
      <c r="B702" s="31">
        <v>42383</v>
      </c>
      <c r="C702" s="240">
        <v>45890</v>
      </c>
      <c r="D702" s="577"/>
      <c r="E702" s="23" t="s">
        <v>66</v>
      </c>
      <c r="F702" s="23">
        <v>7</v>
      </c>
      <c r="G702" s="59">
        <v>39662</v>
      </c>
      <c r="H702" s="16" t="s">
        <v>25</v>
      </c>
      <c r="I702" s="577">
        <v>0</v>
      </c>
      <c r="J702" s="23"/>
      <c r="K702" s="23"/>
      <c r="L702" s="23"/>
      <c r="M702" s="69"/>
      <c r="N702" s="68">
        <v>0</v>
      </c>
      <c r="O702" s="23"/>
      <c r="P702" s="23"/>
      <c r="Q702" s="23"/>
      <c r="R702" s="23"/>
      <c r="S702" s="23"/>
      <c r="T702" s="278" t="s">
        <v>600</v>
      </c>
      <c r="U702" s="290">
        <f t="shared" si="179"/>
        <v>5666</v>
      </c>
      <c r="V702" s="21">
        <v>2500</v>
      </c>
      <c r="W702" s="22">
        <f>+U702-V702</f>
        <v>3166</v>
      </c>
      <c r="X702" s="22">
        <f>+W702-Y702</f>
        <v>1733</v>
      </c>
      <c r="Y702" s="22">
        <f>(U702-5000)/2+1100</f>
        <v>1433</v>
      </c>
      <c r="Z702" s="22">
        <f>+V702*F702</f>
        <v>17500</v>
      </c>
      <c r="AA702" s="22">
        <f>+X702*F702</f>
        <v>12131</v>
      </c>
      <c r="AB702" s="120">
        <f>+Y702*F702</f>
        <v>10031</v>
      </c>
    </row>
    <row r="703" spans="1:28" x14ac:dyDescent="0.25">
      <c r="A703" s="23"/>
      <c r="B703" s="31">
        <v>42383</v>
      </c>
      <c r="C703" s="240">
        <v>45891</v>
      </c>
      <c r="D703" s="577"/>
      <c r="E703" s="23" t="s">
        <v>601</v>
      </c>
      <c r="F703" s="23">
        <v>7</v>
      </c>
      <c r="G703" s="59">
        <v>39662</v>
      </c>
      <c r="H703" s="16" t="s">
        <v>25</v>
      </c>
      <c r="I703" s="577">
        <v>0</v>
      </c>
      <c r="J703" s="23"/>
      <c r="K703" s="23"/>
      <c r="L703" s="23"/>
      <c r="M703" s="69"/>
      <c r="N703" s="68"/>
      <c r="O703" s="23">
        <v>0</v>
      </c>
      <c r="P703" s="23"/>
      <c r="Q703" s="23"/>
      <c r="R703" s="23"/>
      <c r="S703" s="23"/>
      <c r="T703" s="278" t="s">
        <v>602</v>
      </c>
      <c r="U703" s="290">
        <f t="shared" si="179"/>
        <v>5666</v>
      </c>
      <c r="V703" s="21">
        <v>2500</v>
      </c>
      <c r="W703" s="22">
        <f>+U703-V703</f>
        <v>3166</v>
      </c>
      <c r="X703" s="22">
        <f>+W703-Y703</f>
        <v>1733</v>
      </c>
      <c r="Y703" s="22">
        <f>(U703-5000)/2+1100</f>
        <v>1433</v>
      </c>
      <c r="Z703" s="22">
        <f>+V703*F703</f>
        <v>17500</v>
      </c>
      <c r="AA703" s="22">
        <f>+X703*F703</f>
        <v>12131</v>
      </c>
      <c r="AB703" s="120">
        <f>+Y703*F703</f>
        <v>10031</v>
      </c>
    </row>
    <row r="704" spans="1:28" ht="15.75" thickBot="1" x14ac:dyDescent="0.3">
      <c r="A704" s="23"/>
      <c r="B704" s="549">
        <v>42383</v>
      </c>
      <c r="C704" s="544">
        <v>45892</v>
      </c>
      <c r="D704" s="155"/>
      <c r="E704" s="94" t="s">
        <v>107</v>
      </c>
      <c r="F704" s="94">
        <v>7</v>
      </c>
      <c r="G704" s="95">
        <v>39662</v>
      </c>
      <c r="H704" s="56" t="s">
        <v>25</v>
      </c>
      <c r="I704" s="577">
        <v>0</v>
      </c>
      <c r="J704" s="23"/>
      <c r="K704" s="23"/>
      <c r="L704" s="23"/>
      <c r="M704" s="69"/>
      <c r="N704" s="68">
        <v>0</v>
      </c>
      <c r="O704" s="23"/>
      <c r="P704" s="23"/>
      <c r="Q704" s="23"/>
      <c r="R704" s="23"/>
      <c r="S704" s="23"/>
      <c r="T704" s="278" t="s">
        <v>603</v>
      </c>
      <c r="U704" s="291">
        <f t="shared" si="179"/>
        <v>5666</v>
      </c>
      <c r="V704" s="121">
        <v>2500</v>
      </c>
      <c r="W704" s="122">
        <f>+U704-V704</f>
        <v>3166</v>
      </c>
      <c r="X704" s="122">
        <f>+W704-Y704</f>
        <v>1733</v>
      </c>
      <c r="Y704" s="122">
        <f>(U704-5000)/2+1100</f>
        <v>1433</v>
      </c>
      <c r="Z704" s="122">
        <f>+V704*F704</f>
        <v>17500</v>
      </c>
      <c r="AA704" s="122">
        <f>+X704*F704</f>
        <v>12131</v>
      </c>
      <c r="AB704" s="123">
        <f>+Y704*F704</f>
        <v>10031</v>
      </c>
    </row>
    <row r="705" spans="1:32" x14ac:dyDescent="0.25">
      <c r="A705" s="32"/>
      <c r="B705" s="31">
        <v>42383</v>
      </c>
      <c r="C705" s="16">
        <v>45893</v>
      </c>
      <c r="D705" s="23">
        <v>10092</v>
      </c>
      <c r="E705" s="23" t="s">
        <v>120</v>
      </c>
      <c r="F705" s="23">
        <v>14</v>
      </c>
      <c r="G705" s="59"/>
      <c r="H705" s="23" t="s">
        <v>50</v>
      </c>
      <c r="I705" s="577">
        <v>0</v>
      </c>
      <c r="J705" s="23"/>
      <c r="K705" s="23"/>
      <c r="L705" s="23"/>
      <c r="M705" s="69"/>
      <c r="N705" s="68"/>
      <c r="O705" s="23"/>
      <c r="P705" s="23"/>
      <c r="Q705" s="23"/>
      <c r="R705" s="23"/>
      <c r="S705" s="23">
        <v>0</v>
      </c>
      <c r="T705" s="135"/>
    </row>
    <row r="706" spans="1:32" ht="15.75" thickBot="1" x14ac:dyDescent="0.3">
      <c r="A706" s="94"/>
      <c r="B706" s="31">
        <v>42383</v>
      </c>
      <c r="C706" s="16">
        <v>45894</v>
      </c>
      <c r="D706" s="23">
        <v>10090</v>
      </c>
      <c r="E706" s="23" t="s">
        <v>101</v>
      </c>
      <c r="F706" s="23">
        <v>14</v>
      </c>
      <c r="G706" s="59"/>
      <c r="H706" s="23" t="s">
        <v>50</v>
      </c>
      <c r="I706" s="577"/>
      <c r="J706" s="23"/>
      <c r="K706" s="23"/>
      <c r="L706" s="23">
        <v>0</v>
      </c>
      <c r="M706" s="69"/>
      <c r="N706" s="68"/>
      <c r="O706" s="23"/>
      <c r="P706" s="23"/>
      <c r="Q706" s="23"/>
      <c r="R706" s="23"/>
      <c r="S706" s="23">
        <v>0</v>
      </c>
      <c r="T706" s="135"/>
    </row>
    <row r="707" spans="1:32" x14ac:dyDescent="0.25">
      <c r="A707" s="23"/>
      <c r="B707" s="41">
        <v>42383</v>
      </c>
      <c r="C707" s="350">
        <v>45895</v>
      </c>
      <c r="D707" s="579"/>
      <c r="E707" s="32" t="s">
        <v>84</v>
      </c>
      <c r="F707" s="32">
        <v>7</v>
      </c>
      <c r="G707" s="76">
        <v>39662</v>
      </c>
      <c r="H707" s="24" t="s">
        <v>25</v>
      </c>
      <c r="I707" s="577">
        <v>0</v>
      </c>
      <c r="J707" s="23"/>
      <c r="K707" s="23"/>
      <c r="L707" s="23"/>
      <c r="M707" s="69"/>
      <c r="N707" s="68"/>
      <c r="O707" s="23">
        <v>0</v>
      </c>
      <c r="P707" s="23"/>
      <c r="Q707" s="23"/>
      <c r="R707" s="23"/>
      <c r="S707" s="23"/>
      <c r="T707" s="278" t="s">
        <v>604</v>
      </c>
      <c r="U707" s="289">
        <f t="shared" ref="U707:U709" si="180">+G707/F707</f>
        <v>5666</v>
      </c>
      <c r="V707" s="117">
        <v>2500</v>
      </c>
      <c r="W707" s="118">
        <f>+U707-V707</f>
        <v>3166</v>
      </c>
      <c r="X707" s="118">
        <f>+W707-Y707</f>
        <v>1733</v>
      </c>
      <c r="Y707" s="118">
        <f>(U707-5000)/2+1100</f>
        <v>1433</v>
      </c>
      <c r="Z707" s="118">
        <f>+V707*F707</f>
        <v>17500</v>
      </c>
      <c r="AA707" s="118">
        <f>+X707*F707</f>
        <v>12131</v>
      </c>
      <c r="AB707" s="119">
        <f>+Y707*F707</f>
        <v>10031</v>
      </c>
    </row>
    <row r="708" spans="1:32" x14ac:dyDescent="0.25">
      <c r="A708" s="23"/>
      <c r="B708" s="31">
        <v>42383</v>
      </c>
      <c r="C708" s="240">
        <v>45896</v>
      </c>
      <c r="D708" s="577"/>
      <c r="E708" s="23" t="s">
        <v>562</v>
      </c>
      <c r="F708" s="23">
        <v>7</v>
      </c>
      <c r="G708" s="59">
        <v>39662</v>
      </c>
      <c r="H708" s="16" t="s">
        <v>25</v>
      </c>
      <c r="I708" s="577">
        <v>0</v>
      </c>
      <c r="J708" s="23"/>
      <c r="K708" s="23"/>
      <c r="L708" s="23"/>
      <c r="M708" s="69"/>
      <c r="N708" s="68">
        <v>0</v>
      </c>
      <c r="O708" s="23"/>
      <c r="P708" s="23"/>
      <c r="Q708" s="23"/>
      <c r="R708" s="23"/>
      <c r="S708" s="23"/>
      <c r="T708" s="278" t="s">
        <v>605</v>
      </c>
      <c r="U708" s="290">
        <f t="shared" si="180"/>
        <v>5666</v>
      </c>
      <c r="V708" s="21">
        <v>2500</v>
      </c>
      <c r="W708" s="22">
        <f>+U708-V708</f>
        <v>3166</v>
      </c>
      <c r="X708" s="22">
        <f>+W708-Y708</f>
        <v>1733</v>
      </c>
      <c r="Y708" s="22">
        <f>(U708-5000)/2+1100</f>
        <v>1433</v>
      </c>
      <c r="Z708" s="22">
        <f>+V708*F708</f>
        <v>17500</v>
      </c>
      <c r="AA708" s="22">
        <f>+X708*F708</f>
        <v>12131</v>
      </c>
      <c r="AB708" s="120">
        <f>+Y708*F708</f>
        <v>10031</v>
      </c>
    </row>
    <row r="709" spans="1:32" ht="15.75" thickBot="1" x14ac:dyDescent="0.3">
      <c r="A709" s="146"/>
      <c r="B709" s="671">
        <v>42383</v>
      </c>
      <c r="C709" s="672">
        <v>45897</v>
      </c>
      <c r="D709" s="155"/>
      <c r="E709" s="672" t="s">
        <v>78</v>
      </c>
      <c r="F709" s="672">
        <v>7</v>
      </c>
      <c r="G709" s="673">
        <v>39662</v>
      </c>
      <c r="H709" s="672" t="s">
        <v>25</v>
      </c>
      <c r="I709" s="577">
        <v>0</v>
      </c>
      <c r="J709" s="23"/>
      <c r="K709" s="23"/>
      <c r="L709" s="23"/>
      <c r="M709" s="69"/>
      <c r="N709" s="68"/>
      <c r="O709" s="23">
        <v>0</v>
      </c>
      <c r="P709" s="23"/>
      <c r="Q709" s="23"/>
      <c r="R709" s="23"/>
      <c r="S709" s="23"/>
      <c r="T709" s="278" t="s">
        <v>606</v>
      </c>
      <c r="U709" s="291">
        <f t="shared" si="180"/>
        <v>5666</v>
      </c>
      <c r="V709" s="121">
        <v>2500</v>
      </c>
      <c r="W709" s="122">
        <f>+U709-V709</f>
        <v>3166</v>
      </c>
      <c r="X709" s="122">
        <f>+W709-Y709</f>
        <v>1733</v>
      </c>
      <c r="Y709" s="122">
        <f>(U709-5000)/2+1100</f>
        <v>1433</v>
      </c>
      <c r="Z709" s="122">
        <f>+V709*F709</f>
        <v>17500</v>
      </c>
      <c r="AA709" s="122">
        <f>+X709*F709</f>
        <v>12131</v>
      </c>
      <c r="AB709" s="123">
        <f>+Y709*F709</f>
        <v>10031</v>
      </c>
      <c r="AF709" s="604">
        <v>39000</v>
      </c>
    </row>
    <row r="710" spans="1:32" ht="15.75" thickBot="1" x14ac:dyDescent="0.3">
      <c r="A710" s="116"/>
      <c r="B710" s="31">
        <v>42383</v>
      </c>
      <c r="C710" s="16">
        <v>45898</v>
      </c>
      <c r="D710" s="23">
        <v>10091</v>
      </c>
      <c r="E710" s="23" t="s">
        <v>90</v>
      </c>
      <c r="F710" s="23">
        <v>14</v>
      </c>
      <c r="G710" s="59"/>
      <c r="H710" s="23" t="s">
        <v>50</v>
      </c>
      <c r="I710" s="577">
        <v>0</v>
      </c>
      <c r="J710" s="23"/>
      <c r="K710" s="23"/>
      <c r="L710" s="23"/>
      <c r="M710" s="69"/>
      <c r="N710" s="68"/>
      <c r="O710" s="23"/>
      <c r="P710" s="23"/>
      <c r="Q710" s="23"/>
      <c r="R710" s="23"/>
      <c r="S710" s="23">
        <v>0</v>
      </c>
      <c r="T710" s="135"/>
    </row>
    <row r="711" spans="1:32" ht="15.75" thickBot="1" x14ac:dyDescent="0.3">
      <c r="A711" s="23"/>
      <c r="B711" s="41">
        <v>42383</v>
      </c>
      <c r="C711" s="350">
        <v>45899</v>
      </c>
      <c r="D711" s="579"/>
      <c r="E711" s="32" t="s">
        <v>608</v>
      </c>
      <c r="F711" s="32">
        <v>7</v>
      </c>
      <c r="G711" s="76">
        <v>39662</v>
      </c>
      <c r="H711" s="24" t="s">
        <v>25</v>
      </c>
      <c r="I711" s="577">
        <v>0</v>
      </c>
      <c r="J711" s="23"/>
      <c r="K711" s="23"/>
      <c r="L711" s="23"/>
      <c r="M711" s="69"/>
      <c r="N711" s="68">
        <v>0</v>
      </c>
      <c r="O711" s="23"/>
      <c r="P711" s="23"/>
      <c r="Q711" s="23"/>
      <c r="R711" s="23"/>
      <c r="S711" s="23"/>
      <c r="T711" s="278" t="s">
        <v>607</v>
      </c>
      <c r="U711" s="292">
        <f t="shared" ref="U711" si="181">+G711/F711</f>
        <v>5666</v>
      </c>
      <c r="V711" s="124">
        <v>2500</v>
      </c>
      <c r="W711" s="125">
        <f>+U711-V711</f>
        <v>3166</v>
      </c>
      <c r="X711" s="125">
        <f>+W711-Y711</f>
        <v>1733</v>
      </c>
      <c r="Y711" s="125">
        <f>(U711-5000)/2+1100</f>
        <v>1433</v>
      </c>
      <c r="Z711" s="125">
        <f>+V711*F711</f>
        <v>17500</v>
      </c>
      <c r="AA711" s="125">
        <f>+X711*F711</f>
        <v>12131</v>
      </c>
      <c r="AB711" s="126">
        <f>+Y711*F711</f>
        <v>10031</v>
      </c>
    </row>
    <row r="712" spans="1:32" ht="15.75" thickBot="1" x14ac:dyDescent="0.3">
      <c r="A712" s="555"/>
      <c r="B712" s="585">
        <v>42383</v>
      </c>
      <c r="C712" s="555">
        <v>45900</v>
      </c>
      <c r="D712" s="88" t="s">
        <v>188</v>
      </c>
      <c r="E712" s="555" t="s">
        <v>188</v>
      </c>
      <c r="F712" s="555" t="s">
        <v>188</v>
      </c>
      <c r="G712" s="555" t="s">
        <v>188</v>
      </c>
      <c r="H712" s="586" t="s">
        <v>188</v>
      </c>
      <c r="I712" s="89" t="s">
        <v>188</v>
      </c>
      <c r="J712" s="88" t="s">
        <v>188</v>
      </c>
      <c r="K712" s="88" t="s">
        <v>188</v>
      </c>
      <c r="L712" s="88" t="s">
        <v>188</v>
      </c>
      <c r="M712" s="90" t="s">
        <v>188</v>
      </c>
      <c r="N712" s="89"/>
      <c r="O712" s="88"/>
      <c r="P712" s="88"/>
      <c r="Q712" s="88"/>
      <c r="R712" s="88"/>
      <c r="S712" s="88"/>
      <c r="T712" s="139"/>
    </row>
    <row r="713" spans="1:32" ht="15.75" thickBot="1" x14ac:dyDescent="0.3">
      <c r="A713" s="573"/>
      <c r="B713" s="580">
        <v>42383</v>
      </c>
      <c r="C713" s="581">
        <v>45901</v>
      </c>
      <c r="D713" s="23"/>
      <c r="E713" s="573" t="s">
        <v>80</v>
      </c>
      <c r="F713" s="582">
        <v>15</v>
      </c>
      <c r="G713" s="583">
        <f>+F713*5100</f>
        <v>76500</v>
      </c>
      <c r="H713" s="584" t="s">
        <v>22</v>
      </c>
      <c r="I713" s="68">
        <v>0</v>
      </c>
      <c r="J713" s="23"/>
      <c r="K713" s="23"/>
      <c r="L713" s="23"/>
      <c r="M713" s="69"/>
      <c r="N713" s="68"/>
      <c r="O713" s="23">
        <v>0</v>
      </c>
      <c r="P713" s="23"/>
      <c r="Q713" s="23"/>
      <c r="R713" s="23"/>
      <c r="S713" s="23"/>
      <c r="T713" s="135"/>
      <c r="U713" s="292">
        <f t="shared" ref="U713" si="182">+G713/F713</f>
        <v>5100</v>
      </c>
      <c r="V713" s="124">
        <v>2500</v>
      </c>
      <c r="W713" s="125">
        <f>+U713-V713</f>
        <v>2600</v>
      </c>
      <c r="X713" s="125">
        <f>+W713-Y713</f>
        <v>1450</v>
      </c>
      <c r="Y713" s="125">
        <f>(U713-5000)/2+1100</f>
        <v>1150</v>
      </c>
      <c r="Z713" s="125">
        <f>+V713*F713</f>
        <v>37500</v>
      </c>
      <c r="AA713" s="125">
        <f>+X713*F713</f>
        <v>21750</v>
      </c>
      <c r="AB713" s="126">
        <f>+Y713*F713</f>
        <v>17250</v>
      </c>
    </row>
    <row r="714" spans="1:32" x14ac:dyDescent="0.25">
      <c r="A714" s="23"/>
      <c r="B714" s="31">
        <v>42383</v>
      </c>
      <c r="C714" s="240">
        <v>45902</v>
      </c>
      <c r="D714" s="577"/>
      <c r="E714" s="23" t="s">
        <v>179</v>
      </c>
      <c r="F714" s="23">
        <v>15</v>
      </c>
      <c r="G714" s="59">
        <v>85000</v>
      </c>
      <c r="H714" s="16" t="s">
        <v>25</v>
      </c>
      <c r="I714" s="577">
        <v>0</v>
      </c>
      <c r="J714" s="23"/>
      <c r="K714" s="23"/>
      <c r="L714" s="23"/>
      <c r="M714" s="69"/>
      <c r="N714" s="68"/>
      <c r="O714" s="23">
        <v>0</v>
      </c>
      <c r="P714" s="23"/>
      <c r="Q714" s="23"/>
      <c r="R714" s="23"/>
      <c r="S714" s="23"/>
      <c r="T714" s="278" t="s">
        <v>609</v>
      </c>
      <c r="U714" s="289">
        <f t="shared" ref="U714:U715" si="183">+G714/F714</f>
        <v>5666.666666666667</v>
      </c>
      <c r="V714" s="117">
        <v>2500</v>
      </c>
      <c r="W714" s="118">
        <f>+U714-V714</f>
        <v>3166.666666666667</v>
      </c>
      <c r="X714" s="118">
        <f>+W714-Y714</f>
        <v>1733.3333333333335</v>
      </c>
      <c r="Y714" s="118">
        <f>(U714-5000)/2+1100</f>
        <v>1433.3333333333335</v>
      </c>
      <c r="Z714" s="118">
        <f>+V714*F714</f>
        <v>37500</v>
      </c>
      <c r="AA714" s="118">
        <f>+X714*F714</f>
        <v>26000.000000000004</v>
      </c>
      <c r="AB714" s="119">
        <f>+Y714*F714</f>
        <v>21500.000000000004</v>
      </c>
    </row>
    <row r="715" spans="1:32" ht="15.75" thickBot="1" x14ac:dyDescent="0.3">
      <c r="A715" s="23"/>
      <c r="B715" s="549">
        <v>42383</v>
      </c>
      <c r="C715" s="544">
        <v>45903</v>
      </c>
      <c r="D715" s="155"/>
      <c r="E715" s="94" t="s">
        <v>246</v>
      </c>
      <c r="F715" s="94">
        <v>15</v>
      </c>
      <c r="G715" s="95">
        <v>85000</v>
      </c>
      <c r="H715" s="56" t="s">
        <v>25</v>
      </c>
      <c r="I715" s="577">
        <v>0</v>
      </c>
      <c r="J715" s="23"/>
      <c r="K715" s="23"/>
      <c r="L715" s="23"/>
      <c r="M715" s="69"/>
      <c r="N715" s="68">
        <v>0</v>
      </c>
      <c r="O715" s="23"/>
      <c r="P715" s="23"/>
      <c r="Q715" s="23"/>
      <c r="R715" s="23"/>
      <c r="S715" s="23"/>
      <c r="T715" s="278" t="s">
        <v>610</v>
      </c>
      <c r="U715" s="291">
        <f t="shared" si="183"/>
        <v>5666.666666666667</v>
      </c>
      <c r="V715" s="121">
        <v>2500</v>
      </c>
      <c r="W715" s="122">
        <f>+U715-V715</f>
        <v>3166.666666666667</v>
      </c>
      <c r="X715" s="122">
        <f>+W715-Y715</f>
        <v>1733.3333333333335</v>
      </c>
      <c r="Y715" s="122">
        <f>(U715-5000)/2+1100</f>
        <v>1433.3333333333335</v>
      </c>
      <c r="Z715" s="122">
        <f>+V715*F715</f>
        <v>37500</v>
      </c>
      <c r="AA715" s="122">
        <f>+X715*F715</f>
        <v>26000.000000000004</v>
      </c>
      <c r="AB715" s="123">
        <f>+Y715*F715</f>
        <v>21500.000000000004</v>
      </c>
    </row>
    <row r="716" spans="1:32" x14ac:dyDescent="0.25">
      <c r="A716" s="32"/>
      <c r="B716" s="31">
        <v>42383</v>
      </c>
      <c r="C716" s="16">
        <v>45904</v>
      </c>
      <c r="D716" s="23">
        <v>10082</v>
      </c>
      <c r="E716" s="23" t="s">
        <v>109</v>
      </c>
      <c r="F716" s="23">
        <v>14</v>
      </c>
      <c r="G716" s="59"/>
      <c r="H716" s="23" t="s">
        <v>50</v>
      </c>
      <c r="I716" s="577">
        <v>0</v>
      </c>
      <c r="J716" s="23"/>
      <c r="K716" s="23"/>
      <c r="L716" s="23"/>
      <c r="M716" s="69"/>
      <c r="N716" s="68"/>
      <c r="O716" s="23"/>
      <c r="P716" s="23"/>
      <c r="Q716" s="23"/>
      <c r="R716" s="23"/>
      <c r="S716" s="23">
        <v>0</v>
      </c>
      <c r="T716" s="135"/>
    </row>
    <row r="717" spans="1:32" x14ac:dyDescent="0.25">
      <c r="A717" s="23"/>
      <c r="B717" s="31">
        <v>42383</v>
      </c>
      <c r="C717" s="16">
        <v>45905</v>
      </c>
      <c r="D717" s="23">
        <v>10095</v>
      </c>
      <c r="E717" s="23" t="s">
        <v>86</v>
      </c>
      <c r="F717" s="23">
        <v>14</v>
      </c>
      <c r="G717" s="59"/>
      <c r="H717" s="23" t="s">
        <v>50</v>
      </c>
      <c r="I717" s="577">
        <v>0</v>
      </c>
      <c r="J717" s="23"/>
      <c r="K717" s="23"/>
      <c r="L717" s="23"/>
      <c r="M717" s="69"/>
      <c r="N717" s="68"/>
      <c r="O717" s="23"/>
      <c r="P717" s="23"/>
      <c r="Q717" s="23"/>
      <c r="R717" s="23"/>
      <c r="S717" s="23">
        <v>0</v>
      </c>
      <c r="T717" s="135"/>
    </row>
    <row r="718" spans="1:32" x14ac:dyDescent="0.25">
      <c r="A718" s="23"/>
      <c r="B718" s="31">
        <v>42383</v>
      </c>
      <c r="C718" s="16">
        <v>45906</v>
      </c>
      <c r="D718" s="23">
        <v>10084</v>
      </c>
      <c r="E718" s="23" t="s">
        <v>113</v>
      </c>
      <c r="F718" s="23">
        <v>14</v>
      </c>
      <c r="G718" s="59"/>
      <c r="H718" s="23" t="s">
        <v>50</v>
      </c>
      <c r="I718" s="577">
        <v>0</v>
      </c>
      <c r="J718" s="23"/>
      <c r="K718" s="23"/>
      <c r="L718" s="23"/>
      <c r="M718" s="69"/>
      <c r="N718" s="68"/>
      <c r="O718" s="23"/>
      <c r="P718" s="23"/>
      <c r="Q718" s="23"/>
      <c r="R718" s="23"/>
      <c r="S718" s="23">
        <v>0</v>
      </c>
      <c r="T718" s="135"/>
    </row>
    <row r="719" spans="1:32" x14ac:dyDescent="0.25">
      <c r="A719" s="23"/>
      <c r="B719" s="31">
        <v>42383</v>
      </c>
      <c r="C719" s="16">
        <v>45907</v>
      </c>
      <c r="D719" s="23">
        <v>10094</v>
      </c>
      <c r="E719" s="23" t="s">
        <v>94</v>
      </c>
      <c r="F719" s="23">
        <v>14</v>
      </c>
      <c r="G719" s="59"/>
      <c r="H719" s="23" t="s">
        <v>50</v>
      </c>
      <c r="I719" s="577">
        <v>0</v>
      </c>
      <c r="J719" s="23"/>
      <c r="K719" s="23"/>
      <c r="L719" s="23"/>
      <c r="M719" s="69"/>
      <c r="N719" s="68"/>
      <c r="O719" s="23"/>
      <c r="P719" s="23"/>
      <c r="Q719" s="23"/>
      <c r="R719" s="23"/>
      <c r="S719" s="23">
        <v>0</v>
      </c>
      <c r="T719" s="135"/>
    </row>
    <row r="720" spans="1:32" x14ac:dyDescent="0.25">
      <c r="A720" s="88"/>
      <c r="B720" s="585">
        <v>42383</v>
      </c>
      <c r="C720" s="555">
        <v>45908</v>
      </c>
      <c r="D720" s="555" t="s">
        <v>188</v>
      </c>
      <c r="E720" s="555" t="s">
        <v>188</v>
      </c>
      <c r="F720" s="555" t="s">
        <v>188</v>
      </c>
      <c r="G720" s="555" t="s">
        <v>188</v>
      </c>
      <c r="H720" s="586" t="s">
        <v>188</v>
      </c>
      <c r="I720" s="89" t="s">
        <v>188</v>
      </c>
      <c r="J720" s="88" t="s">
        <v>188</v>
      </c>
      <c r="K720" s="88" t="s">
        <v>188</v>
      </c>
      <c r="L720" s="88" t="s">
        <v>188</v>
      </c>
      <c r="M720" s="90" t="s">
        <v>188</v>
      </c>
      <c r="N720" s="89"/>
      <c r="O720" s="88"/>
      <c r="P720" s="88"/>
      <c r="Q720" s="88"/>
      <c r="R720" s="88"/>
      <c r="S720" s="88"/>
      <c r="T720" s="139"/>
    </row>
    <row r="721" spans="1:28" x14ac:dyDescent="0.25">
      <c r="A721" s="23"/>
      <c r="B721" s="31">
        <v>42383</v>
      </c>
      <c r="C721" s="16">
        <v>45909</v>
      </c>
      <c r="D721" s="23">
        <v>10083</v>
      </c>
      <c r="E721" s="23" t="s">
        <v>462</v>
      </c>
      <c r="F721" s="23">
        <v>14</v>
      </c>
      <c r="G721" s="59"/>
      <c r="H721" s="23" t="s">
        <v>50</v>
      </c>
      <c r="I721" s="577">
        <v>0</v>
      </c>
      <c r="J721" s="23"/>
      <c r="K721" s="23"/>
      <c r="L721" s="23"/>
      <c r="M721" s="69"/>
      <c r="N721" s="68"/>
      <c r="O721" s="23"/>
      <c r="P721" s="23"/>
      <c r="Q721" s="23"/>
      <c r="R721" s="23"/>
      <c r="S721" s="23">
        <v>0</v>
      </c>
      <c r="T721" s="135"/>
    </row>
    <row r="722" spans="1:28" x14ac:dyDescent="0.25">
      <c r="A722" s="23"/>
      <c r="B722" s="31">
        <v>42383</v>
      </c>
      <c r="C722" s="16">
        <v>45910</v>
      </c>
      <c r="D722" s="23">
        <v>10096</v>
      </c>
      <c r="E722" s="23" t="s">
        <v>120</v>
      </c>
      <c r="F722" s="23">
        <v>14</v>
      </c>
      <c r="G722" s="59"/>
      <c r="H722" s="23" t="s">
        <v>50</v>
      </c>
      <c r="I722" s="577"/>
      <c r="J722" s="23"/>
      <c r="K722" s="23"/>
      <c r="L722" s="23">
        <v>0</v>
      </c>
      <c r="M722" s="69"/>
      <c r="N722" s="68"/>
      <c r="O722" s="23"/>
      <c r="P722" s="23"/>
      <c r="Q722" s="23"/>
      <c r="R722" s="23"/>
      <c r="S722" s="23">
        <v>0</v>
      </c>
      <c r="T722" s="135"/>
    </row>
    <row r="723" spans="1:28" x14ac:dyDescent="0.25">
      <c r="A723" s="23"/>
      <c r="B723" s="31">
        <v>42383</v>
      </c>
      <c r="C723" s="16">
        <v>45911</v>
      </c>
      <c r="D723" s="23">
        <v>10097</v>
      </c>
      <c r="E723" s="23" t="s">
        <v>101</v>
      </c>
      <c r="F723" s="23">
        <v>14</v>
      </c>
      <c r="G723" s="59"/>
      <c r="H723" s="23" t="s">
        <v>50</v>
      </c>
      <c r="I723" s="577"/>
      <c r="J723" s="23"/>
      <c r="K723" s="23"/>
      <c r="L723" s="23">
        <v>0</v>
      </c>
      <c r="M723" s="69"/>
      <c r="N723" s="68"/>
      <c r="O723" s="23"/>
      <c r="P723" s="23"/>
      <c r="Q723" s="23"/>
      <c r="R723" s="23"/>
      <c r="S723" s="23">
        <v>0</v>
      </c>
      <c r="T723" s="135"/>
    </row>
    <row r="724" spans="1:28" ht="15.75" thickBot="1" x14ac:dyDescent="0.3">
      <c r="A724" s="94"/>
      <c r="B724" s="31">
        <v>42383</v>
      </c>
      <c r="C724" s="16">
        <v>45912</v>
      </c>
      <c r="D724" s="23">
        <v>10098</v>
      </c>
      <c r="E724" s="23" t="s">
        <v>90</v>
      </c>
      <c r="F724" s="23">
        <v>14</v>
      </c>
      <c r="G724" s="59"/>
      <c r="H724" s="23" t="s">
        <v>50</v>
      </c>
      <c r="I724" s="577"/>
      <c r="J724" s="23"/>
      <c r="K724" s="23"/>
      <c r="L724" s="23">
        <v>0</v>
      </c>
      <c r="M724" s="69"/>
      <c r="N724" s="68"/>
      <c r="O724" s="23"/>
      <c r="P724" s="23"/>
      <c r="Q724" s="23"/>
      <c r="R724" s="23"/>
      <c r="S724" s="23">
        <v>0</v>
      </c>
      <c r="T724" s="135"/>
    </row>
    <row r="725" spans="1:28" x14ac:dyDescent="0.25">
      <c r="A725" s="23"/>
      <c r="B725" s="41">
        <v>42383</v>
      </c>
      <c r="C725" s="350">
        <v>45913</v>
      </c>
      <c r="D725" s="579"/>
      <c r="E725" s="32" t="s">
        <v>365</v>
      </c>
      <c r="F725" s="32">
        <v>7</v>
      </c>
      <c r="G725" s="76">
        <v>39662</v>
      </c>
      <c r="H725" s="24" t="s">
        <v>25</v>
      </c>
      <c r="I725" s="577">
        <v>0</v>
      </c>
      <c r="J725" s="23"/>
      <c r="K725" s="23"/>
      <c r="L725" s="23"/>
      <c r="M725" s="69"/>
      <c r="N725" s="68">
        <v>0</v>
      </c>
      <c r="O725" s="23"/>
      <c r="P725" s="23"/>
      <c r="Q725" s="23"/>
      <c r="R725" s="23"/>
      <c r="S725" s="23"/>
      <c r="T725" s="278" t="s">
        <v>611</v>
      </c>
      <c r="U725" s="289">
        <f t="shared" ref="U725:U726" si="184">+G725/F725</f>
        <v>5666</v>
      </c>
      <c r="V725" s="117">
        <v>2500</v>
      </c>
      <c r="W725" s="118">
        <f>+U725-V725</f>
        <v>3166</v>
      </c>
      <c r="X725" s="118">
        <f>+W725-Y725</f>
        <v>1733</v>
      </c>
      <c r="Y725" s="118">
        <f>(U725-5000)/2+1100</f>
        <v>1433</v>
      </c>
      <c r="Z725" s="118">
        <f>+V725*F725</f>
        <v>17500</v>
      </c>
      <c r="AA725" s="118">
        <f>+X725*F725</f>
        <v>12131</v>
      </c>
      <c r="AB725" s="119">
        <f>+Y725*F725</f>
        <v>10031</v>
      </c>
    </row>
    <row r="726" spans="1:28" ht="15.75" thickBot="1" x14ac:dyDescent="0.3">
      <c r="A726" s="23"/>
      <c r="B726" s="549">
        <v>42383</v>
      </c>
      <c r="C726" s="544">
        <v>45914</v>
      </c>
      <c r="D726" s="155"/>
      <c r="E726" s="94" t="s">
        <v>66</v>
      </c>
      <c r="F726" s="94">
        <v>7</v>
      </c>
      <c r="G726" s="95">
        <v>39662</v>
      </c>
      <c r="H726" s="56" t="s">
        <v>25</v>
      </c>
      <c r="I726" s="577">
        <v>0</v>
      </c>
      <c r="J726" s="23"/>
      <c r="K726" s="23"/>
      <c r="L726" s="23"/>
      <c r="M726" s="69"/>
      <c r="N726" s="68"/>
      <c r="O726" s="23">
        <v>0</v>
      </c>
      <c r="P726" s="23"/>
      <c r="Q726" s="23"/>
      <c r="R726" s="23"/>
      <c r="S726" s="23"/>
      <c r="T726" s="278" t="s">
        <v>612</v>
      </c>
      <c r="U726" s="291">
        <f t="shared" si="184"/>
        <v>5666</v>
      </c>
      <c r="V726" s="121">
        <v>2500</v>
      </c>
      <c r="W726" s="122">
        <f>+U726-V726</f>
        <v>3166</v>
      </c>
      <c r="X726" s="122">
        <f>+W726-Y726</f>
        <v>1733</v>
      </c>
      <c r="Y726" s="122">
        <f>(U726-5000)/2+1100</f>
        <v>1433</v>
      </c>
      <c r="Z726" s="122">
        <f>+V726*F726</f>
        <v>17500</v>
      </c>
      <c r="AA726" s="122">
        <f>+X726*F726</f>
        <v>12131</v>
      </c>
      <c r="AB726" s="123">
        <f>+Y726*F726</f>
        <v>10031</v>
      </c>
    </row>
    <row r="727" spans="1:28" ht="15.75" thickBot="1" x14ac:dyDescent="0.3">
      <c r="A727" s="116"/>
      <c r="B727" s="31">
        <v>42383</v>
      </c>
      <c r="C727" s="16">
        <v>45915</v>
      </c>
      <c r="D727" s="23">
        <v>10100</v>
      </c>
      <c r="E727" s="23" t="s">
        <v>86</v>
      </c>
      <c r="F727" s="23">
        <v>14</v>
      </c>
      <c r="G727" s="59"/>
      <c r="H727" s="23" t="s">
        <v>50</v>
      </c>
      <c r="I727" s="577">
        <v>0</v>
      </c>
      <c r="J727" s="23"/>
      <c r="K727" s="23"/>
      <c r="L727" s="23"/>
      <c r="M727" s="69"/>
      <c r="N727" s="68"/>
      <c r="O727" s="23"/>
      <c r="P727" s="23"/>
      <c r="Q727" s="23"/>
      <c r="R727" s="23"/>
      <c r="S727" s="23">
        <v>0</v>
      </c>
      <c r="T727" s="135"/>
    </row>
    <row r="728" spans="1:28" ht="15.75" thickBot="1" x14ac:dyDescent="0.3">
      <c r="A728" s="23"/>
      <c r="B728" s="550">
        <v>42383</v>
      </c>
      <c r="C728" s="572">
        <v>45916</v>
      </c>
      <c r="D728" s="156"/>
      <c r="E728" s="116" t="s">
        <v>173</v>
      </c>
      <c r="F728" s="116">
        <v>7</v>
      </c>
      <c r="G728" s="554">
        <v>39662</v>
      </c>
      <c r="H728" s="233" t="s">
        <v>25</v>
      </c>
      <c r="I728" s="577">
        <v>0</v>
      </c>
      <c r="J728" s="23"/>
      <c r="K728" s="23"/>
      <c r="L728" s="23"/>
      <c r="M728" s="69"/>
      <c r="N728" s="68"/>
      <c r="O728" s="23">
        <v>0</v>
      </c>
      <c r="P728" s="23"/>
      <c r="Q728" s="23"/>
      <c r="R728" s="23"/>
      <c r="S728" s="23"/>
      <c r="T728" s="278" t="s">
        <v>613</v>
      </c>
      <c r="U728" s="292">
        <f t="shared" ref="U728" si="185">+G728/F728</f>
        <v>5666</v>
      </c>
      <c r="V728" s="124">
        <v>2500</v>
      </c>
      <c r="W728" s="125">
        <f>+U728-V728</f>
        <v>3166</v>
      </c>
      <c r="X728" s="125">
        <f>+W728-Y728</f>
        <v>1733</v>
      </c>
      <c r="Y728" s="125">
        <f>(U728-5000)/2+1100</f>
        <v>1433</v>
      </c>
      <c r="Z728" s="125">
        <f>+V728*F728</f>
        <v>17500</v>
      </c>
      <c r="AA728" s="125">
        <f>+X728*F728</f>
        <v>12131</v>
      </c>
      <c r="AB728" s="126">
        <f>+Y728*F728</f>
        <v>10031</v>
      </c>
    </row>
    <row r="729" spans="1:28" ht="15.75" thickBot="1" x14ac:dyDescent="0.3">
      <c r="A729" s="116"/>
      <c r="B729" s="31">
        <v>42383</v>
      </c>
      <c r="C729" s="16">
        <v>45917</v>
      </c>
      <c r="D729" s="23">
        <v>10099</v>
      </c>
      <c r="E729" s="23" t="s">
        <v>109</v>
      </c>
      <c r="F729" s="23">
        <v>14</v>
      </c>
      <c r="G729" s="59"/>
      <c r="H729" s="23" t="s">
        <v>50</v>
      </c>
      <c r="I729" s="577"/>
      <c r="J729" s="23"/>
      <c r="K729" s="23"/>
      <c r="L729" s="23">
        <v>0</v>
      </c>
      <c r="M729" s="69"/>
      <c r="N729" s="68"/>
      <c r="O729" s="23"/>
      <c r="P729" s="23"/>
      <c r="Q729" s="23"/>
      <c r="R729" s="23"/>
      <c r="S729" s="23">
        <v>0</v>
      </c>
      <c r="T729" s="135"/>
    </row>
    <row r="730" spans="1:28" ht="15.75" thickBot="1" x14ac:dyDescent="0.3">
      <c r="A730" s="23"/>
      <c r="B730" s="550">
        <v>42383</v>
      </c>
      <c r="C730" s="572">
        <v>45918</v>
      </c>
      <c r="D730" s="156"/>
      <c r="E730" s="116" t="s">
        <v>534</v>
      </c>
      <c r="F730" s="116">
        <v>15</v>
      </c>
      <c r="G730" s="554">
        <v>85000</v>
      </c>
      <c r="H730" s="233" t="s">
        <v>25</v>
      </c>
      <c r="I730" s="577">
        <v>0</v>
      </c>
      <c r="J730" s="23"/>
      <c r="K730" s="23"/>
      <c r="L730" s="23"/>
      <c r="M730" s="69"/>
      <c r="N730" s="68"/>
      <c r="O730" s="23">
        <v>0</v>
      </c>
      <c r="P730" s="23"/>
      <c r="Q730" s="23"/>
      <c r="R730" s="23"/>
      <c r="S730" s="23"/>
      <c r="T730" s="278" t="s">
        <v>614</v>
      </c>
      <c r="U730" s="292">
        <f t="shared" ref="U730" si="186">+G730/F730</f>
        <v>5666.666666666667</v>
      </c>
      <c r="V730" s="124">
        <v>2500</v>
      </c>
      <c r="W730" s="125">
        <f>+U730-V730</f>
        <v>3166.666666666667</v>
      </c>
      <c r="X730" s="125">
        <f>+W730-Y730</f>
        <v>1733.3333333333335</v>
      </c>
      <c r="Y730" s="125">
        <f>(U730-5000)/2+1100</f>
        <v>1433.3333333333335</v>
      </c>
      <c r="Z730" s="125">
        <f>+V730*F730</f>
        <v>37500</v>
      </c>
      <c r="AA730" s="125">
        <f>+X730*F730</f>
        <v>26000.000000000004</v>
      </c>
      <c r="AB730" s="126">
        <f>+Y730*F730</f>
        <v>21500.000000000004</v>
      </c>
    </row>
    <row r="731" spans="1:28" ht="15.75" thickBot="1" x14ac:dyDescent="0.3">
      <c r="A731" s="116"/>
      <c r="B731" s="31">
        <v>42383</v>
      </c>
      <c r="C731" s="16">
        <v>45919</v>
      </c>
      <c r="D731" s="23">
        <v>10104</v>
      </c>
      <c r="E731" s="23" t="s">
        <v>113</v>
      </c>
      <c r="F731" s="23">
        <v>14</v>
      </c>
      <c r="G731" s="59"/>
      <c r="H731" s="23" t="s">
        <v>50</v>
      </c>
      <c r="I731" s="577"/>
      <c r="J731" s="23"/>
      <c r="K731" s="23"/>
      <c r="L731" s="23">
        <v>0</v>
      </c>
      <c r="M731" s="69"/>
      <c r="N731" s="68"/>
      <c r="O731" s="23"/>
      <c r="P731" s="23"/>
      <c r="Q731" s="23"/>
      <c r="R731" s="23"/>
      <c r="S731" s="23">
        <v>0</v>
      </c>
      <c r="T731" s="135"/>
    </row>
    <row r="732" spans="1:28" x14ac:dyDescent="0.25">
      <c r="A732" s="23"/>
      <c r="B732" s="41">
        <v>42383</v>
      </c>
      <c r="C732" s="350">
        <v>45920</v>
      </c>
      <c r="D732" s="579"/>
      <c r="E732" s="32" t="s">
        <v>148</v>
      </c>
      <c r="F732" s="32">
        <v>15</v>
      </c>
      <c r="G732" s="76">
        <v>85000</v>
      </c>
      <c r="H732" s="24" t="s">
        <v>25</v>
      </c>
      <c r="I732" s="577">
        <v>0</v>
      </c>
      <c r="J732" s="23"/>
      <c r="K732" s="23"/>
      <c r="L732" s="23"/>
      <c r="M732" s="69"/>
      <c r="N732" s="68">
        <v>0</v>
      </c>
      <c r="O732" s="23"/>
      <c r="P732" s="23"/>
      <c r="Q732" s="23"/>
      <c r="R732" s="23"/>
      <c r="S732" s="23"/>
      <c r="T732" s="278" t="s">
        <v>615</v>
      </c>
      <c r="U732" s="289">
        <f t="shared" ref="U732:U735" si="187">+G732/F732</f>
        <v>5666.666666666667</v>
      </c>
      <c r="V732" s="117">
        <v>2500</v>
      </c>
      <c r="W732" s="118">
        <f>+U732-V732</f>
        <v>3166.666666666667</v>
      </c>
      <c r="X732" s="118">
        <f>+W732-Y732</f>
        <v>1733.3333333333335</v>
      </c>
      <c r="Y732" s="118">
        <f>(U732-5000)/2+1100</f>
        <v>1433.3333333333335</v>
      </c>
      <c r="Z732" s="118">
        <f>+V732*F732</f>
        <v>37500</v>
      </c>
      <c r="AA732" s="118">
        <f>+X732*F732</f>
        <v>26000.000000000004</v>
      </c>
      <c r="AB732" s="119">
        <f>+Y732*F732</f>
        <v>21500.000000000004</v>
      </c>
    </row>
    <row r="733" spans="1:28" x14ac:dyDescent="0.25">
      <c r="A733" s="23"/>
      <c r="B733" s="31">
        <v>42383</v>
      </c>
      <c r="C733" s="240">
        <v>45921</v>
      </c>
      <c r="D733" s="577"/>
      <c r="E733" s="23" t="s">
        <v>478</v>
      </c>
      <c r="F733" s="23">
        <v>15</v>
      </c>
      <c r="G733" s="59">
        <v>85000</v>
      </c>
      <c r="H733" s="16" t="s">
        <v>25</v>
      </c>
      <c r="I733" s="577">
        <v>0</v>
      </c>
      <c r="J733" s="23"/>
      <c r="K733" s="23"/>
      <c r="L733" s="23"/>
      <c r="M733" s="69"/>
      <c r="N733" s="68"/>
      <c r="O733" s="23">
        <v>0</v>
      </c>
      <c r="P733" s="23"/>
      <c r="Q733" s="23"/>
      <c r="R733" s="23"/>
      <c r="S733" s="23"/>
      <c r="T733" s="278" t="s">
        <v>616</v>
      </c>
      <c r="U733" s="290">
        <f t="shared" si="187"/>
        <v>5666.666666666667</v>
      </c>
      <c r="V733" s="21">
        <v>2500</v>
      </c>
      <c r="W733" s="22">
        <f>+U733-V733</f>
        <v>3166.666666666667</v>
      </c>
      <c r="X733" s="22">
        <f>+W733-Y733</f>
        <v>1733.3333333333335</v>
      </c>
      <c r="Y733" s="22">
        <f>(U733-5000)/2+1100</f>
        <v>1433.3333333333335</v>
      </c>
      <c r="Z733" s="22">
        <f>+V733*F733</f>
        <v>37500</v>
      </c>
      <c r="AA733" s="22">
        <f>+X733*F733</f>
        <v>26000.000000000004</v>
      </c>
      <c r="AB733" s="120">
        <f>+Y733*F733</f>
        <v>21500.000000000004</v>
      </c>
    </row>
    <row r="734" spans="1:28" ht="15.75" thickBot="1" x14ac:dyDescent="0.3">
      <c r="A734" s="23"/>
      <c r="B734" s="31">
        <v>42383</v>
      </c>
      <c r="C734" s="240">
        <v>45922</v>
      </c>
      <c r="D734" s="577"/>
      <c r="E734" s="23" t="s">
        <v>103</v>
      </c>
      <c r="F734" s="23">
        <v>15</v>
      </c>
      <c r="G734" s="59">
        <v>85000</v>
      </c>
      <c r="H734" s="16" t="s">
        <v>25</v>
      </c>
      <c r="I734" s="577">
        <v>0</v>
      </c>
      <c r="J734" s="23"/>
      <c r="K734" s="23"/>
      <c r="L734" s="23"/>
      <c r="M734" s="69"/>
      <c r="N734" s="68">
        <v>0</v>
      </c>
      <c r="O734" s="23"/>
      <c r="P734" s="23"/>
      <c r="Q734" s="23"/>
      <c r="R734" s="23"/>
      <c r="S734" s="23"/>
      <c r="T734" s="278" t="s">
        <v>617</v>
      </c>
      <c r="U734" s="291">
        <f t="shared" si="187"/>
        <v>5666.666666666667</v>
      </c>
      <c r="V734" s="121">
        <v>2500</v>
      </c>
      <c r="W734" s="122">
        <f>+U734-V734</f>
        <v>3166.666666666667</v>
      </c>
      <c r="X734" s="122">
        <f>+W734-Y734</f>
        <v>1733.3333333333335</v>
      </c>
      <c r="Y734" s="122">
        <f>(U734-5000)/2+1100</f>
        <v>1433.3333333333335</v>
      </c>
      <c r="Z734" s="122">
        <f>+V734*F734</f>
        <v>37500</v>
      </c>
      <c r="AA734" s="122">
        <f>+X734*F734</f>
        <v>26000.000000000004</v>
      </c>
      <c r="AB734" s="123">
        <f>+Y734*F734</f>
        <v>21500.000000000004</v>
      </c>
    </row>
    <row r="735" spans="1:28" ht="15.75" thickBot="1" x14ac:dyDescent="0.3">
      <c r="A735" s="226"/>
      <c r="B735" s="550">
        <v>42383</v>
      </c>
      <c r="C735" s="591">
        <v>45923</v>
      </c>
      <c r="D735" s="23"/>
      <c r="E735" s="226" t="s">
        <v>545</v>
      </c>
      <c r="F735" s="116">
        <v>15</v>
      </c>
      <c r="G735" s="554">
        <f>+F735*5100</f>
        <v>76500</v>
      </c>
      <c r="H735" s="227" t="s">
        <v>22</v>
      </c>
      <c r="I735" s="68">
        <v>0</v>
      </c>
      <c r="J735" s="23"/>
      <c r="K735" s="23"/>
      <c r="L735" s="23"/>
      <c r="M735" s="69"/>
      <c r="N735" s="68"/>
      <c r="O735" s="23">
        <v>0</v>
      </c>
      <c r="P735" s="23"/>
      <c r="Q735" s="23"/>
      <c r="R735" s="23"/>
      <c r="S735" s="23"/>
      <c r="T735" s="135"/>
      <c r="U735" s="292">
        <f t="shared" si="187"/>
        <v>5100</v>
      </c>
      <c r="V735" s="124">
        <v>2500</v>
      </c>
      <c r="W735" s="125">
        <f>+U735-V735</f>
        <v>2600</v>
      </c>
      <c r="X735" s="125">
        <f>+W735-Y735</f>
        <v>1450</v>
      </c>
      <c r="Y735" s="125">
        <f>(U735-5000)/2+1100</f>
        <v>1150</v>
      </c>
      <c r="Z735" s="125">
        <f>+V735*F735</f>
        <v>37500</v>
      </c>
      <c r="AA735" s="125">
        <f>+X735*F735</f>
        <v>21750</v>
      </c>
      <c r="AB735" s="126">
        <f>+Y735*F735</f>
        <v>17250</v>
      </c>
    </row>
    <row r="736" spans="1:28" ht="15.75" thickBot="1" x14ac:dyDescent="0.3">
      <c r="A736" s="23"/>
      <c r="B736" s="549">
        <v>42383</v>
      </c>
      <c r="C736" s="544">
        <v>45924</v>
      </c>
      <c r="D736" s="155"/>
      <c r="E736" s="94" t="s">
        <v>396</v>
      </c>
      <c r="F736" s="94">
        <v>15</v>
      </c>
      <c r="G736" s="95">
        <v>85000</v>
      </c>
      <c r="H736" s="56" t="s">
        <v>25</v>
      </c>
      <c r="I736" s="577">
        <v>0</v>
      </c>
      <c r="J736" s="23"/>
      <c r="K736" s="23"/>
      <c r="L736" s="23"/>
      <c r="M736" s="69"/>
      <c r="N736" s="68">
        <v>0</v>
      </c>
      <c r="O736" s="23"/>
      <c r="P736" s="23"/>
      <c r="Q736" s="23"/>
      <c r="R736" s="23"/>
      <c r="S736" s="23"/>
      <c r="T736" s="278" t="s">
        <v>618</v>
      </c>
      <c r="U736" s="292">
        <f t="shared" ref="U736" si="188">+G736/F736</f>
        <v>5666.666666666667</v>
      </c>
      <c r="V736" s="124">
        <v>2500</v>
      </c>
      <c r="W736" s="125">
        <f>+U736-V736</f>
        <v>3166.666666666667</v>
      </c>
      <c r="X736" s="125">
        <f>+W736-Y736</f>
        <v>1733.3333333333335</v>
      </c>
      <c r="Y736" s="125">
        <f>(U736-5000)/2+1100</f>
        <v>1433.3333333333335</v>
      </c>
      <c r="Z736" s="125">
        <f>+V736*F736</f>
        <v>37500</v>
      </c>
      <c r="AA736" s="125">
        <f>+X736*F736</f>
        <v>26000.000000000004</v>
      </c>
      <c r="AB736" s="126">
        <f>+Y736*F736</f>
        <v>21500.000000000004</v>
      </c>
    </row>
    <row r="737" spans="1:28" ht="15.75" thickBot="1" x14ac:dyDescent="0.3">
      <c r="A737" s="116"/>
      <c r="B737" s="31">
        <v>42383</v>
      </c>
      <c r="C737" s="16">
        <v>45925</v>
      </c>
      <c r="D737" s="23">
        <v>10109</v>
      </c>
      <c r="E737" s="23" t="s">
        <v>462</v>
      </c>
      <c r="F737" s="23">
        <v>14</v>
      </c>
      <c r="G737" s="59"/>
      <c r="H737" s="23" t="s">
        <v>50</v>
      </c>
      <c r="I737" s="577"/>
      <c r="J737" s="23"/>
      <c r="K737" s="23"/>
      <c r="L737" s="23">
        <v>0</v>
      </c>
      <c r="M737" s="69"/>
      <c r="N737" s="68"/>
      <c r="O737" s="23"/>
      <c r="P737" s="23"/>
      <c r="Q737" s="23"/>
      <c r="R737" s="23"/>
      <c r="S737" s="23">
        <v>0</v>
      </c>
      <c r="T737" s="135"/>
    </row>
    <row r="738" spans="1:28" ht="15.75" thickBot="1" x14ac:dyDescent="0.3">
      <c r="A738" s="23"/>
      <c r="B738" s="550">
        <v>42383</v>
      </c>
      <c r="C738" s="572">
        <v>45926</v>
      </c>
      <c r="D738" s="156"/>
      <c r="E738" s="116" t="s">
        <v>67</v>
      </c>
      <c r="F738" s="116">
        <v>15</v>
      </c>
      <c r="G738" s="554">
        <v>85000</v>
      </c>
      <c r="H738" s="233" t="s">
        <v>25</v>
      </c>
      <c r="I738" s="577">
        <v>0</v>
      </c>
      <c r="J738" s="23"/>
      <c r="K738" s="23"/>
      <c r="L738" s="23"/>
      <c r="M738" s="69"/>
      <c r="N738" s="68"/>
      <c r="O738" s="23">
        <v>0</v>
      </c>
      <c r="P738" s="23"/>
      <c r="Q738" s="23"/>
      <c r="R738" s="23"/>
      <c r="S738" s="23"/>
      <c r="T738" s="278" t="s">
        <v>619</v>
      </c>
      <c r="U738" s="292">
        <f t="shared" ref="U738" si="189">+G738/F738</f>
        <v>5666.666666666667</v>
      </c>
      <c r="V738" s="124">
        <v>2500</v>
      </c>
      <c r="W738" s="125">
        <f>+U738-V738</f>
        <v>3166.666666666667</v>
      </c>
      <c r="X738" s="125">
        <f>+W738-Y738</f>
        <v>1733.3333333333335</v>
      </c>
      <c r="Y738" s="125">
        <f>(U738-5000)/2+1100</f>
        <v>1433.3333333333335</v>
      </c>
      <c r="Z738" s="125">
        <f>+V738*F738</f>
        <v>37500</v>
      </c>
      <c r="AA738" s="125">
        <f>+X738*F738</f>
        <v>26000.000000000004</v>
      </c>
      <c r="AB738" s="126">
        <f>+Y738*F738</f>
        <v>21500.000000000004</v>
      </c>
    </row>
    <row r="739" spans="1:28" ht="15.75" thickBot="1" x14ac:dyDescent="0.3">
      <c r="A739" s="116"/>
      <c r="B739" s="31">
        <v>42383</v>
      </c>
      <c r="C739" s="16">
        <v>45927</v>
      </c>
      <c r="D739" s="23">
        <v>10102</v>
      </c>
      <c r="E739" s="23" t="s">
        <v>90</v>
      </c>
      <c r="F739" s="23">
        <v>14</v>
      </c>
      <c r="G739" s="59"/>
      <c r="H739" s="23" t="s">
        <v>50</v>
      </c>
      <c r="I739" s="577"/>
      <c r="J739" s="23"/>
      <c r="K739" s="23"/>
      <c r="L739" s="23">
        <v>0</v>
      </c>
      <c r="M739" s="69"/>
      <c r="N739" s="68"/>
      <c r="O739" s="23"/>
      <c r="P739" s="23"/>
      <c r="Q739" s="23"/>
      <c r="R739" s="23"/>
      <c r="S739" s="23">
        <v>0</v>
      </c>
      <c r="T739" s="135"/>
    </row>
    <row r="740" spans="1:28" x14ac:dyDescent="0.25">
      <c r="A740" s="23"/>
      <c r="B740" s="41">
        <v>42383</v>
      </c>
      <c r="C740" s="350">
        <v>45928</v>
      </c>
      <c r="D740" s="579"/>
      <c r="E740" s="32" t="s">
        <v>107</v>
      </c>
      <c r="F740" s="32">
        <v>7</v>
      </c>
      <c r="G740" s="76">
        <v>39662</v>
      </c>
      <c r="H740" s="24" t="s">
        <v>25</v>
      </c>
      <c r="I740" s="577">
        <v>0</v>
      </c>
      <c r="J740" s="23"/>
      <c r="K740" s="23"/>
      <c r="L740" s="23"/>
      <c r="M740" s="69"/>
      <c r="N740" s="68"/>
      <c r="O740" s="23">
        <v>0</v>
      </c>
      <c r="P740" s="23"/>
      <c r="Q740" s="23"/>
      <c r="R740" s="23"/>
      <c r="S740" s="23"/>
      <c r="T740" s="278" t="s">
        <v>620</v>
      </c>
      <c r="U740" s="289">
        <f t="shared" ref="U740:U742" si="190">+G740/F740</f>
        <v>5666</v>
      </c>
      <c r="V740" s="117">
        <v>2500</v>
      </c>
      <c r="W740" s="118">
        <f>+U740-V740</f>
        <v>3166</v>
      </c>
      <c r="X740" s="118">
        <f>+W740-Y740</f>
        <v>1733</v>
      </c>
      <c r="Y740" s="118">
        <f>(U740-5000)/2+1100</f>
        <v>1433</v>
      </c>
      <c r="Z740" s="118">
        <f>+V740*F740</f>
        <v>17500</v>
      </c>
      <c r="AA740" s="118">
        <f>+X740*F740</f>
        <v>12131</v>
      </c>
      <c r="AB740" s="119">
        <f>+Y740*F740</f>
        <v>10031</v>
      </c>
    </row>
    <row r="741" spans="1:28" x14ac:dyDescent="0.25">
      <c r="A741" s="23"/>
      <c r="B741" s="31">
        <v>42383</v>
      </c>
      <c r="C741" s="240">
        <v>45929</v>
      </c>
      <c r="D741" s="577"/>
      <c r="E741" s="23" t="s">
        <v>81</v>
      </c>
      <c r="F741" s="23">
        <v>7</v>
      </c>
      <c r="G741" s="59">
        <v>39662</v>
      </c>
      <c r="H741" s="16" t="s">
        <v>25</v>
      </c>
      <c r="I741" s="577">
        <v>0</v>
      </c>
      <c r="J741" s="23"/>
      <c r="K741" s="23"/>
      <c r="L741" s="23"/>
      <c r="M741" s="69"/>
      <c r="N741" s="68"/>
      <c r="O741" s="23">
        <v>0</v>
      </c>
      <c r="P741" s="23"/>
      <c r="Q741" s="23"/>
      <c r="R741" s="23"/>
      <c r="S741" s="23"/>
      <c r="T741" s="278" t="s">
        <v>621</v>
      </c>
      <c r="U741" s="290">
        <f t="shared" si="190"/>
        <v>5666</v>
      </c>
      <c r="V741" s="21">
        <v>2500</v>
      </c>
      <c r="W741" s="22">
        <f>+U741-V741</f>
        <v>3166</v>
      </c>
      <c r="X741" s="22">
        <f>+W741-Y741</f>
        <v>1733</v>
      </c>
      <c r="Y741" s="22">
        <f>(U741-5000)/2+1100</f>
        <v>1433</v>
      </c>
      <c r="Z741" s="22">
        <f>+V741*F741</f>
        <v>17500</v>
      </c>
      <c r="AA741" s="22">
        <f>+X741*F741</f>
        <v>12131</v>
      </c>
      <c r="AB741" s="120">
        <f>+Y741*F741</f>
        <v>10031</v>
      </c>
    </row>
    <row r="742" spans="1:28" ht="15.75" thickBot="1" x14ac:dyDescent="0.3">
      <c r="A742" s="23"/>
      <c r="B742" s="549">
        <v>42383</v>
      </c>
      <c r="C742" s="544">
        <v>45930</v>
      </c>
      <c r="D742" s="155"/>
      <c r="E742" s="94" t="s">
        <v>623</v>
      </c>
      <c r="F742" s="94">
        <v>7</v>
      </c>
      <c r="G742" s="95">
        <v>39662</v>
      </c>
      <c r="H742" s="56" t="s">
        <v>25</v>
      </c>
      <c r="I742" s="577">
        <v>0</v>
      </c>
      <c r="J742" s="23"/>
      <c r="K742" s="23"/>
      <c r="L742" s="23"/>
      <c r="M742" s="69"/>
      <c r="N742" s="68">
        <v>0</v>
      </c>
      <c r="O742" s="23"/>
      <c r="P742" s="23"/>
      <c r="Q742" s="23"/>
      <c r="R742" s="23"/>
      <c r="S742" s="23"/>
      <c r="T742" s="278" t="s">
        <v>622</v>
      </c>
      <c r="U742" s="291">
        <f t="shared" si="190"/>
        <v>5666</v>
      </c>
      <c r="V742" s="121">
        <v>2500</v>
      </c>
      <c r="W742" s="122">
        <f>+U742-V742</f>
        <v>3166</v>
      </c>
      <c r="X742" s="122">
        <f>+W742-Y742</f>
        <v>1733</v>
      </c>
      <c r="Y742" s="122">
        <f>(U742-5000)/2+1100</f>
        <v>1433</v>
      </c>
      <c r="Z742" s="122">
        <f>+V742*F742</f>
        <v>17500</v>
      </c>
      <c r="AA742" s="122">
        <f>+X742*F742</f>
        <v>12131</v>
      </c>
      <c r="AB742" s="123">
        <f>+Y742*F742</f>
        <v>10031</v>
      </c>
    </row>
    <row r="743" spans="1:28" x14ac:dyDescent="0.25">
      <c r="A743" s="32"/>
      <c r="B743" s="31">
        <v>42383</v>
      </c>
      <c r="C743" s="16">
        <v>45931</v>
      </c>
      <c r="D743" s="23">
        <v>10105</v>
      </c>
      <c r="E743" s="23" t="s">
        <v>86</v>
      </c>
      <c r="F743" s="23">
        <v>14</v>
      </c>
      <c r="G743" s="59"/>
      <c r="H743" s="23" t="s">
        <v>50</v>
      </c>
      <c r="I743" s="577"/>
      <c r="J743" s="23"/>
      <c r="K743" s="23"/>
      <c r="L743" s="23">
        <v>0</v>
      </c>
      <c r="M743" s="69"/>
      <c r="N743" s="68"/>
      <c r="O743" s="23"/>
      <c r="P743" s="23"/>
      <c r="Q743" s="23"/>
      <c r="R743" s="23"/>
      <c r="S743" s="23">
        <v>0</v>
      </c>
      <c r="T743" s="135"/>
    </row>
    <row r="744" spans="1:28" x14ac:dyDescent="0.25">
      <c r="A744" s="23"/>
      <c r="B744" s="31">
        <v>42383</v>
      </c>
      <c r="C744" s="16">
        <v>45932</v>
      </c>
      <c r="D744" s="23">
        <v>10103</v>
      </c>
      <c r="E744" s="23" t="s">
        <v>101</v>
      </c>
      <c r="F744" s="23">
        <v>14</v>
      </c>
      <c r="G744" s="59"/>
      <c r="H744" s="23" t="s">
        <v>50</v>
      </c>
      <c r="I744" s="577"/>
      <c r="J744" s="23"/>
      <c r="K744" s="23"/>
      <c r="L744" s="23">
        <v>0</v>
      </c>
      <c r="M744" s="69"/>
      <c r="N744" s="68"/>
      <c r="O744" s="23"/>
      <c r="P744" s="23"/>
      <c r="Q744" s="23"/>
      <c r="R744" s="23"/>
      <c r="S744" s="23">
        <v>0</v>
      </c>
      <c r="T744" s="135"/>
    </row>
    <row r="745" spans="1:28" ht="15.75" thickBot="1" x14ac:dyDescent="0.3">
      <c r="A745" s="94"/>
      <c r="B745" s="31">
        <v>42383</v>
      </c>
      <c r="C745" s="16">
        <v>45933</v>
      </c>
      <c r="D745" s="23">
        <v>10106</v>
      </c>
      <c r="E745" s="23" t="s">
        <v>109</v>
      </c>
      <c r="F745" s="23">
        <v>14</v>
      </c>
      <c r="G745" s="59"/>
      <c r="H745" s="23" t="s">
        <v>50</v>
      </c>
      <c r="I745" s="577"/>
      <c r="J745" s="23"/>
      <c r="K745" s="23"/>
      <c r="L745" s="23">
        <v>0</v>
      </c>
      <c r="M745" s="69"/>
      <c r="N745" s="68"/>
      <c r="O745" s="23"/>
      <c r="P745" s="23"/>
      <c r="Q745" s="23"/>
      <c r="R745" s="23"/>
      <c r="S745" s="23">
        <v>0</v>
      </c>
      <c r="T745" s="135"/>
    </row>
    <row r="746" spans="1:28" x14ac:dyDescent="0.25">
      <c r="A746" s="23"/>
      <c r="B746" s="41">
        <v>42383</v>
      </c>
      <c r="C746" s="350">
        <v>45934</v>
      </c>
      <c r="D746" s="579"/>
      <c r="E746" s="32" t="s">
        <v>473</v>
      </c>
      <c r="F746" s="32">
        <v>25</v>
      </c>
      <c r="G746" s="76">
        <v>141650</v>
      </c>
      <c r="H746" s="24" t="s">
        <v>25</v>
      </c>
      <c r="I746" s="577">
        <v>0</v>
      </c>
      <c r="J746" s="23"/>
      <c r="K746" s="23"/>
      <c r="L746" s="23"/>
      <c r="M746" s="69"/>
      <c r="N746" s="68"/>
      <c r="O746" s="23">
        <v>0</v>
      </c>
      <c r="P746" s="23"/>
      <c r="Q746" s="23"/>
      <c r="R746" s="23"/>
      <c r="S746" s="23"/>
      <c r="T746" s="278" t="s">
        <v>624</v>
      </c>
      <c r="U746" s="289">
        <f t="shared" ref="U746:U748" si="191">+G746/F746</f>
        <v>5666</v>
      </c>
      <c r="V746" s="117">
        <v>2500</v>
      </c>
      <c r="W746" s="118">
        <f>+U746-V746</f>
        <v>3166</v>
      </c>
      <c r="X746" s="118">
        <f>+W746-Y746</f>
        <v>1733</v>
      </c>
      <c r="Y746" s="118">
        <f>(U746-5000)/2+1100</f>
        <v>1433</v>
      </c>
      <c r="Z746" s="118">
        <f>+V746*F746</f>
        <v>62500</v>
      </c>
      <c r="AA746" s="118">
        <f>+X746*F746</f>
        <v>43325</v>
      </c>
      <c r="AB746" s="119">
        <f>+Y746*F746</f>
        <v>35825</v>
      </c>
    </row>
    <row r="747" spans="1:28" x14ac:dyDescent="0.25">
      <c r="A747" s="23"/>
      <c r="B747" s="31">
        <v>42383</v>
      </c>
      <c r="C747" s="240">
        <v>45935</v>
      </c>
      <c r="D747" s="577"/>
      <c r="E747" s="23" t="s">
        <v>62</v>
      </c>
      <c r="F747" s="23">
        <v>7</v>
      </c>
      <c r="G747" s="59">
        <v>39662</v>
      </c>
      <c r="H747" s="16" t="s">
        <v>25</v>
      </c>
      <c r="I747" s="577">
        <v>0</v>
      </c>
      <c r="J747" s="23"/>
      <c r="K747" s="23"/>
      <c r="L747" s="23"/>
      <c r="M747" s="69"/>
      <c r="N747" s="68">
        <v>0</v>
      </c>
      <c r="O747" s="23"/>
      <c r="P747" s="23"/>
      <c r="Q747" s="23"/>
      <c r="R747" s="23"/>
      <c r="S747" s="23"/>
      <c r="T747" s="278" t="s">
        <v>625</v>
      </c>
      <c r="U747" s="290">
        <f t="shared" si="191"/>
        <v>5666</v>
      </c>
      <c r="V747" s="21">
        <v>2500</v>
      </c>
      <c r="W747" s="22">
        <f>+U747-V747</f>
        <v>3166</v>
      </c>
      <c r="X747" s="22">
        <f>+W747-Y747</f>
        <v>1733</v>
      </c>
      <c r="Y747" s="22">
        <f>(U747-5000)/2+1100</f>
        <v>1433</v>
      </c>
      <c r="Z747" s="22">
        <f>+V747*F747</f>
        <v>17500</v>
      </c>
      <c r="AA747" s="22">
        <f>+X747*F747</f>
        <v>12131</v>
      </c>
      <c r="AB747" s="120">
        <f>+Y747*F747</f>
        <v>10031</v>
      </c>
    </row>
    <row r="748" spans="1:28" ht="15.75" thickBot="1" x14ac:dyDescent="0.3">
      <c r="A748" s="23"/>
      <c r="B748" s="31">
        <v>42383</v>
      </c>
      <c r="C748" s="240">
        <v>45936</v>
      </c>
      <c r="D748" s="577"/>
      <c r="E748" s="23" t="s">
        <v>627</v>
      </c>
      <c r="F748" s="23">
        <v>7</v>
      </c>
      <c r="G748" s="59">
        <v>39662</v>
      </c>
      <c r="H748" s="16" t="s">
        <v>25</v>
      </c>
      <c r="I748" s="577">
        <v>0</v>
      </c>
      <c r="J748" s="23"/>
      <c r="K748" s="23"/>
      <c r="L748" s="23"/>
      <c r="M748" s="69"/>
      <c r="N748" s="68">
        <v>0</v>
      </c>
      <c r="O748" s="23"/>
      <c r="P748" s="23"/>
      <c r="Q748" s="23"/>
      <c r="R748" s="23"/>
      <c r="S748" s="23"/>
      <c r="T748" s="278" t="s">
        <v>626</v>
      </c>
      <c r="U748" s="291">
        <f t="shared" si="191"/>
        <v>5666</v>
      </c>
      <c r="V748" s="121">
        <v>2500</v>
      </c>
      <c r="W748" s="122">
        <f>+U748-V748</f>
        <v>3166</v>
      </c>
      <c r="X748" s="122">
        <f>+W748-Y748</f>
        <v>1733</v>
      </c>
      <c r="Y748" s="122">
        <f>(U748-5000)/2+1100</f>
        <v>1433</v>
      </c>
      <c r="Z748" s="122">
        <f>+V748*F748</f>
        <v>17500</v>
      </c>
      <c r="AA748" s="122">
        <f>+X748*F748</f>
        <v>12131</v>
      </c>
      <c r="AB748" s="123">
        <f>+Y748*F748</f>
        <v>10031</v>
      </c>
    </row>
    <row r="749" spans="1:28" x14ac:dyDescent="0.25">
      <c r="A749" s="32"/>
      <c r="B749" s="41">
        <v>42383</v>
      </c>
      <c r="C749" s="24">
        <v>45937</v>
      </c>
      <c r="D749" s="23"/>
      <c r="E749" s="32" t="s">
        <v>140</v>
      </c>
      <c r="F749" s="32">
        <v>15</v>
      </c>
      <c r="G749" s="76"/>
      <c r="H749" s="77" t="s">
        <v>51</v>
      </c>
      <c r="I749" s="68">
        <v>0</v>
      </c>
      <c r="J749" s="23"/>
      <c r="K749" s="23"/>
      <c r="L749" s="23"/>
      <c r="M749" s="69"/>
      <c r="N749" s="68"/>
      <c r="O749" s="23">
        <v>0</v>
      </c>
      <c r="P749" s="23"/>
      <c r="Q749" s="23"/>
      <c r="R749" s="23"/>
      <c r="S749" s="23"/>
      <c r="T749" s="135"/>
    </row>
    <row r="750" spans="1:28" x14ac:dyDescent="0.25">
      <c r="A750" s="23"/>
      <c r="B750" s="549">
        <v>42383</v>
      </c>
      <c r="C750" s="56">
        <v>45938</v>
      </c>
      <c r="D750" s="94"/>
      <c r="E750" s="94" t="s">
        <v>138</v>
      </c>
      <c r="F750" s="94">
        <v>15</v>
      </c>
      <c r="G750" s="95"/>
      <c r="H750" s="106" t="s">
        <v>51</v>
      </c>
      <c r="I750" s="68">
        <v>0</v>
      </c>
      <c r="J750" s="23"/>
      <c r="K750" s="23"/>
      <c r="L750" s="23"/>
      <c r="M750" s="69"/>
      <c r="N750" s="68"/>
      <c r="O750" s="23">
        <v>0</v>
      </c>
      <c r="P750" s="23"/>
      <c r="Q750" s="23"/>
      <c r="R750" s="23"/>
      <c r="S750" s="23"/>
      <c r="T750" s="135"/>
    </row>
    <row r="751" spans="1:28" x14ac:dyDescent="0.25">
      <c r="A751" s="23"/>
      <c r="B751" s="31">
        <v>42383</v>
      </c>
      <c r="C751" s="16">
        <v>45939</v>
      </c>
      <c r="D751" s="23">
        <v>10116</v>
      </c>
      <c r="E751" s="23" t="s">
        <v>113</v>
      </c>
      <c r="F751" s="23">
        <v>14</v>
      </c>
      <c r="G751" s="59"/>
      <c r="H751" s="23" t="s">
        <v>50</v>
      </c>
      <c r="I751" s="577">
        <v>0</v>
      </c>
      <c r="J751" s="23"/>
      <c r="K751" s="23"/>
      <c r="L751" s="23"/>
      <c r="M751" s="69"/>
      <c r="N751" s="68"/>
      <c r="O751" s="23"/>
      <c r="P751" s="23"/>
      <c r="Q751" s="23"/>
      <c r="R751" s="23"/>
      <c r="S751" s="23">
        <v>0</v>
      </c>
      <c r="T751" s="135"/>
    </row>
    <row r="752" spans="1:28" ht="15.75" thickBot="1" x14ac:dyDescent="0.3">
      <c r="A752" s="94"/>
      <c r="B752" s="31">
        <v>42383</v>
      </c>
      <c r="C752" s="16">
        <v>45940</v>
      </c>
      <c r="D752" s="23">
        <v>10110</v>
      </c>
      <c r="E752" s="23" t="s">
        <v>90</v>
      </c>
      <c r="F752" s="23">
        <v>14</v>
      </c>
      <c r="G752" s="59"/>
      <c r="H752" s="23" t="s">
        <v>50</v>
      </c>
      <c r="I752" s="577">
        <v>0</v>
      </c>
      <c r="J752" s="23"/>
      <c r="K752" s="23"/>
      <c r="L752" s="23"/>
      <c r="M752" s="69"/>
      <c r="N752" s="68"/>
      <c r="O752" s="23"/>
      <c r="P752" s="23"/>
      <c r="Q752" s="23"/>
      <c r="R752" s="23"/>
      <c r="S752" s="23">
        <v>0</v>
      </c>
      <c r="T752" s="135"/>
    </row>
    <row r="753" spans="1:28" ht="15.75" thickBot="1" x14ac:dyDescent="0.3">
      <c r="A753" s="23"/>
      <c r="B753" s="550">
        <v>42383</v>
      </c>
      <c r="C753" s="572">
        <v>45941</v>
      </c>
      <c r="D753" s="156"/>
      <c r="E753" s="116" t="s">
        <v>173</v>
      </c>
      <c r="F753" s="116">
        <v>7</v>
      </c>
      <c r="G753" s="554">
        <v>39662</v>
      </c>
      <c r="H753" s="233" t="s">
        <v>25</v>
      </c>
      <c r="I753" s="577">
        <v>0</v>
      </c>
      <c r="J753" s="23"/>
      <c r="K753" s="23"/>
      <c r="L753" s="23"/>
      <c r="M753" s="69"/>
      <c r="N753" s="68">
        <v>0</v>
      </c>
      <c r="O753" s="23"/>
      <c r="P753" s="23"/>
      <c r="Q753" s="23"/>
      <c r="R753" s="23"/>
      <c r="S753" s="23"/>
      <c r="T753" s="278" t="s">
        <v>628</v>
      </c>
      <c r="U753" s="292">
        <f t="shared" ref="U753" si="192">+G753/F753</f>
        <v>5666</v>
      </c>
      <c r="V753" s="124">
        <v>2500</v>
      </c>
      <c r="W753" s="125">
        <f>+U753-V753</f>
        <v>3166</v>
      </c>
      <c r="X753" s="125">
        <f>+W753-Y753</f>
        <v>1733</v>
      </c>
      <c r="Y753" s="125">
        <f>(U753-5000)/2+1100</f>
        <v>1433</v>
      </c>
      <c r="Z753" s="125">
        <f>+V753*F753</f>
        <v>17500</v>
      </c>
      <c r="AA753" s="125">
        <f>+X753*F753</f>
        <v>12131</v>
      </c>
      <c r="AB753" s="126">
        <f>+Y753*F753</f>
        <v>10031</v>
      </c>
    </row>
    <row r="754" spans="1:28" x14ac:dyDescent="0.25">
      <c r="A754" s="32"/>
      <c r="B754" s="31">
        <v>42383</v>
      </c>
      <c r="C754" s="16">
        <v>45942</v>
      </c>
      <c r="D754" s="23">
        <v>10118</v>
      </c>
      <c r="E754" s="23" t="s">
        <v>101</v>
      </c>
      <c r="F754" s="23">
        <v>14</v>
      </c>
      <c r="G754" s="59"/>
      <c r="H754" s="23" t="s">
        <v>50</v>
      </c>
      <c r="I754" s="577">
        <v>0</v>
      </c>
      <c r="J754" s="23"/>
      <c r="K754" s="23"/>
      <c r="L754" s="23"/>
      <c r="M754" s="69"/>
      <c r="N754" s="68"/>
      <c r="O754" s="23"/>
      <c r="P754" s="23"/>
      <c r="Q754" s="23"/>
      <c r="R754" s="23"/>
      <c r="S754" s="23">
        <v>0</v>
      </c>
      <c r="T754" s="135"/>
    </row>
    <row r="755" spans="1:28" ht="15.75" thickBot="1" x14ac:dyDescent="0.3">
      <c r="A755" s="94"/>
      <c r="B755" s="31">
        <v>42383</v>
      </c>
      <c r="C755" s="16">
        <v>45943</v>
      </c>
      <c r="D755" s="23">
        <v>10114</v>
      </c>
      <c r="E755" s="23" t="s">
        <v>86</v>
      </c>
      <c r="F755" s="23">
        <v>14</v>
      </c>
      <c r="G755" s="59"/>
      <c r="H755" s="23" t="s">
        <v>50</v>
      </c>
      <c r="I755" s="577">
        <v>0</v>
      </c>
      <c r="J755" s="23"/>
      <c r="K755" s="23"/>
      <c r="L755" s="23"/>
      <c r="M755" s="69"/>
      <c r="N755" s="68"/>
      <c r="O755" s="23"/>
      <c r="P755" s="23"/>
      <c r="Q755" s="23"/>
      <c r="R755" s="23"/>
      <c r="S755" s="23">
        <v>0</v>
      </c>
      <c r="T755" s="135"/>
    </row>
    <row r="756" spans="1:28" ht="15.75" thickBot="1" x14ac:dyDescent="0.3">
      <c r="A756" s="23"/>
      <c r="B756" s="550">
        <v>42383</v>
      </c>
      <c r="C756" s="572">
        <v>45944</v>
      </c>
      <c r="D756" s="156"/>
      <c r="E756" s="116" t="s">
        <v>63</v>
      </c>
      <c r="F756" s="116">
        <v>7</v>
      </c>
      <c r="G756" s="554">
        <v>39662</v>
      </c>
      <c r="H756" s="233" t="s">
        <v>25</v>
      </c>
      <c r="I756" s="577">
        <v>0</v>
      </c>
      <c r="J756" s="23"/>
      <c r="K756" s="23"/>
      <c r="L756" s="23"/>
      <c r="M756" s="69"/>
      <c r="N756" s="68">
        <v>0</v>
      </c>
      <c r="O756" s="23"/>
      <c r="P756" s="23"/>
      <c r="Q756" s="23"/>
      <c r="R756" s="23"/>
      <c r="S756" s="23"/>
      <c r="T756" s="278" t="s">
        <v>629</v>
      </c>
      <c r="U756" s="292">
        <f t="shared" ref="U756" si="193">+G756/F756</f>
        <v>5666</v>
      </c>
      <c r="V756" s="124">
        <v>2500</v>
      </c>
      <c r="W756" s="125">
        <f>+U756-V756</f>
        <v>3166</v>
      </c>
      <c r="X756" s="125">
        <f>+W756-Y756</f>
        <v>1733</v>
      </c>
      <c r="Y756" s="125">
        <f>(U756-5000)/2+1100</f>
        <v>1433</v>
      </c>
      <c r="Z756" s="125">
        <f>+V756*F756</f>
        <v>17500</v>
      </c>
      <c r="AA756" s="125">
        <f>+X756*F756</f>
        <v>12131</v>
      </c>
      <c r="AB756" s="126">
        <f>+Y756*F756</f>
        <v>10031</v>
      </c>
    </row>
    <row r="757" spans="1:28" x14ac:dyDescent="0.25">
      <c r="A757" s="32"/>
      <c r="B757" s="31">
        <v>42383</v>
      </c>
      <c r="C757" s="16">
        <v>45945</v>
      </c>
      <c r="D757" s="23">
        <v>10115</v>
      </c>
      <c r="E757" s="23" t="s">
        <v>109</v>
      </c>
      <c r="F757" s="23">
        <v>14</v>
      </c>
      <c r="G757" s="59"/>
      <c r="H757" s="23" t="s">
        <v>50</v>
      </c>
      <c r="I757" s="577">
        <v>0</v>
      </c>
      <c r="J757" s="23"/>
      <c r="K757" s="23"/>
      <c r="L757" s="23"/>
      <c r="M757" s="69"/>
      <c r="N757" s="68"/>
      <c r="O757" s="23"/>
      <c r="P757" s="23"/>
      <c r="Q757" s="23"/>
      <c r="R757" s="23"/>
      <c r="S757" s="23">
        <v>0</v>
      </c>
      <c r="T757" s="135"/>
    </row>
    <row r="758" spans="1:28" x14ac:dyDescent="0.25">
      <c r="A758" s="23"/>
      <c r="B758" s="41">
        <v>42383</v>
      </c>
      <c r="C758" s="24">
        <v>45946</v>
      </c>
      <c r="D758" s="32"/>
      <c r="E758" s="32" t="s">
        <v>630</v>
      </c>
      <c r="F758" s="32">
        <v>15</v>
      </c>
      <c r="G758" s="76"/>
      <c r="H758" s="77" t="s">
        <v>51</v>
      </c>
      <c r="I758" s="68">
        <v>0</v>
      </c>
      <c r="J758" s="23"/>
      <c r="K758" s="23"/>
      <c r="L758" s="23"/>
      <c r="M758" s="69"/>
      <c r="N758" s="68">
        <v>0</v>
      </c>
      <c r="O758" s="23"/>
      <c r="P758" s="23"/>
      <c r="Q758" s="23"/>
      <c r="R758" s="23"/>
      <c r="S758" s="23"/>
      <c r="T758" s="135"/>
    </row>
    <row r="759" spans="1:28" ht="15.75" thickBot="1" x14ac:dyDescent="0.3">
      <c r="A759" s="94"/>
      <c r="B759" s="549">
        <v>42383</v>
      </c>
      <c r="C759" s="56">
        <v>45947</v>
      </c>
      <c r="D759" s="23"/>
      <c r="E759" s="94" t="s">
        <v>631</v>
      </c>
      <c r="F759" s="94">
        <v>15</v>
      </c>
      <c r="G759" s="95"/>
      <c r="H759" s="106" t="s">
        <v>537</v>
      </c>
      <c r="I759" s="68">
        <v>0</v>
      </c>
      <c r="J759" s="23"/>
      <c r="K759" s="23"/>
      <c r="L759" s="23"/>
      <c r="M759" s="69"/>
      <c r="N759" s="68"/>
      <c r="O759" s="23">
        <v>0</v>
      </c>
      <c r="P759" s="23"/>
      <c r="Q759" s="23"/>
      <c r="R759" s="23"/>
      <c r="S759" s="23"/>
      <c r="T759" s="135"/>
    </row>
    <row r="760" spans="1:28" x14ac:dyDescent="0.25">
      <c r="A760" s="23"/>
      <c r="B760" s="31">
        <v>42383</v>
      </c>
      <c r="C760" s="240">
        <v>45948</v>
      </c>
      <c r="D760" s="577"/>
      <c r="E760" s="23" t="s">
        <v>633</v>
      </c>
      <c r="F760" s="23">
        <v>15</v>
      </c>
      <c r="G760" s="59">
        <v>85000</v>
      </c>
      <c r="H760" s="16" t="s">
        <v>25</v>
      </c>
      <c r="I760" s="577">
        <v>0</v>
      </c>
      <c r="J760" s="23"/>
      <c r="K760" s="23"/>
      <c r="L760" s="23"/>
      <c r="M760" s="69"/>
      <c r="N760" s="68"/>
      <c r="O760" s="23">
        <v>0</v>
      </c>
      <c r="P760" s="23"/>
      <c r="Q760" s="23"/>
      <c r="R760" s="23"/>
      <c r="S760" s="23"/>
      <c r="T760" s="278" t="s">
        <v>632</v>
      </c>
      <c r="U760" s="289">
        <f t="shared" ref="U760:U762" si="194">+G760/F760</f>
        <v>5666.666666666667</v>
      </c>
      <c r="V760" s="117">
        <v>2500</v>
      </c>
      <c r="W760" s="118">
        <f>+U760-V760</f>
        <v>3166.666666666667</v>
      </c>
      <c r="X760" s="118">
        <f>+W760-Y760</f>
        <v>1733.3333333333335</v>
      </c>
      <c r="Y760" s="118">
        <f>(U760-5000)/2+1100</f>
        <v>1433.3333333333335</v>
      </c>
      <c r="Z760" s="118">
        <f>+V760*F760</f>
        <v>37500</v>
      </c>
      <c r="AA760" s="118">
        <f>+X760*F760</f>
        <v>26000.000000000004</v>
      </c>
      <c r="AB760" s="119">
        <f>+Y760*F760</f>
        <v>21500.000000000004</v>
      </c>
    </row>
    <row r="761" spans="1:28" x14ac:dyDescent="0.25">
      <c r="A761" s="23"/>
      <c r="B761" s="31">
        <v>42383</v>
      </c>
      <c r="C761" s="240">
        <v>45949</v>
      </c>
      <c r="D761" s="577"/>
      <c r="E761" s="23" t="s">
        <v>634</v>
      </c>
      <c r="F761" s="23">
        <v>15</v>
      </c>
      <c r="G761" s="59">
        <v>85000</v>
      </c>
      <c r="H761" s="16" t="s">
        <v>25</v>
      </c>
      <c r="I761" s="577">
        <v>0</v>
      </c>
      <c r="J761" s="23"/>
      <c r="K761" s="23"/>
      <c r="L761" s="23"/>
      <c r="M761" s="69"/>
      <c r="N761" s="68">
        <v>0</v>
      </c>
      <c r="O761" s="23"/>
      <c r="P761" s="23"/>
      <c r="Q761" s="23"/>
      <c r="R761" s="23"/>
      <c r="S761" s="23"/>
      <c r="T761" s="278" t="s">
        <v>635</v>
      </c>
      <c r="U761" s="290">
        <f t="shared" si="194"/>
        <v>5666.666666666667</v>
      </c>
      <c r="V761" s="21">
        <v>2500</v>
      </c>
      <c r="W761" s="22">
        <f>+U761-V761</f>
        <v>3166.666666666667</v>
      </c>
      <c r="X761" s="22">
        <f>+W761-Y761</f>
        <v>1733.3333333333335</v>
      </c>
      <c r="Y761" s="22">
        <f>(U761-5000)/2+1100</f>
        <v>1433.3333333333335</v>
      </c>
      <c r="Z761" s="22">
        <f>+V761*F761</f>
        <v>37500</v>
      </c>
      <c r="AA761" s="22">
        <f>+X761*F761</f>
        <v>26000.000000000004</v>
      </c>
      <c r="AB761" s="120">
        <f>+Y761*F761</f>
        <v>21500.000000000004</v>
      </c>
    </row>
    <row r="762" spans="1:28" ht="15.75" thickBot="1" x14ac:dyDescent="0.3">
      <c r="A762" s="23"/>
      <c r="B762" s="549">
        <v>42383</v>
      </c>
      <c r="C762" s="544">
        <v>45950</v>
      </c>
      <c r="D762" s="155"/>
      <c r="E762" s="94" t="s">
        <v>637</v>
      </c>
      <c r="F762" s="94">
        <v>15</v>
      </c>
      <c r="G762" s="95">
        <v>85000</v>
      </c>
      <c r="H762" s="56" t="s">
        <v>25</v>
      </c>
      <c r="I762" s="577">
        <v>0</v>
      </c>
      <c r="J762" s="23"/>
      <c r="K762" s="23"/>
      <c r="L762" s="23"/>
      <c r="M762" s="69"/>
      <c r="N762" s="68"/>
      <c r="O762" s="23">
        <v>0</v>
      </c>
      <c r="P762" s="23"/>
      <c r="Q762" s="23"/>
      <c r="R762" s="23"/>
      <c r="S762" s="23"/>
      <c r="T762" s="278" t="s">
        <v>636</v>
      </c>
      <c r="U762" s="291">
        <f t="shared" si="194"/>
        <v>5666.666666666667</v>
      </c>
      <c r="V762" s="121">
        <v>2500</v>
      </c>
      <c r="W762" s="122">
        <f>+U762-V762</f>
        <v>3166.666666666667</v>
      </c>
      <c r="X762" s="122">
        <f>+W762-Y762</f>
        <v>1733.3333333333335</v>
      </c>
      <c r="Y762" s="122">
        <f>(U762-5000)/2+1100</f>
        <v>1433.3333333333335</v>
      </c>
      <c r="Z762" s="122">
        <f>+V762*F762</f>
        <v>37500</v>
      </c>
      <c r="AA762" s="122">
        <f>+X762*F762</f>
        <v>26000.000000000004</v>
      </c>
      <c r="AB762" s="123">
        <f>+Y762*F762</f>
        <v>21500.000000000004</v>
      </c>
    </row>
    <row r="763" spans="1:28" x14ac:dyDescent="0.25">
      <c r="A763" s="32"/>
      <c r="B763" s="31">
        <v>42383</v>
      </c>
      <c r="C763" s="16">
        <v>45951</v>
      </c>
      <c r="D763" s="23">
        <v>10117</v>
      </c>
      <c r="E763" s="23" t="s">
        <v>462</v>
      </c>
      <c r="F763" s="23">
        <v>14</v>
      </c>
      <c r="G763" s="59"/>
      <c r="H763" s="23" t="s">
        <v>50</v>
      </c>
      <c r="I763" s="577"/>
      <c r="J763" s="23"/>
      <c r="K763" s="23"/>
      <c r="L763" s="23">
        <v>0</v>
      </c>
      <c r="M763" s="69"/>
      <c r="N763" s="68"/>
      <c r="O763" s="23"/>
      <c r="P763" s="23"/>
      <c r="Q763" s="23"/>
      <c r="R763" s="23"/>
      <c r="S763" s="23">
        <v>0</v>
      </c>
      <c r="T763" s="135"/>
    </row>
    <row r="764" spans="1:28" x14ac:dyDescent="0.25">
      <c r="A764" s="23"/>
      <c r="B764" s="31">
        <v>42383</v>
      </c>
      <c r="C764" s="16">
        <v>45952</v>
      </c>
      <c r="D764" s="23">
        <v>10085</v>
      </c>
      <c r="E764" s="23" t="s">
        <v>638</v>
      </c>
      <c r="F764" s="23">
        <v>14</v>
      </c>
      <c r="G764" s="59"/>
      <c r="H764" s="23" t="s">
        <v>50</v>
      </c>
      <c r="I764" s="577"/>
      <c r="J764" s="23"/>
      <c r="K764" s="23"/>
      <c r="L764" s="23">
        <v>0</v>
      </c>
      <c r="M764" s="69"/>
      <c r="N764" s="68"/>
      <c r="O764" s="23"/>
      <c r="P764" s="23"/>
      <c r="Q764" s="23"/>
      <c r="R764" s="23"/>
      <c r="S764" s="23">
        <v>0</v>
      </c>
      <c r="T764" s="135"/>
    </row>
    <row r="765" spans="1:28" x14ac:dyDescent="0.25">
      <c r="A765" s="23"/>
      <c r="B765" s="31">
        <v>42383</v>
      </c>
      <c r="C765" s="16">
        <v>45953</v>
      </c>
      <c r="D765" s="23">
        <v>10101</v>
      </c>
      <c r="E765" s="23" t="s">
        <v>94</v>
      </c>
      <c r="F765" s="23">
        <v>14</v>
      </c>
      <c r="G765" s="59"/>
      <c r="H765" s="23" t="s">
        <v>50</v>
      </c>
      <c r="I765" s="577"/>
      <c r="J765" s="23"/>
      <c r="K765" s="23"/>
      <c r="L765" s="23">
        <v>0</v>
      </c>
      <c r="M765" s="69"/>
      <c r="N765" s="68"/>
      <c r="O765" s="23"/>
      <c r="P765" s="23"/>
      <c r="Q765" s="23"/>
      <c r="R765" s="23"/>
      <c r="S765" s="23">
        <v>0</v>
      </c>
      <c r="T765" s="135"/>
    </row>
    <row r="766" spans="1:28" x14ac:dyDescent="0.25">
      <c r="A766" s="23"/>
      <c r="B766" s="31">
        <v>42383</v>
      </c>
      <c r="C766" s="16">
        <v>45954</v>
      </c>
      <c r="D766" s="23">
        <v>10119</v>
      </c>
      <c r="E766" s="23" t="s">
        <v>120</v>
      </c>
      <c r="F766" s="23">
        <v>14</v>
      </c>
      <c r="G766" s="59"/>
      <c r="H766" s="23" t="s">
        <v>50</v>
      </c>
      <c r="I766" s="577"/>
      <c r="J766" s="23"/>
      <c r="K766" s="23"/>
      <c r="L766" s="23">
        <v>0</v>
      </c>
      <c r="M766" s="69"/>
      <c r="N766" s="68"/>
      <c r="O766" s="23"/>
      <c r="P766" s="23"/>
      <c r="Q766" s="23"/>
      <c r="R766" s="23"/>
      <c r="S766" s="23">
        <v>0</v>
      </c>
      <c r="T766" s="135"/>
    </row>
    <row r="767" spans="1:28" ht="15.75" thickBot="1" x14ac:dyDescent="0.3">
      <c r="A767" s="94"/>
      <c r="B767" s="31">
        <v>42383</v>
      </c>
      <c r="C767" s="16">
        <v>45955</v>
      </c>
      <c r="D767" s="23">
        <v>10120</v>
      </c>
      <c r="E767" s="23" t="s">
        <v>90</v>
      </c>
      <c r="F767" s="23">
        <v>14</v>
      </c>
      <c r="G767" s="59"/>
      <c r="H767" s="23" t="s">
        <v>50</v>
      </c>
      <c r="I767" s="577"/>
      <c r="J767" s="23"/>
      <c r="K767" s="23"/>
      <c r="L767" s="23">
        <v>0</v>
      </c>
      <c r="M767" s="69"/>
      <c r="N767" s="68"/>
      <c r="O767" s="23"/>
      <c r="P767" s="23"/>
      <c r="Q767" s="23"/>
      <c r="R767" s="23"/>
      <c r="S767" s="23">
        <v>0</v>
      </c>
      <c r="T767" s="135"/>
    </row>
    <row r="768" spans="1:28" ht="15.75" thickBot="1" x14ac:dyDescent="0.3">
      <c r="A768" s="23"/>
      <c r="B768" s="41">
        <v>42383</v>
      </c>
      <c r="C768" s="350">
        <v>45956</v>
      </c>
      <c r="D768" s="686"/>
      <c r="E768" s="32" t="s">
        <v>103</v>
      </c>
      <c r="F768" s="32">
        <v>15</v>
      </c>
      <c r="G768" s="76">
        <v>85000</v>
      </c>
      <c r="H768" s="24" t="s">
        <v>25</v>
      </c>
      <c r="I768" s="157">
        <v>0</v>
      </c>
      <c r="J768" s="42"/>
      <c r="K768" s="42"/>
      <c r="L768" s="42"/>
      <c r="M768" s="71"/>
      <c r="N768" s="70"/>
      <c r="O768" s="42">
        <v>0</v>
      </c>
      <c r="P768" s="42"/>
      <c r="Q768" s="42"/>
      <c r="R768" s="42"/>
      <c r="S768" s="42"/>
      <c r="T768" s="279" t="s">
        <v>639</v>
      </c>
      <c r="U768" s="289">
        <f t="shared" ref="U768:U770" si="195">+G768/F768</f>
        <v>5666.666666666667</v>
      </c>
      <c r="V768" s="117">
        <v>2500</v>
      </c>
      <c r="W768" s="118">
        <f>+U768-V768</f>
        <v>3166.666666666667</v>
      </c>
      <c r="X768" s="118">
        <f>+W768-Y768</f>
        <v>1733.3333333333335</v>
      </c>
      <c r="Y768" s="118">
        <f>(U768-5000)/2+1100</f>
        <v>1433.3333333333335</v>
      </c>
      <c r="Z768" s="118">
        <f>+V768*F768</f>
        <v>37500</v>
      </c>
      <c r="AA768" s="118">
        <f>+X768*F768</f>
        <v>26000.000000000004</v>
      </c>
      <c r="AB768" s="119">
        <f>+Y768*F768</f>
        <v>21500.000000000004</v>
      </c>
    </row>
    <row r="769" spans="1:28" x14ac:dyDescent="0.25">
      <c r="A769" s="23"/>
      <c r="B769" s="31">
        <v>42384</v>
      </c>
      <c r="C769" s="240">
        <v>45957</v>
      </c>
      <c r="D769" s="579"/>
      <c r="E769" s="23" t="s">
        <v>111</v>
      </c>
      <c r="F769" s="23">
        <v>15</v>
      </c>
      <c r="G769" s="59">
        <v>85000</v>
      </c>
      <c r="H769" s="16" t="s">
        <v>25</v>
      </c>
      <c r="I769" s="579">
        <v>0</v>
      </c>
      <c r="J769" s="32"/>
      <c r="K769" s="32"/>
      <c r="L769" s="32"/>
      <c r="M769" s="80"/>
      <c r="N769" s="78">
        <v>0</v>
      </c>
      <c r="O769" s="32"/>
      <c r="P769" s="32"/>
      <c r="Q769" s="32"/>
      <c r="R769" s="32"/>
      <c r="S769" s="32"/>
      <c r="T769" s="280" t="s">
        <v>646</v>
      </c>
      <c r="U769" s="290">
        <f t="shared" si="195"/>
        <v>5666.666666666667</v>
      </c>
      <c r="V769" s="21">
        <v>2500</v>
      </c>
      <c r="W769" s="22">
        <f>+U769-V769</f>
        <v>3166.666666666667</v>
      </c>
      <c r="X769" s="22">
        <f>+W769-Y769</f>
        <v>1733.3333333333335</v>
      </c>
      <c r="Y769" s="22">
        <f>(U769-5000)/2+1100</f>
        <v>1433.3333333333335</v>
      </c>
      <c r="Z769" s="22">
        <f>+V769*F769</f>
        <v>37500</v>
      </c>
      <c r="AA769" s="22">
        <f>+X769*F769</f>
        <v>26000.000000000004</v>
      </c>
      <c r="AB769" s="120">
        <f>+Y769*F769</f>
        <v>21500.000000000004</v>
      </c>
    </row>
    <row r="770" spans="1:28" ht="15.75" thickBot="1" x14ac:dyDescent="0.3">
      <c r="A770" s="23"/>
      <c r="B770" s="549">
        <v>42384</v>
      </c>
      <c r="C770" s="544">
        <v>45958</v>
      </c>
      <c r="D770" s="155"/>
      <c r="E770" s="94" t="s">
        <v>327</v>
      </c>
      <c r="F770" s="94">
        <v>7</v>
      </c>
      <c r="G770" s="95">
        <v>39662</v>
      </c>
      <c r="H770" s="56" t="s">
        <v>25</v>
      </c>
      <c r="I770" s="577">
        <v>0</v>
      </c>
      <c r="J770" s="23"/>
      <c r="K770" s="23"/>
      <c r="L770" s="23"/>
      <c r="M770" s="69"/>
      <c r="N770" s="68"/>
      <c r="O770" s="23">
        <v>0</v>
      </c>
      <c r="P770" s="23"/>
      <c r="Q770" s="23"/>
      <c r="R770" s="23"/>
      <c r="S770" s="23"/>
      <c r="T770" s="278" t="s">
        <v>647</v>
      </c>
      <c r="U770" s="291">
        <f t="shared" si="195"/>
        <v>5666</v>
      </c>
      <c r="V770" s="121">
        <v>2500</v>
      </c>
      <c r="W770" s="122">
        <f>+U770-V770</f>
        <v>3166</v>
      </c>
      <c r="X770" s="122">
        <f>+W770-Y770</f>
        <v>1733</v>
      </c>
      <c r="Y770" s="122">
        <f>(U770-5000)/2+1100</f>
        <v>1433</v>
      </c>
      <c r="Z770" s="122">
        <f>+V770*F770</f>
        <v>17500</v>
      </c>
      <c r="AA770" s="122">
        <f>+X770*F770</f>
        <v>12131</v>
      </c>
      <c r="AB770" s="123">
        <f>+Y770*F770</f>
        <v>10031</v>
      </c>
    </row>
    <row r="771" spans="1:28" x14ac:dyDescent="0.25">
      <c r="A771" s="32"/>
      <c r="B771" s="31">
        <v>42384</v>
      </c>
      <c r="C771" s="16">
        <v>45959</v>
      </c>
      <c r="D771" s="23">
        <v>10122</v>
      </c>
      <c r="E771" s="23" t="s">
        <v>86</v>
      </c>
      <c r="F771" s="23">
        <v>14</v>
      </c>
      <c r="G771" s="59"/>
      <c r="H771" s="23" t="s">
        <v>50</v>
      </c>
      <c r="I771" s="577"/>
      <c r="J771" s="23"/>
      <c r="K771" s="23"/>
      <c r="L771" s="23">
        <v>0</v>
      </c>
      <c r="M771" s="69"/>
      <c r="N771" s="68"/>
      <c r="O771" s="23"/>
      <c r="P771" s="23"/>
      <c r="Q771" s="23"/>
      <c r="R771" s="23">
        <v>0</v>
      </c>
      <c r="S771" s="23"/>
      <c r="T771" s="135"/>
    </row>
    <row r="772" spans="1:28" x14ac:dyDescent="0.25">
      <c r="A772" s="23"/>
      <c r="B772" s="31">
        <v>42384</v>
      </c>
      <c r="C772" s="16">
        <v>45960</v>
      </c>
      <c r="D772" s="23">
        <v>10121</v>
      </c>
      <c r="E772" s="23" t="s">
        <v>109</v>
      </c>
      <c r="F772" s="23">
        <v>14</v>
      </c>
      <c r="G772" s="59"/>
      <c r="H772" s="23" t="s">
        <v>50</v>
      </c>
      <c r="I772" s="577"/>
      <c r="J772" s="23"/>
      <c r="K772" s="23"/>
      <c r="L772" s="23">
        <v>0</v>
      </c>
      <c r="M772" s="69"/>
      <c r="N772" s="68"/>
      <c r="O772" s="23"/>
      <c r="P772" s="23"/>
      <c r="Q772" s="23"/>
      <c r="R772" s="23">
        <v>0</v>
      </c>
      <c r="S772" s="23"/>
      <c r="T772" s="135"/>
    </row>
    <row r="773" spans="1:28" ht="15.75" thickBot="1" x14ac:dyDescent="0.3">
      <c r="A773" s="94"/>
      <c r="B773" s="31">
        <v>42384</v>
      </c>
      <c r="C773" s="16">
        <v>45961</v>
      </c>
      <c r="D773" s="23">
        <v>10125</v>
      </c>
      <c r="E773" s="23" t="s">
        <v>113</v>
      </c>
      <c r="F773" s="23">
        <v>14</v>
      </c>
      <c r="G773" s="59"/>
      <c r="H773" s="23" t="s">
        <v>50</v>
      </c>
      <c r="I773" s="577"/>
      <c r="J773" s="23"/>
      <c r="K773" s="23"/>
      <c r="L773" s="23">
        <v>0</v>
      </c>
      <c r="M773" s="69"/>
      <c r="N773" s="68"/>
      <c r="O773" s="23"/>
      <c r="P773" s="23"/>
      <c r="Q773" s="23"/>
      <c r="R773" s="23">
        <v>0</v>
      </c>
      <c r="S773" s="23"/>
      <c r="T773" s="135"/>
    </row>
    <row r="774" spans="1:28" x14ac:dyDescent="0.25">
      <c r="A774" s="23"/>
      <c r="B774" s="41">
        <v>42384</v>
      </c>
      <c r="C774" s="350">
        <v>45962</v>
      </c>
      <c r="D774" s="579"/>
      <c r="E774" s="32" t="s">
        <v>466</v>
      </c>
      <c r="F774" s="32">
        <v>7</v>
      </c>
      <c r="G774" s="76">
        <v>39662</v>
      </c>
      <c r="H774" s="24" t="s">
        <v>25</v>
      </c>
      <c r="I774" s="577">
        <v>0</v>
      </c>
      <c r="J774" s="23"/>
      <c r="K774" s="23"/>
      <c r="L774" s="23"/>
      <c r="M774" s="69"/>
      <c r="N774" s="68"/>
      <c r="O774" s="23">
        <v>0</v>
      </c>
      <c r="P774" s="23"/>
      <c r="Q774" s="23"/>
      <c r="R774" s="23"/>
      <c r="S774" s="23"/>
      <c r="T774" s="278" t="s">
        <v>648</v>
      </c>
      <c r="U774" s="289">
        <f t="shared" ref="U774:U776" si="196">+G774/F774</f>
        <v>5666</v>
      </c>
      <c r="V774" s="117">
        <v>2500</v>
      </c>
      <c r="W774" s="118">
        <f>+U774-V774</f>
        <v>3166</v>
      </c>
      <c r="X774" s="118">
        <f>+W774-Y774</f>
        <v>1733</v>
      </c>
      <c r="Y774" s="118">
        <f>(U774-5000)/2+1100</f>
        <v>1433</v>
      </c>
      <c r="Z774" s="118">
        <f>+V774*F774</f>
        <v>17500</v>
      </c>
      <c r="AA774" s="118">
        <f>+X774*F774</f>
        <v>12131</v>
      </c>
      <c r="AB774" s="119">
        <f>+Y774*F774</f>
        <v>10031</v>
      </c>
    </row>
    <row r="775" spans="1:28" x14ac:dyDescent="0.25">
      <c r="A775" s="23"/>
      <c r="B775" s="31">
        <v>42384</v>
      </c>
      <c r="C775" s="240">
        <v>45963</v>
      </c>
      <c r="D775" s="577"/>
      <c r="E775" s="23" t="s">
        <v>107</v>
      </c>
      <c r="F775" s="23">
        <v>7</v>
      </c>
      <c r="G775" s="59">
        <v>39662</v>
      </c>
      <c r="H775" s="16" t="s">
        <v>25</v>
      </c>
      <c r="I775" s="577">
        <v>0</v>
      </c>
      <c r="J775" s="23"/>
      <c r="K775" s="23"/>
      <c r="L775" s="23"/>
      <c r="M775" s="69"/>
      <c r="N775" s="68"/>
      <c r="O775" s="23">
        <v>0</v>
      </c>
      <c r="P775" s="23"/>
      <c r="Q775" s="23"/>
      <c r="R775" s="23"/>
      <c r="S775" s="23"/>
      <c r="T775" s="278" t="s">
        <v>649</v>
      </c>
      <c r="U775" s="290">
        <f t="shared" si="196"/>
        <v>5666</v>
      </c>
      <c r="V775" s="21">
        <v>2500</v>
      </c>
      <c r="W775" s="22">
        <f>+U775-V775</f>
        <v>3166</v>
      </c>
      <c r="X775" s="22">
        <f>+W775-Y775</f>
        <v>1733</v>
      </c>
      <c r="Y775" s="22">
        <f>(U775-5000)/2+1100</f>
        <v>1433</v>
      </c>
      <c r="Z775" s="22">
        <f>+V775*F775</f>
        <v>17500</v>
      </c>
      <c r="AA775" s="22">
        <f>+X775*F775</f>
        <v>12131</v>
      </c>
      <c r="AB775" s="120">
        <f>+Y775*F775</f>
        <v>10031</v>
      </c>
    </row>
    <row r="776" spans="1:28" ht="15.75" thickBot="1" x14ac:dyDescent="0.3">
      <c r="A776" s="23"/>
      <c r="B776" s="549">
        <v>42384</v>
      </c>
      <c r="C776" s="544">
        <v>45964</v>
      </c>
      <c r="D776" s="155"/>
      <c r="E776" s="94" t="s">
        <v>478</v>
      </c>
      <c r="F776" s="94">
        <v>15</v>
      </c>
      <c r="G776" s="95">
        <v>85000</v>
      </c>
      <c r="H776" s="56" t="s">
        <v>25</v>
      </c>
      <c r="I776" s="577">
        <v>0</v>
      </c>
      <c r="J776" s="23"/>
      <c r="K776" s="23"/>
      <c r="L776" s="23"/>
      <c r="M776" s="69"/>
      <c r="N776" s="68"/>
      <c r="O776" s="23">
        <v>0</v>
      </c>
      <c r="P776" s="23"/>
      <c r="Q776" s="23"/>
      <c r="R776" s="23"/>
      <c r="S776" s="23"/>
      <c r="T776" s="278" t="s">
        <v>650</v>
      </c>
      <c r="U776" s="291">
        <f t="shared" si="196"/>
        <v>5666.666666666667</v>
      </c>
      <c r="V776" s="121">
        <v>2500</v>
      </c>
      <c r="W776" s="122">
        <f>+U776-V776</f>
        <v>3166.666666666667</v>
      </c>
      <c r="X776" s="122">
        <f>+W776-Y776</f>
        <v>1733.3333333333335</v>
      </c>
      <c r="Y776" s="122">
        <f>(U776-5000)/2+1100</f>
        <v>1433.3333333333335</v>
      </c>
      <c r="Z776" s="122">
        <f>+V776*F776</f>
        <v>37500</v>
      </c>
      <c r="AA776" s="122">
        <f>+X776*F776</f>
        <v>26000.000000000004</v>
      </c>
      <c r="AB776" s="123">
        <f>+Y776*F776</f>
        <v>21500.000000000004</v>
      </c>
    </row>
    <row r="777" spans="1:28" ht="15.75" thickBot="1" x14ac:dyDescent="0.3">
      <c r="A777" s="116"/>
      <c r="B777" s="31">
        <v>42384</v>
      </c>
      <c r="C777" s="16">
        <v>45965</v>
      </c>
      <c r="D777" s="23">
        <v>10126</v>
      </c>
      <c r="E777" s="23" t="s">
        <v>202</v>
      </c>
      <c r="F777" s="23">
        <v>14</v>
      </c>
      <c r="G777" s="59"/>
      <c r="H777" s="23" t="s">
        <v>50</v>
      </c>
      <c r="I777" s="577"/>
      <c r="J777" s="23"/>
      <c r="K777" s="23"/>
      <c r="L777" s="23">
        <v>0</v>
      </c>
      <c r="M777" s="69"/>
      <c r="N777" s="68"/>
      <c r="O777" s="23">
        <v>0</v>
      </c>
      <c r="P777" s="23"/>
      <c r="Q777" s="23"/>
      <c r="R777" s="23"/>
      <c r="S777" s="23"/>
      <c r="T777" s="135"/>
    </row>
    <row r="778" spans="1:28" ht="15.75" thickBot="1" x14ac:dyDescent="0.3">
      <c r="A778" s="23"/>
      <c r="B778" s="550">
        <v>42384</v>
      </c>
      <c r="C778" s="572">
        <v>45966</v>
      </c>
      <c r="D778" s="156"/>
      <c r="E778" s="116" t="s">
        <v>181</v>
      </c>
      <c r="F778" s="116">
        <v>22</v>
      </c>
      <c r="G778" s="554">
        <v>125000</v>
      </c>
      <c r="H778" s="233" t="s">
        <v>25</v>
      </c>
      <c r="I778" s="577">
        <v>0</v>
      </c>
      <c r="J778" s="23"/>
      <c r="K778" s="23"/>
      <c r="L778" s="23"/>
      <c r="M778" s="69"/>
      <c r="N778" s="68"/>
      <c r="O778" s="23">
        <v>0</v>
      </c>
      <c r="P778" s="23"/>
      <c r="Q778" s="23"/>
      <c r="R778" s="23"/>
      <c r="S778" s="23"/>
      <c r="T778" s="278" t="s">
        <v>651</v>
      </c>
      <c r="U778" s="292">
        <f t="shared" ref="U778" si="197">+G778/F778</f>
        <v>5681.818181818182</v>
      </c>
      <c r="V778" s="124">
        <v>2500</v>
      </c>
      <c r="W778" s="125">
        <f>+U778-V778</f>
        <v>3181.818181818182</v>
      </c>
      <c r="X778" s="125">
        <f>+W778-Y778</f>
        <v>1740.909090909091</v>
      </c>
      <c r="Y778" s="125">
        <f>(U778-5000)/2+1100</f>
        <v>1440.909090909091</v>
      </c>
      <c r="Z778" s="125">
        <f>+V778*F778</f>
        <v>55000</v>
      </c>
      <c r="AA778" s="125">
        <f>+X778*F778</f>
        <v>38300</v>
      </c>
      <c r="AB778" s="126">
        <f>+Y778*F778</f>
        <v>31700</v>
      </c>
    </row>
    <row r="779" spans="1:28" x14ac:dyDescent="0.25">
      <c r="A779" s="32"/>
      <c r="B779" s="31">
        <v>42384</v>
      </c>
      <c r="C779" s="16">
        <v>45967</v>
      </c>
      <c r="D779" s="23">
        <v>10123</v>
      </c>
      <c r="E779" s="23" t="s">
        <v>101</v>
      </c>
      <c r="F779" s="23">
        <v>14</v>
      </c>
      <c r="G779" s="59"/>
      <c r="H779" s="23" t="s">
        <v>50</v>
      </c>
      <c r="I779" s="577"/>
      <c r="J779" s="23"/>
      <c r="K779" s="23"/>
      <c r="L779" s="23">
        <v>0</v>
      </c>
      <c r="M779" s="69"/>
      <c r="N779" s="68"/>
      <c r="O779" s="23">
        <v>0</v>
      </c>
      <c r="P779" s="23"/>
      <c r="Q779" s="23"/>
      <c r="R779" s="23"/>
      <c r="S779" s="23"/>
      <c r="T779" s="135"/>
    </row>
    <row r="780" spans="1:28" x14ac:dyDescent="0.25">
      <c r="A780" s="23"/>
      <c r="B780" s="31">
        <v>42384</v>
      </c>
      <c r="C780" s="16">
        <v>45968</v>
      </c>
      <c r="D780" s="23">
        <v>10124</v>
      </c>
      <c r="E780" s="23" t="s">
        <v>94</v>
      </c>
      <c r="F780" s="23">
        <v>14</v>
      </c>
      <c r="G780" s="59"/>
      <c r="H780" s="23" t="s">
        <v>50</v>
      </c>
      <c r="I780" s="577"/>
      <c r="J780" s="23"/>
      <c r="K780" s="23"/>
      <c r="L780" s="23">
        <v>0</v>
      </c>
      <c r="M780" s="69"/>
      <c r="N780" s="68"/>
      <c r="O780" s="23">
        <v>0</v>
      </c>
      <c r="P780" s="23"/>
      <c r="Q780" s="23"/>
      <c r="R780" s="23"/>
      <c r="S780" s="23"/>
      <c r="T780" s="135"/>
    </row>
    <row r="781" spans="1:28" x14ac:dyDescent="0.25">
      <c r="A781" s="23"/>
      <c r="B781" s="31">
        <v>42384</v>
      </c>
      <c r="C781" s="16">
        <v>45969</v>
      </c>
      <c r="D781" s="23">
        <v>10130</v>
      </c>
      <c r="E781" s="23" t="s">
        <v>120</v>
      </c>
      <c r="F781" s="23">
        <v>14</v>
      </c>
      <c r="G781" s="59"/>
      <c r="H781" s="23" t="s">
        <v>50</v>
      </c>
      <c r="I781" s="577"/>
      <c r="J781" s="23"/>
      <c r="K781" s="23"/>
      <c r="L781" s="23">
        <v>0</v>
      </c>
      <c r="M781" s="69"/>
      <c r="N781" s="68"/>
      <c r="O781" s="23">
        <v>0</v>
      </c>
      <c r="P781" s="23"/>
      <c r="Q781" s="23"/>
      <c r="R781" s="23"/>
      <c r="S781" s="23"/>
      <c r="T781" s="135"/>
    </row>
    <row r="782" spans="1:28" x14ac:dyDescent="0.25">
      <c r="A782" s="23"/>
      <c r="B782" s="31">
        <v>42384</v>
      </c>
      <c r="C782" s="16">
        <v>45970</v>
      </c>
      <c r="D782" s="23">
        <v>10129</v>
      </c>
      <c r="E782" s="23" t="s">
        <v>462</v>
      </c>
      <c r="F782" s="23">
        <v>14</v>
      </c>
      <c r="G782" s="59"/>
      <c r="H782" s="23" t="s">
        <v>50</v>
      </c>
      <c r="I782" s="577"/>
      <c r="J782" s="23"/>
      <c r="K782" s="23"/>
      <c r="L782" s="23">
        <v>0</v>
      </c>
      <c r="M782" s="69"/>
      <c r="N782" s="68"/>
      <c r="O782" s="23">
        <v>0</v>
      </c>
      <c r="P782" s="23"/>
      <c r="Q782" s="23"/>
      <c r="R782" s="23"/>
      <c r="S782" s="23"/>
      <c r="T782" s="135"/>
    </row>
    <row r="783" spans="1:28" ht="15.75" thickBot="1" x14ac:dyDescent="0.3">
      <c r="A783" s="94"/>
      <c r="B783" s="31">
        <v>42384</v>
      </c>
      <c r="C783" s="16">
        <v>45971</v>
      </c>
      <c r="D783" s="23">
        <v>10131</v>
      </c>
      <c r="E783" s="23" t="s">
        <v>90</v>
      </c>
      <c r="F783" s="23">
        <v>14</v>
      </c>
      <c r="G783" s="59"/>
      <c r="H783" s="23" t="s">
        <v>50</v>
      </c>
      <c r="I783" s="577"/>
      <c r="J783" s="23"/>
      <c r="K783" s="23"/>
      <c r="L783" s="23">
        <v>0</v>
      </c>
      <c r="M783" s="69"/>
      <c r="N783" s="68"/>
      <c r="O783" s="23">
        <v>0</v>
      </c>
      <c r="P783" s="23"/>
      <c r="Q783" s="23"/>
      <c r="R783" s="23"/>
      <c r="S783" s="23"/>
      <c r="T783" s="135"/>
    </row>
    <row r="784" spans="1:28" x14ac:dyDescent="0.25">
      <c r="A784" s="23"/>
      <c r="B784" s="41">
        <v>42384</v>
      </c>
      <c r="C784" s="350">
        <v>45972</v>
      </c>
      <c r="D784" s="579"/>
      <c r="E784" s="32" t="s">
        <v>246</v>
      </c>
      <c r="F784" s="32">
        <v>15</v>
      </c>
      <c r="G784" s="76">
        <v>85000</v>
      </c>
      <c r="H784" s="24" t="s">
        <v>25</v>
      </c>
      <c r="I784" s="577">
        <v>0</v>
      </c>
      <c r="J784" s="23"/>
      <c r="K784" s="23"/>
      <c r="L784" s="23"/>
      <c r="M784" s="69"/>
      <c r="N784" s="68"/>
      <c r="O784" s="23">
        <v>0</v>
      </c>
      <c r="P784" s="23"/>
      <c r="Q784" s="23"/>
      <c r="R784" s="23"/>
      <c r="S784" s="23"/>
      <c r="T784" s="278" t="s">
        <v>652</v>
      </c>
      <c r="U784" s="289">
        <f t="shared" ref="U784:U788" si="198">+G784/F784</f>
        <v>5666.666666666667</v>
      </c>
      <c r="V784" s="117">
        <v>2500</v>
      </c>
      <c r="W784" s="118">
        <f t="shared" ref="W784:W790" si="199">+U784-V784</f>
        <v>3166.666666666667</v>
      </c>
      <c r="X784" s="118">
        <f t="shared" ref="X784:X790" si="200">+W784-Y784</f>
        <v>1733.3333333333335</v>
      </c>
      <c r="Y784" s="118">
        <f t="shared" ref="Y784:Y790" si="201">(U784-5000)/2+1100</f>
        <v>1433.3333333333335</v>
      </c>
      <c r="Z784" s="118">
        <f t="shared" ref="Z784:Z790" si="202">+V784*F784</f>
        <v>37500</v>
      </c>
      <c r="AA784" s="118">
        <f t="shared" ref="AA784:AA790" si="203">+X784*F784</f>
        <v>26000.000000000004</v>
      </c>
      <c r="AB784" s="119">
        <f t="shared" ref="AB784:AB790" si="204">+Y784*F784</f>
        <v>21500.000000000004</v>
      </c>
    </row>
    <row r="785" spans="1:28" x14ac:dyDescent="0.25">
      <c r="A785" s="23"/>
      <c r="B785" s="31">
        <v>42384</v>
      </c>
      <c r="C785" s="240">
        <v>45973</v>
      </c>
      <c r="D785" s="577"/>
      <c r="E785" s="23" t="s">
        <v>62</v>
      </c>
      <c r="F785" s="23">
        <v>7</v>
      </c>
      <c r="G785" s="59">
        <v>39662</v>
      </c>
      <c r="H785" s="16" t="s">
        <v>25</v>
      </c>
      <c r="I785" s="577">
        <v>0</v>
      </c>
      <c r="J785" s="23"/>
      <c r="K785" s="23"/>
      <c r="L785" s="23"/>
      <c r="M785" s="69"/>
      <c r="N785" s="68"/>
      <c r="O785" s="23">
        <v>0</v>
      </c>
      <c r="P785" s="23"/>
      <c r="Q785" s="23"/>
      <c r="R785" s="23"/>
      <c r="S785" s="23"/>
      <c r="T785" s="278" t="s">
        <v>653</v>
      </c>
      <c r="U785" s="290">
        <f t="shared" si="198"/>
        <v>5666</v>
      </c>
      <c r="V785" s="21">
        <v>2500</v>
      </c>
      <c r="W785" s="22">
        <f t="shared" si="199"/>
        <v>3166</v>
      </c>
      <c r="X785" s="22">
        <f t="shared" si="200"/>
        <v>1733</v>
      </c>
      <c r="Y785" s="22">
        <f t="shared" si="201"/>
        <v>1433</v>
      </c>
      <c r="Z785" s="22">
        <f t="shared" si="202"/>
        <v>17500</v>
      </c>
      <c r="AA785" s="22">
        <f t="shared" si="203"/>
        <v>12131</v>
      </c>
      <c r="AB785" s="120">
        <f t="shared" si="204"/>
        <v>10031</v>
      </c>
    </row>
    <row r="786" spans="1:28" x14ac:dyDescent="0.25">
      <c r="A786" s="23"/>
      <c r="B786" s="31">
        <v>42384</v>
      </c>
      <c r="C786" s="240">
        <v>45974</v>
      </c>
      <c r="D786" s="577"/>
      <c r="E786" s="23" t="s">
        <v>524</v>
      </c>
      <c r="F786" s="23">
        <v>7</v>
      </c>
      <c r="G786" s="59">
        <v>39662</v>
      </c>
      <c r="H786" s="16" t="s">
        <v>25</v>
      </c>
      <c r="I786" s="577">
        <v>0</v>
      </c>
      <c r="J786" s="23"/>
      <c r="K786" s="23"/>
      <c r="L786" s="23"/>
      <c r="M786" s="69"/>
      <c r="N786" s="68"/>
      <c r="O786" s="23">
        <v>0</v>
      </c>
      <c r="P786" s="23"/>
      <c r="Q786" s="23"/>
      <c r="R786" s="23"/>
      <c r="S786" s="23"/>
      <c r="T786" s="278" t="s">
        <v>654</v>
      </c>
      <c r="U786" s="290">
        <f t="shared" si="198"/>
        <v>5666</v>
      </c>
      <c r="V786" s="21">
        <v>2500</v>
      </c>
      <c r="W786" s="22">
        <f t="shared" si="199"/>
        <v>3166</v>
      </c>
      <c r="X786" s="22">
        <f t="shared" si="200"/>
        <v>1733</v>
      </c>
      <c r="Y786" s="22">
        <f t="shared" si="201"/>
        <v>1433</v>
      </c>
      <c r="Z786" s="22">
        <f t="shared" si="202"/>
        <v>17500</v>
      </c>
      <c r="AA786" s="22">
        <f t="shared" si="203"/>
        <v>12131</v>
      </c>
      <c r="AB786" s="120">
        <f t="shared" si="204"/>
        <v>10031</v>
      </c>
    </row>
    <row r="787" spans="1:28" ht="15.75" thickBot="1" x14ac:dyDescent="0.3">
      <c r="A787" s="23"/>
      <c r="B787" s="31">
        <v>42384</v>
      </c>
      <c r="C787" s="240">
        <v>45975</v>
      </c>
      <c r="D787" s="577"/>
      <c r="E787" s="23" t="s">
        <v>81</v>
      </c>
      <c r="F787" s="23">
        <v>7</v>
      </c>
      <c r="G787" s="59">
        <v>39662</v>
      </c>
      <c r="H787" s="16" t="s">
        <v>25</v>
      </c>
      <c r="I787" s="577">
        <v>0</v>
      </c>
      <c r="J787" s="23"/>
      <c r="K787" s="23"/>
      <c r="L787" s="23"/>
      <c r="M787" s="69"/>
      <c r="N787" s="68"/>
      <c r="O787" s="23">
        <v>0</v>
      </c>
      <c r="P787" s="23"/>
      <c r="Q787" s="23"/>
      <c r="R787" s="23"/>
      <c r="S787" s="23"/>
      <c r="T787" s="278" t="s">
        <v>655</v>
      </c>
      <c r="U787" s="291">
        <f t="shared" si="198"/>
        <v>5666</v>
      </c>
      <c r="V787" s="121">
        <v>2500</v>
      </c>
      <c r="W787" s="122">
        <f t="shared" si="199"/>
        <v>3166</v>
      </c>
      <c r="X787" s="122">
        <f t="shared" si="200"/>
        <v>1733</v>
      </c>
      <c r="Y787" s="122">
        <f t="shared" si="201"/>
        <v>1433</v>
      </c>
      <c r="Z787" s="122">
        <f t="shared" si="202"/>
        <v>17500</v>
      </c>
      <c r="AA787" s="122">
        <f t="shared" si="203"/>
        <v>12131</v>
      </c>
      <c r="AB787" s="123">
        <f t="shared" si="204"/>
        <v>10031</v>
      </c>
    </row>
    <row r="788" spans="1:28" ht="15.75" thickBot="1" x14ac:dyDescent="0.3">
      <c r="A788" s="226"/>
      <c r="B788" s="550">
        <v>42384</v>
      </c>
      <c r="C788" s="591">
        <v>45976</v>
      </c>
      <c r="D788" s="23"/>
      <c r="E788" s="226" t="s">
        <v>545</v>
      </c>
      <c r="F788" s="116">
        <v>15</v>
      </c>
      <c r="G788" s="554">
        <f>+F788*5100</f>
        <v>76500</v>
      </c>
      <c r="H788" s="227" t="s">
        <v>22</v>
      </c>
      <c r="I788" s="68">
        <v>0</v>
      </c>
      <c r="J788" s="23"/>
      <c r="K788" s="23"/>
      <c r="L788" s="23"/>
      <c r="M788" s="69"/>
      <c r="N788" s="68">
        <v>0</v>
      </c>
      <c r="O788" s="23"/>
      <c r="P788" s="23"/>
      <c r="Q788" s="23"/>
      <c r="R788" s="23"/>
      <c r="S788" s="23"/>
      <c r="T788" s="135"/>
      <c r="U788" s="292">
        <f t="shared" si="198"/>
        <v>5100</v>
      </c>
      <c r="V788" s="124">
        <v>2500</v>
      </c>
      <c r="W788" s="125">
        <f t="shared" si="199"/>
        <v>2600</v>
      </c>
      <c r="X788" s="125">
        <f t="shared" si="200"/>
        <v>1450</v>
      </c>
      <c r="Y788" s="125">
        <f t="shared" si="201"/>
        <v>1150</v>
      </c>
      <c r="Z788" s="125">
        <f t="shared" si="202"/>
        <v>37500</v>
      </c>
      <c r="AA788" s="125">
        <f t="shared" si="203"/>
        <v>21750</v>
      </c>
      <c r="AB788" s="126">
        <f t="shared" si="204"/>
        <v>17250</v>
      </c>
    </row>
    <row r="789" spans="1:28" x14ac:dyDescent="0.25">
      <c r="A789" s="23"/>
      <c r="B789" s="31">
        <v>42384</v>
      </c>
      <c r="C789" s="240">
        <v>45977</v>
      </c>
      <c r="D789" s="577"/>
      <c r="E789" s="23" t="s">
        <v>78</v>
      </c>
      <c r="F789" s="23">
        <v>7</v>
      </c>
      <c r="G789" s="59">
        <v>39662</v>
      </c>
      <c r="H789" s="16" t="s">
        <v>25</v>
      </c>
      <c r="I789" s="577">
        <v>0</v>
      </c>
      <c r="J789" s="23"/>
      <c r="K789" s="23"/>
      <c r="L789" s="23"/>
      <c r="M789" s="69"/>
      <c r="N789" s="68">
        <v>0</v>
      </c>
      <c r="O789" s="23"/>
      <c r="P789" s="23"/>
      <c r="Q789" s="23"/>
      <c r="R789" s="23"/>
      <c r="S789" s="23"/>
      <c r="T789" s="278" t="s">
        <v>656</v>
      </c>
      <c r="U789" s="289">
        <f t="shared" ref="U789:U790" si="205">+G789/F789</f>
        <v>5666</v>
      </c>
      <c r="V789" s="117">
        <v>2500</v>
      </c>
      <c r="W789" s="118">
        <f t="shared" si="199"/>
        <v>3166</v>
      </c>
      <c r="X789" s="118">
        <f t="shared" si="200"/>
        <v>1733</v>
      </c>
      <c r="Y789" s="118">
        <f t="shared" si="201"/>
        <v>1433</v>
      </c>
      <c r="Z789" s="118">
        <f t="shared" si="202"/>
        <v>17500</v>
      </c>
      <c r="AA789" s="118">
        <f t="shared" si="203"/>
        <v>12131</v>
      </c>
      <c r="AB789" s="119">
        <f t="shared" si="204"/>
        <v>10031</v>
      </c>
    </row>
    <row r="790" spans="1:28" ht="15.75" thickBot="1" x14ac:dyDescent="0.3">
      <c r="A790" s="23"/>
      <c r="B790" s="549">
        <v>42384</v>
      </c>
      <c r="C790" s="544">
        <v>45978</v>
      </c>
      <c r="D790" s="155"/>
      <c r="E790" s="94" t="s">
        <v>62</v>
      </c>
      <c r="F790" s="94">
        <v>7</v>
      </c>
      <c r="G790" s="95">
        <v>39662</v>
      </c>
      <c r="H790" s="56" t="s">
        <v>25</v>
      </c>
      <c r="I790" s="577">
        <v>0</v>
      </c>
      <c r="J790" s="23"/>
      <c r="K790" s="23"/>
      <c r="L790" s="23"/>
      <c r="M790" s="69"/>
      <c r="N790" s="68">
        <v>0</v>
      </c>
      <c r="O790" s="23"/>
      <c r="P790" s="23"/>
      <c r="Q790" s="23"/>
      <c r="R790" s="23"/>
      <c r="S790" s="23"/>
      <c r="T790" s="278" t="s">
        <v>657</v>
      </c>
      <c r="U790" s="291">
        <f t="shared" si="205"/>
        <v>5666</v>
      </c>
      <c r="V790" s="121">
        <v>2500</v>
      </c>
      <c r="W790" s="122">
        <f t="shared" si="199"/>
        <v>3166</v>
      </c>
      <c r="X790" s="122">
        <f t="shared" si="200"/>
        <v>1733</v>
      </c>
      <c r="Y790" s="122">
        <f t="shared" si="201"/>
        <v>1433</v>
      </c>
      <c r="Z790" s="122">
        <f t="shared" si="202"/>
        <v>17500</v>
      </c>
      <c r="AA790" s="122">
        <f t="shared" si="203"/>
        <v>12131</v>
      </c>
      <c r="AB790" s="123">
        <f t="shared" si="204"/>
        <v>10031</v>
      </c>
    </row>
    <row r="791" spans="1:28" x14ac:dyDescent="0.25">
      <c r="A791" s="32"/>
      <c r="B791" s="31">
        <v>42384</v>
      </c>
      <c r="C791" s="16">
        <v>45979</v>
      </c>
      <c r="D791" s="23">
        <v>9560</v>
      </c>
      <c r="E791" s="23" t="s">
        <v>86</v>
      </c>
      <c r="F791" s="23">
        <v>14</v>
      </c>
      <c r="G791" s="59"/>
      <c r="H791" s="23" t="s">
        <v>50</v>
      </c>
      <c r="I791" s="577">
        <v>0</v>
      </c>
      <c r="J791" s="23"/>
      <c r="K791" s="23"/>
      <c r="L791" s="23"/>
      <c r="M791" s="69"/>
      <c r="N791" s="68"/>
      <c r="O791" s="23">
        <v>0</v>
      </c>
      <c r="P791" s="23"/>
      <c r="Q791" s="23"/>
      <c r="R791" s="23"/>
      <c r="S791" s="23"/>
      <c r="T791" s="135"/>
    </row>
    <row r="792" spans="1:28" ht="15.75" thickBot="1" x14ac:dyDescent="0.3">
      <c r="A792" s="94"/>
      <c r="B792" s="31">
        <v>42384</v>
      </c>
      <c r="C792" s="16">
        <v>45980</v>
      </c>
      <c r="D792" s="23">
        <v>10132</v>
      </c>
      <c r="E792" s="23" t="s">
        <v>109</v>
      </c>
      <c r="F792" s="23">
        <v>14</v>
      </c>
      <c r="G792" s="59"/>
      <c r="H792" s="23" t="s">
        <v>50</v>
      </c>
      <c r="I792" s="577">
        <v>0</v>
      </c>
      <c r="J792" s="23"/>
      <c r="K792" s="23"/>
      <c r="L792" s="23"/>
      <c r="M792" s="69"/>
      <c r="N792" s="68"/>
      <c r="O792" s="23">
        <v>0</v>
      </c>
      <c r="P792" s="23"/>
      <c r="Q792" s="23"/>
      <c r="R792" s="23"/>
      <c r="S792" s="23"/>
      <c r="T792" s="135"/>
    </row>
    <row r="793" spans="1:28" x14ac:dyDescent="0.25">
      <c r="A793" s="23"/>
      <c r="B793" s="41">
        <v>42384</v>
      </c>
      <c r="C793" s="350">
        <v>45981</v>
      </c>
      <c r="D793" s="579"/>
      <c r="E793" s="32" t="s">
        <v>177</v>
      </c>
      <c r="F793" s="32">
        <v>7</v>
      </c>
      <c r="G793" s="76">
        <v>39662</v>
      </c>
      <c r="H793" s="24" t="s">
        <v>25</v>
      </c>
      <c r="I793" s="577">
        <v>0</v>
      </c>
      <c r="J793" s="23"/>
      <c r="K793" s="23"/>
      <c r="L793" s="23"/>
      <c r="M793" s="69"/>
      <c r="N793" s="68">
        <v>0</v>
      </c>
      <c r="O793" s="23"/>
      <c r="P793" s="23"/>
      <c r="Q793" s="23"/>
      <c r="R793" s="23"/>
      <c r="S793" s="23"/>
      <c r="T793" s="278" t="s">
        <v>658</v>
      </c>
      <c r="U793" s="289">
        <f t="shared" ref="U793:U795" si="206">+G793/F793</f>
        <v>5666</v>
      </c>
      <c r="V793" s="117">
        <v>2500</v>
      </c>
      <c r="W793" s="118">
        <f t="shared" ref="W793:W799" si="207">+U793-V793</f>
        <v>3166</v>
      </c>
      <c r="X793" s="118">
        <f t="shared" ref="X793:X799" si="208">+W793-Y793</f>
        <v>1733</v>
      </c>
      <c r="Y793" s="118">
        <f t="shared" ref="Y793:Y799" si="209">(U793-5000)/2+1100</f>
        <v>1433</v>
      </c>
      <c r="Z793" s="118">
        <f t="shared" ref="Z793:Z799" si="210">+V793*F793</f>
        <v>17500</v>
      </c>
      <c r="AA793" s="118">
        <f t="shared" ref="AA793:AA799" si="211">+X793*F793</f>
        <v>12131</v>
      </c>
      <c r="AB793" s="119">
        <f t="shared" ref="AB793:AB799" si="212">+Y793*F793</f>
        <v>10031</v>
      </c>
    </row>
    <row r="794" spans="1:28" ht="15.75" thickBot="1" x14ac:dyDescent="0.3">
      <c r="A794" s="23"/>
      <c r="B794" s="31">
        <v>42384</v>
      </c>
      <c r="C794" s="240">
        <v>45982</v>
      </c>
      <c r="D794" s="577"/>
      <c r="E794" s="23" t="s">
        <v>240</v>
      </c>
      <c r="F794" s="23">
        <v>7</v>
      </c>
      <c r="G794" s="59">
        <v>39662</v>
      </c>
      <c r="H794" s="16" t="s">
        <v>25</v>
      </c>
      <c r="I794" s="577">
        <v>0</v>
      </c>
      <c r="J794" s="23"/>
      <c r="K794" s="23"/>
      <c r="L794" s="23"/>
      <c r="M794" s="69"/>
      <c r="N794" s="68">
        <v>0</v>
      </c>
      <c r="O794" s="23"/>
      <c r="P794" s="23"/>
      <c r="Q794" s="23"/>
      <c r="R794" s="23"/>
      <c r="S794" s="23"/>
      <c r="T794" s="278" t="s">
        <v>659</v>
      </c>
      <c r="U794" s="291">
        <f t="shared" si="206"/>
        <v>5666</v>
      </c>
      <c r="V794" s="121">
        <v>2500</v>
      </c>
      <c r="W794" s="122">
        <f t="shared" si="207"/>
        <v>3166</v>
      </c>
      <c r="X794" s="122">
        <f t="shared" si="208"/>
        <v>1733</v>
      </c>
      <c r="Y794" s="122">
        <f t="shared" si="209"/>
        <v>1433</v>
      </c>
      <c r="Z794" s="122">
        <f t="shared" si="210"/>
        <v>17500</v>
      </c>
      <c r="AA794" s="122">
        <f t="shared" si="211"/>
        <v>12131</v>
      </c>
      <c r="AB794" s="123">
        <f t="shared" si="212"/>
        <v>10031</v>
      </c>
    </row>
    <row r="795" spans="1:28" ht="15.75" thickBot="1" x14ac:dyDescent="0.3">
      <c r="A795" s="226"/>
      <c r="B795" s="550">
        <v>42384</v>
      </c>
      <c r="C795" s="591">
        <v>45983</v>
      </c>
      <c r="D795" s="23"/>
      <c r="E795" s="226" t="s">
        <v>80</v>
      </c>
      <c r="F795" s="116">
        <v>15</v>
      </c>
      <c r="G795" s="554">
        <f>+F795*5100</f>
        <v>76500</v>
      </c>
      <c r="H795" s="227" t="s">
        <v>22</v>
      </c>
      <c r="I795" s="68">
        <v>0</v>
      </c>
      <c r="J795" s="23"/>
      <c r="K795" s="23"/>
      <c r="L795" s="23"/>
      <c r="M795" s="69"/>
      <c r="N795" s="68"/>
      <c r="O795" s="23">
        <v>0</v>
      </c>
      <c r="P795" s="23"/>
      <c r="Q795" s="23"/>
      <c r="R795" s="23"/>
      <c r="S795" s="23"/>
      <c r="T795" s="135"/>
      <c r="U795" s="292">
        <f t="shared" si="206"/>
        <v>5100</v>
      </c>
      <c r="V795" s="124">
        <v>2500</v>
      </c>
      <c r="W795" s="125">
        <f t="shared" si="207"/>
        <v>2600</v>
      </c>
      <c r="X795" s="125">
        <f t="shared" si="208"/>
        <v>1450</v>
      </c>
      <c r="Y795" s="125">
        <f t="shared" si="209"/>
        <v>1150</v>
      </c>
      <c r="Z795" s="125">
        <f t="shared" si="210"/>
        <v>37500</v>
      </c>
      <c r="AA795" s="125">
        <f t="shared" si="211"/>
        <v>21750</v>
      </c>
      <c r="AB795" s="126">
        <f t="shared" si="212"/>
        <v>17250</v>
      </c>
    </row>
    <row r="796" spans="1:28" x14ac:dyDescent="0.25">
      <c r="A796" s="23"/>
      <c r="B796" s="31">
        <v>42384</v>
      </c>
      <c r="C796" s="240">
        <v>45984</v>
      </c>
      <c r="D796" s="577"/>
      <c r="E796" s="23" t="s">
        <v>172</v>
      </c>
      <c r="F796" s="23">
        <v>7</v>
      </c>
      <c r="G796" s="59">
        <v>39662</v>
      </c>
      <c r="H796" s="16" t="s">
        <v>25</v>
      </c>
      <c r="I796" s="577">
        <v>0</v>
      </c>
      <c r="J796" s="23"/>
      <c r="K796" s="23"/>
      <c r="L796" s="23"/>
      <c r="M796" s="69"/>
      <c r="N796" s="68">
        <v>0</v>
      </c>
      <c r="O796" s="23"/>
      <c r="P796" s="23"/>
      <c r="Q796" s="23"/>
      <c r="R796" s="23"/>
      <c r="S796" s="23"/>
      <c r="T796" s="278" t="s">
        <v>660</v>
      </c>
      <c r="U796" s="289">
        <f t="shared" ref="U796:U799" si="213">+G796/F796</f>
        <v>5666</v>
      </c>
      <c r="V796" s="117">
        <v>2500</v>
      </c>
      <c r="W796" s="118">
        <f t="shared" si="207"/>
        <v>3166</v>
      </c>
      <c r="X796" s="118">
        <f t="shared" si="208"/>
        <v>1733</v>
      </c>
      <c r="Y796" s="118">
        <f t="shared" si="209"/>
        <v>1433</v>
      </c>
      <c r="Z796" s="118">
        <f t="shared" si="210"/>
        <v>17500</v>
      </c>
      <c r="AA796" s="118">
        <f t="shared" si="211"/>
        <v>12131</v>
      </c>
      <c r="AB796" s="119">
        <f t="shared" si="212"/>
        <v>10031</v>
      </c>
    </row>
    <row r="797" spans="1:28" x14ac:dyDescent="0.25">
      <c r="A797" s="23"/>
      <c r="B797" s="31">
        <v>42384</v>
      </c>
      <c r="C797" s="240">
        <v>45985</v>
      </c>
      <c r="D797" s="577"/>
      <c r="E797" s="23" t="s">
        <v>559</v>
      </c>
      <c r="F797" s="23">
        <v>15</v>
      </c>
      <c r="G797" s="59">
        <v>85000</v>
      </c>
      <c r="H797" s="16" t="s">
        <v>25</v>
      </c>
      <c r="I797" s="577">
        <v>0</v>
      </c>
      <c r="J797" s="23"/>
      <c r="K797" s="23"/>
      <c r="L797" s="23"/>
      <c r="M797" s="69"/>
      <c r="N797" s="68">
        <v>0</v>
      </c>
      <c r="O797" s="23"/>
      <c r="P797" s="23"/>
      <c r="Q797" s="23"/>
      <c r="R797" s="23"/>
      <c r="S797" s="23"/>
      <c r="T797" s="278" t="s">
        <v>661</v>
      </c>
      <c r="U797" s="290">
        <f t="shared" si="213"/>
        <v>5666.666666666667</v>
      </c>
      <c r="V797" s="21">
        <v>2500</v>
      </c>
      <c r="W797" s="22">
        <f t="shared" si="207"/>
        <v>3166.666666666667</v>
      </c>
      <c r="X797" s="22">
        <f t="shared" si="208"/>
        <v>1733.3333333333335</v>
      </c>
      <c r="Y797" s="22">
        <f t="shared" si="209"/>
        <v>1433.3333333333335</v>
      </c>
      <c r="Z797" s="22">
        <f t="shared" si="210"/>
        <v>37500</v>
      </c>
      <c r="AA797" s="22">
        <f t="shared" si="211"/>
        <v>26000.000000000004</v>
      </c>
      <c r="AB797" s="120">
        <f t="shared" si="212"/>
        <v>21500.000000000004</v>
      </c>
    </row>
    <row r="798" spans="1:28" x14ac:dyDescent="0.25">
      <c r="A798" s="23"/>
      <c r="B798" s="31">
        <v>42384</v>
      </c>
      <c r="C798" s="240">
        <v>45986</v>
      </c>
      <c r="D798" s="577"/>
      <c r="E798" s="23" t="s">
        <v>494</v>
      </c>
      <c r="F798" s="23">
        <v>7</v>
      </c>
      <c r="G798" s="59">
        <v>39662</v>
      </c>
      <c r="H798" s="16" t="s">
        <v>25</v>
      </c>
      <c r="I798" s="577">
        <v>0</v>
      </c>
      <c r="J798" s="23"/>
      <c r="K798" s="23"/>
      <c r="L798" s="23"/>
      <c r="M798" s="69"/>
      <c r="N798" s="68">
        <v>0</v>
      </c>
      <c r="O798" s="23"/>
      <c r="P798" s="23"/>
      <c r="Q798" s="23"/>
      <c r="R798" s="23"/>
      <c r="S798" s="23"/>
      <c r="T798" s="278" t="s">
        <v>662</v>
      </c>
      <c r="U798" s="290">
        <f t="shared" si="213"/>
        <v>5666</v>
      </c>
      <c r="V798" s="21">
        <v>2500</v>
      </c>
      <c r="W798" s="22">
        <f t="shared" si="207"/>
        <v>3166</v>
      </c>
      <c r="X798" s="22">
        <f t="shared" si="208"/>
        <v>1733</v>
      </c>
      <c r="Y798" s="22">
        <f t="shared" si="209"/>
        <v>1433</v>
      </c>
      <c r="Z798" s="22">
        <f t="shared" si="210"/>
        <v>17500</v>
      </c>
      <c r="AA798" s="22">
        <f t="shared" si="211"/>
        <v>12131</v>
      </c>
      <c r="AB798" s="120">
        <f t="shared" si="212"/>
        <v>10031</v>
      </c>
    </row>
    <row r="799" spans="1:28" ht="15.75" thickBot="1" x14ac:dyDescent="0.3">
      <c r="A799" s="23"/>
      <c r="B799" s="549">
        <v>42384</v>
      </c>
      <c r="C799" s="544">
        <v>45987</v>
      </c>
      <c r="D799" s="155"/>
      <c r="E799" s="94" t="s">
        <v>67</v>
      </c>
      <c r="F799" s="94">
        <v>15</v>
      </c>
      <c r="G799" s="95">
        <v>85000</v>
      </c>
      <c r="H799" s="56" t="s">
        <v>25</v>
      </c>
      <c r="I799" s="577">
        <v>0</v>
      </c>
      <c r="J799" s="23"/>
      <c r="K799" s="23"/>
      <c r="L799" s="23"/>
      <c r="M799" s="69"/>
      <c r="N799" s="68">
        <v>0</v>
      </c>
      <c r="O799" s="23"/>
      <c r="P799" s="23"/>
      <c r="Q799" s="23"/>
      <c r="R799" s="23"/>
      <c r="S799" s="23"/>
      <c r="T799" s="278" t="s">
        <v>663</v>
      </c>
      <c r="U799" s="291">
        <f t="shared" si="213"/>
        <v>5666.666666666667</v>
      </c>
      <c r="V799" s="121">
        <v>2500</v>
      </c>
      <c r="W799" s="122">
        <f t="shared" si="207"/>
        <v>3166.666666666667</v>
      </c>
      <c r="X799" s="122">
        <f t="shared" si="208"/>
        <v>1733.3333333333335</v>
      </c>
      <c r="Y799" s="122">
        <f t="shared" si="209"/>
        <v>1433.3333333333335</v>
      </c>
      <c r="Z799" s="122">
        <f t="shared" si="210"/>
        <v>37500</v>
      </c>
      <c r="AA799" s="122">
        <f t="shared" si="211"/>
        <v>26000.000000000004</v>
      </c>
      <c r="AB799" s="123">
        <f t="shared" si="212"/>
        <v>21500.000000000004</v>
      </c>
    </row>
    <row r="800" spans="1:28" x14ac:dyDescent="0.25">
      <c r="A800" s="32"/>
      <c r="B800" s="31">
        <v>42384</v>
      </c>
      <c r="C800" s="16">
        <v>45988</v>
      </c>
      <c r="D800" s="23">
        <v>10143</v>
      </c>
      <c r="E800" s="23" t="s">
        <v>117</v>
      </c>
      <c r="F800" s="23">
        <v>14</v>
      </c>
      <c r="G800" s="59"/>
      <c r="H800" s="23" t="s">
        <v>50</v>
      </c>
      <c r="I800" s="577">
        <v>0</v>
      </c>
      <c r="J800" s="23"/>
      <c r="K800" s="23"/>
      <c r="L800" s="23"/>
      <c r="M800" s="69"/>
      <c r="N800" s="68"/>
      <c r="O800" s="23">
        <v>0</v>
      </c>
      <c r="P800" s="23"/>
      <c r="Q800" s="23"/>
      <c r="R800" s="23"/>
      <c r="S800" s="23"/>
      <c r="T800" s="135"/>
    </row>
    <row r="801" spans="1:28" ht="15.75" thickBot="1" x14ac:dyDescent="0.3">
      <c r="A801" s="94"/>
      <c r="B801" s="31">
        <v>42384</v>
      </c>
      <c r="C801" s="16">
        <v>45989</v>
      </c>
      <c r="D801" s="23">
        <v>10134</v>
      </c>
      <c r="E801" s="23" t="s">
        <v>90</v>
      </c>
      <c r="F801" s="23">
        <v>14</v>
      </c>
      <c r="G801" s="59"/>
      <c r="H801" s="23" t="s">
        <v>50</v>
      </c>
      <c r="I801" s="577">
        <v>0</v>
      </c>
      <c r="J801" s="23"/>
      <c r="K801" s="23"/>
      <c r="L801" s="23"/>
      <c r="M801" s="69"/>
      <c r="N801" s="68"/>
      <c r="O801" s="23">
        <v>0</v>
      </c>
      <c r="P801" s="23"/>
      <c r="Q801" s="23"/>
      <c r="R801" s="23"/>
      <c r="S801" s="23"/>
      <c r="T801" s="135"/>
    </row>
    <row r="802" spans="1:28" ht="15.75" thickBot="1" x14ac:dyDescent="0.3">
      <c r="A802" s="23"/>
      <c r="B802" s="550">
        <v>42384</v>
      </c>
      <c r="C802" s="572">
        <v>45990</v>
      </c>
      <c r="D802" s="156"/>
      <c r="E802" s="116" t="s">
        <v>242</v>
      </c>
      <c r="F802" s="116">
        <v>7</v>
      </c>
      <c r="G802" s="554">
        <v>39662</v>
      </c>
      <c r="H802" s="233" t="s">
        <v>25</v>
      </c>
      <c r="I802" s="577">
        <v>0</v>
      </c>
      <c r="J802" s="23"/>
      <c r="K802" s="23"/>
      <c r="L802" s="23"/>
      <c r="M802" s="69"/>
      <c r="N802" s="68">
        <v>0</v>
      </c>
      <c r="O802" s="23"/>
      <c r="P802" s="23"/>
      <c r="Q802" s="23"/>
      <c r="R802" s="23"/>
      <c r="S802" s="23"/>
      <c r="T802" s="278" t="s">
        <v>664</v>
      </c>
      <c r="U802" s="292">
        <f t="shared" ref="U802" si="214">+G802/F802</f>
        <v>5666</v>
      </c>
      <c r="V802" s="124">
        <v>2500</v>
      </c>
      <c r="W802" s="125">
        <f>+U802-V802</f>
        <v>3166</v>
      </c>
      <c r="X802" s="125">
        <f>+W802-Y802</f>
        <v>1733</v>
      </c>
      <c r="Y802" s="125">
        <f>(U802-5000)/2+1100</f>
        <v>1433</v>
      </c>
      <c r="Z802" s="125">
        <f>+V802*F802</f>
        <v>17500</v>
      </c>
      <c r="AA802" s="125">
        <f>+X802*F802</f>
        <v>12131</v>
      </c>
      <c r="AB802" s="126">
        <f>+Y802*F802</f>
        <v>10031</v>
      </c>
    </row>
    <row r="803" spans="1:28" x14ac:dyDescent="0.25">
      <c r="A803" s="32"/>
      <c r="B803" s="31">
        <v>42384</v>
      </c>
      <c r="C803" s="16">
        <v>45991</v>
      </c>
      <c r="D803" s="23">
        <v>10142</v>
      </c>
      <c r="E803" s="23" t="s">
        <v>120</v>
      </c>
      <c r="F803" s="23">
        <v>14</v>
      </c>
      <c r="G803" s="59"/>
      <c r="H803" s="23" t="s">
        <v>50</v>
      </c>
      <c r="I803" s="577">
        <v>0</v>
      </c>
      <c r="J803" s="23"/>
      <c r="K803" s="23"/>
      <c r="L803" s="23"/>
      <c r="M803" s="69"/>
      <c r="N803" s="68"/>
      <c r="O803" s="23">
        <v>0</v>
      </c>
      <c r="P803" s="23"/>
      <c r="Q803" s="23"/>
      <c r="R803" s="23"/>
      <c r="S803" s="23"/>
      <c r="T803" s="135"/>
    </row>
    <row r="804" spans="1:28" ht="15.75" thickBot="1" x14ac:dyDescent="0.3">
      <c r="A804" s="94"/>
      <c r="B804" s="31">
        <v>42384</v>
      </c>
      <c r="C804" s="16">
        <v>45992</v>
      </c>
      <c r="D804" s="23">
        <v>10133</v>
      </c>
      <c r="E804" s="23" t="s">
        <v>94</v>
      </c>
      <c r="F804" s="23">
        <v>14</v>
      </c>
      <c r="G804" s="59"/>
      <c r="H804" s="23" t="s">
        <v>50</v>
      </c>
      <c r="I804" s="577">
        <v>0</v>
      </c>
      <c r="J804" s="23"/>
      <c r="K804" s="23"/>
      <c r="L804" s="23"/>
      <c r="M804" s="69"/>
      <c r="N804" s="68"/>
      <c r="O804" s="23">
        <v>0</v>
      </c>
      <c r="P804" s="23"/>
      <c r="Q804" s="23"/>
      <c r="R804" s="23"/>
      <c r="S804" s="23"/>
      <c r="T804" s="135"/>
    </row>
    <row r="805" spans="1:28" ht="15.75" thickBot="1" x14ac:dyDescent="0.3">
      <c r="A805" s="23"/>
      <c r="B805" s="550">
        <v>42384</v>
      </c>
      <c r="C805" s="572">
        <v>45993</v>
      </c>
      <c r="D805" s="156"/>
      <c r="E805" s="116" t="s">
        <v>74</v>
      </c>
      <c r="F805" s="116">
        <v>7</v>
      </c>
      <c r="G805" s="554">
        <v>39662</v>
      </c>
      <c r="H805" s="233" t="s">
        <v>25</v>
      </c>
      <c r="I805" s="577">
        <v>0</v>
      </c>
      <c r="J805" s="23"/>
      <c r="K805" s="23"/>
      <c r="L805" s="23"/>
      <c r="M805" s="69"/>
      <c r="N805" s="68">
        <v>0</v>
      </c>
      <c r="O805" s="23"/>
      <c r="P805" s="23"/>
      <c r="Q805" s="23"/>
      <c r="R805" s="23"/>
      <c r="S805" s="23"/>
      <c r="T805" s="278" t="s">
        <v>665</v>
      </c>
      <c r="U805" s="292">
        <f t="shared" ref="U805" si="215">+G805/F805</f>
        <v>5666</v>
      </c>
      <c r="V805" s="124">
        <v>2500</v>
      </c>
      <c r="W805" s="125">
        <f>+U805-V805</f>
        <v>3166</v>
      </c>
      <c r="X805" s="125">
        <f>+W805-Y805</f>
        <v>1733</v>
      </c>
      <c r="Y805" s="125">
        <f>(U805-5000)/2+1100</f>
        <v>1433</v>
      </c>
      <c r="Z805" s="125">
        <f>+V805*F805</f>
        <v>17500</v>
      </c>
      <c r="AA805" s="125">
        <f>+X805*F805</f>
        <v>12131</v>
      </c>
      <c r="AB805" s="126">
        <f>+Y805*F805</f>
        <v>10031</v>
      </c>
    </row>
    <row r="806" spans="1:28" x14ac:dyDescent="0.25">
      <c r="A806" s="32"/>
      <c r="B806" s="31">
        <v>42384</v>
      </c>
      <c r="C806" s="16">
        <v>45994</v>
      </c>
      <c r="D806" s="23">
        <v>10144</v>
      </c>
      <c r="E806" s="23" t="s">
        <v>113</v>
      </c>
      <c r="F806" s="23">
        <v>14</v>
      </c>
      <c r="G806" s="59"/>
      <c r="H806" s="23" t="s">
        <v>50</v>
      </c>
      <c r="I806" s="577">
        <v>0</v>
      </c>
      <c r="J806" s="23"/>
      <c r="K806" s="23"/>
      <c r="L806" s="23"/>
      <c r="M806" s="69"/>
      <c r="N806" s="68"/>
      <c r="O806" s="23">
        <v>0</v>
      </c>
      <c r="P806" s="23"/>
      <c r="Q806" s="23"/>
      <c r="R806" s="23"/>
      <c r="S806" s="23"/>
      <c r="T806" s="135"/>
    </row>
    <row r="807" spans="1:28" x14ac:dyDescent="0.25">
      <c r="A807" s="23"/>
      <c r="B807" s="31">
        <v>42384</v>
      </c>
      <c r="C807" s="16">
        <v>45995</v>
      </c>
      <c r="D807" s="23">
        <v>10146</v>
      </c>
      <c r="E807" s="23" t="s">
        <v>86</v>
      </c>
      <c r="F807" s="23">
        <v>14</v>
      </c>
      <c r="G807" s="59"/>
      <c r="H807" s="23" t="s">
        <v>50</v>
      </c>
      <c r="I807" s="577">
        <v>0</v>
      </c>
      <c r="J807" s="23"/>
      <c r="K807" s="23"/>
      <c r="L807" s="23"/>
      <c r="M807" s="69"/>
      <c r="N807" s="68"/>
      <c r="O807" s="23">
        <v>0</v>
      </c>
      <c r="P807" s="23"/>
      <c r="Q807" s="23"/>
      <c r="R807" s="23"/>
      <c r="S807" s="23"/>
      <c r="T807" s="135"/>
    </row>
    <row r="808" spans="1:28" x14ac:dyDescent="0.25">
      <c r="A808" s="23"/>
      <c r="B808" s="31">
        <v>42384</v>
      </c>
      <c r="C808" s="16">
        <v>45996</v>
      </c>
      <c r="D808" s="23">
        <v>10148</v>
      </c>
      <c r="E808" s="23" t="s">
        <v>109</v>
      </c>
      <c r="F808" s="23">
        <v>14</v>
      </c>
      <c r="G808" s="59"/>
      <c r="H808" s="23" t="s">
        <v>50</v>
      </c>
      <c r="I808" s="577">
        <v>0</v>
      </c>
      <c r="J808" s="23"/>
      <c r="K808" s="23"/>
      <c r="L808" s="23"/>
      <c r="M808" s="69"/>
      <c r="N808" s="68"/>
      <c r="O808" s="23">
        <v>0</v>
      </c>
      <c r="P808" s="23"/>
      <c r="Q808" s="23"/>
      <c r="R808" s="23"/>
      <c r="S808" s="23"/>
      <c r="T808" s="135"/>
    </row>
    <row r="809" spans="1:28" x14ac:dyDescent="0.25">
      <c r="A809" s="23"/>
      <c r="B809" s="31">
        <v>42384</v>
      </c>
      <c r="C809" s="16">
        <v>45997</v>
      </c>
      <c r="D809" s="23">
        <v>10136</v>
      </c>
      <c r="E809" s="23" t="s">
        <v>101</v>
      </c>
      <c r="F809" s="23">
        <v>14</v>
      </c>
      <c r="G809" s="59"/>
      <c r="H809" s="23" t="s">
        <v>50</v>
      </c>
      <c r="I809" s="577">
        <v>0</v>
      </c>
      <c r="J809" s="23"/>
      <c r="K809" s="23"/>
      <c r="L809" s="23"/>
      <c r="M809" s="69"/>
      <c r="N809" s="68"/>
      <c r="O809" s="23">
        <v>0</v>
      </c>
      <c r="P809" s="23"/>
      <c r="Q809" s="23"/>
      <c r="R809" s="23"/>
      <c r="S809" s="23"/>
      <c r="T809" s="135"/>
    </row>
    <row r="810" spans="1:28" x14ac:dyDescent="0.25">
      <c r="A810" s="23"/>
      <c r="B810" s="31">
        <v>42384</v>
      </c>
      <c r="C810" s="16">
        <v>45998</v>
      </c>
      <c r="D810" s="23">
        <v>10145</v>
      </c>
      <c r="E810" s="23" t="s">
        <v>462</v>
      </c>
      <c r="F810" s="23">
        <v>14</v>
      </c>
      <c r="G810" s="59"/>
      <c r="H810" s="23" t="s">
        <v>50</v>
      </c>
      <c r="I810" s="577">
        <v>0</v>
      </c>
      <c r="J810" s="23"/>
      <c r="K810" s="23"/>
      <c r="L810" s="23"/>
      <c r="M810" s="69"/>
      <c r="N810" s="68"/>
      <c r="O810" s="23">
        <v>0</v>
      </c>
      <c r="P810" s="23"/>
      <c r="Q810" s="23"/>
      <c r="R810" s="23"/>
      <c r="S810" s="23"/>
      <c r="T810" s="135"/>
    </row>
    <row r="811" spans="1:28" ht="15.75" thickBot="1" x14ac:dyDescent="0.3">
      <c r="A811" s="94"/>
      <c r="B811" s="31">
        <v>42384</v>
      </c>
      <c r="C811" s="16">
        <v>45999</v>
      </c>
      <c r="D811" s="23">
        <v>10141</v>
      </c>
      <c r="E811" s="23" t="s">
        <v>202</v>
      </c>
      <c r="F811" s="23">
        <v>14</v>
      </c>
      <c r="G811" s="59"/>
      <c r="H811" s="23" t="s">
        <v>50</v>
      </c>
      <c r="I811" s="577">
        <v>0</v>
      </c>
      <c r="J811" s="23"/>
      <c r="K811" s="23"/>
      <c r="L811" s="23"/>
      <c r="M811" s="69"/>
      <c r="N811" s="68"/>
      <c r="O811" s="23">
        <v>0</v>
      </c>
      <c r="P811" s="23"/>
      <c r="Q811" s="23"/>
      <c r="R811" s="23"/>
      <c r="S811" s="23"/>
      <c r="T811" s="135"/>
    </row>
    <row r="812" spans="1:28" ht="15.75" thickBot="1" x14ac:dyDescent="0.3">
      <c r="A812" s="23"/>
      <c r="B812" s="41">
        <v>42384</v>
      </c>
      <c r="C812" s="350">
        <v>46000</v>
      </c>
      <c r="D812" s="579"/>
      <c r="E812" s="32" t="s">
        <v>107</v>
      </c>
      <c r="F812" s="32">
        <v>7</v>
      </c>
      <c r="G812" s="76">
        <v>39662</v>
      </c>
      <c r="H812" s="24" t="s">
        <v>25</v>
      </c>
      <c r="I812" s="577">
        <v>0</v>
      </c>
      <c r="J812" s="23"/>
      <c r="K812" s="23"/>
      <c r="L812" s="23"/>
      <c r="M812" s="69"/>
      <c r="N812" s="68">
        <v>0</v>
      </c>
      <c r="O812" s="23"/>
      <c r="P812" s="23"/>
      <c r="Q812" s="23"/>
      <c r="R812" s="23"/>
      <c r="S812" s="23"/>
      <c r="T812" s="278" t="s">
        <v>666</v>
      </c>
      <c r="U812" s="292">
        <f t="shared" ref="U812" si="216">+G812/F812</f>
        <v>5666</v>
      </c>
      <c r="V812" s="124">
        <v>2500</v>
      </c>
      <c r="W812" s="125">
        <f>+U812-V812</f>
        <v>3166</v>
      </c>
      <c r="X812" s="125">
        <f>+W812-Y812</f>
        <v>1733</v>
      </c>
      <c r="Y812" s="125">
        <f>(U812-5000)/2+1100</f>
        <v>1433</v>
      </c>
      <c r="Z812" s="125">
        <f>+V812*F812</f>
        <v>17500</v>
      </c>
      <c r="AA812" s="125">
        <f>+X812*F812</f>
        <v>12131</v>
      </c>
      <c r="AB812" s="126">
        <f>+Y812*F812</f>
        <v>10031</v>
      </c>
    </row>
    <row r="813" spans="1:28" ht="15.75" thickBot="1" x14ac:dyDescent="0.3">
      <c r="A813" s="555"/>
      <c r="B813" s="585">
        <v>42384</v>
      </c>
      <c r="C813" s="555">
        <v>46001</v>
      </c>
      <c r="D813" s="88" t="s">
        <v>188</v>
      </c>
      <c r="E813" s="555" t="s">
        <v>188</v>
      </c>
      <c r="F813" s="555" t="s">
        <v>188</v>
      </c>
      <c r="G813" s="555" t="s">
        <v>188</v>
      </c>
      <c r="H813" s="586" t="s">
        <v>188</v>
      </c>
      <c r="I813" s="89" t="s">
        <v>188</v>
      </c>
      <c r="J813" s="88" t="s">
        <v>188</v>
      </c>
      <c r="K813" s="88" t="s">
        <v>188</v>
      </c>
      <c r="L813" s="88" t="s">
        <v>188</v>
      </c>
      <c r="M813" s="90" t="s">
        <v>188</v>
      </c>
      <c r="N813" s="89"/>
      <c r="O813" s="88"/>
      <c r="P813" s="88"/>
      <c r="Q813" s="88"/>
      <c r="R813" s="88"/>
      <c r="S813" s="88"/>
      <c r="T813" s="139"/>
    </row>
    <row r="814" spans="1:28" x14ac:dyDescent="0.25">
      <c r="A814" s="23"/>
      <c r="B814" s="31">
        <v>42384</v>
      </c>
      <c r="C814" s="240">
        <v>46002</v>
      </c>
      <c r="D814" s="577"/>
      <c r="E814" s="23" t="s">
        <v>667</v>
      </c>
      <c r="F814" s="23">
        <v>7</v>
      </c>
      <c r="G814" s="59">
        <v>39662</v>
      </c>
      <c r="H814" s="16" t="s">
        <v>25</v>
      </c>
      <c r="I814" s="577">
        <v>0</v>
      </c>
      <c r="J814" s="23"/>
      <c r="K814" s="23"/>
      <c r="L814" s="23"/>
      <c r="M814" s="69"/>
      <c r="N814" s="68">
        <v>0</v>
      </c>
      <c r="O814" s="23"/>
      <c r="P814" s="23"/>
      <c r="Q814" s="23"/>
      <c r="R814" s="23"/>
      <c r="S814" s="23"/>
      <c r="T814" s="278" t="s">
        <v>668</v>
      </c>
      <c r="U814" s="289">
        <f t="shared" ref="U814:U816" si="217">+G814/F814</f>
        <v>5666</v>
      </c>
      <c r="V814" s="117">
        <v>2500</v>
      </c>
      <c r="W814" s="118">
        <f>+U814-V814</f>
        <v>3166</v>
      </c>
      <c r="X814" s="118">
        <f>+W814-Y814</f>
        <v>1733</v>
      </c>
      <c r="Y814" s="118">
        <f>(U814-5000)/2+1100</f>
        <v>1433</v>
      </c>
      <c r="Z814" s="118">
        <f>+V814*F814</f>
        <v>17500</v>
      </c>
      <c r="AA814" s="118">
        <f>+X814*F814</f>
        <v>12131</v>
      </c>
      <c r="AB814" s="119">
        <f>+Y814*F814</f>
        <v>10031</v>
      </c>
    </row>
    <row r="815" spans="1:28" ht="15.75" thickBot="1" x14ac:dyDescent="0.3">
      <c r="A815" s="23"/>
      <c r="B815" s="31">
        <v>42384</v>
      </c>
      <c r="C815" s="240">
        <v>46003</v>
      </c>
      <c r="D815" s="577"/>
      <c r="E815" s="23" t="s">
        <v>670</v>
      </c>
      <c r="F815" s="23">
        <v>7</v>
      </c>
      <c r="G815" s="59">
        <v>39662</v>
      </c>
      <c r="H815" s="16" t="s">
        <v>25</v>
      </c>
      <c r="I815" s="577">
        <v>0</v>
      </c>
      <c r="J815" s="23"/>
      <c r="K815" s="23"/>
      <c r="L815" s="23"/>
      <c r="M815" s="69"/>
      <c r="N815" s="68"/>
      <c r="O815" s="23">
        <v>0</v>
      </c>
      <c r="P815" s="23"/>
      <c r="Q815" s="23"/>
      <c r="R815" s="23"/>
      <c r="S815" s="23"/>
      <c r="T815" s="278" t="s">
        <v>669</v>
      </c>
      <c r="U815" s="291">
        <f t="shared" si="217"/>
        <v>5666</v>
      </c>
      <c r="V815" s="121">
        <v>2500</v>
      </c>
      <c r="W815" s="122">
        <f>+U815-V815</f>
        <v>3166</v>
      </c>
      <c r="X815" s="122">
        <f>+W815-Y815</f>
        <v>1733</v>
      </c>
      <c r="Y815" s="122">
        <f>(U815-5000)/2+1100</f>
        <v>1433</v>
      </c>
      <c r="Z815" s="122">
        <f>+V815*F815</f>
        <v>17500</v>
      </c>
      <c r="AA815" s="122">
        <f>+X815*F815</f>
        <v>12131</v>
      </c>
      <c r="AB815" s="123">
        <f>+Y815*F815</f>
        <v>10031</v>
      </c>
    </row>
    <row r="816" spans="1:28" ht="15.75" thickBot="1" x14ac:dyDescent="0.3">
      <c r="A816" s="574"/>
      <c r="B816" s="569">
        <v>42384</v>
      </c>
      <c r="C816" s="587">
        <v>46004</v>
      </c>
      <c r="D816" s="23"/>
      <c r="E816" s="574" t="s">
        <v>545</v>
      </c>
      <c r="F816" s="588">
        <v>15</v>
      </c>
      <c r="G816" s="589">
        <f>+F816*5100</f>
        <v>76500</v>
      </c>
      <c r="H816" s="590" t="s">
        <v>22</v>
      </c>
      <c r="I816" s="68">
        <v>0</v>
      </c>
      <c r="J816" s="23"/>
      <c r="K816" s="23"/>
      <c r="L816" s="23"/>
      <c r="M816" s="69"/>
      <c r="N816" s="68"/>
      <c r="O816" s="23">
        <v>0</v>
      </c>
      <c r="P816" s="23"/>
      <c r="Q816" s="23"/>
      <c r="R816" s="23"/>
      <c r="S816" s="23"/>
      <c r="T816" s="135"/>
      <c r="U816" s="292">
        <f t="shared" si="217"/>
        <v>5100</v>
      </c>
      <c r="V816" s="124">
        <v>2500</v>
      </c>
      <c r="W816" s="125">
        <f>+U816-V816</f>
        <v>2600</v>
      </c>
      <c r="X816" s="125">
        <f>+W816-Y816</f>
        <v>1450</v>
      </c>
      <c r="Y816" s="125">
        <f>(U816-5000)/2+1100</f>
        <v>1150</v>
      </c>
      <c r="Z816" s="125">
        <f>+V816*F816</f>
        <v>37500</v>
      </c>
      <c r="AA816" s="125">
        <f>+X816*F816</f>
        <v>21750</v>
      </c>
      <c r="AB816" s="126">
        <f>+Y816*F816</f>
        <v>17250</v>
      </c>
    </row>
    <row r="817" spans="1:28" x14ac:dyDescent="0.25">
      <c r="A817" s="32"/>
      <c r="B817" s="550">
        <v>42384</v>
      </c>
      <c r="C817" s="233">
        <v>46005</v>
      </c>
      <c r="D817" s="94"/>
      <c r="E817" s="116" t="s">
        <v>140</v>
      </c>
      <c r="F817" s="116">
        <v>15</v>
      </c>
      <c r="G817" s="554"/>
      <c r="H817" s="558" t="s">
        <v>51</v>
      </c>
      <c r="I817" s="68">
        <v>0</v>
      </c>
      <c r="J817" s="23"/>
      <c r="K817" s="23"/>
      <c r="L817" s="23"/>
      <c r="M817" s="69"/>
      <c r="N817" s="68"/>
      <c r="O817" s="23">
        <v>0</v>
      </c>
      <c r="P817" s="23"/>
      <c r="Q817" s="23"/>
      <c r="R817" s="23"/>
      <c r="S817" s="23"/>
      <c r="T817" s="135"/>
    </row>
    <row r="818" spans="1:28" x14ac:dyDescent="0.25">
      <c r="A818" s="23"/>
      <c r="B818" s="31">
        <v>42384</v>
      </c>
      <c r="C818" s="16">
        <v>46006</v>
      </c>
      <c r="D818" s="23">
        <v>10154</v>
      </c>
      <c r="E818" s="23" t="s">
        <v>120</v>
      </c>
      <c r="F818" s="23">
        <v>14</v>
      </c>
      <c r="G818" s="59"/>
      <c r="H818" s="23" t="s">
        <v>50</v>
      </c>
      <c r="I818" s="577">
        <v>0</v>
      </c>
      <c r="J818" s="23"/>
      <c r="K818" s="23"/>
      <c r="L818" s="23"/>
      <c r="M818" s="69"/>
      <c r="N818" s="68"/>
      <c r="O818" s="23">
        <v>0</v>
      </c>
      <c r="P818" s="23"/>
      <c r="Q818" s="23"/>
      <c r="R818" s="23"/>
      <c r="S818" s="23"/>
      <c r="T818" s="135"/>
    </row>
    <row r="819" spans="1:28" ht="15.75" thickBot="1" x14ac:dyDescent="0.3">
      <c r="A819" s="94"/>
      <c r="B819" s="31">
        <v>42384</v>
      </c>
      <c r="C819" s="16">
        <v>46007</v>
      </c>
      <c r="D819" s="23">
        <v>10150</v>
      </c>
      <c r="E819" s="23" t="s">
        <v>94</v>
      </c>
      <c r="F819" s="23">
        <v>14</v>
      </c>
      <c r="G819" s="59"/>
      <c r="H819" s="23" t="s">
        <v>50</v>
      </c>
      <c r="I819" s="577"/>
      <c r="J819" s="23"/>
      <c r="K819" s="23"/>
      <c r="L819" s="23">
        <v>0</v>
      </c>
      <c r="M819" s="69"/>
      <c r="N819" s="68"/>
      <c r="O819" s="23"/>
      <c r="P819" s="23"/>
      <c r="Q819" s="23"/>
      <c r="R819" s="23">
        <v>0</v>
      </c>
      <c r="S819" s="23"/>
      <c r="T819" s="135"/>
    </row>
    <row r="820" spans="1:28" ht="15.75" thickBot="1" x14ac:dyDescent="0.3">
      <c r="A820" s="561"/>
      <c r="B820" s="550">
        <v>42384</v>
      </c>
      <c r="C820" s="591">
        <v>46008</v>
      </c>
      <c r="D820" s="116"/>
      <c r="E820" s="226" t="s">
        <v>80</v>
      </c>
      <c r="F820" s="116">
        <v>15</v>
      </c>
      <c r="G820" s="554">
        <f>+F820*5100</f>
        <v>76500</v>
      </c>
      <c r="H820" s="227" t="s">
        <v>22</v>
      </c>
      <c r="I820" s="68">
        <v>0</v>
      </c>
      <c r="J820" s="23"/>
      <c r="K820" s="23"/>
      <c r="L820" s="23"/>
      <c r="M820" s="69"/>
      <c r="N820" s="68"/>
      <c r="O820" s="23">
        <v>0</v>
      </c>
      <c r="P820" s="23"/>
      <c r="Q820" s="23"/>
      <c r="R820" s="23"/>
      <c r="S820" s="23"/>
      <c r="T820" s="135"/>
      <c r="U820" s="292">
        <f t="shared" ref="U820" si="218">+G820/F820</f>
        <v>5100</v>
      </c>
      <c r="V820" s="124">
        <v>2500</v>
      </c>
      <c r="W820" s="125">
        <f>+U820-V820</f>
        <v>2600</v>
      </c>
      <c r="X820" s="125">
        <f>+W820-Y820</f>
        <v>1450</v>
      </c>
      <c r="Y820" s="125">
        <f>(U820-5000)/2+1100</f>
        <v>1150</v>
      </c>
      <c r="Z820" s="125">
        <f>+V820*F820</f>
        <v>37500</v>
      </c>
      <c r="AA820" s="125">
        <f>+X820*F820</f>
        <v>21750</v>
      </c>
      <c r="AB820" s="126">
        <f>+Y820*F820</f>
        <v>17250</v>
      </c>
    </row>
    <row r="821" spans="1:28" x14ac:dyDescent="0.25">
      <c r="A821" s="32"/>
      <c r="B821" s="31">
        <v>42384</v>
      </c>
      <c r="C821" s="16">
        <v>46009</v>
      </c>
      <c r="D821" s="23">
        <v>10158</v>
      </c>
      <c r="E821" s="23" t="s">
        <v>86</v>
      </c>
      <c r="F821" s="23">
        <v>14</v>
      </c>
      <c r="G821" s="59"/>
      <c r="H821" s="23" t="s">
        <v>50</v>
      </c>
      <c r="I821" s="577"/>
      <c r="J821" s="23"/>
      <c r="K821" s="23"/>
      <c r="L821" s="23">
        <v>0</v>
      </c>
      <c r="M821" s="69"/>
      <c r="N821" s="68"/>
      <c r="O821" s="23"/>
      <c r="P821" s="23"/>
      <c r="Q821" s="23"/>
      <c r="R821" s="23">
        <v>0</v>
      </c>
      <c r="S821" s="23"/>
      <c r="T821" s="135"/>
    </row>
    <row r="822" spans="1:28" ht="15.75" thickBot="1" x14ac:dyDescent="0.3">
      <c r="A822" s="88"/>
      <c r="B822" s="91">
        <v>42384</v>
      </c>
      <c r="C822" s="160">
        <v>46010</v>
      </c>
      <c r="D822" s="160" t="s">
        <v>188</v>
      </c>
      <c r="E822" s="160" t="s">
        <v>188</v>
      </c>
      <c r="F822" s="160" t="s">
        <v>188</v>
      </c>
      <c r="G822" s="160" t="s">
        <v>188</v>
      </c>
      <c r="H822" s="687" t="s">
        <v>188</v>
      </c>
      <c r="I822" s="89" t="s">
        <v>188</v>
      </c>
      <c r="J822" s="88" t="s">
        <v>188</v>
      </c>
      <c r="K822" s="88" t="s">
        <v>188</v>
      </c>
      <c r="L822" s="88" t="s">
        <v>188</v>
      </c>
      <c r="M822" s="90" t="s">
        <v>188</v>
      </c>
      <c r="N822" s="89"/>
      <c r="O822" s="88"/>
      <c r="P822" s="88"/>
      <c r="Q822" s="88"/>
      <c r="R822" s="88"/>
      <c r="S822" s="88"/>
      <c r="T822" s="139"/>
    </row>
    <row r="823" spans="1:28" ht="15.75" thickBot="1" x14ac:dyDescent="0.3">
      <c r="A823" s="23"/>
      <c r="B823" s="549">
        <v>42384</v>
      </c>
      <c r="C823" s="544">
        <v>46011</v>
      </c>
      <c r="D823" s="94"/>
      <c r="E823" s="94" t="s">
        <v>671</v>
      </c>
      <c r="F823" s="56">
        <v>16</v>
      </c>
      <c r="G823" s="95">
        <v>81600</v>
      </c>
      <c r="H823" s="106" t="s">
        <v>672</v>
      </c>
      <c r="I823" s="68">
        <v>0</v>
      </c>
      <c r="J823" s="23"/>
      <c r="K823" s="23"/>
      <c r="L823" s="23"/>
      <c r="M823" s="69"/>
      <c r="N823" s="68"/>
      <c r="O823" s="23">
        <v>0</v>
      </c>
      <c r="P823" s="23"/>
      <c r="Q823" s="23"/>
      <c r="R823" s="23"/>
      <c r="S823" s="23"/>
      <c r="T823" s="278"/>
      <c r="U823" s="292">
        <f t="shared" ref="U823" si="219">+G823/F823</f>
        <v>5100</v>
      </c>
      <c r="V823" s="124">
        <v>2500</v>
      </c>
      <c r="W823" s="125">
        <f>+U823-V823</f>
        <v>2600</v>
      </c>
      <c r="X823" s="125">
        <f>+W823-Y823</f>
        <v>1450</v>
      </c>
      <c r="Y823" s="125">
        <f>(U823-5000)/2+1100</f>
        <v>1150</v>
      </c>
      <c r="Z823" s="125">
        <f>+V823*F823</f>
        <v>40000</v>
      </c>
      <c r="AA823" s="125">
        <f>+X823*F823</f>
        <v>23200</v>
      </c>
      <c r="AB823" s="126">
        <f>+Y823*F823</f>
        <v>18400</v>
      </c>
    </row>
    <row r="824" spans="1:28" x14ac:dyDescent="0.25">
      <c r="A824" s="23"/>
      <c r="B824" s="31">
        <v>42384</v>
      </c>
      <c r="C824" s="16">
        <v>46012</v>
      </c>
      <c r="D824" s="23">
        <v>10147</v>
      </c>
      <c r="E824" s="23" t="s">
        <v>109</v>
      </c>
      <c r="F824" s="23">
        <v>14</v>
      </c>
      <c r="G824" s="59"/>
      <c r="H824" s="23" t="s">
        <v>50</v>
      </c>
      <c r="I824" s="577"/>
      <c r="J824" s="23"/>
      <c r="K824" s="23"/>
      <c r="L824" s="23">
        <v>0</v>
      </c>
      <c r="M824" s="69"/>
      <c r="N824" s="68"/>
      <c r="O824" s="23"/>
      <c r="P824" s="23"/>
      <c r="Q824" s="23"/>
      <c r="R824" s="23">
        <v>0</v>
      </c>
      <c r="S824" s="23"/>
      <c r="T824" s="135"/>
    </row>
    <row r="825" spans="1:28" ht="15.75" thickBot="1" x14ac:dyDescent="0.3">
      <c r="A825" s="94"/>
      <c r="B825" s="31">
        <v>42384</v>
      </c>
      <c r="C825" s="16">
        <v>46013</v>
      </c>
      <c r="D825" s="23">
        <v>10155</v>
      </c>
      <c r="E825" s="23" t="s">
        <v>101</v>
      </c>
      <c r="F825" s="23">
        <v>14</v>
      </c>
      <c r="G825" s="59"/>
      <c r="H825" s="23" t="s">
        <v>50</v>
      </c>
      <c r="I825" s="577"/>
      <c r="J825" s="23"/>
      <c r="K825" s="23"/>
      <c r="L825" s="23">
        <v>0</v>
      </c>
      <c r="M825" s="69"/>
      <c r="N825" s="68"/>
      <c r="O825" s="23"/>
      <c r="P825" s="23"/>
      <c r="Q825" s="23"/>
      <c r="R825" s="23">
        <v>0</v>
      </c>
      <c r="S825" s="23"/>
      <c r="T825" s="135"/>
    </row>
    <row r="826" spans="1:28" x14ac:dyDescent="0.25">
      <c r="A826" s="23"/>
      <c r="B826" s="41">
        <v>42384</v>
      </c>
      <c r="C826" s="350">
        <v>46014</v>
      </c>
      <c r="D826" s="579"/>
      <c r="E826" s="32" t="s">
        <v>78</v>
      </c>
      <c r="F826" s="32">
        <v>7</v>
      </c>
      <c r="G826" s="76">
        <v>39662</v>
      </c>
      <c r="H826" s="24" t="s">
        <v>25</v>
      </c>
      <c r="I826" s="577">
        <v>0</v>
      </c>
      <c r="J826" s="23"/>
      <c r="K826" s="23"/>
      <c r="L826" s="23"/>
      <c r="M826" s="69"/>
      <c r="N826" s="68">
        <v>0</v>
      </c>
      <c r="O826" s="23"/>
      <c r="P826" s="23"/>
      <c r="Q826" s="23"/>
      <c r="R826" s="23"/>
      <c r="S826" s="23"/>
      <c r="T826" s="278" t="s">
        <v>673</v>
      </c>
      <c r="U826" s="289">
        <f t="shared" ref="U826:U827" si="220">+G826/F826</f>
        <v>5666</v>
      </c>
      <c r="V826" s="117">
        <v>2500</v>
      </c>
      <c r="W826" s="118">
        <f>+U826-V826</f>
        <v>3166</v>
      </c>
      <c r="X826" s="118">
        <f>+W826-Y826</f>
        <v>1733</v>
      </c>
      <c r="Y826" s="118">
        <f>(U826-5000)/2+1100</f>
        <v>1433</v>
      </c>
      <c r="Z826" s="118">
        <f>+V826*F826</f>
        <v>17500</v>
      </c>
      <c r="AA826" s="118">
        <f>+X826*F826</f>
        <v>12131</v>
      </c>
      <c r="AB826" s="119">
        <f>+Y826*F826</f>
        <v>10031</v>
      </c>
    </row>
    <row r="827" spans="1:28" ht="15.75" thickBot="1" x14ac:dyDescent="0.3">
      <c r="A827" s="23"/>
      <c r="B827" s="549">
        <v>42384</v>
      </c>
      <c r="C827" s="544">
        <v>46015</v>
      </c>
      <c r="D827" s="155"/>
      <c r="E827" s="94" t="s">
        <v>185</v>
      </c>
      <c r="F827" s="94">
        <v>7</v>
      </c>
      <c r="G827" s="95">
        <v>39662</v>
      </c>
      <c r="H827" s="56" t="s">
        <v>25</v>
      </c>
      <c r="I827" s="577">
        <v>0</v>
      </c>
      <c r="J827" s="23"/>
      <c r="K827" s="23"/>
      <c r="L827" s="23"/>
      <c r="M827" s="69"/>
      <c r="N827" s="68">
        <v>0</v>
      </c>
      <c r="O827" s="23"/>
      <c r="P827" s="23"/>
      <c r="Q827" s="23"/>
      <c r="R827" s="23"/>
      <c r="S827" s="23"/>
      <c r="T827" s="278" t="s">
        <v>674</v>
      </c>
      <c r="U827" s="291">
        <f t="shared" si="220"/>
        <v>5666</v>
      </c>
      <c r="V827" s="121">
        <v>2500</v>
      </c>
      <c r="W827" s="122">
        <f>+U827-V827</f>
        <v>3166</v>
      </c>
      <c r="X827" s="122">
        <f>+W827-Y827</f>
        <v>1733</v>
      </c>
      <c r="Y827" s="122">
        <f>(U827-5000)/2+1100</f>
        <v>1433</v>
      </c>
      <c r="Z827" s="122">
        <f>+V827*F827</f>
        <v>17500</v>
      </c>
      <c r="AA827" s="122">
        <f>+X827*F827</f>
        <v>12131</v>
      </c>
      <c r="AB827" s="123">
        <f>+Y827*F827</f>
        <v>10031</v>
      </c>
    </row>
    <row r="828" spans="1:28" ht="15.75" thickBot="1" x14ac:dyDescent="0.3">
      <c r="A828" s="116"/>
      <c r="B828" s="31">
        <v>42384</v>
      </c>
      <c r="C828" s="16">
        <v>46016</v>
      </c>
      <c r="D828" s="23">
        <v>10162</v>
      </c>
      <c r="E828" s="23" t="s">
        <v>202</v>
      </c>
      <c r="F828" s="23">
        <v>14</v>
      </c>
      <c r="G828" s="59"/>
      <c r="H828" s="23" t="s">
        <v>50</v>
      </c>
      <c r="I828" s="577"/>
      <c r="J828" s="23"/>
      <c r="K828" s="23"/>
      <c r="L828" s="23">
        <v>0</v>
      </c>
      <c r="M828" s="69"/>
      <c r="N828" s="68"/>
      <c r="O828" s="23"/>
      <c r="P828" s="23"/>
      <c r="Q828" s="23"/>
      <c r="R828" s="23">
        <v>0</v>
      </c>
      <c r="S828" s="23"/>
      <c r="T828" s="135"/>
    </row>
    <row r="829" spans="1:28" x14ac:dyDescent="0.25">
      <c r="A829" s="23"/>
      <c r="B829" s="41">
        <v>42384</v>
      </c>
      <c r="C829" s="350">
        <v>46017</v>
      </c>
      <c r="D829" s="579"/>
      <c r="E829" s="32" t="s">
        <v>62</v>
      </c>
      <c r="F829" s="32">
        <v>7</v>
      </c>
      <c r="G829" s="76">
        <v>39662</v>
      </c>
      <c r="H829" s="24" t="s">
        <v>25</v>
      </c>
      <c r="I829" s="577">
        <v>0</v>
      </c>
      <c r="J829" s="23"/>
      <c r="K829" s="23"/>
      <c r="L829" s="23"/>
      <c r="M829" s="69"/>
      <c r="N829" s="68">
        <v>0</v>
      </c>
      <c r="O829" s="23"/>
      <c r="P829" s="23"/>
      <c r="Q829" s="23"/>
      <c r="R829" s="23"/>
      <c r="S829" s="23"/>
      <c r="T829" s="278" t="s">
        <v>675</v>
      </c>
      <c r="U829" s="289">
        <f t="shared" ref="U829:U831" si="221">+G829/F829</f>
        <v>5666</v>
      </c>
      <c r="V829" s="117">
        <v>2500</v>
      </c>
      <c r="W829" s="118">
        <f>+U829-V829</f>
        <v>3166</v>
      </c>
      <c r="X829" s="118">
        <f>+W829-Y829</f>
        <v>1733</v>
      </c>
      <c r="Y829" s="118">
        <f>(U829-5000)/2+1100</f>
        <v>1433</v>
      </c>
      <c r="Z829" s="118">
        <f>+V829*F829</f>
        <v>17500</v>
      </c>
      <c r="AA829" s="118">
        <f>+X829*F829</f>
        <v>12131</v>
      </c>
      <c r="AB829" s="119">
        <f>+Y829*F829</f>
        <v>10031</v>
      </c>
    </row>
    <row r="830" spans="1:28" x14ac:dyDescent="0.25">
      <c r="A830" s="23"/>
      <c r="B830" s="31">
        <v>42384</v>
      </c>
      <c r="C830" s="240">
        <v>46018</v>
      </c>
      <c r="D830" s="577"/>
      <c r="E830" s="23" t="s">
        <v>524</v>
      </c>
      <c r="F830" s="23">
        <v>7</v>
      </c>
      <c r="G830" s="59">
        <v>39662</v>
      </c>
      <c r="H830" s="16" t="s">
        <v>25</v>
      </c>
      <c r="I830" s="577">
        <v>0</v>
      </c>
      <c r="J830" s="23"/>
      <c r="K830" s="23"/>
      <c r="L830" s="23"/>
      <c r="M830" s="69"/>
      <c r="N830" s="68">
        <v>0</v>
      </c>
      <c r="O830" s="23"/>
      <c r="P830" s="23"/>
      <c r="Q830" s="23"/>
      <c r="R830" s="23"/>
      <c r="S830" s="23"/>
      <c r="T830" s="278" t="s">
        <v>676</v>
      </c>
      <c r="U830" s="290">
        <f t="shared" si="221"/>
        <v>5666</v>
      </c>
      <c r="V830" s="21">
        <v>2500</v>
      </c>
      <c r="W830" s="22">
        <f>+U830-V830</f>
        <v>3166</v>
      </c>
      <c r="X830" s="22">
        <f>+W830-Y830</f>
        <v>1733</v>
      </c>
      <c r="Y830" s="22">
        <f>(U830-5000)/2+1100</f>
        <v>1433</v>
      </c>
      <c r="Z830" s="22">
        <f>+V830*F830</f>
        <v>17500</v>
      </c>
      <c r="AA830" s="22">
        <f>+X830*F830</f>
        <v>12131</v>
      </c>
      <c r="AB830" s="120">
        <f>+Y830*F830</f>
        <v>10031</v>
      </c>
    </row>
    <row r="831" spans="1:28" ht="15.75" thickBot="1" x14ac:dyDescent="0.3">
      <c r="A831" s="23"/>
      <c r="B831" s="549">
        <v>42384</v>
      </c>
      <c r="C831" s="544">
        <v>46019</v>
      </c>
      <c r="D831" s="155"/>
      <c r="E831" s="94" t="s">
        <v>677</v>
      </c>
      <c r="F831" s="94">
        <v>7</v>
      </c>
      <c r="G831" s="95">
        <v>39662</v>
      </c>
      <c r="H831" s="56" t="s">
        <v>25</v>
      </c>
      <c r="I831" s="577">
        <v>0</v>
      </c>
      <c r="J831" s="23"/>
      <c r="K831" s="23"/>
      <c r="L831" s="23"/>
      <c r="M831" s="69"/>
      <c r="N831" s="68">
        <v>0</v>
      </c>
      <c r="O831" s="23"/>
      <c r="P831" s="23"/>
      <c r="Q831" s="23"/>
      <c r="R831" s="23"/>
      <c r="S831" s="23"/>
      <c r="T831" s="278" t="s">
        <v>678</v>
      </c>
      <c r="U831" s="291">
        <f t="shared" si="221"/>
        <v>5666</v>
      </c>
      <c r="V831" s="121">
        <v>2500</v>
      </c>
      <c r="W831" s="122">
        <f>+U831-V831</f>
        <v>3166</v>
      </c>
      <c r="X831" s="122">
        <f>+W831-Y831</f>
        <v>1733</v>
      </c>
      <c r="Y831" s="122">
        <f>(U831-5000)/2+1100</f>
        <v>1433</v>
      </c>
      <c r="Z831" s="122">
        <f>+V831*F831</f>
        <v>17500</v>
      </c>
      <c r="AA831" s="122">
        <f>+X831*F831</f>
        <v>12131</v>
      </c>
      <c r="AB831" s="123">
        <f>+Y831*F831</f>
        <v>10031</v>
      </c>
    </row>
    <row r="832" spans="1:28" x14ac:dyDescent="0.25">
      <c r="A832" s="32"/>
      <c r="B832" s="31">
        <v>42384</v>
      </c>
      <c r="C832" s="16">
        <v>46020</v>
      </c>
      <c r="D832" s="23">
        <v>10163</v>
      </c>
      <c r="E832" s="23" t="s">
        <v>94</v>
      </c>
      <c r="F832" s="23">
        <v>14</v>
      </c>
      <c r="G832" s="59"/>
      <c r="H832" s="23" t="s">
        <v>50</v>
      </c>
      <c r="I832" s="577"/>
      <c r="J832" s="23"/>
      <c r="K832" s="23"/>
      <c r="L832" s="23">
        <v>0</v>
      </c>
      <c r="M832" s="69"/>
      <c r="N832" s="68"/>
      <c r="O832" s="23"/>
      <c r="P832" s="23"/>
      <c r="Q832" s="23"/>
      <c r="R832" s="23">
        <v>0</v>
      </c>
      <c r="S832" s="23"/>
      <c r="T832" s="135"/>
    </row>
    <row r="833" spans="1:28" ht="15.75" thickBot="1" x14ac:dyDescent="0.3">
      <c r="A833" s="94"/>
      <c r="B833" s="31">
        <v>42384</v>
      </c>
      <c r="C833" s="16">
        <v>46021</v>
      </c>
      <c r="D833" s="23">
        <v>10164</v>
      </c>
      <c r="E833" s="23" t="s">
        <v>120</v>
      </c>
      <c r="F833" s="23">
        <v>14</v>
      </c>
      <c r="G833" s="59"/>
      <c r="H833" s="23" t="s">
        <v>50</v>
      </c>
      <c r="I833" s="577"/>
      <c r="J833" s="23"/>
      <c r="K833" s="23"/>
      <c r="L833" s="23">
        <v>0</v>
      </c>
      <c r="M833" s="69"/>
      <c r="N833" s="68"/>
      <c r="O833" s="23"/>
      <c r="P833" s="23"/>
      <c r="Q833" s="23"/>
      <c r="R833" s="23">
        <v>0</v>
      </c>
      <c r="S833" s="23"/>
      <c r="T833" s="135"/>
    </row>
    <row r="834" spans="1:28" ht="15.75" thickBot="1" x14ac:dyDescent="0.3">
      <c r="A834" s="23"/>
      <c r="B834" s="550">
        <v>42384</v>
      </c>
      <c r="C834" s="572">
        <v>46022</v>
      </c>
      <c r="D834" s="156"/>
      <c r="E834" s="116" t="s">
        <v>66</v>
      </c>
      <c r="F834" s="116">
        <v>7</v>
      </c>
      <c r="G834" s="554">
        <v>39662</v>
      </c>
      <c r="H834" s="233" t="s">
        <v>25</v>
      </c>
      <c r="I834" s="577">
        <v>0</v>
      </c>
      <c r="J834" s="23"/>
      <c r="K834" s="23"/>
      <c r="L834" s="23"/>
      <c r="M834" s="69"/>
      <c r="N834" s="68">
        <v>0</v>
      </c>
      <c r="O834" s="23"/>
      <c r="P834" s="23"/>
      <c r="Q834" s="23"/>
      <c r="R834" s="23"/>
      <c r="S834" s="23"/>
      <c r="T834" s="278" t="s">
        <v>679</v>
      </c>
      <c r="U834" s="292">
        <f t="shared" ref="U834" si="222">+G834/F834</f>
        <v>5666</v>
      </c>
      <c r="V834" s="124">
        <v>2500</v>
      </c>
      <c r="W834" s="125">
        <f>+U834-V834</f>
        <v>3166</v>
      </c>
      <c r="X834" s="125">
        <f>+W834-Y834</f>
        <v>1733</v>
      </c>
      <c r="Y834" s="125">
        <f>(U834-5000)/2+1100</f>
        <v>1433</v>
      </c>
      <c r="Z834" s="125">
        <f>+V834*F834</f>
        <v>17500</v>
      </c>
      <c r="AA834" s="125">
        <f>+X834*F834</f>
        <v>12131</v>
      </c>
      <c r="AB834" s="126">
        <f>+Y834*F834</f>
        <v>10031</v>
      </c>
    </row>
    <row r="835" spans="1:28" x14ac:dyDescent="0.25">
      <c r="A835" s="32"/>
      <c r="B835" s="31">
        <v>42384</v>
      </c>
      <c r="C835" s="16">
        <v>46023</v>
      </c>
      <c r="D835" s="23">
        <v>10151</v>
      </c>
      <c r="E835" s="23" t="s">
        <v>109</v>
      </c>
      <c r="F835" s="23">
        <v>14</v>
      </c>
      <c r="G835" s="59"/>
      <c r="H835" s="23" t="s">
        <v>50</v>
      </c>
      <c r="I835" s="577"/>
      <c r="J835" s="23"/>
      <c r="K835" s="23"/>
      <c r="L835" s="23">
        <v>0</v>
      </c>
      <c r="M835" s="69"/>
      <c r="N835" s="68"/>
      <c r="O835" s="23"/>
      <c r="P835" s="23"/>
      <c r="Q835" s="23"/>
      <c r="R835" s="23">
        <v>0</v>
      </c>
      <c r="S835" s="23"/>
      <c r="T835" s="135"/>
    </row>
    <row r="836" spans="1:28" ht="15.75" thickBot="1" x14ac:dyDescent="0.3">
      <c r="A836" s="23"/>
      <c r="B836" s="31">
        <v>42384</v>
      </c>
      <c r="C836" s="16">
        <v>46024</v>
      </c>
      <c r="D836" s="23">
        <v>10165</v>
      </c>
      <c r="E836" s="23" t="s">
        <v>90</v>
      </c>
      <c r="F836" s="23">
        <v>14</v>
      </c>
      <c r="G836" s="59"/>
      <c r="H836" s="23" t="s">
        <v>50</v>
      </c>
      <c r="I836" s="577"/>
      <c r="J836" s="23"/>
      <c r="K836" s="23"/>
      <c r="L836" s="23">
        <v>0</v>
      </c>
      <c r="M836" s="69"/>
      <c r="N836" s="68"/>
      <c r="O836" s="23"/>
      <c r="P836" s="23"/>
      <c r="Q836" s="23"/>
      <c r="R836" s="23">
        <v>0</v>
      </c>
      <c r="S836" s="23"/>
      <c r="T836" s="135"/>
    </row>
    <row r="837" spans="1:28" x14ac:dyDescent="0.25">
      <c r="A837" s="94"/>
      <c r="B837" s="550">
        <v>42384</v>
      </c>
      <c r="C837" s="572">
        <v>46025</v>
      </c>
      <c r="D837" s="32"/>
      <c r="E837" s="116" t="s">
        <v>179</v>
      </c>
      <c r="F837" s="233">
        <v>15</v>
      </c>
      <c r="G837" s="554">
        <v>76500</v>
      </c>
      <c r="H837" s="558" t="s">
        <v>672</v>
      </c>
      <c r="I837" s="68">
        <v>0</v>
      </c>
      <c r="J837" s="23"/>
      <c r="K837" s="23"/>
      <c r="L837" s="23"/>
      <c r="M837" s="69"/>
      <c r="N837" s="68"/>
      <c r="O837" s="23">
        <v>0</v>
      </c>
      <c r="P837" s="23"/>
      <c r="Q837" s="23"/>
      <c r="R837" s="23"/>
      <c r="S837" s="23"/>
      <c r="T837" s="278"/>
      <c r="U837" s="289">
        <f t="shared" ref="U837:U839" si="223">+G837/F837</f>
        <v>5100</v>
      </c>
      <c r="V837" s="117">
        <v>2500</v>
      </c>
      <c r="W837" s="118">
        <f>+U837-V837</f>
        <v>2600</v>
      </c>
      <c r="X837" s="118">
        <f>+W837-Y837</f>
        <v>1450</v>
      </c>
      <c r="Y837" s="118">
        <f>(U837-5000)/2+1100</f>
        <v>1150</v>
      </c>
      <c r="Z837" s="118">
        <f>+V837*F837</f>
        <v>37500</v>
      </c>
      <c r="AA837" s="118">
        <f>+X837*F837</f>
        <v>21750</v>
      </c>
      <c r="AB837" s="119">
        <f>+Y837*F837</f>
        <v>17250</v>
      </c>
    </row>
    <row r="838" spans="1:28" x14ac:dyDescent="0.25">
      <c r="A838" s="23"/>
      <c r="B838" s="31">
        <v>42384</v>
      </c>
      <c r="C838" s="240">
        <v>46026</v>
      </c>
      <c r="D838" s="577"/>
      <c r="E838" s="23" t="s">
        <v>155</v>
      </c>
      <c r="F838" s="23">
        <v>7</v>
      </c>
      <c r="G838" s="59">
        <v>39662</v>
      </c>
      <c r="H838" s="16" t="s">
        <v>25</v>
      </c>
      <c r="I838" s="577">
        <v>0</v>
      </c>
      <c r="J838" s="23"/>
      <c r="K838" s="23"/>
      <c r="L838" s="23"/>
      <c r="M838" s="69"/>
      <c r="N838" s="68">
        <v>0</v>
      </c>
      <c r="O838" s="23"/>
      <c r="P838" s="23"/>
      <c r="Q838" s="23"/>
      <c r="R838" s="23"/>
      <c r="S838" s="23"/>
      <c r="T838" s="278" t="s">
        <v>680</v>
      </c>
      <c r="U838" s="290">
        <f t="shared" si="223"/>
        <v>5666</v>
      </c>
      <c r="V838" s="21">
        <v>2500</v>
      </c>
      <c r="W838" s="22">
        <f>+U838-V838</f>
        <v>3166</v>
      </c>
      <c r="X838" s="22">
        <f>+W838-Y838</f>
        <v>1733</v>
      </c>
      <c r="Y838" s="22">
        <f>(U838-5000)/2+1100</f>
        <v>1433</v>
      </c>
      <c r="Z838" s="22">
        <f>+V838*F838</f>
        <v>17500</v>
      </c>
      <c r="AA838" s="22">
        <f>+X838*F838</f>
        <v>12131</v>
      </c>
      <c r="AB838" s="120">
        <f>+Y838*F838</f>
        <v>10031</v>
      </c>
    </row>
    <row r="839" spans="1:28" ht="15.75" thickBot="1" x14ac:dyDescent="0.3">
      <c r="A839" s="32"/>
      <c r="B839" s="550">
        <v>42384</v>
      </c>
      <c r="C839" s="572">
        <v>46027</v>
      </c>
      <c r="D839" s="94"/>
      <c r="E839" s="116" t="s">
        <v>591</v>
      </c>
      <c r="F839" s="233">
        <v>16</v>
      </c>
      <c r="G839" s="554">
        <v>81600</v>
      </c>
      <c r="H839" s="558" t="s">
        <v>672</v>
      </c>
      <c r="I839" s="68">
        <v>0</v>
      </c>
      <c r="J839" s="23"/>
      <c r="K839" s="23"/>
      <c r="L839" s="23"/>
      <c r="M839" s="69"/>
      <c r="N839" s="68"/>
      <c r="O839" s="23">
        <v>0</v>
      </c>
      <c r="P839" s="23"/>
      <c r="Q839" s="23"/>
      <c r="R839" s="23"/>
      <c r="S839" s="23"/>
      <c r="T839" s="278"/>
      <c r="U839" s="291">
        <f t="shared" si="223"/>
        <v>5100</v>
      </c>
      <c r="V839" s="121">
        <v>2500</v>
      </c>
      <c r="W839" s="122">
        <f>+U839-V839</f>
        <v>2600</v>
      </c>
      <c r="X839" s="122">
        <f>+W839-Y839</f>
        <v>1450</v>
      </c>
      <c r="Y839" s="122">
        <f>(U839-5000)/2+1100</f>
        <v>1150</v>
      </c>
      <c r="Z839" s="122">
        <f>+V839*F839</f>
        <v>40000</v>
      </c>
      <c r="AA839" s="122">
        <f>+X839*F839</f>
        <v>23200</v>
      </c>
      <c r="AB839" s="123">
        <f>+Y839*F839</f>
        <v>18400</v>
      </c>
    </row>
    <row r="840" spans="1:28" x14ac:dyDescent="0.25">
      <c r="A840" s="23"/>
      <c r="B840" s="31">
        <v>42384</v>
      </c>
      <c r="C840" s="16">
        <v>46028</v>
      </c>
      <c r="D840" s="23">
        <v>10166</v>
      </c>
      <c r="E840" s="23" t="s">
        <v>86</v>
      </c>
      <c r="F840" s="23">
        <v>14</v>
      </c>
      <c r="G840" s="59"/>
      <c r="H840" s="23" t="s">
        <v>50</v>
      </c>
      <c r="I840" s="577"/>
      <c r="J840" s="23"/>
      <c r="K840" s="23"/>
      <c r="L840" s="23">
        <v>0</v>
      </c>
      <c r="M840" s="69"/>
      <c r="N840" s="68"/>
      <c r="O840" s="23"/>
      <c r="P840" s="23"/>
      <c r="Q840" s="23"/>
      <c r="R840" s="23">
        <v>0</v>
      </c>
      <c r="S840" s="23"/>
      <c r="T840" s="135"/>
    </row>
    <row r="841" spans="1:28" ht="15.75" thickBot="1" x14ac:dyDescent="0.3">
      <c r="A841" s="94"/>
      <c r="B841" s="31">
        <v>42384</v>
      </c>
      <c r="C841" s="16">
        <v>46029</v>
      </c>
      <c r="D841" s="23">
        <v>10167</v>
      </c>
      <c r="E841" s="23" t="s">
        <v>101</v>
      </c>
      <c r="F841" s="23">
        <v>14</v>
      </c>
      <c r="G841" s="59"/>
      <c r="H841" s="23" t="s">
        <v>50</v>
      </c>
      <c r="I841" s="577">
        <v>0</v>
      </c>
      <c r="J841" s="23"/>
      <c r="K841" s="23"/>
      <c r="L841" s="23"/>
      <c r="M841" s="69"/>
      <c r="N841" s="68"/>
      <c r="O841" s="23"/>
      <c r="P841" s="23"/>
      <c r="Q841" s="23"/>
      <c r="R841" s="23">
        <v>0</v>
      </c>
      <c r="S841" s="23"/>
      <c r="T841" s="135"/>
    </row>
    <row r="842" spans="1:28" ht="15.75" thickBot="1" x14ac:dyDescent="0.3">
      <c r="A842" s="23"/>
      <c r="B842" s="550">
        <v>42384</v>
      </c>
      <c r="C842" s="572">
        <v>46030</v>
      </c>
      <c r="D842" s="156"/>
      <c r="E842" s="116" t="s">
        <v>172</v>
      </c>
      <c r="F842" s="116">
        <v>7</v>
      </c>
      <c r="G842" s="554">
        <v>39662</v>
      </c>
      <c r="H842" s="233" t="s">
        <v>25</v>
      </c>
      <c r="I842" s="577">
        <v>0</v>
      </c>
      <c r="J842" s="23"/>
      <c r="K842" s="23"/>
      <c r="L842" s="23"/>
      <c r="M842" s="69"/>
      <c r="N842" s="68">
        <v>0</v>
      </c>
      <c r="O842" s="23"/>
      <c r="P842" s="23"/>
      <c r="Q842" s="23"/>
      <c r="R842" s="23"/>
      <c r="S842" s="23"/>
      <c r="T842" s="278" t="s">
        <v>681</v>
      </c>
      <c r="U842" s="292">
        <f t="shared" ref="U842" si="224">+G842/F842</f>
        <v>5666</v>
      </c>
      <c r="V842" s="124">
        <v>2500</v>
      </c>
      <c r="W842" s="125">
        <f>+U842-V842</f>
        <v>3166</v>
      </c>
      <c r="X842" s="125">
        <f>+W842-Y842</f>
        <v>1733</v>
      </c>
      <c r="Y842" s="125">
        <f>(U842-5000)/2+1100</f>
        <v>1433</v>
      </c>
      <c r="Z842" s="125">
        <f>+V842*F842</f>
        <v>17500</v>
      </c>
      <c r="AA842" s="125">
        <f>+X842*F842</f>
        <v>12131</v>
      </c>
      <c r="AB842" s="126">
        <f>+Y842*F842</f>
        <v>10031</v>
      </c>
    </row>
    <row r="843" spans="1:28" ht="15.75" thickBot="1" x14ac:dyDescent="0.3">
      <c r="A843" s="116"/>
      <c r="B843" s="31">
        <v>42384</v>
      </c>
      <c r="C843" s="16">
        <v>46031</v>
      </c>
      <c r="D843" s="23">
        <v>10169</v>
      </c>
      <c r="E843" s="23" t="s">
        <v>117</v>
      </c>
      <c r="F843" s="23">
        <v>14</v>
      </c>
      <c r="G843" s="59"/>
      <c r="H843" s="23" t="s">
        <v>50</v>
      </c>
      <c r="I843" s="577">
        <v>0</v>
      </c>
      <c r="J843" s="23"/>
      <c r="K843" s="23"/>
      <c r="L843" s="23"/>
      <c r="M843" s="69"/>
      <c r="N843" s="68"/>
      <c r="O843" s="23"/>
      <c r="P843" s="23"/>
      <c r="Q843" s="23"/>
      <c r="R843" s="23">
        <v>0</v>
      </c>
      <c r="S843" s="23"/>
      <c r="T843" s="135"/>
    </row>
    <row r="844" spans="1:28" x14ac:dyDescent="0.25">
      <c r="A844" s="23"/>
      <c r="B844" s="41">
        <v>42384</v>
      </c>
      <c r="C844" s="350">
        <v>46032</v>
      </c>
      <c r="D844" s="579"/>
      <c r="E844" s="32" t="s">
        <v>67</v>
      </c>
      <c r="F844" s="32">
        <v>15</v>
      </c>
      <c r="G844" s="76">
        <v>85000</v>
      </c>
      <c r="H844" s="24" t="s">
        <v>25</v>
      </c>
      <c r="I844" s="577">
        <v>0</v>
      </c>
      <c r="J844" s="23"/>
      <c r="K844" s="23"/>
      <c r="L844" s="23"/>
      <c r="M844" s="69"/>
      <c r="N844" s="68">
        <v>0</v>
      </c>
      <c r="O844" s="23"/>
      <c r="P844" s="23"/>
      <c r="Q844" s="23"/>
      <c r="R844" s="23"/>
      <c r="S844" s="23"/>
      <c r="T844" s="278" t="s">
        <v>682</v>
      </c>
      <c r="U844" s="289">
        <f t="shared" ref="U844:U847" si="225">+G844/F844</f>
        <v>5666.666666666667</v>
      </c>
      <c r="V844" s="117">
        <v>2500</v>
      </c>
      <c r="W844" s="118">
        <f>+U844-V844</f>
        <v>3166.666666666667</v>
      </c>
      <c r="X844" s="118">
        <f>+W844-Y844</f>
        <v>1733.3333333333335</v>
      </c>
      <c r="Y844" s="118">
        <f>(U844-5000)/2+1100</f>
        <v>1433.3333333333335</v>
      </c>
      <c r="Z844" s="118">
        <f>+V844*F844</f>
        <v>37500</v>
      </c>
      <c r="AA844" s="118">
        <f>+X844*F844</f>
        <v>26000.000000000004</v>
      </c>
      <c r="AB844" s="119">
        <f>+Y844*F844</f>
        <v>21500.000000000004</v>
      </c>
    </row>
    <row r="845" spans="1:28" x14ac:dyDescent="0.25">
      <c r="A845" s="23"/>
      <c r="B845" s="31">
        <v>42384</v>
      </c>
      <c r="C845" s="240">
        <v>46033</v>
      </c>
      <c r="D845" s="577"/>
      <c r="E845" s="23" t="s">
        <v>63</v>
      </c>
      <c r="F845" s="23">
        <v>7</v>
      </c>
      <c r="G845" s="59">
        <v>39662</v>
      </c>
      <c r="H845" s="16" t="s">
        <v>25</v>
      </c>
      <c r="I845" s="577">
        <v>0</v>
      </c>
      <c r="J845" s="23"/>
      <c r="K845" s="23"/>
      <c r="L845" s="23"/>
      <c r="M845" s="69"/>
      <c r="N845" s="68">
        <v>0</v>
      </c>
      <c r="O845" s="23"/>
      <c r="P845" s="23"/>
      <c r="Q845" s="23"/>
      <c r="R845" s="23"/>
      <c r="S845" s="23"/>
      <c r="T845" s="278" t="s">
        <v>683</v>
      </c>
      <c r="U845" s="290">
        <f t="shared" si="225"/>
        <v>5666</v>
      </c>
      <c r="V845" s="21">
        <v>2500</v>
      </c>
      <c r="W845" s="22">
        <f>+U845-V845</f>
        <v>3166</v>
      </c>
      <c r="X845" s="22">
        <f>+W845-Y845</f>
        <v>1733</v>
      </c>
      <c r="Y845" s="22">
        <f>(U845-5000)/2+1100</f>
        <v>1433</v>
      </c>
      <c r="Z845" s="22">
        <f>+V845*F845</f>
        <v>17500</v>
      </c>
      <c r="AA845" s="22">
        <f>+X845*F845</f>
        <v>12131</v>
      </c>
      <c r="AB845" s="120">
        <f>+Y845*F845</f>
        <v>10031</v>
      </c>
    </row>
    <row r="846" spans="1:28" x14ac:dyDescent="0.25">
      <c r="A846" s="23"/>
      <c r="B846" s="31">
        <v>42384</v>
      </c>
      <c r="C846" s="240">
        <v>46034</v>
      </c>
      <c r="D846" s="577"/>
      <c r="E846" s="23" t="s">
        <v>173</v>
      </c>
      <c r="F846" s="23">
        <v>7</v>
      </c>
      <c r="G846" s="59">
        <v>39662</v>
      </c>
      <c r="H846" s="16" t="s">
        <v>25</v>
      </c>
      <c r="I846" s="577">
        <v>0</v>
      </c>
      <c r="J846" s="23"/>
      <c r="K846" s="23"/>
      <c r="L846" s="23"/>
      <c r="M846" s="69"/>
      <c r="N846" s="68">
        <v>0</v>
      </c>
      <c r="O846" s="23"/>
      <c r="P846" s="23"/>
      <c r="Q846" s="23"/>
      <c r="R846" s="23"/>
      <c r="S846" s="23"/>
      <c r="T846" s="278" t="s">
        <v>684</v>
      </c>
      <c r="U846" s="290">
        <f t="shared" si="225"/>
        <v>5666</v>
      </c>
      <c r="V846" s="21">
        <v>2500</v>
      </c>
      <c r="W846" s="22">
        <f>+U846-V846</f>
        <v>3166</v>
      </c>
      <c r="X846" s="22">
        <f>+W846-Y846</f>
        <v>1733</v>
      </c>
      <c r="Y846" s="22">
        <f>(U846-5000)/2+1100</f>
        <v>1433</v>
      </c>
      <c r="Z846" s="22">
        <f>+V846*F846</f>
        <v>17500</v>
      </c>
      <c r="AA846" s="22">
        <f>+X846*F846</f>
        <v>12131</v>
      </c>
      <c r="AB846" s="120">
        <f>+Y846*F846</f>
        <v>10031</v>
      </c>
    </row>
    <row r="847" spans="1:28" ht="15.75" thickBot="1" x14ac:dyDescent="0.3">
      <c r="A847" s="23"/>
      <c r="B847" s="549">
        <v>42384</v>
      </c>
      <c r="C847" s="544">
        <v>46035</v>
      </c>
      <c r="D847" s="155"/>
      <c r="E847" s="94" t="s">
        <v>686</v>
      </c>
      <c r="F847" s="94">
        <v>7</v>
      </c>
      <c r="G847" s="95">
        <v>39662</v>
      </c>
      <c r="H847" s="56" t="s">
        <v>25</v>
      </c>
      <c r="I847" s="577">
        <v>0</v>
      </c>
      <c r="J847" s="23"/>
      <c r="K847" s="23"/>
      <c r="L847" s="23"/>
      <c r="M847" s="69"/>
      <c r="N847" s="68">
        <v>0</v>
      </c>
      <c r="O847" s="23"/>
      <c r="P847" s="23"/>
      <c r="Q847" s="23"/>
      <c r="R847" s="23"/>
      <c r="S847" s="23"/>
      <c r="T847" s="278" t="s">
        <v>685</v>
      </c>
      <c r="U847" s="291">
        <f t="shared" si="225"/>
        <v>5666</v>
      </c>
      <c r="V847" s="121">
        <v>2500</v>
      </c>
      <c r="W847" s="122">
        <f>+U847-V847</f>
        <v>3166</v>
      </c>
      <c r="X847" s="122">
        <f>+W847-Y847</f>
        <v>1733</v>
      </c>
      <c r="Y847" s="122">
        <f>(U847-5000)/2+1100</f>
        <v>1433</v>
      </c>
      <c r="Z847" s="122">
        <f>+V847*F847</f>
        <v>17500</v>
      </c>
      <c r="AA847" s="122">
        <f>+X847*F847</f>
        <v>12131</v>
      </c>
      <c r="AB847" s="123">
        <f>+Y847*F847</f>
        <v>10031</v>
      </c>
    </row>
    <row r="848" spans="1:28" x14ac:dyDescent="0.25">
      <c r="A848" s="32"/>
      <c r="B848" s="31">
        <v>42384</v>
      </c>
      <c r="C848" s="16">
        <v>46036</v>
      </c>
      <c r="D848" s="23">
        <v>10172</v>
      </c>
      <c r="E848" s="23" t="s">
        <v>90</v>
      </c>
      <c r="F848" s="23">
        <v>14</v>
      </c>
      <c r="G848" s="59"/>
      <c r="H848" s="23" t="s">
        <v>50</v>
      </c>
      <c r="I848" s="577"/>
      <c r="J848" s="23"/>
      <c r="K848" s="23"/>
      <c r="L848" s="23">
        <v>0</v>
      </c>
      <c r="M848" s="69"/>
      <c r="N848" s="68"/>
      <c r="O848" s="23"/>
      <c r="P848" s="23"/>
      <c r="Q848" s="23"/>
      <c r="R848" s="23">
        <v>0</v>
      </c>
      <c r="S848" s="23"/>
      <c r="T848" s="135"/>
    </row>
    <row r="849" spans="1:28" ht="15.75" thickBot="1" x14ac:dyDescent="0.3">
      <c r="A849" s="94"/>
      <c r="B849" s="31">
        <v>42384</v>
      </c>
      <c r="C849" s="16">
        <v>46037</v>
      </c>
      <c r="D849" s="23">
        <v>10177</v>
      </c>
      <c r="E849" s="23" t="s">
        <v>202</v>
      </c>
      <c r="F849" s="23">
        <v>14</v>
      </c>
      <c r="G849" s="59"/>
      <c r="H849" s="23" t="s">
        <v>50</v>
      </c>
      <c r="I849" s="577"/>
      <c r="J849" s="23"/>
      <c r="K849" s="23"/>
      <c r="L849" s="23">
        <v>0</v>
      </c>
      <c r="M849" s="69"/>
      <c r="N849" s="68"/>
      <c r="O849" s="23"/>
      <c r="P849" s="23"/>
      <c r="Q849" s="23"/>
      <c r="R849" s="23">
        <v>0</v>
      </c>
      <c r="S849" s="23"/>
      <c r="T849" s="135"/>
    </row>
    <row r="850" spans="1:28" ht="15.75" thickBot="1" x14ac:dyDescent="0.3">
      <c r="A850" s="23"/>
      <c r="B850" s="550">
        <v>42384</v>
      </c>
      <c r="C850" s="572">
        <v>46038</v>
      </c>
      <c r="D850" s="156"/>
      <c r="E850" s="116" t="s">
        <v>478</v>
      </c>
      <c r="F850" s="116">
        <v>15</v>
      </c>
      <c r="G850" s="554">
        <v>85000</v>
      </c>
      <c r="H850" s="233" t="s">
        <v>25</v>
      </c>
      <c r="I850" s="577">
        <v>0</v>
      </c>
      <c r="J850" s="23"/>
      <c r="K850" s="23"/>
      <c r="L850" s="23"/>
      <c r="M850" s="69"/>
      <c r="N850" s="68"/>
      <c r="O850" s="23">
        <v>0</v>
      </c>
      <c r="P850" s="23"/>
      <c r="Q850" s="23"/>
      <c r="R850" s="23"/>
      <c r="S850" s="23"/>
      <c r="T850" s="278" t="s">
        <v>687</v>
      </c>
      <c r="U850" s="292">
        <f t="shared" ref="U850" si="226">+G850/F850</f>
        <v>5666.666666666667</v>
      </c>
      <c r="V850" s="124">
        <v>2500</v>
      </c>
      <c r="W850" s="125">
        <f>+U850-V850</f>
        <v>3166.666666666667</v>
      </c>
      <c r="X850" s="125">
        <f>+W850-Y850</f>
        <v>1733.3333333333335</v>
      </c>
      <c r="Y850" s="125">
        <f>(U850-5000)/2+1100</f>
        <v>1433.3333333333335</v>
      </c>
      <c r="Z850" s="125">
        <f>+V850*F850</f>
        <v>37500</v>
      </c>
      <c r="AA850" s="125">
        <f>+X850*F850</f>
        <v>26000.000000000004</v>
      </c>
      <c r="AB850" s="126">
        <f>+Y850*F850</f>
        <v>21500.000000000004</v>
      </c>
    </row>
    <row r="851" spans="1:28" x14ac:dyDescent="0.25">
      <c r="A851" s="32"/>
      <c r="B851" s="31">
        <v>42384</v>
      </c>
      <c r="C851" s="16">
        <v>46039</v>
      </c>
      <c r="D851" s="23">
        <v>10170</v>
      </c>
      <c r="E851" s="23" t="s">
        <v>109</v>
      </c>
      <c r="F851" s="23">
        <v>14</v>
      </c>
      <c r="G851" s="59"/>
      <c r="H851" s="23" t="s">
        <v>50</v>
      </c>
      <c r="I851" s="577"/>
      <c r="J851" s="23"/>
      <c r="K851" s="23"/>
      <c r="L851" s="23">
        <v>0</v>
      </c>
      <c r="M851" s="69"/>
      <c r="N851" s="68"/>
      <c r="O851" s="23"/>
      <c r="P851" s="23"/>
      <c r="Q851" s="23"/>
      <c r="R851" s="23">
        <v>0</v>
      </c>
      <c r="S851" s="23"/>
      <c r="T851" s="135"/>
    </row>
    <row r="852" spans="1:28" x14ac:dyDescent="0.25">
      <c r="A852" s="23"/>
      <c r="B852" s="550">
        <v>42384</v>
      </c>
      <c r="C852" s="233">
        <v>46040</v>
      </c>
      <c r="D852" s="116"/>
      <c r="E852" s="116" t="s">
        <v>140</v>
      </c>
      <c r="F852" s="116">
        <v>15</v>
      </c>
      <c r="G852" s="554"/>
      <c r="H852" s="558" t="s">
        <v>51</v>
      </c>
      <c r="I852" s="68">
        <v>0</v>
      </c>
      <c r="J852" s="23"/>
      <c r="K852" s="23"/>
      <c r="L852" s="23"/>
      <c r="M852" s="69"/>
      <c r="N852" s="68"/>
      <c r="O852" s="23">
        <v>0</v>
      </c>
      <c r="P852" s="23"/>
      <c r="Q852" s="23"/>
      <c r="R852" s="23"/>
      <c r="S852" s="23"/>
      <c r="T852" s="135"/>
    </row>
    <row r="853" spans="1:28" x14ac:dyDescent="0.25">
      <c r="A853" s="23"/>
      <c r="B853" s="31">
        <v>42384</v>
      </c>
      <c r="C853" s="16">
        <v>46041</v>
      </c>
      <c r="D853" s="23">
        <v>10171</v>
      </c>
      <c r="E853" s="23" t="s">
        <v>97</v>
      </c>
      <c r="F853" s="23">
        <v>24</v>
      </c>
      <c r="G853" s="59"/>
      <c r="H853" s="23" t="s">
        <v>50</v>
      </c>
      <c r="I853" s="577"/>
      <c r="J853" s="23"/>
      <c r="K853" s="23"/>
      <c r="L853" s="23">
        <v>0</v>
      </c>
      <c r="M853" s="69"/>
      <c r="N853" s="68"/>
      <c r="O853" s="23"/>
      <c r="P853" s="23"/>
      <c r="Q853" s="23"/>
      <c r="R853" s="23">
        <v>0</v>
      </c>
      <c r="S853" s="23"/>
      <c r="T853" s="135"/>
    </row>
    <row r="854" spans="1:28" x14ac:dyDescent="0.25">
      <c r="A854" s="23"/>
      <c r="B854" s="31">
        <v>42384</v>
      </c>
      <c r="C854" s="16">
        <v>46042</v>
      </c>
      <c r="D854" s="23">
        <v>10173</v>
      </c>
      <c r="E854" s="23" t="s">
        <v>86</v>
      </c>
      <c r="F854" s="23">
        <v>14</v>
      </c>
      <c r="G854" s="59"/>
      <c r="H854" s="23" t="s">
        <v>50</v>
      </c>
      <c r="I854" s="577"/>
      <c r="J854" s="23"/>
      <c r="K854" s="23"/>
      <c r="L854" s="23">
        <v>0</v>
      </c>
      <c r="M854" s="69"/>
      <c r="N854" s="68"/>
      <c r="O854" s="23"/>
      <c r="P854" s="23"/>
      <c r="Q854" s="23"/>
      <c r="R854" s="23">
        <v>0</v>
      </c>
      <c r="S854" s="23"/>
      <c r="T854" s="135"/>
    </row>
    <row r="855" spans="1:28" ht="15.75" thickBot="1" x14ac:dyDescent="0.3">
      <c r="A855" s="94"/>
      <c r="B855" s="31">
        <v>42384</v>
      </c>
      <c r="C855" s="16">
        <v>46043</v>
      </c>
      <c r="D855" s="23">
        <v>10179</v>
      </c>
      <c r="E855" s="23" t="s">
        <v>120</v>
      </c>
      <c r="F855" s="23">
        <v>14</v>
      </c>
      <c r="G855" s="59"/>
      <c r="H855" s="23" t="s">
        <v>50</v>
      </c>
      <c r="I855" s="157"/>
      <c r="J855" s="42"/>
      <c r="K855" s="42"/>
      <c r="L855" s="42">
        <v>0</v>
      </c>
      <c r="M855" s="71"/>
      <c r="N855" s="70"/>
      <c r="O855" s="42"/>
      <c r="P855" s="42"/>
      <c r="Q855" s="42"/>
      <c r="R855" s="42">
        <v>0</v>
      </c>
      <c r="S855" s="42"/>
      <c r="T855" s="142"/>
    </row>
    <row r="856" spans="1:28" x14ac:dyDescent="0.25">
      <c r="A856" s="23"/>
      <c r="B856" s="41">
        <v>42385</v>
      </c>
      <c r="C856" s="350">
        <v>46044</v>
      </c>
      <c r="D856" s="579"/>
      <c r="E856" s="32" t="s">
        <v>88</v>
      </c>
      <c r="F856" s="32">
        <v>15</v>
      </c>
      <c r="G856" s="76">
        <v>85000</v>
      </c>
      <c r="H856" s="32" t="s">
        <v>25</v>
      </c>
      <c r="I856" s="610">
        <v>0</v>
      </c>
      <c r="J856" s="128"/>
      <c r="K856" s="128"/>
      <c r="L856" s="128"/>
      <c r="M856" s="129"/>
      <c r="N856" s="127"/>
      <c r="O856" s="128">
        <v>0</v>
      </c>
      <c r="P856" s="128"/>
      <c r="Q856" s="128"/>
      <c r="R856" s="128"/>
      <c r="S856" s="128"/>
      <c r="T856" s="282" t="s">
        <v>707</v>
      </c>
      <c r="U856" s="289">
        <f t="shared" ref="U856:U857" si="227">+G856/F856</f>
        <v>5666.666666666667</v>
      </c>
      <c r="V856" s="117">
        <v>2500</v>
      </c>
      <c r="W856" s="118">
        <f>+U856-V856</f>
        <v>3166.666666666667</v>
      </c>
      <c r="X856" s="118">
        <f>+W856-Y856</f>
        <v>1733.3333333333335</v>
      </c>
      <c r="Y856" s="118">
        <f>(U856-5000)/2+1100</f>
        <v>1433.3333333333335</v>
      </c>
      <c r="Z856" s="118">
        <f>+V856*F856</f>
        <v>37500</v>
      </c>
      <c r="AA856" s="118">
        <f>+X856*F856</f>
        <v>26000.000000000004</v>
      </c>
      <c r="AB856" s="119">
        <f>+Y856*F856</f>
        <v>21500.000000000004</v>
      </c>
    </row>
    <row r="857" spans="1:28" ht="15.75" thickBot="1" x14ac:dyDescent="0.3">
      <c r="A857" s="23"/>
      <c r="B857" s="549">
        <v>42385</v>
      </c>
      <c r="C857" s="544">
        <v>46045</v>
      </c>
      <c r="D857" s="155"/>
      <c r="E857" s="94" t="s">
        <v>148</v>
      </c>
      <c r="F857" s="94">
        <v>15</v>
      </c>
      <c r="G857" s="95">
        <v>85000</v>
      </c>
      <c r="H857" s="94" t="s">
        <v>25</v>
      </c>
      <c r="I857" s="155">
        <v>0</v>
      </c>
      <c r="J857" s="23"/>
      <c r="K857" s="23"/>
      <c r="L857" s="94"/>
      <c r="M857" s="69"/>
      <c r="N857" s="68">
        <v>0</v>
      </c>
      <c r="O857" s="23"/>
      <c r="P857" s="23"/>
      <c r="Q857" s="23"/>
      <c r="R857" s="23"/>
      <c r="S857" s="23"/>
      <c r="T857" s="278" t="s">
        <v>708</v>
      </c>
      <c r="U857" s="291">
        <f t="shared" si="227"/>
        <v>5666.666666666667</v>
      </c>
      <c r="V857" s="121">
        <v>2500</v>
      </c>
      <c r="W857" s="122">
        <f>+U857-V857</f>
        <v>3166.666666666667</v>
      </c>
      <c r="X857" s="122">
        <f>+W857-Y857</f>
        <v>1733.3333333333335</v>
      </c>
      <c r="Y857" s="122">
        <f>(U857-5000)/2+1100</f>
        <v>1433.3333333333335</v>
      </c>
      <c r="Z857" s="122">
        <f>+V857*F857</f>
        <v>37500</v>
      </c>
      <c r="AA857" s="122">
        <f>+X857*F857</f>
        <v>26000.000000000004</v>
      </c>
      <c r="AB857" s="123">
        <f>+Y857*F857</f>
        <v>21500.000000000004</v>
      </c>
    </row>
    <row r="858" spans="1:28" ht="15.75" thickBot="1" x14ac:dyDescent="0.3">
      <c r="A858" s="116"/>
      <c r="B858" s="31">
        <v>42385</v>
      </c>
      <c r="C858" s="16">
        <v>46046</v>
      </c>
      <c r="D858" s="23">
        <v>10178</v>
      </c>
      <c r="E858" s="23" t="s">
        <v>94</v>
      </c>
      <c r="F858" s="23">
        <v>14</v>
      </c>
      <c r="G858" s="59"/>
      <c r="H858" s="23" t="s">
        <v>50</v>
      </c>
      <c r="I858" s="23"/>
      <c r="J858" s="23"/>
      <c r="K858" s="23"/>
      <c r="L858" s="23">
        <v>0</v>
      </c>
      <c r="M858" s="69"/>
      <c r="N858" s="68"/>
      <c r="O858" s="23"/>
      <c r="P858" s="23"/>
      <c r="Q858" s="23"/>
      <c r="R858" s="23"/>
      <c r="S858" s="23">
        <v>0</v>
      </c>
      <c r="T858" s="135"/>
    </row>
    <row r="859" spans="1:28" ht="15.75" thickBot="1" x14ac:dyDescent="0.3">
      <c r="A859" s="23"/>
      <c r="B859" s="550">
        <v>42385</v>
      </c>
      <c r="C859" s="572">
        <v>46047</v>
      </c>
      <c r="D859" s="156"/>
      <c r="E859" s="116" t="s">
        <v>710</v>
      </c>
      <c r="F859" s="116">
        <v>7</v>
      </c>
      <c r="G859" s="554">
        <v>39662</v>
      </c>
      <c r="H859" s="116" t="s">
        <v>25</v>
      </c>
      <c r="I859" s="156">
        <v>0</v>
      </c>
      <c r="J859" s="23"/>
      <c r="K859" s="23"/>
      <c r="L859" s="116"/>
      <c r="M859" s="69"/>
      <c r="N859" s="68">
        <v>0</v>
      </c>
      <c r="O859" s="23"/>
      <c r="P859" s="23"/>
      <c r="Q859" s="23"/>
      <c r="R859" s="23"/>
      <c r="S859" s="23"/>
      <c r="T859" s="278" t="s">
        <v>709</v>
      </c>
      <c r="U859" s="292">
        <f t="shared" ref="U859" si="228">+G859/F859</f>
        <v>5666</v>
      </c>
      <c r="V859" s="124">
        <v>2500</v>
      </c>
      <c r="W859" s="125">
        <f>+U859-V859</f>
        <v>3166</v>
      </c>
      <c r="X859" s="125">
        <f>+W859-Y859</f>
        <v>1733</v>
      </c>
      <c r="Y859" s="125">
        <f>(U859-5000)/2+1100</f>
        <v>1433</v>
      </c>
      <c r="Z859" s="125">
        <f>+V859*F859</f>
        <v>17500</v>
      </c>
      <c r="AA859" s="125">
        <f>+X859*F859</f>
        <v>12131</v>
      </c>
      <c r="AB859" s="126">
        <f>+Y859*F859</f>
        <v>10031</v>
      </c>
    </row>
    <row r="860" spans="1:28" x14ac:dyDescent="0.25">
      <c r="A860" s="32"/>
      <c r="B860" s="31">
        <v>42385</v>
      </c>
      <c r="C860" s="16">
        <v>46048</v>
      </c>
      <c r="D860" s="23">
        <v>10180</v>
      </c>
      <c r="E860" s="23" t="s">
        <v>101</v>
      </c>
      <c r="F860" s="23">
        <v>14</v>
      </c>
      <c r="G860" s="59"/>
      <c r="H860" s="23" t="s">
        <v>50</v>
      </c>
      <c r="I860" s="23"/>
      <c r="J860" s="23"/>
      <c r="K860" s="23"/>
      <c r="L860" s="23">
        <v>0</v>
      </c>
      <c r="M860" s="69"/>
      <c r="N860" s="68"/>
      <c r="O860" s="23"/>
      <c r="P860" s="23"/>
      <c r="Q860" s="23"/>
      <c r="R860" s="23"/>
      <c r="S860" s="23">
        <v>0</v>
      </c>
      <c r="T860" s="135"/>
    </row>
    <row r="861" spans="1:28" ht="15.75" thickBot="1" x14ac:dyDescent="0.3">
      <c r="A861" s="94"/>
      <c r="B861" s="31">
        <v>42385</v>
      </c>
      <c r="C861" s="16">
        <v>46049</v>
      </c>
      <c r="D861" s="23">
        <v>10181</v>
      </c>
      <c r="E861" s="23" t="s">
        <v>117</v>
      </c>
      <c r="F861" s="23">
        <v>14</v>
      </c>
      <c r="G861" s="59"/>
      <c r="H861" s="23" t="s">
        <v>50</v>
      </c>
      <c r="I861" s="23"/>
      <c r="J861" s="23"/>
      <c r="K861" s="23"/>
      <c r="L861" s="23">
        <v>0</v>
      </c>
      <c r="M861" s="69"/>
      <c r="N861" s="68"/>
      <c r="O861" s="23"/>
      <c r="P861" s="23"/>
      <c r="Q861" s="23"/>
      <c r="R861" s="23"/>
      <c r="S861" s="23">
        <v>0</v>
      </c>
      <c r="T861" s="135"/>
    </row>
    <row r="862" spans="1:28" x14ac:dyDescent="0.25">
      <c r="A862" s="23"/>
      <c r="B862" s="41">
        <v>42385</v>
      </c>
      <c r="C862" s="350">
        <v>46050</v>
      </c>
      <c r="D862" s="579"/>
      <c r="E862" s="32" t="s">
        <v>111</v>
      </c>
      <c r="F862" s="32">
        <v>15</v>
      </c>
      <c r="G862" s="76">
        <v>85000</v>
      </c>
      <c r="H862" s="32" t="s">
        <v>25</v>
      </c>
      <c r="I862" s="579">
        <v>0</v>
      </c>
      <c r="J862" s="23"/>
      <c r="K862" s="23"/>
      <c r="L862" s="32"/>
      <c r="M862" s="69"/>
      <c r="N862" s="68">
        <v>0</v>
      </c>
      <c r="O862" s="23"/>
      <c r="P862" s="23"/>
      <c r="Q862" s="23"/>
      <c r="R862" s="23"/>
      <c r="S862" s="23"/>
      <c r="T862" s="278" t="s">
        <v>711</v>
      </c>
      <c r="U862" s="289">
        <f t="shared" ref="U862:U864" si="229">+G862/F862</f>
        <v>5666.666666666667</v>
      </c>
      <c r="V862" s="117">
        <v>2500</v>
      </c>
      <c r="W862" s="118">
        <f t="shared" ref="W862:W867" si="230">+U862-V862</f>
        <v>3166.666666666667</v>
      </c>
      <c r="X862" s="118">
        <f t="shared" ref="X862:X867" si="231">+W862-Y862</f>
        <v>1733.3333333333335</v>
      </c>
      <c r="Y862" s="118">
        <f t="shared" ref="Y862:Y867" si="232">(U862-5000)/2+1100</f>
        <v>1433.3333333333335</v>
      </c>
      <c r="Z862" s="118">
        <f t="shared" ref="Z862:Z867" si="233">+V862*F862</f>
        <v>37500</v>
      </c>
      <c r="AA862" s="118">
        <f t="shared" ref="AA862:AA867" si="234">+X862*F862</f>
        <v>26000.000000000004</v>
      </c>
      <c r="AB862" s="119">
        <f t="shared" ref="AB862:AB867" si="235">+Y862*F862</f>
        <v>21500.000000000004</v>
      </c>
    </row>
    <row r="863" spans="1:28" ht="15.75" thickBot="1" x14ac:dyDescent="0.3">
      <c r="A863" s="23"/>
      <c r="B863" s="31">
        <v>42385</v>
      </c>
      <c r="C863" s="240">
        <v>46051</v>
      </c>
      <c r="D863" s="577"/>
      <c r="E863" s="23" t="s">
        <v>713</v>
      </c>
      <c r="F863" s="23">
        <v>7</v>
      </c>
      <c r="G863" s="59">
        <v>39662</v>
      </c>
      <c r="H863" s="23" t="s">
        <v>25</v>
      </c>
      <c r="I863" s="577">
        <v>0</v>
      </c>
      <c r="J863" s="23"/>
      <c r="K863" s="23"/>
      <c r="L863" s="23"/>
      <c r="M863" s="69"/>
      <c r="N863" s="68">
        <v>0</v>
      </c>
      <c r="O863" s="23"/>
      <c r="P863" s="23"/>
      <c r="Q863" s="23"/>
      <c r="R863" s="23"/>
      <c r="S863" s="23"/>
      <c r="T863" s="278" t="s">
        <v>712</v>
      </c>
      <c r="U863" s="291">
        <f t="shared" si="229"/>
        <v>5666</v>
      </c>
      <c r="V863" s="121">
        <v>2500</v>
      </c>
      <c r="W863" s="122">
        <f t="shared" si="230"/>
        <v>3166</v>
      </c>
      <c r="X863" s="122">
        <f t="shared" si="231"/>
        <v>1733</v>
      </c>
      <c r="Y863" s="122">
        <f t="shared" si="232"/>
        <v>1433</v>
      </c>
      <c r="Z863" s="122">
        <f t="shared" si="233"/>
        <v>17500</v>
      </c>
      <c r="AA863" s="122">
        <f t="shared" si="234"/>
        <v>12131</v>
      </c>
      <c r="AB863" s="123">
        <f t="shared" si="235"/>
        <v>10031</v>
      </c>
    </row>
    <row r="864" spans="1:28" ht="15.75" thickBot="1" x14ac:dyDescent="0.3">
      <c r="A864" s="226"/>
      <c r="B864" s="550">
        <v>42385</v>
      </c>
      <c r="C864" s="591">
        <v>46052</v>
      </c>
      <c r="D864" s="23"/>
      <c r="E864" s="226" t="s">
        <v>545</v>
      </c>
      <c r="F864" s="116">
        <v>15</v>
      </c>
      <c r="G864" s="554">
        <f>+F864*5100</f>
        <v>76500</v>
      </c>
      <c r="H864" s="227" t="s">
        <v>22</v>
      </c>
      <c r="I864" s="68">
        <v>0</v>
      </c>
      <c r="J864" s="23"/>
      <c r="K864" s="23"/>
      <c r="L864" s="23"/>
      <c r="M864" s="69"/>
      <c r="N864" s="68"/>
      <c r="O864" s="23">
        <v>0</v>
      </c>
      <c r="P864" s="23"/>
      <c r="Q864" s="23"/>
      <c r="R864" s="23"/>
      <c r="S864" s="23"/>
      <c r="T864" s="135"/>
      <c r="U864" s="292">
        <f t="shared" si="229"/>
        <v>5100</v>
      </c>
      <c r="V864" s="124">
        <v>2500</v>
      </c>
      <c r="W864" s="125">
        <f t="shared" si="230"/>
        <v>2600</v>
      </c>
      <c r="X864" s="125">
        <f t="shared" si="231"/>
        <v>1450</v>
      </c>
      <c r="Y864" s="125">
        <f t="shared" si="232"/>
        <v>1150</v>
      </c>
      <c r="Z864" s="125">
        <f t="shared" si="233"/>
        <v>37500</v>
      </c>
      <c r="AA864" s="125">
        <f t="shared" si="234"/>
        <v>21750</v>
      </c>
      <c r="AB864" s="126">
        <f t="shared" si="235"/>
        <v>17250</v>
      </c>
    </row>
    <row r="865" spans="1:28" x14ac:dyDescent="0.25">
      <c r="A865" s="23"/>
      <c r="B865" s="31">
        <v>42385</v>
      </c>
      <c r="C865" s="240">
        <v>46053</v>
      </c>
      <c r="D865" s="577"/>
      <c r="E865" s="23" t="s">
        <v>715</v>
      </c>
      <c r="F865" s="23">
        <v>15</v>
      </c>
      <c r="G865" s="59">
        <v>85000</v>
      </c>
      <c r="H865" s="23" t="s">
        <v>25</v>
      </c>
      <c r="I865" s="577">
        <v>0</v>
      </c>
      <c r="J865" s="23"/>
      <c r="K865" s="23"/>
      <c r="L865" s="23"/>
      <c r="M865" s="69"/>
      <c r="N865" s="68"/>
      <c r="O865" s="23">
        <v>0</v>
      </c>
      <c r="P865" s="23"/>
      <c r="Q865" s="23"/>
      <c r="R865" s="23"/>
      <c r="S865" s="23"/>
      <c r="T865" s="278" t="s">
        <v>714</v>
      </c>
      <c r="U865" s="289">
        <f t="shared" ref="U865:U867" si="236">+G865/F865</f>
        <v>5666.666666666667</v>
      </c>
      <c r="V865" s="117">
        <v>2500</v>
      </c>
      <c r="W865" s="118">
        <f t="shared" si="230"/>
        <v>3166.666666666667</v>
      </c>
      <c r="X865" s="118">
        <f t="shared" si="231"/>
        <v>1733.3333333333335</v>
      </c>
      <c r="Y865" s="118">
        <f t="shared" si="232"/>
        <v>1433.3333333333335</v>
      </c>
      <c r="Z865" s="118">
        <f t="shared" si="233"/>
        <v>37500</v>
      </c>
      <c r="AA865" s="118">
        <f t="shared" si="234"/>
        <v>26000.000000000004</v>
      </c>
      <c r="AB865" s="119">
        <f t="shared" si="235"/>
        <v>21500.000000000004</v>
      </c>
    </row>
    <row r="866" spans="1:28" x14ac:dyDescent="0.25">
      <c r="A866" s="23"/>
      <c r="B866" s="31">
        <v>42385</v>
      </c>
      <c r="C866" s="240">
        <v>46054</v>
      </c>
      <c r="D866" s="577"/>
      <c r="E866" s="23" t="s">
        <v>716</v>
      </c>
      <c r="F866" s="23">
        <v>15</v>
      </c>
      <c r="G866" s="59">
        <v>85000</v>
      </c>
      <c r="H866" s="23" t="s">
        <v>25</v>
      </c>
      <c r="I866" s="577">
        <v>0</v>
      </c>
      <c r="J866" s="23"/>
      <c r="K866" s="23"/>
      <c r="L866" s="23"/>
      <c r="M866" s="69"/>
      <c r="N866" s="68"/>
      <c r="O866" s="23">
        <v>0</v>
      </c>
      <c r="P866" s="23"/>
      <c r="Q866" s="23"/>
      <c r="R866" s="23"/>
      <c r="S866" s="23"/>
      <c r="T866" s="278" t="s">
        <v>717</v>
      </c>
      <c r="U866" s="290">
        <f t="shared" si="236"/>
        <v>5666.666666666667</v>
      </c>
      <c r="V866" s="21">
        <v>2500</v>
      </c>
      <c r="W866" s="22">
        <f t="shared" si="230"/>
        <v>3166.666666666667</v>
      </c>
      <c r="X866" s="22">
        <f t="shared" si="231"/>
        <v>1733.3333333333335</v>
      </c>
      <c r="Y866" s="22">
        <f t="shared" si="232"/>
        <v>1433.3333333333335</v>
      </c>
      <c r="Z866" s="22">
        <f t="shared" si="233"/>
        <v>37500</v>
      </c>
      <c r="AA866" s="22">
        <f t="shared" si="234"/>
        <v>26000.000000000004</v>
      </c>
      <c r="AB866" s="120">
        <f t="shared" si="235"/>
        <v>21500.000000000004</v>
      </c>
    </row>
    <row r="867" spans="1:28" ht="15.75" thickBot="1" x14ac:dyDescent="0.3">
      <c r="A867" s="32"/>
      <c r="B867" s="550">
        <v>42385</v>
      </c>
      <c r="C867" s="572">
        <v>46055</v>
      </c>
      <c r="D867" s="94"/>
      <c r="E867" s="116" t="s">
        <v>633</v>
      </c>
      <c r="F867" s="233">
        <v>16</v>
      </c>
      <c r="G867" s="554">
        <v>81600</v>
      </c>
      <c r="H867" s="558" t="s">
        <v>672</v>
      </c>
      <c r="I867" s="228">
        <v>0</v>
      </c>
      <c r="J867" s="23"/>
      <c r="K867" s="23"/>
      <c r="L867" s="94"/>
      <c r="M867" s="69"/>
      <c r="N867" s="68"/>
      <c r="O867" s="23">
        <v>0</v>
      </c>
      <c r="P867" s="23"/>
      <c r="Q867" s="23"/>
      <c r="R867" s="23"/>
      <c r="S867" s="23"/>
      <c r="T867" s="278"/>
      <c r="U867" s="291">
        <f t="shared" si="236"/>
        <v>5100</v>
      </c>
      <c r="V867" s="121">
        <v>2500</v>
      </c>
      <c r="W867" s="122">
        <f t="shared" si="230"/>
        <v>2600</v>
      </c>
      <c r="X867" s="122">
        <f t="shared" si="231"/>
        <v>1450</v>
      </c>
      <c r="Y867" s="122">
        <f t="shared" si="232"/>
        <v>1150</v>
      </c>
      <c r="Z867" s="122">
        <f t="shared" si="233"/>
        <v>40000</v>
      </c>
      <c r="AA867" s="122">
        <f t="shared" si="234"/>
        <v>23200</v>
      </c>
      <c r="AB867" s="123">
        <f t="shared" si="235"/>
        <v>18400</v>
      </c>
    </row>
    <row r="868" spans="1:28" x14ac:dyDescent="0.25">
      <c r="A868" s="23"/>
      <c r="B868" s="31">
        <v>42385</v>
      </c>
      <c r="C868" s="16">
        <v>46056</v>
      </c>
      <c r="D868" s="23">
        <v>10182</v>
      </c>
      <c r="E868" s="23" t="s">
        <v>90</v>
      </c>
      <c r="F868" s="23">
        <v>14</v>
      </c>
      <c r="G868" s="59"/>
      <c r="H868" s="23" t="s">
        <v>50</v>
      </c>
      <c r="I868" s="23"/>
      <c r="J868" s="23"/>
      <c r="K868" s="23"/>
      <c r="L868" s="23">
        <v>0</v>
      </c>
      <c r="M868" s="69"/>
      <c r="N868" s="68"/>
      <c r="O868" s="23"/>
      <c r="P868" s="23"/>
      <c r="Q868" s="23"/>
      <c r="R868" s="23"/>
      <c r="S868" s="23">
        <v>0</v>
      </c>
      <c r="T868" s="135"/>
    </row>
    <row r="869" spans="1:28" ht="15.75" thickBot="1" x14ac:dyDescent="0.3">
      <c r="A869" s="94"/>
      <c r="B869" s="31">
        <v>42385</v>
      </c>
      <c r="C869" s="16">
        <v>46057</v>
      </c>
      <c r="D869" s="23">
        <v>10183</v>
      </c>
      <c r="E869" s="23" t="s">
        <v>109</v>
      </c>
      <c r="F869" s="23">
        <v>14</v>
      </c>
      <c r="G869" s="59"/>
      <c r="H869" s="23" t="s">
        <v>50</v>
      </c>
      <c r="I869" s="23"/>
      <c r="J869" s="23"/>
      <c r="K869" s="23"/>
      <c r="L869" s="23">
        <v>0</v>
      </c>
      <c r="M869" s="69"/>
      <c r="N869" s="68"/>
      <c r="O869" s="23"/>
      <c r="P869" s="23"/>
      <c r="Q869" s="23"/>
      <c r="R869" s="23"/>
      <c r="S869" s="23">
        <v>0</v>
      </c>
      <c r="T869" s="135"/>
    </row>
    <row r="870" spans="1:28" ht="15.75" thickBot="1" x14ac:dyDescent="0.3">
      <c r="A870" s="23"/>
      <c r="B870" s="550">
        <v>42385</v>
      </c>
      <c r="C870" s="572">
        <v>46058</v>
      </c>
      <c r="D870" s="156"/>
      <c r="E870" s="116" t="s">
        <v>185</v>
      </c>
      <c r="F870" s="116">
        <v>7</v>
      </c>
      <c r="G870" s="554">
        <v>39662</v>
      </c>
      <c r="H870" s="116" t="s">
        <v>25</v>
      </c>
      <c r="I870" s="156">
        <v>0</v>
      </c>
      <c r="J870" s="23"/>
      <c r="K870" s="23"/>
      <c r="L870" s="116"/>
      <c r="M870" s="69"/>
      <c r="N870" s="68"/>
      <c r="O870" s="23">
        <v>0</v>
      </c>
      <c r="P870" s="23"/>
      <c r="Q870" s="23"/>
      <c r="R870" s="23"/>
      <c r="S870" s="23"/>
      <c r="T870" s="278" t="s">
        <v>718</v>
      </c>
      <c r="U870" s="292">
        <f t="shared" ref="U870" si="237">+G870/F870</f>
        <v>5666</v>
      </c>
      <c r="V870" s="124">
        <v>2500</v>
      </c>
      <c r="W870" s="125">
        <f>+U870-V870</f>
        <v>3166</v>
      </c>
      <c r="X870" s="125">
        <f>+W870-Y870</f>
        <v>1733</v>
      </c>
      <c r="Y870" s="125">
        <f>(U870-5000)/2+1100</f>
        <v>1433</v>
      </c>
      <c r="Z870" s="125">
        <f>+V870*F870</f>
        <v>17500</v>
      </c>
      <c r="AA870" s="125">
        <f>+X870*F870</f>
        <v>12131</v>
      </c>
      <c r="AB870" s="126">
        <f>+Y870*F870</f>
        <v>10031</v>
      </c>
    </row>
    <row r="871" spans="1:28" ht="15.75" thickBot="1" x14ac:dyDescent="0.3">
      <c r="A871" s="32"/>
      <c r="B871" s="31">
        <v>42385</v>
      </c>
      <c r="C871" s="16">
        <v>46059</v>
      </c>
      <c r="D871" s="23">
        <v>10185</v>
      </c>
      <c r="E871" s="23" t="s">
        <v>86</v>
      </c>
      <c r="F871" s="23">
        <v>14</v>
      </c>
      <c r="G871" s="59"/>
      <c r="H871" s="23" t="s">
        <v>50</v>
      </c>
      <c r="I871" s="23"/>
      <c r="J871" s="23"/>
      <c r="K871" s="23"/>
      <c r="L871" s="23">
        <v>0</v>
      </c>
      <c r="M871" s="69"/>
      <c r="N871" s="68"/>
      <c r="O871" s="23"/>
      <c r="P871" s="23"/>
      <c r="Q871" s="23"/>
      <c r="R871" s="23"/>
      <c r="S871" s="23">
        <v>0</v>
      </c>
      <c r="T871" s="135"/>
    </row>
    <row r="872" spans="1:28" ht="15.75" thickBot="1" x14ac:dyDescent="0.3">
      <c r="A872" s="23"/>
      <c r="B872" s="550">
        <v>42385</v>
      </c>
      <c r="C872" s="572">
        <v>46060</v>
      </c>
      <c r="D872" s="116"/>
      <c r="E872" s="116" t="s">
        <v>671</v>
      </c>
      <c r="F872" s="233">
        <v>16</v>
      </c>
      <c r="G872" s="554">
        <v>81600</v>
      </c>
      <c r="H872" s="558" t="s">
        <v>672</v>
      </c>
      <c r="I872" s="226">
        <v>0</v>
      </c>
      <c r="J872" s="23"/>
      <c r="K872" s="23"/>
      <c r="L872" s="116"/>
      <c r="M872" s="69"/>
      <c r="N872" s="68"/>
      <c r="O872" s="23">
        <v>0</v>
      </c>
      <c r="P872" s="23"/>
      <c r="Q872" s="23"/>
      <c r="R872" s="23"/>
      <c r="S872" s="23"/>
      <c r="T872" s="278"/>
      <c r="U872" s="292">
        <f t="shared" ref="U872" si="238">+G872/F872</f>
        <v>5100</v>
      </c>
      <c r="V872" s="124">
        <v>2500</v>
      </c>
      <c r="W872" s="125">
        <f>+U872-V872</f>
        <v>2600</v>
      </c>
      <c r="X872" s="125">
        <f>+W872-Y872</f>
        <v>1450</v>
      </c>
      <c r="Y872" s="125">
        <f>(U872-5000)/2+1100</f>
        <v>1150</v>
      </c>
      <c r="Z872" s="125">
        <f>+V872*F872</f>
        <v>40000</v>
      </c>
      <c r="AA872" s="125">
        <f>+X872*F872</f>
        <v>23200</v>
      </c>
      <c r="AB872" s="126">
        <f>+Y872*F872</f>
        <v>18400</v>
      </c>
    </row>
    <row r="873" spans="1:28" x14ac:dyDescent="0.25">
      <c r="A873" s="23"/>
      <c r="B873" s="31">
        <v>42385</v>
      </c>
      <c r="C873" s="16">
        <v>46061</v>
      </c>
      <c r="D873" s="23">
        <v>10187</v>
      </c>
      <c r="E873" s="23" t="s">
        <v>202</v>
      </c>
      <c r="F873" s="23">
        <v>14</v>
      </c>
      <c r="G873" s="59"/>
      <c r="H873" s="23" t="s">
        <v>50</v>
      </c>
      <c r="I873" s="23"/>
      <c r="J873" s="23"/>
      <c r="K873" s="23"/>
      <c r="L873" s="23">
        <v>0</v>
      </c>
      <c r="M873" s="69"/>
      <c r="N873" s="68"/>
      <c r="O873" s="23"/>
      <c r="P873" s="23"/>
      <c r="Q873" s="23"/>
      <c r="R873" s="23"/>
      <c r="S873" s="23">
        <v>0</v>
      </c>
      <c r="T873" s="135"/>
    </row>
    <row r="874" spans="1:28" ht="15.75" thickBot="1" x14ac:dyDescent="0.3">
      <c r="A874" s="23"/>
      <c r="B874" s="31">
        <v>42385</v>
      </c>
      <c r="C874" s="16">
        <v>46062</v>
      </c>
      <c r="D874" s="23">
        <v>10184</v>
      </c>
      <c r="E874" s="23" t="s">
        <v>97</v>
      </c>
      <c r="F874" s="23">
        <v>24</v>
      </c>
      <c r="G874" s="59"/>
      <c r="H874" s="23" t="s">
        <v>50</v>
      </c>
      <c r="I874" s="23"/>
      <c r="J874" s="23"/>
      <c r="K874" s="23"/>
      <c r="L874" s="23">
        <v>0</v>
      </c>
      <c r="M874" s="69"/>
      <c r="N874" s="68"/>
      <c r="O874" s="23"/>
      <c r="P874" s="23"/>
      <c r="Q874" s="23"/>
      <c r="R874" s="23"/>
      <c r="S874" s="23">
        <v>0</v>
      </c>
      <c r="T874" s="135"/>
    </row>
    <row r="875" spans="1:28" x14ac:dyDescent="0.25">
      <c r="A875" s="23"/>
      <c r="B875" s="41">
        <v>42385</v>
      </c>
      <c r="C875" s="350">
        <v>46063</v>
      </c>
      <c r="D875" s="32"/>
      <c r="E875" s="32" t="s">
        <v>634</v>
      </c>
      <c r="F875" s="24">
        <v>15</v>
      </c>
      <c r="G875" s="76">
        <v>76500</v>
      </c>
      <c r="H875" s="77" t="s">
        <v>672</v>
      </c>
      <c r="I875" s="78">
        <v>0</v>
      </c>
      <c r="J875" s="23"/>
      <c r="K875" s="23"/>
      <c r="L875" s="32"/>
      <c r="M875" s="69"/>
      <c r="N875" s="68"/>
      <c r="O875" s="23">
        <v>0</v>
      </c>
      <c r="P875" s="23"/>
      <c r="Q875" s="23"/>
      <c r="R875" s="23"/>
      <c r="S875" s="23"/>
      <c r="T875" s="278"/>
      <c r="U875" s="289">
        <f t="shared" ref="U875:U876" si="239">+G875/F875</f>
        <v>5100</v>
      </c>
      <c r="V875" s="117">
        <v>2500</v>
      </c>
      <c r="W875" s="118">
        <f>+U875-V875</f>
        <v>2600</v>
      </c>
      <c r="X875" s="118">
        <f>+W875-Y875</f>
        <v>1450</v>
      </c>
      <c r="Y875" s="118">
        <f>(U875-5000)/2+1100</f>
        <v>1150</v>
      </c>
      <c r="Z875" s="118">
        <f>+V875*F875</f>
        <v>37500</v>
      </c>
      <c r="AA875" s="118">
        <f>+X875*F875</f>
        <v>21750</v>
      </c>
      <c r="AB875" s="119">
        <f>+Y875*F875</f>
        <v>17250</v>
      </c>
    </row>
    <row r="876" spans="1:28" ht="15.75" thickBot="1" x14ac:dyDescent="0.3">
      <c r="A876" s="23"/>
      <c r="B876" s="549">
        <v>42385</v>
      </c>
      <c r="C876" s="544">
        <v>46064</v>
      </c>
      <c r="D876" s="94"/>
      <c r="E876" s="94" t="s">
        <v>167</v>
      </c>
      <c r="F876" s="56">
        <v>16</v>
      </c>
      <c r="G876" s="95">
        <v>81600</v>
      </c>
      <c r="H876" s="106" t="s">
        <v>672</v>
      </c>
      <c r="I876" s="228">
        <v>0</v>
      </c>
      <c r="J876" s="23"/>
      <c r="K876" s="23"/>
      <c r="L876" s="94"/>
      <c r="M876" s="69"/>
      <c r="N876" s="68"/>
      <c r="O876" s="23">
        <v>0</v>
      </c>
      <c r="P876" s="23"/>
      <c r="Q876" s="23"/>
      <c r="R876" s="23"/>
      <c r="S876" s="23"/>
      <c r="T876" s="278"/>
      <c r="U876" s="291">
        <f t="shared" si="239"/>
        <v>5100</v>
      </c>
      <c r="V876" s="121">
        <v>2500</v>
      </c>
      <c r="W876" s="122">
        <f>+U876-V876</f>
        <v>2600</v>
      </c>
      <c r="X876" s="122">
        <f>+W876-Y876</f>
        <v>1450</v>
      </c>
      <c r="Y876" s="122">
        <f>(U876-5000)/2+1100</f>
        <v>1150</v>
      </c>
      <c r="Z876" s="122">
        <f>+V876*F876</f>
        <v>40000</v>
      </c>
      <c r="AA876" s="122">
        <f>+X876*F876</f>
        <v>23200</v>
      </c>
      <c r="AB876" s="123">
        <f>+Y876*F876</f>
        <v>18400</v>
      </c>
    </row>
    <row r="877" spans="1:28" x14ac:dyDescent="0.25">
      <c r="A877" s="23"/>
      <c r="B877" s="31">
        <v>42385</v>
      </c>
      <c r="C877" s="16">
        <v>46065</v>
      </c>
      <c r="D877" s="23">
        <v>10186</v>
      </c>
      <c r="E877" s="23" t="s">
        <v>94</v>
      </c>
      <c r="F877" s="23">
        <v>14</v>
      </c>
      <c r="G877" s="59"/>
      <c r="H877" s="23" t="s">
        <v>50</v>
      </c>
      <c r="I877" s="23"/>
      <c r="J877" s="23"/>
      <c r="K877" s="23"/>
      <c r="L877" s="23">
        <v>0</v>
      </c>
      <c r="M877" s="69"/>
      <c r="N877" s="68"/>
      <c r="O877" s="23"/>
      <c r="P877" s="23"/>
      <c r="Q877" s="23"/>
      <c r="R877" s="23"/>
      <c r="S877" s="23">
        <v>0</v>
      </c>
      <c r="T877" s="135"/>
    </row>
    <row r="878" spans="1:28" ht="15.75" thickBot="1" x14ac:dyDescent="0.3">
      <c r="A878" s="94"/>
      <c r="B878" s="31">
        <v>42385</v>
      </c>
      <c r="C878" s="16">
        <v>46066</v>
      </c>
      <c r="D878" s="23">
        <v>10188</v>
      </c>
      <c r="E878" s="23" t="s">
        <v>120</v>
      </c>
      <c r="F878" s="23">
        <v>14</v>
      </c>
      <c r="G878" s="59"/>
      <c r="H878" s="23" t="s">
        <v>50</v>
      </c>
      <c r="I878" s="23"/>
      <c r="J878" s="23"/>
      <c r="K878" s="23"/>
      <c r="L878" s="23">
        <v>0</v>
      </c>
      <c r="M878" s="69"/>
      <c r="N878" s="68"/>
      <c r="O878" s="23"/>
      <c r="P878" s="23"/>
      <c r="Q878" s="23"/>
      <c r="R878" s="23"/>
      <c r="S878" s="23">
        <v>0</v>
      </c>
      <c r="T878" s="135"/>
    </row>
    <row r="879" spans="1:28" ht="15.75" thickBot="1" x14ac:dyDescent="0.3">
      <c r="A879" s="23"/>
      <c r="B879" s="550">
        <v>42385</v>
      </c>
      <c r="C879" s="572">
        <v>46067</v>
      </c>
      <c r="D879" s="156"/>
      <c r="E879" s="116" t="s">
        <v>719</v>
      </c>
      <c r="F879" s="116">
        <v>7</v>
      </c>
      <c r="G879" s="554">
        <v>39662</v>
      </c>
      <c r="H879" s="116" t="s">
        <v>25</v>
      </c>
      <c r="I879" s="156">
        <v>0</v>
      </c>
      <c r="J879" s="23"/>
      <c r="K879" s="23"/>
      <c r="L879" s="116"/>
      <c r="M879" s="69"/>
      <c r="N879" s="68"/>
      <c r="O879" s="23">
        <v>0</v>
      </c>
      <c r="P879" s="23"/>
      <c r="Q879" s="23"/>
      <c r="R879" s="23"/>
      <c r="S879" s="23"/>
      <c r="T879" s="278" t="s">
        <v>720</v>
      </c>
      <c r="U879" s="292">
        <f t="shared" ref="U879" si="240">+G879/F879</f>
        <v>5666</v>
      </c>
      <c r="V879" s="124">
        <v>2500</v>
      </c>
      <c r="W879" s="125">
        <f>+U879-V879</f>
        <v>3166</v>
      </c>
      <c r="X879" s="125">
        <f>+W879-Y879</f>
        <v>1733</v>
      </c>
      <c r="Y879" s="125">
        <f>(U879-5000)/2+1100</f>
        <v>1433</v>
      </c>
      <c r="Z879" s="125">
        <f>+V879*F879</f>
        <v>17500</v>
      </c>
      <c r="AA879" s="125">
        <f>+X879*F879</f>
        <v>12131</v>
      </c>
      <c r="AB879" s="126">
        <f>+Y879*F879</f>
        <v>10031</v>
      </c>
    </row>
    <row r="880" spans="1:28" x14ac:dyDescent="0.25">
      <c r="A880" s="32"/>
      <c r="B880" s="31">
        <v>42385</v>
      </c>
      <c r="C880" s="16">
        <v>46068</v>
      </c>
      <c r="D880" s="23">
        <v>10190</v>
      </c>
      <c r="E880" s="23" t="s">
        <v>101</v>
      </c>
      <c r="F880" s="23">
        <v>14</v>
      </c>
      <c r="G880" s="59"/>
      <c r="H880" s="23" t="s">
        <v>50</v>
      </c>
      <c r="I880" s="23"/>
      <c r="J880" s="23"/>
      <c r="K880" s="23"/>
      <c r="L880" s="23">
        <v>0</v>
      </c>
      <c r="M880" s="69"/>
      <c r="N880" s="68"/>
      <c r="O880" s="23"/>
      <c r="P880" s="23"/>
      <c r="Q880" s="23"/>
      <c r="R880" s="23"/>
      <c r="S880" s="23">
        <v>0</v>
      </c>
      <c r="T880" s="135"/>
    </row>
    <row r="881" spans="1:28" x14ac:dyDescent="0.25">
      <c r="A881" s="23"/>
      <c r="B881" s="31">
        <v>42385</v>
      </c>
      <c r="C881" s="16">
        <v>46069</v>
      </c>
      <c r="D881" s="23">
        <v>10189</v>
      </c>
      <c r="E881" s="23" t="s">
        <v>117</v>
      </c>
      <c r="F881" s="23">
        <v>14</v>
      </c>
      <c r="G881" s="59"/>
      <c r="H881" s="23" t="s">
        <v>50</v>
      </c>
      <c r="I881" s="23"/>
      <c r="J881" s="23"/>
      <c r="K881" s="23"/>
      <c r="L881" s="23">
        <v>0</v>
      </c>
      <c r="M881" s="69"/>
      <c r="N881" s="68"/>
      <c r="O881" s="23"/>
      <c r="P881" s="23"/>
      <c r="Q881" s="23"/>
      <c r="R881" s="23"/>
      <c r="S881" s="23">
        <v>0</v>
      </c>
      <c r="T881" s="135"/>
    </row>
    <row r="882" spans="1:28" x14ac:dyDescent="0.25">
      <c r="A882" s="23"/>
      <c r="B882" s="31">
        <v>42385</v>
      </c>
      <c r="C882" s="16">
        <v>46070</v>
      </c>
      <c r="D882" s="23">
        <v>10193</v>
      </c>
      <c r="E882" s="23" t="s">
        <v>90</v>
      </c>
      <c r="F882" s="23">
        <v>14</v>
      </c>
      <c r="G882" s="225"/>
      <c r="H882" s="23" t="s">
        <v>50</v>
      </c>
      <c r="I882" s="23"/>
      <c r="J882" s="23"/>
      <c r="K882" s="23"/>
      <c r="L882" s="23">
        <v>0</v>
      </c>
      <c r="M882" s="69"/>
      <c r="N882" s="68"/>
      <c r="O882" s="23"/>
      <c r="P882" s="23"/>
      <c r="Q882" s="23"/>
      <c r="R882" s="23"/>
      <c r="S882" s="23">
        <v>0</v>
      </c>
      <c r="T882" s="135"/>
    </row>
    <row r="883" spans="1:28" ht="15.75" thickBot="1" x14ac:dyDescent="0.3">
      <c r="A883" s="94"/>
      <c r="B883" s="31">
        <v>42385</v>
      </c>
      <c r="C883" s="16">
        <v>46071</v>
      </c>
      <c r="D883" s="23">
        <v>10194</v>
      </c>
      <c r="E883" s="23" t="s">
        <v>109</v>
      </c>
      <c r="F883" s="23">
        <v>14</v>
      </c>
      <c r="G883" s="225"/>
      <c r="H883" s="23" t="s">
        <v>50</v>
      </c>
      <c r="I883" s="23"/>
      <c r="J883" s="23"/>
      <c r="K883" s="23"/>
      <c r="L883" s="23">
        <v>0</v>
      </c>
      <c r="M883" s="69"/>
      <c r="N883" s="68"/>
      <c r="O883" s="23"/>
      <c r="P883" s="23"/>
      <c r="Q883" s="23"/>
      <c r="R883" s="23"/>
      <c r="S883" s="23">
        <v>0</v>
      </c>
      <c r="T883" s="135"/>
    </row>
    <row r="884" spans="1:28" x14ac:dyDescent="0.25">
      <c r="A884" s="23"/>
      <c r="B884" s="41">
        <v>42385</v>
      </c>
      <c r="C884" s="350">
        <v>46072</v>
      </c>
      <c r="D884" s="579"/>
      <c r="E884" s="32" t="s">
        <v>175</v>
      </c>
      <c r="F884" s="32">
        <v>7</v>
      </c>
      <c r="G884" s="234">
        <v>39662</v>
      </c>
      <c r="H884" s="32" t="s">
        <v>25</v>
      </c>
      <c r="I884" s="579">
        <v>0</v>
      </c>
      <c r="J884" s="23"/>
      <c r="K884" s="23"/>
      <c r="L884" s="32"/>
      <c r="M884" s="69"/>
      <c r="N884" s="68"/>
      <c r="O884" s="23">
        <v>0</v>
      </c>
      <c r="P884" s="23"/>
      <c r="Q884" s="23"/>
      <c r="R884" s="23"/>
      <c r="S884" s="23"/>
      <c r="T884" s="278" t="s">
        <v>721</v>
      </c>
      <c r="U884" s="289">
        <f t="shared" ref="U884:U885" si="241">+G884/F884</f>
        <v>5666</v>
      </c>
      <c r="V884" s="117">
        <v>2500</v>
      </c>
      <c r="W884" s="118">
        <f>+U884-V884</f>
        <v>3166</v>
      </c>
      <c r="X884" s="118">
        <f>+W884-Y884</f>
        <v>1733</v>
      </c>
      <c r="Y884" s="118">
        <f>(U884-5000)/2+1100</f>
        <v>1433</v>
      </c>
      <c r="Z884" s="118">
        <f>+V884*F884</f>
        <v>17500</v>
      </c>
      <c r="AA884" s="118">
        <f>+X884*F884</f>
        <v>12131</v>
      </c>
      <c r="AB884" s="119">
        <f>+Y884*F884</f>
        <v>10031</v>
      </c>
    </row>
    <row r="885" spans="1:28" ht="15.75" thickBot="1" x14ac:dyDescent="0.3">
      <c r="A885" s="23"/>
      <c r="B885" s="549">
        <v>42385</v>
      </c>
      <c r="C885" s="544">
        <v>46073</v>
      </c>
      <c r="D885" s="155"/>
      <c r="E885" s="94" t="s">
        <v>722</v>
      </c>
      <c r="F885" s="94">
        <v>7</v>
      </c>
      <c r="G885" s="232">
        <v>39662</v>
      </c>
      <c r="H885" s="94" t="s">
        <v>25</v>
      </c>
      <c r="I885" s="155">
        <v>0</v>
      </c>
      <c r="J885" s="23"/>
      <c r="K885" s="23"/>
      <c r="L885" s="94"/>
      <c r="M885" s="69"/>
      <c r="N885" s="68"/>
      <c r="O885" s="23">
        <v>0</v>
      </c>
      <c r="P885" s="23"/>
      <c r="Q885" s="23"/>
      <c r="R885" s="23"/>
      <c r="S885" s="23"/>
      <c r="T885" s="278" t="s">
        <v>723</v>
      </c>
      <c r="U885" s="291">
        <f t="shared" si="241"/>
        <v>5666</v>
      </c>
      <c r="V885" s="121">
        <v>2500</v>
      </c>
      <c r="W885" s="122">
        <f>+U885-V885</f>
        <v>3166</v>
      </c>
      <c r="X885" s="122">
        <f>+W885-Y885</f>
        <v>1733</v>
      </c>
      <c r="Y885" s="122">
        <f>(U885-5000)/2+1100</f>
        <v>1433</v>
      </c>
      <c r="Z885" s="122">
        <f>+V885*F885</f>
        <v>17500</v>
      </c>
      <c r="AA885" s="122">
        <f>+X885*F885</f>
        <v>12131</v>
      </c>
      <c r="AB885" s="123">
        <f>+Y885*F885</f>
        <v>10031</v>
      </c>
    </row>
    <row r="886" spans="1:28" x14ac:dyDescent="0.25">
      <c r="A886" s="32"/>
      <c r="B886" s="31">
        <v>42385</v>
      </c>
      <c r="C886" s="16">
        <v>46074</v>
      </c>
      <c r="D886" s="23">
        <v>10203</v>
      </c>
      <c r="E886" s="23" t="s">
        <v>109</v>
      </c>
      <c r="F886" s="23">
        <v>14</v>
      </c>
      <c r="G886" s="231"/>
      <c r="H886" s="23" t="s">
        <v>50</v>
      </c>
      <c r="I886" s="23"/>
      <c r="J886" s="23"/>
      <c r="K886" s="23"/>
      <c r="L886" s="23">
        <v>0</v>
      </c>
      <c r="M886" s="69"/>
      <c r="N886" s="68"/>
      <c r="O886" s="23"/>
      <c r="P886" s="23"/>
      <c r="Q886" s="23"/>
      <c r="R886" s="23"/>
      <c r="S886" s="23">
        <v>0</v>
      </c>
      <c r="T886" s="135"/>
    </row>
    <row r="887" spans="1:28" ht="15.75" thickBot="1" x14ac:dyDescent="0.3">
      <c r="A887" s="23"/>
      <c r="B887" s="31">
        <v>42385</v>
      </c>
      <c r="C887" s="16">
        <v>46075</v>
      </c>
      <c r="D887" s="23">
        <v>10201</v>
      </c>
      <c r="E887" s="23" t="s">
        <v>90</v>
      </c>
      <c r="F887" s="23">
        <v>14</v>
      </c>
      <c r="G887" s="231"/>
      <c r="H887" s="23" t="s">
        <v>50</v>
      </c>
      <c r="I887" s="23">
        <v>0</v>
      </c>
      <c r="J887" s="23"/>
      <c r="K887" s="23"/>
      <c r="L887" s="23"/>
      <c r="M887" s="69"/>
      <c r="N887" s="68"/>
      <c r="O887" s="23"/>
      <c r="P887" s="23"/>
      <c r="Q887" s="23"/>
      <c r="R887" s="23"/>
      <c r="S887" s="23">
        <v>0</v>
      </c>
      <c r="T887" s="135"/>
    </row>
    <row r="888" spans="1:28" x14ac:dyDescent="0.25">
      <c r="A888" s="94"/>
      <c r="B888" s="550">
        <v>42385</v>
      </c>
      <c r="C888" s="572">
        <v>46076</v>
      </c>
      <c r="D888" s="32"/>
      <c r="E888" s="116" t="s">
        <v>634</v>
      </c>
      <c r="F888" s="233">
        <v>15</v>
      </c>
      <c r="G888" s="554">
        <v>76500</v>
      </c>
      <c r="H888" s="558" t="s">
        <v>672</v>
      </c>
      <c r="I888" s="78">
        <v>0</v>
      </c>
      <c r="J888" s="23"/>
      <c r="K888" s="23"/>
      <c r="L888" s="32"/>
      <c r="M888" s="69"/>
      <c r="N888" s="68">
        <v>0</v>
      </c>
      <c r="O888" s="23"/>
      <c r="P888" s="23"/>
      <c r="Q888" s="23"/>
      <c r="R888" s="23"/>
      <c r="S888" s="23"/>
      <c r="T888" s="278"/>
      <c r="U888" s="289">
        <f t="shared" ref="U888:U890" si="242">+G888/F888</f>
        <v>5100</v>
      </c>
      <c r="V888" s="117">
        <v>2500</v>
      </c>
      <c r="W888" s="118">
        <f>+U888-V888</f>
        <v>2600</v>
      </c>
      <c r="X888" s="118">
        <f>+W888-Y888</f>
        <v>1450</v>
      </c>
      <c r="Y888" s="118">
        <f>(U888-5000)/2+1100</f>
        <v>1150</v>
      </c>
      <c r="Z888" s="118">
        <f>+V888*F888</f>
        <v>37500</v>
      </c>
      <c r="AA888" s="118">
        <f>+X888*F888</f>
        <v>21750</v>
      </c>
      <c r="AB888" s="119">
        <f>+Y888*F888</f>
        <v>17250</v>
      </c>
    </row>
    <row r="889" spans="1:28" x14ac:dyDescent="0.25">
      <c r="A889" s="23"/>
      <c r="B889" s="31">
        <v>42385</v>
      </c>
      <c r="C889" s="240">
        <v>46077</v>
      </c>
      <c r="D889" s="577"/>
      <c r="E889" s="23" t="s">
        <v>81</v>
      </c>
      <c r="F889" s="23">
        <v>7</v>
      </c>
      <c r="G889" s="231">
        <v>39662</v>
      </c>
      <c r="H889" s="23" t="s">
        <v>25</v>
      </c>
      <c r="I889" s="577">
        <v>0</v>
      </c>
      <c r="J889" s="23"/>
      <c r="K889" s="23"/>
      <c r="L889" s="23"/>
      <c r="M889" s="69"/>
      <c r="N889" s="68"/>
      <c r="O889" s="23">
        <v>0</v>
      </c>
      <c r="P889" s="23"/>
      <c r="Q889" s="23"/>
      <c r="R889" s="23"/>
      <c r="S889" s="23"/>
      <c r="T889" s="278" t="s">
        <v>724</v>
      </c>
      <c r="U889" s="290">
        <f t="shared" si="242"/>
        <v>5666</v>
      </c>
      <c r="V889" s="21">
        <v>2500</v>
      </c>
      <c r="W889" s="22">
        <f>+U889-V889</f>
        <v>3166</v>
      </c>
      <c r="X889" s="22">
        <f>+W889-Y889</f>
        <v>1733</v>
      </c>
      <c r="Y889" s="22">
        <f>(U889-5000)/2+1100</f>
        <v>1433</v>
      </c>
      <c r="Z889" s="22">
        <f>+V889*F889</f>
        <v>17500</v>
      </c>
      <c r="AA889" s="22">
        <f>+X889*F889</f>
        <v>12131</v>
      </c>
      <c r="AB889" s="120">
        <f>+Y889*F889</f>
        <v>10031</v>
      </c>
    </row>
    <row r="890" spans="1:28" ht="15.75" thickBot="1" x14ac:dyDescent="0.3">
      <c r="A890" s="32"/>
      <c r="B890" s="550">
        <v>42385</v>
      </c>
      <c r="C890" s="572">
        <v>46078</v>
      </c>
      <c r="D890" s="94"/>
      <c r="E890" s="116" t="s">
        <v>633</v>
      </c>
      <c r="F890" s="233">
        <v>15</v>
      </c>
      <c r="G890" s="554">
        <v>76500</v>
      </c>
      <c r="H890" s="558" t="s">
        <v>672</v>
      </c>
      <c r="I890" s="228">
        <v>0</v>
      </c>
      <c r="J890" s="23"/>
      <c r="K890" s="23"/>
      <c r="L890" s="94"/>
      <c r="M890" s="69"/>
      <c r="N890" s="68"/>
      <c r="O890" s="23">
        <v>0</v>
      </c>
      <c r="P890" s="23"/>
      <c r="Q890" s="23"/>
      <c r="R890" s="23"/>
      <c r="S890" s="23"/>
      <c r="T890" s="278"/>
      <c r="U890" s="291">
        <f t="shared" si="242"/>
        <v>5100</v>
      </c>
      <c r="V890" s="121">
        <v>2500</v>
      </c>
      <c r="W890" s="122">
        <f>+U890-V890</f>
        <v>2600</v>
      </c>
      <c r="X890" s="122">
        <f>+W890-Y890</f>
        <v>1450</v>
      </c>
      <c r="Y890" s="122">
        <f>(U890-5000)/2+1100</f>
        <v>1150</v>
      </c>
      <c r="Z890" s="122">
        <f>+V890*F890</f>
        <v>37500</v>
      </c>
      <c r="AA890" s="122">
        <f>+X890*F890</f>
        <v>21750</v>
      </c>
      <c r="AB890" s="123">
        <f>+Y890*F890</f>
        <v>17250</v>
      </c>
    </row>
    <row r="891" spans="1:28" x14ac:dyDescent="0.25">
      <c r="A891" s="23"/>
      <c r="B891" s="31">
        <v>42385</v>
      </c>
      <c r="C891" s="16">
        <v>46079</v>
      </c>
      <c r="D891" s="23">
        <v>10200</v>
      </c>
      <c r="E891" s="23" t="s">
        <v>101</v>
      </c>
      <c r="F891" s="23">
        <v>14</v>
      </c>
      <c r="G891" s="231"/>
      <c r="H891" s="23" t="s">
        <v>50</v>
      </c>
      <c r="I891" s="23">
        <v>0</v>
      </c>
      <c r="J891" s="23"/>
      <c r="K891" s="23"/>
      <c r="L891" s="23"/>
      <c r="M891" s="69"/>
      <c r="N891" s="68"/>
      <c r="O891" s="23"/>
      <c r="P891" s="23"/>
      <c r="Q891" s="23"/>
      <c r="R891" s="23"/>
      <c r="S891" s="23">
        <v>0</v>
      </c>
      <c r="T891" s="135"/>
    </row>
    <row r="892" spans="1:28" x14ac:dyDescent="0.25">
      <c r="A892" s="23"/>
      <c r="B892" s="31">
        <v>42385</v>
      </c>
      <c r="C892" s="16">
        <v>46080</v>
      </c>
      <c r="D892" s="23">
        <v>10196</v>
      </c>
      <c r="E892" s="23" t="s">
        <v>94</v>
      </c>
      <c r="F892" s="23">
        <v>14</v>
      </c>
      <c r="G892" s="231"/>
      <c r="H892" s="23" t="s">
        <v>50</v>
      </c>
      <c r="I892" s="23">
        <v>0</v>
      </c>
      <c r="J892" s="94"/>
      <c r="K892" s="94"/>
      <c r="L892" s="23"/>
      <c r="M892" s="230"/>
      <c r="N892" s="68"/>
      <c r="O892" s="23"/>
      <c r="P892" s="23"/>
      <c r="Q892" s="23"/>
      <c r="R892" s="23"/>
      <c r="S892" s="23">
        <v>0</v>
      </c>
      <c r="T892" s="135"/>
    </row>
    <row r="893" spans="1:28" ht="15.75" thickBot="1" x14ac:dyDescent="0.3">
      <c r="A893" s="23"/>
      <c r="B893" s="31">
        <v>42385</v>
      </c>
      <c r="C893" s="16">
        <v>46081</v>
      </c>
      <c r="D893" s="23">
        <v>10199</v>
      </c>
      <c r="E893" s="23" t="s">
        <v>117</v>
      </c>
      <c r="F893" s="23">
        <v>14</v>
      </c>
      <c r="G893" s="231"/>
      <c r="H893" s="23" t="s">
        <v>50</v>
      </c>
      <c r="I893" s="23">
        <v>0</v>
      </c>
      <c r="J893" s="23"/>
      <c r="K893" s="23"/>
      <c r="L893" s="23"/>
      <c r="M893" s="69"/>
      <c r="N893" s="68"/>
      <c r="O893" s="23"/>
      <c r="P893" s="23"/>
      <c r="Q893" s="23"/>
      <c r="R893" s="23"/>
      <c r="S893" s="23">
        <v>0</v>
      </c>
      <c r="T893" s="135"/>
    </row>
    <row r="894" spans="1:28" x14ac:dyDescent="0.25">
      <c r="A894" s="94"/>
      <c r="B894" s="550">
        <v>42385</v>
      </c>
      <c r="C894" s="572">
        <v>46082</v>
      </c>
      <c r="D894" s="32"/>
      <c r="E894" s="116" t="s">
        <v>671</v>
      </c>
      <c r="F894" s="233">
        <v>16</v>
      </c>
      <c r="G894" s="554">
        <v>81600</v>
      </c>
      <c r="H894" s="558" t="s">
        <v>672</v>
      </c>
      <c r="I894" s="78">
        <v>0</v>
      </c>
      <c r="J894" s="23"/>
      <c r="K894" s="23"/>
      <c r="L894" s="32"/>
      <c r="M894" s="69"/>
      <c r="N894" s="68">
        <v>0</v>
      </c>
      <c r="O894" s="23"/>
      <c r="P894" s="23"/>
      <c r="Q894" s="23"/>
      <c r="R894" s="23"/>
      <c r="S894" s="23"/>
      <c r="T894" s="278"/>
      <c r="U894" s="289">
        <f t="shared" ref="U894:U898" si="243">+G894/F894</f>
        <v>5100</v>
      </c>
      <c r="V894" s="117">
        <v>2500</v>
      </c>
      <c r="W894" s="118">
        <f>+U894-V894</f>
        <v>2600</v>
      </c>
      <c r="X894" s="118">
        <f>+W894-Y894</f>
        <v>1450</v>
      </c>
      <c r="Y894" s="118">
        <f>(U894-5000)/2+1100</f>
        <v>1150</v>
      </c>
      <c r="Z894" s="118">
        <f>+V894*F894</f>
        <v>40000</v>
      </c>
      <c r="AA894" s="118">
        <f>+X894*F894</f>
        <v>23200</v>
      </c>
      <c r="AB894" s="119">
        <f>+Y894*F894</f>
        <v>18400</v>
      </c>
    </row>
    <row r="895" spans="1:28" x14ac:dyDescent="0.25">
      <c r="A895" s="23"/>
      <c r="B895" s="31">
        <v>42385</v>
      </c>
      <c r="C895" s="240">
        <v>46083</v>
      </c>
      <c r="D895" s="155"/>
      <c r="E895" s="23" t="s">
        <v>725</v>
      </c>
      <c r="F895" s="23">
        <v>7</v>
      </c>
      <c r="G895" s="231">
        <v>39662</v>
      </c>
      <c r="H895" s="23" t="s">
        <v>25</v>
      </c>
      <c r="I895" s="156">
        <v>0</v>
      </c>
      <c r="J895" s="116"/>
      <c r="K895" s="116"/>
      <c r="L895" s="116"/>
      <c r="M895" s="227"/>
      <c r="N895" s="228"/>
      <c r="O895" s="94">
        <v>0</v>
      </c>
      <c r="P895" s="94"/>
      <c r="Q895" s="94"/>
      <c r="R895" s="94"/>
      <c r="S895" s="94"/>
      <c r="T895" s="283" t="s">
        <v>726</v>
      </c>
      <c r="U895" s="290">
        <f t="shared" si="243"/>
        <v>5666</v>
      </c>
      <c r="V895" s="21">
        <v>2500</v>
      </c>
      <c r="W895" s="22">
        <f>+U895-V895</f>
        <v>3166</v>
      </c>
      <c r="X895" s="22">
        <f>+W895-Y895</f>
        <v>1733</v>
      </c>
      <c r="Y895" s="22">
        <f>(U895-5000)/2+1100</f>
        <v>1433</v>
      </c>
      <c r="Z895" s="22">
        <f>+V895*F895</f>
        <v>17500</v>
      </c>
      <c r="AA895" s="22">
        <f>+X895*F895</f>
        <v>12131</v>
      </c>
      <c r="AB895" s="120">
        <f>+Y895*F895</f>
        <v>10031</v>
      </c>
    </row>
    <row r="896" spans="1:28" x14ac:dyDescent="0.25">
      <c r="A896" s="23"/>
      <c r="B896" s="31">
        <v>42385</v>
      </c>
      <c r="C896" s="240">
        <v>46084</v>
      </c>
      <c r="D896" s="577"/>
      <c r="E896" s="23" t="s">
        <v>155</v>
      </c>
      <c r="F896" s="23">
        <v>7</v>
      </c>
      <c r="G896" s="231">
        <v>39662</v>
      </c>
      <c r="H896" s="23" t="s">
        <v>25</v>
      </c>
      <c r="I896" s="577">
        <v>0</v>
      </c>
      <c r="J896" s="23"/>
      <c r="K896" s="23"/>
      <c r="L896" s="23"/>
      <c r="M896" s="69"/>
      <c r="N896" s="68"/>
      <c r="O896" s="23">
        <v>0</v>
      </c>
      <c r="P896" s="23"/>
      <c r="Q896" s="23"/>
      <c r="R896" s="23"/>
      <c r="S896" s="23"/>
      <c r="T896" s="278" t="s">
        <v>727</v>
      </c>
      <c r="U896" s="290">
        <f t="shared" si="243"/>
        <v>5666</v>
      </c>
      <c r="V896" s="21">
        <v>2500</v>
      </c>
      <c r="W896" s="22">
        <f>+U896-V896</f>
        <v>3166</v>
      </c>
      <c r="X896" s="22">
        <f>+W896-Y896</f>
        <v>1733</v>
      </c>
      <c r="Y896" s="22">
        <f>(U896-5000)/2+1100</f>
        <v>1433</v>
      </c>
      <c r="Z896" s="22">
        <f>+V896*F896</f>
        <v>17500</v>
      </c>
      <c r="AA896" s="22">
        <f>+X896*F896</f>
        <v>12131</v>
      </c>
      <c r="AB896" s="120">
        <f>+Y896*F896</f>
        <v>10031</v>
      </c>
    </row>
    <row r="897" spans="1:28" x14ac:dyDescent="0.25">
      <c r="A897" s="23"/>
      <c r="B897" s="31">
        <v>42385</v>
      </c>
      <c r="C897" s="240">
        <v>46085</v>
      </c>
      <c r="D897" s="577"/>
      <c r="E897" s="23" t="s">
        <v>728</v>
      </c>
      <c r="F897" s="23">
        <v>7</v>
      </c>
      <c r="G897" s="231">
        <v>39662</v>
      </c>
      <c r="H897" s="23" t="s">
        <v>25</v>
      </c>
      <c r="I897" s="577">
        <v>0</v>
      </c>
      <c r="J897" s="23"/>
      <c r="K897" s="23"/>
      <c r="L897" s="23"/>
      <c r="M897" s="69"/>
      <c r="N897" s="68"/>
      <c r="O897" s="23">
        <v>0</v>
      </c>
      <c r="P897" s="23"/>
      <c r="Q897" s="23"/>
      <c r="R897" s="23"/>
      <c r="S897" s="23"/>
      <c r="T897" s="278" t="s">
        <v>729</v>
      </c>
      <c r="U897" s="290">
        <f t="shared" si="243"/>
        <v>5666</v>
      </c>
      <c r="V897" s="21">
        <v>2500</v>
      </c>
      <c r="W897" s="22">
        <f>+U897-V897</f>
        <v>3166</v>
      </c>
      <c r="X897" s="22">
        <f>+W897-Y897</f>
        <v>1733</v>
      </c>
      <c r="Y897" s="22">
        <f>(U897-5000)/2+1100</f>
        <v>1433</v>
      </c>
      <c r="Z897" s="22">
        <f>+V897*F897</f>
        <v>17500</v>
      </c>
      <c r="AA897" s="22">
        <f>+X897*F897</f>
        <v>12131</v>
      </c>
      <c r="AB897" s="120">
        <f>+Y897*F897</f>
        <v>10031</v>
      </c>
    </row>
    <row r="898" spans="1:28" ht="15.75" thickBot="1" x14ac:dyDescent="0.3">
      <c r="A898" s="23"/>
      <c r="B898" s="549">
        <v>42385</v>
      </c>
      <c r="C898" s="544">
        <v>46086</v>
      </c>
      <c r="D898" s="155"/>
      <c r="E898" s="94" t="s">
        <v>170</v>
      </c>
      <c r="F898" s="94">
        <v>7</v>
      </c>
      <c r="G898" s="232">
        <v>39662</v>
      </c>
      <c r="H898" s="94" t="s">
        <v>25</v>
      </c>
      <c r="I898" s="155">
        <v>0</v>
      </c>
      <c r="J898" s="23"/>
      <c r="K898" s="23"/>
      <c r="L898" s="94"/>
      <c r="M898" s="69"/>
      <c r="N898" s="68">
        <v>0</v>
      </c>
      <c r="O898" s="23"/>
      <c r="P898" s="23"/>
      <c r="Q898" s="23"/>
      <c r="R898" s="23"/>
      <c r="S898" s="23"/>
      <c r="T898" s="278" t="s">
        <v>730</v>
      </c>
      <c r="U898" s="291">
        <f t="shared" si="243"/>
        <v>5666</v>
      </c>
      <c r="V898" s="121">
        <v>2500</v>
      </c>
      <c r="W898" s="122">
        <f>+U898-V898</f>
        <v>3166</v>
      </c>
      <c r="X898" s="122">
        <f>+W898-Y898</f>
        <v>1733</v>
      </c>
      <c r="Y898" s="122">
        <f>(U898-5000)/2+1100</f>
        <v>1433</v>
      </c>
      <c r="Z898" s="122">
        <f>+V898*F898</f>
        <v>17500</v>
      </c>
      <c r="AA898" s="122">
        <f>+X898*F898</f>
        <v>12131</v>
      </c>
      <c r="AB898" s="123">
        <f>+Y898*F898</f>
        <v>10031</v>
      </c>
    </row>
    <row r="899" spans="1:28" x14ac:dyDescent="0.25">
      <c r="A899" s="32"/>
      <c r="B899" s="31">
        <v>42385</v>
      </c>
      <c r="C899" s="16">
        <v>46087</v>
      </c>
      <c r="D899" s="23">
        <v>10202</v>
      </c>
      <c r="E899" s="23" t="s">
        <v>202</v>
      </c>
      <c r="F899" s="23">
        <v>14</v>
      </c>
      <c r="G899" s="231"/>
      <c r="H899" s="23" t="s">
        <v>50</v>
      </c>
      <c r="I899" s="23">
        <v>0</v>
      </c>
      <c r="J899" s="23"/>
      <c r="K899" s="23"/>
      <c r="L899" s="23"/>
      <c r="M899" s="69"/>
      <c r="N899" s="68"/>
      <c r="O899" s="23"/>
      <c r="P899" s="23"/>
      <c r="Q899" s="23"/>
      <c r="R899" s="23"/>
      <c r="S899" s="23">
        <v>0</v>
      </c>
      <c r="T899" s="135"/>
    </row>
    <row r="900" spans="1:28" x14ac:dyDescent="0.25">
      <c r="A900" s="23"/>
      <c r="B900" s="31">
        <v>42385</v>
      </c>
      <c r="C900" s="16">
        <v>46088</v>
      </c>
      <c r="D900" s="23">
        <v>10160</v>
      </c>
      <c r="E900" s="23" t="s">
        <v>113</v>
      </c>
      <c r="F900" s="23">
        <v>14</v>
      </c>
      <c r="G900" s="231"/>
      <c r="H900" s="23" t="s">
        <v>50</v>
      </c>
      <c r="I900" s="23">
        <v>0</v>
      </c>
      <c r="J900" s="23"/>
      <c r="K900" s="23"/>
      <c r="L900" s="23"/>
      <c r="M900" s="69"/>
      <c r="N900" s="68"/>
      <c r="O900" s="23"/>
      <c r="P900" s="23"/>
      <c r="Q900" s="23"/>
      <c r="R900" s="23"/>
      <c r="S900" s="23">
        <v>0</v>
      </c>
      <c r="T900" s="135"/>
    </row>
    <row r="901" spans="1:28" ht="15.75" thickBot="1" x14ac:dyDescent="0.3">
      <c r="A901" s="23"/>
      <c r="B901" s="31">
        <v>42385</v>
      </c>
      <c r="C901" s="16">
        <v>46089</v>
      </c>
      <c r="D901" s="23">
        <v>10197</v>
      </c>
      <c r="E901" s="23" t="s">
        <v>120</v>
      </c>
      <c r="F901" s="23">
        <v>14</v>
      </c>
      <c r="G901" s="231"/>
      <c r="H901" s="23" t="s">
        <v>50</v>
      </c>
      <c r="I901" s="23">
        <v>0</v>
      </c>
      <c r="J901" s="23"/>
      <c r="K901" s="23"/>
      <c r="L901" s="23"/>
      <c r="M901" s="69"/>
      <c r="N901" s="68"/>
      <c r="O901" s="23"/>
      <c r="P901" s="23"/>
      <c r="Q901" s="23"/>
      <c r="R901" s="23"/>
      <c r="S901" s="23">
        <v>0</v>
      </c>
      <c r="T901" s="135"/>
    </row>
    <row r="902" spans="1:28" x14ac:dyDescent="0.25">
      <c r="A902" s="23"/>
      <c r="B902" s="41">
        <v>42385</v>
      </c>
      <c r="C902" s="572">
        <v>46090</v>
      </c>
      <c r="D902" s="32"/>
      <c r="E902" s="32" t="s">
        <v>731</v>
      </c>
      <c r="F902" s="24">
        <v>30</v>
      </c>
      <c r="G902" s="76">
        <v>153000</v>
      </c>
      <c r="H902" s="77" t="s">
        <v>672</v>
      </c>
      <c r="I902" s="78">
        <v>0</v>
      </c>
      <c r="J902" s="23"/>
      <c r="K902" s="23"/>
      <c r="L902" s="32"/>
      <c r="M902" s="69"/>
      <c r="N902" s="68">
        <v>0</v>
      </c>
      <c r="O902" s="23"/>
      <c r="P902" s="23"/>
      <c r="Q902" s="23"/>
      <c r="R902" s="23"/>
      <c r="S902" s="23"/>
      <c r="T902" s="278"/>
      <c r="U902" s="289">
        <f t="shared" ref="U902:U903" si="244">+G902/F902</f>
        <v>5100</v>
      </c>
      <c r="V902" s="117">
        <v>2500</v>
      </c>
      <c r="W902" s="118">
        <f>+U902-V902</f>
        <v>2600</v>
      </c>
      <c r="X902" s="118">
        <f>+W902-Y902</f>
        <v>1450</v>
      </c>
      <c r="Y902" s="118">
        <f>(U902-5000)/2+1100</f>
        <v>1150</v>
      </c>
      <c r="Z902" s="118">
        <f>+V902*F902</f>
        <v>75000</v>
      </c>
      <c r="AA902" s="118">
        <f>+X902*F902</f>
        <v>43500</v>
      </c>
      <c r="AB902" s="119">
        <f>+Y902*F902</f>
        <v>34500</v>
      </c>
    </row>
    <row r="903" spans="1:28" ht="15.75" thickBot="1" x14ac:dyDescent="0.3">
      <c r="A903" s="23"/>
      <c r="B903" s="550">
        <v>42385</v>
      </c>
      <c r="C903" s="544">
        <v>46091</v>
      </c>
      <c r="D903" s="94"/>
      <c r="E903" s="94" t="s">
        <v>591</v>
      </c>
      <c r="F903" s="56">
        <v>16</v>
      </c>
      <c r="G903" s="95">
        <v>81600</v>
      </c>
      <c r="H903" s="106" t="s">
        <v>672</v>
      </c>
      <c r="I903" s="228">
        <v>0</v>
      </c>
      <c r="J903" s="23"/>
      <c r="K903" s="23"/>
      <c r="L903" s="94"/>
      <c r="M903" s="69"/>
      <c r="N903" s="68"/>
      <c r="O903" s="23">
        <v>0</v>
      </c>
      <c r="P903" s="23"/>
      <c r="Q903" s="23"/>
      <c r="R903" s="23"/>
      <c r="S903" s="23"/>
      <c r="T903" s="278"/>
      <c r="U903" s="291">
        <f t="shared" si="244"/>
        <v>5100</v>
      </c>
      <c r="V903" s="121">
        <v>2500</v>
      </c>
      <c r="W903" s="122">
        <f>+U903-V903</f>
        <v>2600</v>
      </c>
      <c r="X903" s="122">
        <f>+W903-Y903</f>
        <v>1450</v>
      </c>
      <c r="Y903" s="122">
        <f>(U903-5000)/2+1100</f>
        <v>1150</v>
      </c>
      <c r="Z903" s="122">
        <f>+V903*F903</f>
        <v>40000</v>
      </c>
      <c r="AA903" s="122">
        <f>+X903*F903</f>
        <v>23200</v>
      </c>
      <c r="AB903" s="123">
        <f>+Y903*F903</f>
        <v>18400</v>
      </c>
    </row>
    <row r="904" spans="1:28" ht="15.75" thickBot="1" x14ac:dyDescent="0.3">
      <c r="A904" s="94"/>
      <c r="B904" s="31">
        <v>42385</v>
      </c>
      <c r="C904" s="16">
        <v>46092</v>
      </c>
      <c r="D904" s="23">
        <v>10198</v>
      </c>
      <c r="E904" s="23" t="s">
        <v>86</v>
      </c>
      <c r="F904" s="23">
        <v>14</v>
      </c>
      <c r="G904" s="231"/>
      <c r="H904" s="23" t="s">
        <v>50</v>
      </c>
      <c r="I904" s="23">
        <v>0</v>
      </c>
      <c r="J904" s="23"/>
      <c r="K904" s="23"/>
      <c r="L904" s="23"/>
      <c r="M904" s="69"/>
      <c r="N904" s="68"/>
      <c r="O904" s="23"/>
      <c r="P904" s="23"/>
      <c r="Q904" s="23"/>
      <c r="R904" s="23"/>
      <c r="S904" s="23">
        <v>0</v>
      </c>
      <c r="T904" s="135"/>
    </row>
    <row r="905" spans="1:28" x14ac:dyDescent="0.25">
      <c r="A905" s="23"/>
      <c r="B905" s="41">
        <v>42385</v>
      </c>
      <c r="C905" s="350">
        <v>46093</v>
      </c>
      <c r="D905" s="579"/>
      <c r="E905" s="32" t="s">
        <v>63</v>
      </c>
      <c r="F905" s="32">
        <v>7</v>
      </c>
      <c r="G905" s="234">
        <v>39662</v>
      </c>
      <c r="H905" s="32" t="s">
        <v>25</v>
      </c>
      <c r="I905" s="579">
        <v>0</v>
      </c>
      <c r="J905" s="23"/>
      <c r="K905" s="23"/>
      <c r="L905" s="32"/>
      <c r="M905" s="69"/>
      <c r="N905" s="68">
        <v>0</v>
      </c>
      <c r="O905" s="23"/>
      <c r="P905" s="23"/>
      <c r="Q905" s="23"/>
      <c r="R905" s="23"/>
      <c r="S905" s="23"/>
      <c r="T905" s="278" t="s">
        <v>732</v>
      </c>
      <c r="U905" s="289">
        <f t="shared" ref="U905:U906" si="245">+G905/F905</f>
        <v>5666</v>
      </c>
      <c r="V905" s="117">
        <v>2500</v>
      </c>
      <c r="W905" s="118">
        <f>+U905-V905</f>
        <v>3166</v>
      </c>
      <c r="X905" s="118">
        <f>+W905-Y905</f>
        <v>1733</v>
      </c>
      <c r="Y905" s="118">
        <f>(U905-5000)/2+1100</f>
        <v>1433</v>
      </c>
      <c r="Z905" s="118">
        <f>+V905*F905</f>
        <v>17500</v>
      </c>
      <c r="AA905" s="118">
        <f>+X905*F905</f>
        <v>12131</v>
      </c>
      <c r="AB905" s="119">
        <f>+Y905*F905</f>
        <v>10031</v>
      </c>
    </row>
    <row r="906" spans="1:28" ht="15.75" thickBot="1" x14ac:dyDescent="0.3">
      <c r="A906" s="32"/>
      <c r="B906" s="550">
        <v>42385</v>
      </c>
      <c r="C906" s="572">
        <v>46094</v>
      </c>
      <c r="D906" s="94"/>
      <c r="E906" s="116" t="s">
        <v>179</v>
      </c>
      <c r="F906" s="233">
        <v>15</v>
      </c>
      <c r="G906" s="554">
        <v>75600</v>
      </c>
      <c r="H906" s="558" t="s">
        <v>672</v>
      </c>
      <c r="I906" s="228">
        <v>0</v>
      </c>
      <c r="J906" s="23"/>
      <c r="K906" s="23"/>
      <c r="L906" s="94"/>
      <c r="M906" s="69"/>
      <c r="N906" s="68"/>
      <c r="O906" s="23">
        <v>0</v>
      </c>
      <c r="P906" s="23"/>
      <c r="Q906" s="23"/>
      <c r="R906" s="23"/>
      <c r="S906" s="23"/>
      <c r="T906" s="278"/>
      <c r="U906" s="291">
        <f t="shared" si="245"/>
        <v>5040</v>
      </c>
      <c r="V906" s="121">
        <v>2500</v>
      </c>
      <c r="W906" s="122">
        <f>+U906-V906</f>
        <v>2540</v>
      </c>
      <c r="X906" s="122">
        <f>+W906-Y906</f>
        <v>1420</v>
      </c>
      <c r="Y906" s="122">
        <f>(U906-5000)/2+1100</f>
        <v>1120</v>
      </c>
      <c r="Z906" s="122">
        <f>+V906*F906</f>
        <v>37500</v>
      </c>
      <c r="AA906" s="122">
        <f>+X906*F906</f>
        <v>21300</v>
      </c>
      <c r="AB906" s="123">
        <f>+Y906*F906</f>
        <v>16800</v>
      </c>
    </row>
    <row r="907" spans="1:28" ht="15.75" thickBot="1" x14ac:dyDescent="0.3">
      <c r="A907" s="94"/>
      <c r="B907" s="31">
        <v>42385</v>
      </c>
      <c r="C907" s="16">
        <v>46095</v>
      </c>
      <c r="D907" s="23">
        <v>10205</v>
      </c>
      <c r="E907" s="23" t="s">
        <v>109</v>
      </c>
      <c r="F907" s="23">
        <v>14</v>
      </c>
      <c r="G907" s="231"/>
      <c r="H907" s="23" t="s">
        <v>50</v>
      </c>
      <c r="I907" s="23">
        <v>0</v>
      </c>
      <c r="J907" s="23"/>
      <c r="K907" s="23"/>
      <c r="L907" s="23"/>
      <c r="M907" s="69"/>
      <c r="N907" s="68"/>
      <c r="O907" s="23"/>
      <c r="P907" s="23"/>
      <c r="Q907" s="23"/>
      <c r="R907" s="23"/>
      <c r="S907" s="23">
        <v>0</v>
      </c>
      <c r="T907" s="135"/>
    </row>
    <row r="908" spans="1:28" ht="15.75" thickBot="1" x14ac:dyDescent="0.3">
      <c r="A908" s="23"/>
      <c r="B908" s="550">
        <v>42385</v>
      </c>
      <c r="C908" s="572">
        <v>46096</v>
      </c>
      <c r="D908" s="156"/>
      <c r="E908" s="116" t="s">
        <v>66</v>
      </c>
      <c r="F908" s="116">
        <v>7</v>
      </c>
      <c r="G908" s="557">
        <v>39662</v>
      </c>
      <c r="H908" s="116" t="s">
        <v>25</v>
      </c>
      <c r="I908" s="156">
        <v>0</v>
      </c>
      <c r="J908" s="23"/>
      <c r="K908" s="23"/>
      <c r="L908" s="116"/>
      <c r="M908" s="69"/>
      <c r="N908" s="68">
        <v>0</v>
      </c>
      <c r="O908" s="23"/>
      <c r="P908" s="23"/>
      <c r="Q908" s="23"/>
      <c r="R908" s="23"/>
      <c r="S908" s="23"/>
      <c r="T908" s="278" t="s">
        <v>733</v>
      </c>
      <c r="U908" s="292">
        <f t="shared" ref="U908" si="246">+G908/F908</f>
        <v>5666</v>
      </c>
      <c r="V908" s="124">
        <v>2500</v>
      </c>
      <c r="W908" s="125">
        <f>+U908-V908</f>
        <v>3166</v>
      </c>
      <c r="X908" s="125">
        <f>+W908-Y908</f>
        <v>1733</v>
      </c>
      <c r="Y908" s="125">
        <f>(U908-5000)/2+1100</f>
        <v>1433</v>
      </c>
      <c r="Z908" s="125">
        <f>+V908*F908</f>
        <v>17500</v>
      </c>
      <c r="AA908" s="125">
        <f>+X908*F908</f>
        <v>12131</v>
      </c>
      <c r="AB908" s="126">
        <f>+Y908*F908</f>
        <v>10031</v>
      </c>
    </row>
    <row r="909" spans="1:28" ht="15.75" thickBot="1" x14ac:dyDescent="0.3">
      <c r="A909" s="116"/>
      <c r="B909" s="31">
        <v>42385</v>
      </c>
      <c r="C909" s="16">
        <v>46097</v>
      </c>
      <c r="D909" s="23">
        <v>10205</v>
      </c>
      <c r="E909" s="23" t="s">
        <v>90</v>
      </c>
      <c r="F909" s="23">
        <v>14</v>
      </c>
      <c r="G909" s="231"/>
      <c r="H909" s="23" t="s">
        <v>50</v>
      </c>
      <c r="I909" s="23">
        <v>0</v>
      </c>
      <c r="J909" s="23"/>
      <c r="K909" s="23"/>
      <c r="L909" s="23"/>
      <c r="M909" s="69"/>
      <c r="N909" s="68"/>
      <c r="O909" s="23"/>
      <c r="P909" s="23"/>
      <c r="Q909" s="23"/>
      <c r="R909" s="23"/>
      <c r="S909" s="23">
        <v>0</v>
      </c>
      <c r="T909" s="135"/>
    </row>
    <row r="910" spans="1:28" x14ac:dyDescent="0.25">
      <c r="A910" s="23"/>
      <c r="B910" s="41">
        <v>42385</v>
      </c>
      <c r="C910" s="350">
        <v>46098</v>
      </c>
      <c r="D910" s="579"/>
      <c r="E910" s="32" t="s">
        <v>722</v>
      </c>
      <c r="F910" s="32">
        <v>7</v>
      </c>
      <c r="G910" s="234">
        <v>39662</v>
      </c>
      <c r="H910" s="32" t="s">
        <v>25</v>
      </c>
      <c r="I910" s="579">
        <v>0</v>
      </c>
      <c r="J910" s="23"/>
      <c r="K910" s="23"/>
      <c r="L910" s="32"/>
      <c r="M910" s="69"/>
      <c r="N910" s="68"/>
      <c r="O910" s="23">
        <v>0</v>
      </c>
      <c r="P910" s="23"/>
      <c r="Q910" s="23"/>
      <c r="R910" s="23"/>
      <c r="S910" s="23"/>
      <c r="T910" s="278" t="s">
        <v>734</v>
      </c>
      <c r="U910" s="289">
        <f t="shared" ref="U910:U911" si="247">+G910/F910</f>
        <v>5666</v>
      </c>
      <c r="V910" s="117">
        <v>2500</v>
      </c>
      <c r="W910" s="118">
        <f>+U910-V910</f>
        <v>3166</v>
      </c>
      <c r="X910" s="118">
        <f>+W910-Y910</f>
        <v>1733</v>
      </c>
      <c r="Y910" s="118">
        <f>(U910-5000)/2+1100</f>
        <v>1433</v>
      </c>
      <c r="Z910" s="118">
        <f>+V910*F910</f>
        <v>17500</v>
      </c>
      <c r="AA910" s="118">
        <f>+X910*F910</f>
        <v>12131</v>
      </c>
      <c r="AB910" s="119">
        <f>+Y910*F910</f>
        <v>10031</v>
      </c>
    </row>
    <row r="911" spans="1:28" ht="15.75" thickBot="1" x14ac:dyDescent="0.3">
      <c r="A911" s="23"/>
      <c r="B911" s="549">
        <v>42385</v>
      </c>
      <c r="C911" s="544">
        <v>46099</v>
      </c>
      <c r="D911" s="155"/>
      <c r="E911" s="94" t="s">
        <v>246</v>
      </c>
      <c r="F911" s="94">
        <v>15</v>
      </c>
      <c r="G911" s="232">
        <v>85000</v>
      </c>
      <c r="H911" s="94" t="s">
        <v>25</v>
      </c>
      <c r="I911" s="155">
        <v>0</v>
      </c>
      <c r="J911" s="23"/>
      <c r="K911" s="23"/>
      <c r="L911" s="94"/>
      <c r="M911" s="69"/>
      <c r="N911" s="68"/>
      <c r="O911" s="23">
        <v>0</v>
      </c>
      <c r="P911" s="23"/>
      <c r="Q911" s="23"/>
      <c r="R911" s="23"/>
      <c r="S911" s="23"/>
      <c r="T911" s="278" t="s">
        <v>735</v>
      </c>
      <c r="U911" s="291">
        <f t="shared" si="247"/>
        <v>5666.666666666667</v>
      </c>
      <c r="V911" s="121">
        <v>2500</v>
      </c>
      <c r="W911" s="122">
        <f>+U911-V911</f>
        <v>3166.666666666667</v>
      </c>
      <c r="X911" s="122">
        <f>+W911-Y911</f>
        <v>1733.3333333333335</v>
      </c>
      <c r="Y911" s="122">
        <f>(U911-5000)/2+1100</f>
        <v>1433.3333333333335</v>
      </c>
      <c r="Z911" s="122">
        <f>+V911*F911</f>
        <v>37500</v>
      </c>
      <c r="AA911" s="122">
        <f>+X911*F911</f>
        <v>26000.000000000004</v>
      </c>
      <c r="AB911" s="123">
        <f>+Y911*F911</f>
        <v>21500.000000000004</v>
      </c>
    </row>
    <row r="912" spans="1:28" x14ac:dyDescent="0.25">
      <c r="A912" s="32"/>
      <c r="B912" s="31">
        <v>42385</v>
      </c>
      <c r="C912" s="16">
        <v>46100</v>
      </c>
      <c r="D912" s="23">
        <v>10209</v>
      </c>
      <c r="E912" s="23" t="s">
        <v>117</v>
      </c>
      <c r="F912" s="23">
        <v>14</v>
      </c>
      <c r="G912" s="231"/>
      <c r="H912" s="23" t="s">
        <v>50</v>
      </c>
      <c r="I912" s="23">
        <v>0</v>
      </c>
      <c r="J912" s="23"/>
      <c r="K912" s="23"/>
      <c r="L912" s="23"/>
      <c r="M912" s="69"/>
      <c r="N912" s="68"/>
      <c r="O912" s="23"/>
      <c r="P912" s="23"/>
      <c r="Q912" s="23"/>
      <c r="R912" s="23"/>
      <c r="S912" s="23">
        <v>0</v>
      </c>
      <c r="T912" s="135"/>
    </row>
    <row r="913" spans="1:28" x14ac:dyDescent="0.25">
      <c r="A913" s="23"/>
      <c r="B913" s="31">
        <v>42385</v>
      </c>
      <c r="C913" s="16">
        <v>46101</v>
      </c>
      <c r="D913" s="23">
        <v>10206</v>
      </c>
      <c r="E913" s="23" t="s">
        <v>101</v>
      </c>
      <c r="F913" s="23">
        <v>14</v>
      </c>
      <c r="G913" s="231"/>
      <c r="H913" s="23" t="s">
        <v>50</v>
      </c>
      <c r="I913" s="23">
        <v>0</v>
      </c>
      <c r="J913" s="23"/>
      <c r="K913" s="23"/>
      <c r="L913" s="23"/>
      <c r="M913" s="69"/>
      <c r="N913" s="68"/>
      <c r="O913" s="23"/>
      <c r="P913" s="23"/>
      <c r="Q913" s="23"/>
      <c r="R913" s="23"/>
      <c r="S913" s="23">
        <v>0</v>
      </c>
      <c r="T913" s="135"/>
    </row>
    <row r="914" spans="1:28" ht="15.75" thickBot="1" x14ac:dyDescent="0.3">
      <c r="A914" s="94"/>
      <c r="B914" s="31">
        <v>42385</v>
      </c>
      <c r="C914" s="16">
        <v>46102</v>
      </c>
      <c r="D914" s="23">
        <v>10207</v>
      </c>
      <c r="E914" s="23" t="s">
        <v>94</v>
      </c>
      <c r="F914" s="23">
        <v>14</v>
      </c>
      <c r="G914" s="231"/>
      <c r="H914" s="23" t="s">
        <v>50</v>
      </c>
      <c r="I914" s="23">
        <v>0</v>
      </c>
      <c r="J914" s="23"/>
      <c r="K914" s="23"/>
      <c r="L914" s="23"/>
      <c r="M914" s="69"/>
      <c r="N914" s="68"/>
      <c r="O914" s="23"/>
      <c r="P914" s="23"/>
      <c r="Q914" s="23"/>
      <c r="R914" s="23"/>
      <c r="S914" s="23">
        <v>0</v>
      </c>
      <c r="T914" s="135"/>
    </row>
    <row r="915" spans="1:28" x14ac:dyDescent="0.25">
      <c r="A915" s="23"/>
      <c r="B915" s="41">
        <v>42385</v>
      </c>
      <c r="C915" s="350">
        <v>46103</v>
      </c>
      <c r="D915" s="579"/>
      <c r="E915" s="32" t="s">
        <v>175</v>
      </c>
      <c r="F915" s="32">
        <v>7</v>
      </c>
      <c r="G915" s="234">
        <v>39662</v>
      </c>
      <c r="H915" s="32" t="s">
        <v>25</v>
      </c>
      <c r="I915" s="579">
        <v>0</v>
      </c>
      <c r="J915" s="23"/>
      <c r="K915" s="23"/>
      <c r="L915" s="32"/>
      <c r="M915" s="69"/>
      <c r="N915" s="68"/>
      <c r="O915" s="23">
        <v>0</v>
      </c>
      <c r="P915" s="23"/>
      <c r="Q915" s="23"/>
      <c r="R915" s="23"/>
      <c r="S915" s="23"/>
      <c r="T915" s="278" t="s">
        <v>736</v>
      </c>
      <c r="U915" s="289">
        <f t="shared" ref="U915:U916" si="248">+G915/F915</f>
        <v>5666</v>
      </c>
      <c r="V915" s="117">
        <v>2500</v>
      </c>
      <c r="W915" s="118">
        <f>+U915-V915</f>
        <v>3166</v>
      </c>
      <c r="X915" s="118">
        <f>+W915-Y915</f>
        <v>1733</v>
      </c>
      <c r="Y915" s="118">
        <f>(U915-5000)/2+1100</f>
        <v>1433</v>
      </c>
      <c r="Z915" s="118">
        <f>+V915*F915</f>
        <v>17500</v>
      </c>
      <c r="AA915" s="118">
        <f>+X915*F915</f>
        <v>12131</v>
      </c>
      <c r="AB915" s="119">
        <f>+Y915*F915</f>
        <v>10031</v>
      </c>
    </row>
    <row r="916" spans="1:28" ht="15.75" thickBot="1" x14ac:dyDescent="0.3">
      <c r="A916" s="23"/>
      <c r="B916" s="549">
        <v>42385</v>
      </c>
      <c r="C916" s="544">
        <v>46104</v>
      </c>
      <c r="D916" s="155"/>
      <c r="E916" s="94" t="s">
        <v>185</v>
      </c>
      <c r="F916" s="94">
        <v>7</v>
      </c>
      <c r="G916" s="232">
        <v>39662</v>
      </c>
      <c r="H916" s="94" t="s">
        <v>25</v>
      </c>
      <c r="I916" s="155">
        <v>0</v>
      </c>
      <c r="J916" s="23"/>
      <c r="K916" s="23"/>
      <c r="L916" s="94"/>
      <c r="M916" s="69"/>
      <c r="N916" s="68"/>
      <c r="O916" s="23">
        <v>0</v>
      </c>
      <c r="P916" s="23"/>
      <c r="Q916" s="23"/>
      <c r="R916" s="23"/>
      <c r="S916" s="23"/>
      <c r="T916" s="278" t="s">
        <v>737</v>
      </c>
      <c r="U916" s="291">
        <f t="shared" si="248"/>
        <v>5666</v>
      </c>
      <c r="V916" s="121">
        <v>2500</v>
      </c>
      <c r="W916" s="122">
        <f>+U916-V916</f>
        <v>3166</v>
      </c>
      <c r="X916" s="122">
        <f>+W916-Y916</f>
        <v>1733</v>
      </c>
      <c r="Y916" s="122">
        <f>(U916-5000)/2+1100</f>
        <v>1433</v>
      </c>
      <c r="Z916" s="122">
        <f>+V916*F916</f>
        <v>17500</v>
      </c>
      <c r="AA916" s="122">
        <f>+X916*F916</f>
        <v>12131</v>
      </c>
      <c r="AB916" s="123">
        <f>+Y916*F916</f>
        <v>10031</v>
      </c>
    </row>
    <row r="917" spans="1:28" x14ac:dyDescent="0.25">
      <c r="A917" s="32"/>
      <c r="B917" s="31">
        <v>42385</v>
      </c>
      <c r="C917" s="16">
        <v>46105</v>
      </c>
      <c r="D917" s="23">
        <v>10210</v>
      </c>
      <c r="E917" s="23" t="s">
        <v>120</v>
      </c>
      <c r="F917" s="23">
        <v>14</v>
      </c>
      <c r="G917" s="231"/>
      <c r="H917" s="23" t="s">
        <v>50</v>
      </c>
      <c r="I917" s="23"/>
      <c r="J917" s="23"/>
      <c r="K917" s="23"/>
      <c r="L917" s="23">
        <v>0</v>
      </c>
      <c r="M917" s="69"/>
      <c r="N917" s="68"/>
      <c r="O917" s="23"/>
      <c r="P917" s="23"/>
      <c r="Q917" s="23"/>
      <c r="R917" s="23"/>
      <c r="S917" s="23">
        <v>0</v>
      </c>
      <c r="T917" s="135"/>
    </row>
    <row r="918" spans="1:28" ht="15.75" thickBot="1" x14ac:dyDescent="0.3">
      <c r="A918" s="94"/>
      <c r="B918" s="31">
        <v>42385</v>
      </c>
      <c r="C918" s="16">
        <v>46106</v>
      </c>
      <c r="D918" s="23">
        <v>10211</v>
      </c>
      <c r="E918" s="23" t="s">
        <v>86</v>
      </c>
      <c r="F918" s="23">
        <v>14</v>
      </c>
      <c r="G918" s="231"/>
      <c r="H918" s="23" t="s">
        <v>50</v>
      </c>
      <c r="I918" s="23"/>
      <c r="J918" s="23"/>
      <c r="K918" s="23"/>
      <c r="L918" s="23">
        <v>0</v>
      </c>
      <c r="M918" s="69"/>
      <c r="N918" s="68"/>
      <c r="O918" s="23"/>
      <c r="P918" s="23"/>
      <c r="Q918" s="23"/>
      <c r="R918" s="23"/>
      <c r="S918" s="23">
        <v>0</v>
      </c>
      <c r="T918" s="135"/>
    </row>
    <row r="919" spans="1:28" ht="15.75" thickBot="1" x14ac:dyDescent="0.3">
      <c r="A919" s="23"/>
      <c r="B919" s="550">
        <v>42385</v>
      </c>
      <c r="C919" s="572">
        <v>46107</v>
      </c>
      <c r="D919" s="156"/>
      <c r="E919" s="116" t="s">
        <v>67</v>
      </c>
      <c r="F919" s="116">
        <v>15</v>
      </c>
      <c r="G919" s="557">
        <v>85000</v>
      </c>
      <c r="H919" s="116" t="s">
        <v>25</v>
      </c>
      <c r="I919" s="156">
        <v>0</v>
      </c>
      <c r="J919" s="23"/>
      <c r="K919" s="23"/>
      <c r="L919" s="116"/>
      <c r="M919" s="69"/>
      <c r="N919" s="68"/>
      <c r="O919" s="23">
        <v>0</v>
      </c>
      <c r="P919" s="23"/>
      <c r="Q919" s="23"/>
      <c r="R919" s="23"/>
      <c r="S919" s="23"/>
      <c r="T919" s="278" t="s">
        <v>738</v>
      </c>
      <c r="U919" s="292">
        <f t="shared" ref="U919" si="249">+G919/F919</f>
        <v>5666.666666666667</v>
      </c>
      <c r="V919" s="124">
        <v>2500</v>
      </c>
      <c r="W919" s="125">
        <f>+U919-V919</f>
        <v>3166.666666666667</v>
      </c>
      <c r="X919" s="125">
        <f>+W919-Y919</f>
        <v>1733.3333333333335</v>
      </c>
      <c r="Y919" s="125">
        <f>(U919-5000)/2+1100</f>
        <v>1433.3333333333335</v>
      </c>
      <c r="Z919" s="125">
        <f>+V919*F919</f>
        <v>37500</v>
      </c>
      <c r="AA919" s="125">
        <f>+X919*F919</f>
        <v>26000.000000000004</v>
      </c>
      <c r="AB919" s="126">
        <f>+Y919*F919</f>
        <v>21500.000000000004</v>
      </c>
    </row>
    <row r="920" spans="1:28" ht="15.75" thickBot="1" x14ac:dyDescent="0.3">
      <c r="A920" s="116"/>
      <c r="B920" s="31">
        <v>42385</v>
      </c>
      <c r="C920" s="16">
        <v>46108</v>
      </c>
      <c r="D920" s="23">
        <v>10213</v>
      </c>
      <c r="E920" s="23" t="s">
        <v>86</v>
      </c>
      <c r="F920" s="23">
        <v>14</v>
      </c>
      <c r="G920" s="231"/>
      <c r="H920" s="23" t="s">
        <v>50</v>
      </c>
      <c r="I920" s="23">
        <v>0</v>
      </c>
      <c r="J920" s="23"/>
      <c r="K920" s="23"/>
      <c r="L920" s="23"/>
      <c r="M920" s="69"/>
      <c r="N920" s="68"/>
      <c r="O920" s="23"/>
      <c r="P920" s="23"/>
      <c r="Q920" s="23"/>
      <c r="R920" s="23"/>
      <c r="S920" s="23">
        <v>0</v>
      </c>
      <c r="T920" s="135"/>
    </row>
    <row r="921" spans="1:28" x14ac:dyDescent="0.25">
      <c r="A921" s="23"/>
      <c r="B921" s="41">
        <v>42385</v>
      </c>
      <c r="C921" s="350">
        <v>46109</v>
      </c>
      <c r="D921" s="579"/>
      <c r="E921" s="32" t="s">
        <v>66</v>
      </c>
      <c r="F921" s="32">
        <v>7</v>
      </c>
      <c r="G921" s="234">
        <v>39662</v>
      </c>
      <c r="H921" s="32" t="s">
        <v>25</v>
      </c>
      <c r="I921" s="579">
        <v>0</v>
      </c>
      <c r="J921" s="23"/>
      <c r="K921" s="23"/>
      <c r="L921" s="32"/>
      <c r="M921" s="69"/>
      <c r="N921" s="68"/>
      <c r="O921" s="23">
        <v>0</v>
      </c>
      <c r="P921" s="23"/>
      <c r="Q921" s="23"/>
      <c r="R921" s="23"/>
      <c r="S921" s="23"/>
      <c r="T921" s="278" t="s">
        <v>739</v>
      </c>
      <c r="U921" s="289">
        <f t="shared" ref="U921:U944" si="250">+G921/F921</f>
        <v>5666</v>
      </c>
      <c r="V921" s="117">
        <v>2500</v>
      </c>
      <c r="W921" s="118">
        <f t="shared" ref="W921:W945" si="251">+U921-V921</f>
        <v>3166</v>
      </c>
      <c r="X921" s="118">
        <f t="shared" ref="X921:X943" si="252">+W921-Y921</f>
        <v>1733</v>
      </c>
      <c r="Y921" s="118">
        <f t="shared" ref="Y921:Y945" si="253">(U921-5000)/2+1100</f>
        <v>1433</v>
      </c>
      <c r="Z921" s="118">
        <f t="shared" ref="Z921:Z945" si="254">+V921*F921</f>
        <v>17500</v>
      </c>
      <c r="AA921" s="118">
        <f t="shared" ref="AA921:AA945" si="255">+X921*F921</f>
        <v>12131</v>
      </c>
      <c r="AB921" s="119">
        <f t="shared" ref="AB921:AB945" si="256">+Y921*F921</f>
        <v>10031</v>
      </c>
    </row>
    <row r="922" spans="1:28" x14ac:dyDescent="0.25">
      <c r="A922" s="23"/>
      <c r="B922" s="31">
        <v>42385</v>
      </c>
      <c r="C922" s="240">
        <v>46110</v>
      </c>
      <c r="D922" s="577"/>
      <c r="E922" s="23" t="s">
        <v>740</v>
      </c>
      <c r="F922" s="23">
        <v>7</v>
      </c>
      <c r="G922" s="231">
        <v>39662</v>
      </c>
      <c r="H922" s="23" t="s">
        <v>25</v>
      </c>
      <c r="I922" s="577">
        <v>0</v>
      </c>
      <c r="J922" s="23"/>
      <c r="K922" s="23"/>
      <c r="L922" s="23"/>
      <c r="M922" s="69"/>
      <c r="N922" s="68"/>
      <c r="O922" s="23">
        <v>0</v>
      </c>
      <c r="P922" s="23"/>
      <c r="Q922" s="23"/>
      <c r="R922" s="23"/>
      <c r="S922" s="23"/>
      <c r="T922" s="278" t="s">
        <v>729</v>
      </c>
      <c r="U922" s="290">
        <f t="shared" si="250"/>
        <v>5666</v>
      </c>
      <c r="V922" s="21">
        <v>2500</v>
      </c>
      <c r="W922" s="22">
        <f t="shared" si="251"/>
        <v>3166</v>
      </c>
      <c r="X922" s="22">
        <f t="shared" si="252"/>
        <v>1733</v>
      </c>
      <c r="Y922" s="22">
        <f t="shared" si="253"/>
        <v>1433</v>
      </c>
      <c r="Z922" s="22">
        <f t="shared" si="254"/>
        <v>17500</v>
      </c>
      <c r="AA922" s="22">
        <f t="shared" si="255"/>
        <v>12131</v>
      </c>
      <c r="AB922" s="120">
        <f t="shared" si="256"/>
        <v>10031</v>
      </c>
    </row>
    <row r="923" spans="1:28" x14ac:dyDescent="0.25">
      <c r="A923" s="116"/>
      <c r="B923" s="550">
        <v>42385</v>
      </c>
      <c r="C923" s="572">
        <v>46111</v>
      </c>
      <c r="D923" s="23"/>
      <c r="E923" s="116" t="s">
        <v>591</v>
      </c>
      <c r="F923" s="233">
        <v>16</v>
      </c>
      <c r="G923" s="554">
        <v>81600</v>
      </c>
      <c r="H923" s="558" t="s">
        <v>672</v>
      </c>
      <c r="I923" s="68">
        <v>0</v>
      </c>
      <c r="J923" s="23"/>
      <c r="K923" s="23"/>
      <c r="L923" s="23"/>
      <c r="M923" s="69"/>
      <c r="N923" s="68">
        <v>0</v>
      </c>
      <c r="O923" s="23"/>
      <c r="P923" s="23"/>
      <c r="Q923" s="23"/>
      <c r="R923" s="23"/>
      <c r="S923" s="23"/>
      <c r="T923" s="278"/>
      <c r="U923" s="290">
        <f t="shared" si="250"/>
        <v>5100</v>
      </c>
      <c r="V923" s="21">
        <v>2500</v>
      </c>
      <c r="W923" s="22">
        <f t="shared" si="251"/>
        <v>2600</v>
      </c>
      <c r="X923" s="22">
        <f t="shared" si="252"/>
        <v>1450</v>
      </c>
      <c r="Y923" s="22">
        <f t="shared" si="253"/>
        <v>1150</v>
      </c>
      <c r="Z923" s="22">
        <f t="shared" si="254"/>
        <v>40000</v>
      </c>
      <c r="AA923" s="22">
        <f t="shared" si="255"/>
        <v>23200</v>
      </c>
      <c r="AB923" s="120">
        <f t="shared" si="256"/>
        <v>18400</v>
      </c>
    </row>
    <row r="924" spans="1:28" x14ac:dyDescent="0.25">
      <c r="A924" s="23"/>
      <c r="B924" s="31">
        <v>42385</v>
      </c>
      <c r="C924" s="240">
        <v>46112</v>
      </c>
      <c r="D924" s="577"/>
      <c r="E924" s="23" t="s">
        <v>742</v>
      </c>
      <c r="F924" s="23">
        <v>7</v>
      </c>
      <c r="G924" s="231">
        <v>39662</v>
      </c>
      <c r="H924" s="23" t="s">
        <v>25</v>
      </c>
      <c r="I924" s="577">
        <v>0</v>
      </c>
      <c r="J924" s="23"/>
      <c r="K924" s="23"/>
      <c r="L924" s="23"/>
      <c r="M924" s="69"/>
      <c r="N924" s="68"/>
      <c r="O924" s="23">
        <v>0</v>
      </c>
      <c r="P924" s="23"/>
      <c r="Q924" s="23"/>
      <c r="R924" s="23"/>
      <c r="S924" s="23"/>
      <c r="T924" s="278" t="s">
        <v>741</v>
      </c>
      <c r="U924" s="290">
        <f t="shared" si="250"/>
        <v>5666</v>
      </c>
      <c r="V924" s="21">
        <v>2500</v>
      </c>
      <c r="W924" s="22">
        <f t="shared" si="251"/>
        <v>3166</v>
      </c>
      <c r="X924" s="22">
        <f t="shared" si="252"/>
        <v>1733</v>
      </c>
      <c r="Y924" s="22">
        <f t="shared" si="253"/>
        <v>1433</v>
      </c>
      <c r="Z924" s="22">
        <f t="shared" si="254"/>
        <v>17500</v>
      </c>
      <c r="AA924" s="22">
        <f t="shared" si="255"/>
        <v>12131</v>
      </c>
      <c r="AB924" s="120">
        <f t="shared" si="256"/>
        <v>10031</v>
      </c>
    </row>
    <row r="925" spans="1:28" x14ac:dyDescent="0.25">
      <c r="A925" s="32"/>
      <c r="B925" s="41">
        <v>42385</v>
      </c>
      <c r="C925" s="572">
        <v>46113</v>
      </c>
      <c r="D925" s="23"/>
      <c r="E925" s="32" t="s">
        <v>671</v>
      </c>
      <c r="F925" s="24">
        <v>16</v>
      </c>
      <c r="G925" s="76">
        <v>81600</v>
      </c>
      <c r="H925" s="77" t="s">
        <v>672</v>
      </c>
      <c r="I925" s="68">
        <v>0</v>
      </c>
      <c r="J925" s="23"/>
      <c r="K925" s="23"/>
      <c r="L925" s="23"/>
      <c r="M925" s="69"/>
      <c r="N925" s="68">
        <v>0</v>
      </c>
      <c r="O925" s="23"/>
      <c r="P925" s="23"/>
      <c r="Q925" s="23"/>
      <c r="R925" s="23"/>
      <c r="S925" s="23"/>
      <c r="T925" s="278"/>
      <c r="U925" s="290">
        <f t="shared" si="250"/>
        <v>5100</v>
      </c>
      <c r="V925" s="21">
        <v>2500</v>
      </c>
      <c r="W925" s="22">
        <f t="shared" si="251"/>
        <v>2600</v>
      </c>
      <c r="X925" s="22">
        <f t="shared" si="252"/>
        <v>1450</v>
      </c>
      <c r="Y925" s="22">
        <f t="shared" si="253"/>
        <v>1150</v>
      </c>
      <c r="Z925" s="22">
        <f t="shared" si="254"/>
        <v>40000</v>
      </c>
      <c r="AA925" s="22">
        <f t="shared" si="255"/>
        <v>23200</v>
      </c>
      <c r="AB925" s="120">
        <f t="shared" si="256"/>
        <v>18400</v>
      </c>
    </row>
    <row r="926" spans="1:28" x14ac:dyDescent="0.25">
      <c r="A926" s="23"/>
      <c r="B926" s="41">
        <v>42385</v>
      </c>
      <c r="C926" s="544">
        <v>46114</v>
      </c>
      <c r="D926" s="23"/>
      <c r="E926" s="23" t="s">
        <v>743</v>
      </c>
      <c r="F926" s="16">
        <v>15</v>
      </c>
      <c r="G926" s="59">
        <v>81600</v>
      </c>
      <c r="H926" s="64" t="s">
        <v>672</v>
      </c>
      <c r="I926" s="68">
        <v>0</v>
      </c>
      <c r="J926" s="23"/>
      <c r="K926" s="23"/>
      <c r="L926" s="23"/>
      <c r="M926" s="69"/>
      <c r="N926" s="68">
        <v>0</v>
      </c>
      <c r="O926" s="23"/>
      <c r="P926" s="23"/>
      <c r="Q926" s="23"/>
      <c r="R926" s="23"/>
      <c r="S926" s="23"/>
      <c r="T926" s="278"/>
      <c r="U926" s="290">
        <f t="shared" si="250"/>
        <v>5440</v>
      </c>
      <c r="V926" s="21">
        <v>2500</v>
      </c>
      <c r="W926" s="22">
        <f t="shared" si="251"/>
        <v>2940</v>
      </c>
      <c r="X926" s="22">
        <f t="shared" si="252"/>
        <v>1620</v>
      </c>
      <c r="Y926" s="22">
        <f t="shared" si="253"/>
        <v>1320</v>
      </c>
      <c r="Z926" s="22">
        <f t="shared" si="254"/>
        <v>37500</v>
      </c>
      <c r="AA926" s="22">
        <f t="shared" si="255"/>
        <v>24300</v>
      </c>
      <c r="AB926" s="120">
        <f t="shared" si="256"/>
        <v>19800</v>
      </c>
    </row>
    <row r="927" spans="1:28" x14ac:dyDescent="0.25">
      <c r="A927" s="23"/>
      <c r="B927" s="41">
        <v>42385</v>
      </c>
      <c r="C927" s="544">
        <v>46115</v>
      </c>
      <c r="D927" s="23"/>
      <c r="E927" s="23" t="s">
        <v>744</v>
      </c>
      <c r="F927" s="16">
        <v>15</v>
      </c>
      <c r="G927" s="59">
        <v>75600</v>
      </c>
      <c r="H927" s="64" t="s">
        <v>672</v>
      </c>
      <c r="I927" s="68">
        <v>0</v>
      </c>
      <c r="J927" s="23"/>
      <c r="K927" s="23"/>
      <c r="L927" s="23"/>
      <c r="M927" s="69"/>
      <c r="N927" s="68">
        <v>0</v>
      </c>
      <c r="O927" s="23"/>
      <c r="P927" s="23"/>
      <c r="Q927" s="23"/>
      <c r="R927" s="23"/>
      <c r="S927" s="23"/>
      <c r="T927" s="278"/>
      <c r="U927" s="290">
        <f t="shared" si="250"/>
        <v>5040</v>
      </c>
      <c r="V927" s="21">
        <v>2500</v>
      </c>
      <c r="W927" s="22">
        <f t="shared" si="251"/>
        <v>2540</v>
      </c>
      <c r="X927" s="22">
        <f t="shared" si="252"/>
        <v>1420</v>
      </c>
      <c r="Y927" s="22">
        <f t="shared" si="253"/>
        <v>1120</v>
      </c>
      <c r="Z927" s="22">
        <f t="shared" si="254"/>
        <v>37500</v>
      </c>
      <c r="AA927" s="22">
        <f t="shared" si="255"/>
        <v>21300</v>
      </c>
      <c r="AB927" s="120">
        <f t="shared" si="256"/>
        <v>16800</v>
      </c>
    </row>
    <row r="928" spans="1:28" x14ac:dyDescent="0.25">
      <c r="A928" s="23"/>
      <c r="B928" s="41">
        <v>42385</v>
      </c>
      <c r="C928" s="544">
        <v>46116</v>
      </c>
      <c r="D928" s="23"/>
      <c r="E928" s="23" t="s">
        <v>167</v>
      </c>
      <c r="F928" s="16">
        <v>16</v>
      </c>
      <c r="G928" s="59">
        <v>81600</v>
      </c>
      <c r="H928" s="64" t="s">
        <v>672</v>
      </c>
      <c r="I928" s="68">
        <v>0</v>
      </c>
      <c r="J928" s="23"/>
      <c r="K928" s="23"/>
      <c r="L928" s="23"/>
      <c r="M928" s="69"/>
      <c r="N928" s="68">
        <v>0</v>
      </c>
      <c r="O928" s="23"/>
      <c r="P928" s="23"/>
      <c r="Q928" s="23"/>
      <c r="R928" s="23"/>
      <c r="S928" s="23"/>
      <c r="T928" s="278"/>
      <c r="U928" s="290">
        <f t="shared" si="250"/>
        <v>5100</v>
      </c>
      <c r="V928" s="21">
        <v>2500</v>
      </c>
      <c r="W928" s="22">
        <f t="shared" si="251"/>
        <v>2600</v>
      </c>
      <c r="X928" s="22">
        <f t="shared" si="252"/>
        <v>1450</v>
      </c>
      <c r="Y928" s="22">
        <f t="shared" si="253"/>
        <v>1150</v>
      </c>
      <c r="Z928" s="22">
        <f t="shared" si="254"/>
        <v>40000</v>
      </c>
      <c r="AA928" s="22">
        <f t="shared" si="255"/>
        <v>23200</v>
      </c>
      <c r="AB928" s="120">
        <f t="shared" si="256"/>
        <v>18400</v>
      </c>
    </row>
    <row r="929" spans="1:28" x14ac:dyDescent="0.25">
      <c r="A929" s="23"/>
      <c r="B929" s="41">
        <v>42385</v>
      </c>
      <c r="C929" s="544">
        <v>46117</v>
      </c>
      <c r="D929" s="23"/>
      <c r="E929" s="23" t="s">
        <v>745</v>
      </c>
      <c r="F929" s="16">
        <v>16</v>
      </c>
      <c r="G929" s="59">
        <v>81600</v>
      </c>
      <c r="H929" s="64" t="s">
        <v>672</v>
      </c>
      <c r="I929" s="68">
        <v>0</v>
      </c>
      <c r="J929" s="23"/>
      <c r="K929" s="23"/>
      <c r="L929" s="23"/>
      <c r="M929" s="69"/>
      <c r="N929" s="68">
        <v>0</v>
      </c>
      <c r="O929" s="23"/>
      <c r="P929" s="23"/>
      <c r="Q929" s="23"/>
      <c r="R929" s="23"/>
      <c r="S929" s="23"/>
      <c r="T929" s="278"/>
      <c r="U929" s="290">
        <f t="shared" si="250"/>
        <v>5100</v>
      </c>
      <c r="V929" s="21">
        <v>2500</v>
      </c>
      <c r="W929" s="22">
        <f t="shared" si="251"/>
        <v>2600</v>
      </c>
      <c r="X929" s="22">
        <f t="shared" si="252"/>
        <v>1450</v>
      </c>
      <c r="Y929" s="22">
        <f t="shared" si="253"/>
        <v>1150</v>
      </c>
      <c r="Z929" s="22">
        <f t="shared" si="254"/>
        <v>40000</v>
      </c>
      <c r="AA929" s="22">
        <f t="shared" si="255"/>
        <v>23200</v>
      </c>
      <c r="AB929" s="120">
        <f t="shared" si="256"/>
        <v>18400</v>
      </c>
    </row>
    <row r="930" spans="1:28" x14ac:dyDescent="0.25">
      <c r="A930" s="23"/>
      <c r="B930" s="41">
        <v>42385</v>
      </c>
      <c r="C930" s="544">
        <v>46118</v>
      </c>
      <c r="D930" s="23"/>
      <c r="E930" s="23" t="s">
        <v>746</v>
      </c>
      <c r="F930" s="16">
        <v>16</v>
      </c>
      <c r="G930" s="59">
        <v>81600</v>
      </c>
      <c r="H930" s="64" t="s">
        <v>672</v>
      </c>
      <c r="I930" s="68">
        <v>0</v>
      </c>
      <c r="J930" s="23"/>
      <c r="K930" s="23"/>
      <c r="L930" s="23"/>
      <c r="M930" s="69"/>
      <c r="N930" s="68">
        <v>0</v>
      </c>
      <c r="O930" s="23"/>
      <c r="P930" s="23"/>
      <c r="Q930" s="23"/>
      <c r="R930" s="23"/>
      <c r="S930" s="23"/>
      <c r="T930" s="278"/>
      <c r="U930" s="290">
        <f t="shared" si="250"/>
        <v>5100</v>
      </c>
      <c r="V930" s="21">
        <v>2500</v>
      </c>
      <c r="W930" s="22">
        <f t="shared" si="251"/>
        <v>2600</v>
      </c>
      <c r="X930" s="22">
        <f t="shared" si="252"/>
        <v>1450</v>
      </c>
      <c r="Y930" s="22">
        <f t="shared" si="253"/>
        <v>1150</v>
      </c>
      <c r="Z930" s="22">
        <f t="shared" si="254"/>
        <v>40000</v>
      </c>
      <c r="AA930" s="22">
        <f t="shared" si="255"/>
        <v>23200</v>
      </c>
      <c r="AB930" s="120">
        <f t="shared" si="256"/>
        <v>18400</v>
      </c>
    </row>
    <row r="931" spans="1:28" x14ac:dyDescent="0.25">
      <c r="A931" s="94"/>
      <c r="B931" s="550">
        <v>42385</v>
      </c>
      <c r="C931" s="544">
        <v>46119</v>
      </c>
      <c r="D931" s="23"/>
      <c r="E931" s="94" t="s">
        <v>179</v>
      </c>
      <c r="F931" s="56">
        <v>15</v>
      </c>
      <c r="G931" s="95">
        <v>76500</v>
      </c>
      <c r="H931" s="106" t="s">
        <v>672</v>
      </c>
      <c r="I931" s="68">
        <v>0</v>
      </c>
      <c r="J931" s="23"/>
      <c r="K931" s="23"/>
      <c r="L931" s="23"/>
      <c r="M931" s="69"/>
      <c r="N931" s="68">
        <v>0</v>
      </c>
      <c r="O931" s="23"/>
      <c r="P931" s="23"/>
      <c r="Q931" s="23"/>
      <c r="R931" s="23"/>
      <c r="S931" s="23"/>
      <c r="T931" s="278"/>
      <c r="U931" s="290">
        <f t="shared" si="250"/>
        <v>5100</v>
      </c>
      <c r="V931" s="21">
        <v>2500</v>
      </c>
      <c r="W931" s="22">
        <f t="shared" si="251"/>
        <v>2600</v>
      </c>
      <c r="X931" s="22">
        <f t="shared" si="252"/>
        <v>1450</v>
      </c>
      <c r="Y931" s="22">
        <f t="shared" si="253"/>
        <v>1150</v>
      </c>
      <c r="Z931" s="22">
        <f t="shared" si="254"/>
        <v>37500</v>
      </c>
      <c r="AA931" s="22">
        <f t="shared" si="255"/>
        <v>21750</v>
      </c>
      <c r="AB931" s="120">
        <f t="shared" si="256"/>
        <v>17250</v>
      </c>
    </row>
    <row r="932" spans="1:28" x14ac:dyDescent="0.25">
      <c r="A932" s="23"/>
      <c r="B932" s="31">
        <v>42385</v>
      </c>
      <c r="C932" s="240">
        <v>46120</v>
      </c>
      <c r="D932" s="577"/>
      <c r="E932" s="23" t="s">
        <v>185</v>
      </c>
      <c r="F932" s="23">
        <v>7</v>
      </c>
      <c r="G932" s="231">
        <v>39662</v>
      </c>
      <c r="H932" s="23" t="s">
        <v>25</v>
      </c>
      <c r="I932" s="577">
        <v>0</v>
      </c>
      <c r="J932" s="23"/>
      <c r="K932" s="23"/>
      <c r="L932" s="23"/>
      <c r="M932" s="69"/>
      <c r="N932" s="68">
        <v>0</v>
      </c>
      <c r="O932" s="23"/>
      <c r="P932" s="23"/>
      <c r="Q932" s="23"/>
      <c r="R932" s="23"/>
      <c r="S932" s="23"/>
      <c r="T932" s="278" t="s">
        <v>747</v>
      </c>
      <c r="U932" s="290">
        <f t="shared" si="250"/>
        <v>5666</v>
      </c>
      <c r="V932" s="21">
        <v>2500</v>
      </c>
      <c r="W932" s="22">
        <f t="shared" si="251"/>
        <v>3166</v>
      </c>
      <c r="X932" s="22">
        <f t="shared" si="252"/>
        <v>1733</v>
      </c>
      <c r="Y932" s="22">
        <f t="shared" si="253"/>
        <v>1433</v>
      </c>
      <c r="Z932" s="22">
        <f t="shared" si="254"/>
        <v>17500</v>
      </c>
      <c r="AA932" s="22">
        <f t="shared" si="255"/>
        <v>12131</v>
      </c>
      <c r="AB932" s="120">
        <f t="shared" si="256"/>
        <v>10031</v>
      </c>
    </row>
    <row r="933" spans="1:28" x14ac:dyDescent="0.25">
      <c r="A933" s="23"/>
      <c r="B933" s="31">
        <v>42385</v>
      </c>
      <c r="C933" s="240">
        <v>46121</v>
      </c>
      <c r="D933" s="577"/>
      <c r="E933" s="23" t="s">
        <v>748</v>
      </c>
      <c r="F933" s="23">
        <v>15</v>
      </c>
      <c r="G933" s="231">
        <v>85000</v>
      </c>
      <c r="H933" s="23" t="s">
        <v>25</v>
      </c>
      <c r="I933" s="577">
        <v>0</v>
      </c>
      <c r="J933" s="23"/>
      <c r="K933" s="23"/>
      <c r="L933" s="23"/>
      <c r="M933" s="69"/>
      <c r="N933" s="68">
        <v>0</v>
      </c>
      <c r="O933" s="23"/>
      <c r="P933" s="23"/>
      <c r="Q933" s="23"/>
      <c r="R933" s="23"/>
      <c r="S933" s="23"/>
      <c r="T933" s="278"/>
      <c r="U933" s="290">
        <f t="shared" si="250"/>
        <v>5666.666666666667</v>
      </c>
      <c r="V933" s="21">
        <v>2500</v>
      </c>
      <c r="W933" s="22">
        <f t="shared" si="251"/>
        <v>3166.666666666667</v>
      </c>
      <c r="X933" s="22">
        <f t="shared" si="252"/>
        <v>1733.3333333333335</v>
      </c>
      <c r="Y933" s="22">
        <f t="shared" si="253"/>
        <v>1433.3333333333335</v>
      </c>
      <c r="Z933" s="22">
        <f t="shared" si="254"/>
        <v>37500</v>
      </c>
      <c r="AA933" s="22">
        <f t="shared" si="255"/>
        <v>26000.000000000004</v>
      </c>
      <c r="AB933" s="120">
        <f t="shared" si="256"/>
        <v>21500.000000000004</v>
      </c>
    </row>
    <row r="934" spans="1:28" x14ac:dyDescent="0.25">
      <c r="A934" s="32"/>
      <c r="B934" s="41">
        <v>42385</v>
      </c>
      <c r="C934" s="572">
        <v>46122</v>
      </c>
      <c r="D934" s="23"/>
      <c r="E934" s="32" t="s">
        <v>731</v>
      </c>
      <c r="F934" s="24">
        <v>30</v>
      </c>
      <c r="G934" s="76">
        <v>153000</v>
      </c>
      <c r="H934" s="77" t="s">
        <v>672</v>
      </c>
      <c r="I934" s="68">
        <v>0</v>
      </c>
      <c r="J934" s="23"/>
      <c r="K934" s="23"/>
      <c r="L934" s="23"/>
      <c r="M934" s="69"/>
      <c r="N934" s="68"/>
      <c r="O934" s="23">
        <v>0</v>
      </c>
      <c r="P934" s="23"/>
      <c r="Q934" s="23"/>
      <c r="R934" s="23"/>
      <c r="S934" s="23"/>
      <c r="T934" s="278"/>
      <c r="U934" s="290">
        <f t="shared" si="250"/>
        <v>5100</v>
      </c>
      <c r="V934" s="21">
        <v>2500</v>
      </c>
      <c r="W934" s="22">
        <f t="shared" si="251"/>
        <v>2600</v>
      </c>
      <c r="X934" s="22">
        <f t="shared" si="252"/>
        <v>1450</v>
      </c>
      <c r="Y934" s="22">
        <f t="shared" si="253"/>
        <v>1150</v>
      </c>
      <c r="Z934" s="22">
        <f t="shared" si="254"/>
        <v>75000</v>
      </c>
      <c r="AA934" s="22">
        <f t="shared" si="255"/>
        <v>43500</v>
      </c>
      <c r="AB934" s="120">
        <f t="shared" si="256"/>
        <v>34500</v>
      </c>
    </row>
    <row r="935" spans="1:28" ht="15.75" thickBot="1" x14ac:dyDescent="0.3">
      <c r="A935" s="42"/>
      <c r="B935" s="43">
        <v>42385</v>
      </c>
      <c r="C935" s="543">
        <v>46123</v>
      </c>
      <c r="D935" s="42"/>
      <c r="E935" s="42" t="s">
        <v>749</v>
      </c>
      <c r="F935" s="35">
        <v>16</v>
      </c>
      <c r="G935" s="82">
        <v>81600</v>
      </c>
      <c r="H935" s="236" t="s">
        <v>672</v>
      </c>
      <c r="I935" s="70">
        <v>0</v>
      </c>
      <c r="J935" s="42"/>
      <c r="K935" s="42"/>
      <c r="L935" s="42"/>
      <c r="M935" s="71"/>
      <c r="N935" s="70"/>
      <c r="O935" s="42">
        <v>0</v>
      </c>
      <c r="P935" s="42"/>
      <c r="Q935" s="42"/>
      <c r="R935" s="42"/>
      <c r="S935" s="42"/>
      <c r="T935" s="279"/>
      <c r="U935" s="290">
        <f t="shared" si="250"/>
        <v>5100</v>
      </c>
      <c r="V935" s="21">
        <v>2500</v>
      </c>
      <c r="W935" s="22">
        <f t="shared" si="251"/>
        <v>2600</v>
      </c>
      <c r="X935" s="22">
        <f t="shared" si="252"/>
        <v>1450</v>
      </c>
      <c r="Y935" s="22">
        <f t="shared" si="253"/>
        <v>1150</v>
      </c>
      <c r="Z935" s="22">
        <f t="shared" si="254"/>
        <v>40000</v>
      </c>
      <c r="AA935" s="22">
        <f t="shared" si="255"/>
        <v>23200</v>
      </c>
      <c r="AB935" s="120">
        <f t="shared" si="256"/>
        <v>18400</v>
      </c>
    </row>
    <row r="936" spans="1:28" x14ac:dyDescent="0.25">
      <c r="A936" s="116"/>
      <c r="B936" s="550">
        <v>42387</v>
      </c>
      <c r="C936" s="572">
        <v>46124</v>
      </c>
      <c r="D936" s="32"/>
      <c r="E936" s="116" t="s">
        <v>671</v>
      </c>
      <c r="F936" s="233">
        <v>16</v>
      </c>
      <c r="G936" s="557">
        <v>81600</v>
      </c>
      <c r="H936" s="558" t="s">
        <v>672</v>
      </c>
      <c r="I936" s="78">
        <v>0</v>
      </c>
      <c r="J936" s="32"/>
      <c r="K936" s="32"/>
      <c r="L936" s="32"/>
      <c r="M936" s="80"/>
      <c r="N936" s="78"/>
      <c r="O936" s="32">
        <v>0</v>
      </c>
      <c r="P936" s="32"/>
      <c r="Q936" s="32"/>
      <c r="R936" s="32"/>
      <c r="S936" s="32"/>
      <c r="T936" s="280"/>
      <c r="U936" s="290">
        <f t="shared" si="250"/>
        <v>5100</v>
      </c>
      <c r="V936" s="21">
        <v>2500</v>
      </c>
      <c r="W936" s="22">
        <f t="shared" si="251"/>
        <v>2600</v>
      </c>
      <c r="X936" s="22">
        <f t="shared" si="252"/>
        <v>1450</v>
      </c>
      <c r="Y936" s="22">
        <f t="shared" si="253"/>
        <v>1150</v>
      </c>
      <c r="Z936" s="22">
        <f t="shared" si="254"/>
        <v>40000</v>
      </c>
      <c r="AA936" s="22">
        <f t="shared" si="255"/>
        <v>23200</v>
      </c>
      <c r="AB936" s="120">
        <f t="shared" si="256"/>
        <v>18400</v>
      </c>
    </row>
    <row r="937" spans="1:28" x14ac:dyDescent="0.25">
      <c r="A937" s="23"/>
      <c r="B937" s="31">
        <v>42387</v>
      </c>
      <c r="C937" s="240">
        <v>46125</v>
      </c>
      <c r="D937" s="577"/>
      <c r="E937" s="23" t="s">
        <v>155</v>
      </c>
      <c r="F937" s="23">
        <v>7</v>
      </c>
      <c r="G937" s="231">
        <v>39662</v>
      </c>
      <c r="H937" s="23" t="s">
        <v>25</v>
      </c>
      <c r="I937" s="577">
        <v>0</v>
      </c>
      <c r="J937" s="23"/>
      <c r="K937" s="23"/>
      <c r="L937" s="23"/>
      <c r="M937" s="69"/>
      <c r="N937" s="68"/>
      <c r="O937" s="23">
        <v>0</v>
      </c>
      <c r="P937" s="23"/>
      <c r="Q937" s="23"/>
      <c r="R937" s="23"/>
      <c r="S937" s="23"/>
      <c r="T937" s="278" t="s">
        <v>750</v>
      </c>
      <c r="U937" s="290">
        <f t="shared" si="250"/>
        <v>5666</v>
      </c>
      <c r="V937" s="21">
        <v>2500</v>
      </c>
      <c r="W937" s="22">
        <f t="shared" si="251"/>
        <v>3166</v>
      </c>
      <c r="X937" s="22">
        <f t="shared" si="252"/>
        <v>1733</v>
      </c>
      <c r="Y937" s="22">
        <f t="shared" si="253"/>
        <v>1433</v>
      </c>
      <c r="Z937" s="22">
        <f t="shared" si="254"/>
        <v>17500</v>
      </c>
      <c r="AA937" s="22">
        <f t="shared" si="255"/>
        <v>12131</v>
      </c>
      <c r="AB937" s="120">
        <f t="shared" si="256"/>
        <v>10031</v>
      </c>
    </row>
    <row r="938" spans="1:28" x14ac:dyDescent="0.25">
      <c r="A938" s="23"/>
      <c r="B938" s="31">
        <v>42387</v>
      </c>
      <c r="C938" s="240">
        <v>46126</v>
      </c>
      <c r="D938" s="577"/>
      <c r="E938" s="23" t="s">
        <v>175</v>
      </c>
      <c r="F938" s="23">
        <v>7</v>
      </c>
      <c r="G938" s="231">
        <v>39662</v>
      </c>
      <c r="H938" s="23" t="s">
        <v>25</v>
      </c>
      <c r="I938" s="577">
        <v>0</v>
      </c>
      <c r="J938" s="23"/>
      <c r="K938" s="23"/>
      <c r="L938" s="23"/>
      <c r="M938" s="69"/>
      <c r="N938" s="68"/>
      <c r="O938" s="23">
        <v>0</v>
      </c>
      <c r="P938" s="23"/>
      <c r="Q938" s="23"/>
      <c r="R938" s="23"/>
      <c r="S938" s="23"/>
      <c r="T938" s="278" t="s">
        <v>751</v>
      </c>
      <c r="U938" s="290">
        <f t="shared" si="250"/>
        <v>5666</v>
      </c>
      <c r="V938" s="21">
        <v>2500</v>
      </c>
      <c r="W938" s="22">
        <f t="shared" si="251"/>
        <v>3166</v>
      </c>
      <c r="X938" s="22">
        <f t="shared" si="252"/>
        <v>1733</v>
      </c>
      <c r="Y938" s="22">
        <f t="shared" si="253"/>
        <v>1433</v>
      </c>
      <c r="Z938" s="22">
        <f t="shared" si="254"/>
        <v>17500</v>
      </c>
      <c r="AA938" s="22">
        <f t="shared" si="255"/>
        <v>12131</v>
      </c>
      <c r="AB938" s="120">
        <f t="shared" si="256"/>
        <v>10031</v>
      </c>
    </row>
    <row r="939" spans="1:28" x14ac:dyDescent="0.25">
      <c r="A939" s="32"/>
      <c r="B939" s="41">
        <v>42387</v>
      </c>
      <c r="C939" s="572">
        <v>46127</v>
      </c>
      <c r="D939" s="23"/>
      <c r="E939" s="32" t="s">
        <v>634</v>
      </c>
      <c r="F939" s="24">
        <v>15</v>
      </c>
      <c r="G939" s="234">
        <v>76500</v>
      </c>
      <c r="H939" s="77" t="s">
        <v>672</v>
      </c>
      <c r="I939" s="68">
        <v>0</v>
      </c>
      <c r="J939" s="23"/>
      <c r="K939" s="23"/>
      <c r="L939" s="23"/>
      <c r="M939" s="69"/>
      <c r="N939" s="68"/>
      <c r="O939" s="23">
        <v>0</v>
      </c>
      <c r="P939" s="23"/>
      <c r="Q939" s="23"/>
      <c r="R939" s="23"/>
      <c r="S939" s="23"/>
      <c r="T939" s="278"/>
      <c r="U939" s="290">
        <f t="shared" si="250"/>
        <v>5100</v>
      </c>
      <c r="V939" s="21">
        <v>2500</v>
      </c>
      <c r="W939" s="22">
        <f t="shared" si="251"/>
        <v>2600</v>
      </c>
      <c r="X939" s="22">
        <f t="shared" si="252"/>
        <v>1450</v>
      </c>
      <c r="Y939" s="22">
        <f t="shared" si="253"/>
        <v>1150</v>
      </c>
      <c r="Z939" s="22">
        <f t="shared" si="254"/>
        <v>37500</v>
      </c>
      <c r="AA939" s="22">
        <f t="shared" si="255"/>
        <v>21750</v>
      </c>
      <c r="AB939" s="120">
        <f t="shared" si="256"/>
        <v>17250</v>
      </c>
    </row>
    <row r="940" spans="1:28" x14ac:dyDescent="0.25">
      <c r="A940" s="94"/>
      <c r="B940" s="550">
        <v>42387</v>
      </c>
      <c r="C940" s="544">
        <v>46128</v>
      </c>
      <c r="D940" s="23"/>
      <c r="E940" s="94" t="s">
        <v>167</v>
      </c>
      <c r="F940" s="56">
        <v>16</v>
      </c>
      <c r="G940" s="232">
        <v>81600</v>
      </c>
      <c r="H940" s="106" t="s">
        <v>672</v>
      </c>
      <c r="I940" s="68">
        <v>0</v>
      </c>
      <c r="J940" s="23"/>
      <c r="K940" s="23"/>
      <c r="L940" s="23"/>
      <c r="M940" s="69"/>
      <c r="N940" s="68"/>
      <c r="O940" s="23">
        <v>0</v>
      </c>
      <c r="P940" s="23"/>
      <c r="Q940" s="23"/>
      <c r="R940" s="23"/>
      <c r="S940" s="23"/>
      <c r="T940" s="278"/>
      <c r="U940" s="290">
        <f t="shared" si="250"/>
        <v>5100</v>
      </c>
      <c r="V940" s="21">
        <v>2500</v>
      </c>
      <c r="W940" s="22">
        <f t="shared" si="251"/>
        <v>2600</v>
      </c>
      <c r="X940" s="22">
        <f t="shared" si="252"/>
        <v>1450</v>
      </c>
      <c r="Y940" s="22">
        <f t="shared" si="253"/>
        <v>1150</v>
      </c>
      <c r="Z940" s="22">
        <f t="shared" si="254"/>
        <v>40000</v>
      </c>
      <c r="AA940" s="22">
        <f t="shared" si="255"/>
        <v>23200</v>
      </c>
      <c r="AB940" s="120">
        <f t="shared" si="256"/>
        <v>18400</v>
      </c>
    </row>
    <row r="941" spans="1:28" x14ac:dyDescent="0.25">
      <c r="A941" s="23"/>
      <c r="B941" s="31">
        <v>42387</v>
      </c>
      <c r="C941" s="240">
        <v>46129</v>
      </c>
      <c r="D941" s="577"/>
      <c r="E941" s="23" t="s">
        <v>77</v>
      </c>
      <c r="F941" s="23">
        <v>7</v>
      </c>
      <c r="G941" s="231">
        <v>39662</v>
      </c>
      <c r="H941" s="23" t="s">
        <v>25</v>
      </c>
      <c r="I941" s="577">
        <v>0</v>
      </c>
      <c r="J941" s="23"/>
      <c r="K941" s="23"/>
      <c r="L941" s="23"/>
      <c r="M941" s="69"/>
      <c r="N941" s="68"/>
      <c r="O941" s="23">
        <v>0</v>
      </c>
      <c r="P941" s="23"/>
      <c r="Q941" s="23"/>
      <c r="R941" s="23"/>
      <c r="S941" s="23"/>
      <c r="T941" s="278" t="s">
        <v>752</v>
      </c>
      <c r="U941" s="290">
        <f t="shared" si="250"/>
        <v>5666</v>
      </c>
      <c r="V941" s="21">
        <v>2500</v>
      </c>
      <c r="W941" s="22">
        <f t="shared" si="251"/>
        <v>3166</v>
      </c>
      <c r="X941" s="22">
        <f t="shared" si="252"/>
        <v>1733</v>
      </c>
      <c r="Y941" s="22">
        <f t="shared" si="253"/>
        <v>1433</v>
      </c>
      <c r="Z941" s="22">
        <f t="shared" si="254"/>
        <v>17500</v>
      </c>
      <c r="AA941" s="22">
        <f t="shared" si="255"/>
        <v>12131</v>
      </c>
      <c r="AB941" s="120">
        <f t="shared" si="256"/>
        <v>10031</v>
      </c>
    </row>
    <row r="942" spans="1:28" x14ac:dyDescent="0.25">
      <c r="A942" s="32"/>
      <c r="B942" s="41">
        <v>42387</v>
      </c>
      <c r="C942" s="572">
        <v>46130</v>
      </c>
      <c r="D942" s="23"/>
      <c r="E942" s="32" t="s">
        <v>633</v>
      </c>
      <c r="F942" s="24">
        <v>15</v>
      </c>
      <c r="G942" s="234">
        <v>76500</v>
      </c>
      <c r="H942" s="77" t="s">
        <v>672</v>
      </c>
      <c r="I942" s="68">
        <v>0</v>
      </c>
      <c r="J942" s="23"/>
      <c r="K942" s="23"/>
      <c r="L942" s="23"/>
      <c r="M942" s="69"/>
      <c r="N942" s="68"/>
      <c r="O942" s="23">
        <v>0</v>
      </c>
      <c r="P942" s="23"/>
      <c r="Q942" s="23"/>
      <c r="R942" s="23"/>
      <c r="S942" s="23"/>
      <c r="T942" s="278"/>
      <c r="U942" s="290">
        <f t="shared" si="250"/>
        <v>5100</v>
      </c>
      <c r="V942" s="21">
        <v>2500</v>
      </c>
      <c r="W942" s="22">
        <f t="shared" si="251"/>
        <v>2600</v>
      </c>
      <c r="X942" s="22">
        <f t="shared" si="252"/>
        <v>1450</v>
      </c>
      <c r="Y942" s="22">
        <f t="shared" si="253"/>
        <v>1150</v>
      </c>
      <c r="Z942" s="22">
        <f t="shared" si="254"/>
        <v>37500</v>
      </c>
      <c r="AA942" s="22">
        <f t="shared" si="255"/>
        <v>21750</v>
      </c>
      <c r="AB942" s="120">
        <f t="shared" si="256"/>
        <v>17250</v>
      </c>
    </row>
    <row r="943" spans="1:28" ht="15.75" thickBot="1" x14ac:dyDescent="0.3">
      <c r="A943" s="94"/>
      <c r="B943" s="550">
        <v>42387</v>
      </c>
      <c r="C943" s="544">
        <v>46131</v>
      </c>
      <c r="D943" s="23"/>
      <c r="E943" s="94" t="s">
        <v>671</v>
      </c>
      <c r="F943" s="56">
        <v>16</v>
      </c>
      <c r="G943" s="232">
        <v>81600</v>
      </c>
      <c r="H943" s="106" t="s">
        <v>672</v>
      </c>
      <c r="I943" s="68">
        <v>0</v>
      </c>
      <c r="J943" s="23"/>
      <c r="K943" s="23"/>
      <c r="L943" s="23"/>
      <c r="M943" s="69"/>
      <c r="N943" s="68"/>
      <c r="O943" s="23">
        <v>0</v>
      </c>
      <c r="P943" s="23"/>
      <c r="Q943" s="23"/>
      <c r="R943" s="23"/>
      <c r="S943" s="23"/>
      <c r="T943" s="278"/>
      <c r="U943" s="291">
        <f t="shared" si="250"/>
        <v>5100</v>
      </c>
      <c r="V943" s="121">
        <v>2500</v>
      </c>
      <c r="W943" s="122">
        <f t="shared" si="251"/>
        <v>2600</v>
      </c>
      <c r="X943" s="122">
        <f t="shared" si="252"/>
        <v>1450</v>
      </c>
      <c r="Y943" s="122">
        <f t="shared" si="253"/>
        <v>1150</v>
      </c>
      <c r="Z943" s="122">
        <f t="shared" si="254"/>
        <v>40000</v>
      </c>
      <c r="AA943" s="122">
        <f t="shared" si="255"/>
        <v>23200</v>
      </c>
      <c r="AB943" s="123">
        <f t="shared" si="256"/>
        <v>18400</v>
      </c>
    </row>
    <row r="944" spans="1:28" ht="15.75" thickBot="1" x14ac:dyDescent="0.3">
      <c r="A944" s="573"/>
      <c r="B944" s="580">
        <v>42387</v>
      </c>
      <c r="C944" s="581">
        <v>46132</v>
      </c>
      <c r="D944" s="23"/>
      <c r="E944" s="573" t="s">
        <v>80</v>
      </c>
      <c r="F944" s="582">
        <v>15</v>
      </c>
      <c r="G944" s="583">
        <f>+F944*5100</f>
        <v>76500</v>
      </c>
      <c r="H944" s="584" t="s">
        <v>22</v>
      </c>
      <c r="I944" s="68">
        <v>0</v>
      </c>
      <c r="J944" s="23"/>
      <c r="K944" s="23"/>
      <c r="L944" s="23"/>
      <c r="M944" s="69"/>
      <c r="N944" s="68"/>
      <c r="O944" s="23">
        <v>0</v>
      </c>
      <c r="P944" s="23"/>
      <c r="Q944" s="23"/>
      <c r="R944" s="23"/>
      <c r="S944" s="23"/>
      <c r="T944" s="135"/>
      <c r="U944" s="292">
        <f t="shared" si="250"/>
        <v>5100</v>
      </c>
      <c r="V944" s="124">
        <v>2500</v>
      </c>
      <c r="W944" s="125">
        <f t="shared" si="251"/>
        <v>2600</v>
      </c>
      <c r="X944" s="125">
        <f>+W944-Y944</f>
        <v>1450</v>
      </c>
      <c r="Y944" s="125">
        <f t="shared" si="253"/>
        <v>1150</v>
      </c>
      <c r="Z944" s="125">
        <f t="shared" si="254"/>
        <v>37500</v>
      </c>
      <c r="AA944" s="125">
        <f t="shared" si="255"/>
        <v>21750</v>
      </c>
      <c r="AB944" s="126">
        <f t="shared" si="256"/>
        <v>17250</v>
      </c>
    </row>
    <row r="945" spans="1:28" ht="15.75" thickBot="1" x14ac:dyDescent="0.3">
      <c r="A945" s="23"/>
      <c r="B945" s="549">
        <v>42387</v>
      </c>
      <c r="C945" s="544">
        <v>46133</v>
      </c>
      <c r="D945" s="155"/>
      <c r="E945" s="94" t="s">
        <v>74</v>
      </c>
      <c r="F945" s="94">
        <v>7</v>
      </c>
      <c r="G945" s="232">
        <v>39662</v>
      </c>
      <c r="H945" s="94" t="s">
        <v>25</v>
      </c>
      <c r="I945" s="155">
        <v>0</v>
      </c>
      <c r="J945" s="23"/>
      <c r="K945" s="23"/>
      <c r="L945" s="94"/>
      <c r="M945" s="69"/>
      <c r="N945" s="68"/>
      <c r="O945" s="23">
        <v>0</v>
      </c>
      <c r="P945" s="23"/>
      <c r="Q945" s="23"/>
      <c r="R945" s="23"/>
      <c r="S945" s="23"/>
      <c r="T945" s="278" t="s">
        <v>753</v>
      </c>
      <c r="U945" s="292">
        <f t="shared" ref="U945" si="257">+G945/F945</f>
        <v>5666</v>
      </c>
      <c r="V945" s="124">
        <v>2500</v>
      </c>
      <c r="W945" s="125">
        <f t="shared" si="251"/>
        <v>3166</v>
      </c>
      <c r="X945" s="125">
        <f>+W945-Y945</f>
        <v>1733</v>
      </c>
      <c r="Y945" s="125">
        <f t="shared" si="253"/>
        <v>1433</v>
      </c>
      <c r="Z945" s="125">
        <f t="shared" si="254"/>
        <v>17500</v>
      </c>
      <c r="AA945" s="125">
        <f t="shared" si="255"/>
        <v>12131</v>
      </c>
      <c r="AB945" s="126">
        <f t="shared" si="256"/>
        <v>10031</v>
      </c>
    </row>
    <row r="946" spans="1:28" x14ac:dyDescent="0.25">
      <c r="A946" s="32"/>
      <c r="B946" s="31">
        <v>42387</v>
      </c>
      <c r="C946" s="16">
        <v>46134</v>
      </c>
      <c r="D946" s="23">
        <v>10229</v>
      </c>
      <c r="E946" s="23" t="s">
        <v>86</v>
      </c>
      <c r="F946" s="23">
        <v>14</v>
      </c>
      <c r="G946" s="231"/>
      <c r="H946" s="23" t="s">
        <v>50</v>
      </c>
      <c r="I946" s="23"/>
      <c r="J946" s="23"/>
      <c r="K946" s="23"/>
      <c r="L946" s="23">
        <v>0</v>
      </c>
      <c r="M946" s="69"/>
      <c r="N946" s="68"/>
      <c r="O946" s="23">
        <v>0</v>
      </c>
      <c r="P946" s="23"/>
      <c r="Q946" s="23"/>
      <c r="R946" s="23"/>
      <c r="S946" s="23"/>
      <c r="T946" s="135"/>
    </row>
    <row r="947" spans="1:28" x14ac:dyDescent="0.25">
      <c r="A947" s="23"/>
      <c r="B947" s="31">
        <v>42387</v>
      </c>
      <c r="C947" s="16">
        <v>46135</v>
      </c>
      <c r="D947" s="23">
        <v>10230</v>
      </c>
      <c r="E947" s="23" t="s">
        <v>117</v>
      </c>
      <c r="F947" s="23">
        <v>14</v>
      </c>
      <c r="G947" s="231"/>
      <c r="H947" s="23" t="s">
        <v>50</v>
      </c>
      <c r="I947" s="23">
        <v>0</v>
      </c>
      <c r="J947" s="23"/>
      <c r="K947" s="23"/>
      <c r="L947" s="23"/>
      <c r="M947" s="69"/>
      <c r="N947" s="68"/>
      <c r="O947" s="23">
        <v>0</v>
      </c>
      <c r="P947" s="23"/>
      <c r="Q947" s="23"/>
      <c r="R947" s="23"/>
      <c r="S947" s="23"/>
      <c r="T947" s="135"/>
    </row>
    <row r="948" spans="1:28" ht="15.75" thickBot="1" x14ac:dyDescent="0.3">
      <c r="A948" s="23"/>
      <c r="B948" s="31">
        <v>42387</v>
      </c>
      <c r="C948" s="16">
        <v>46136</v>
      </c>
      <c r="D948" s="23">
        <v>10232</v>
      </c>
      <c r="E948" s="23" t="s">
        <v>94</v>
      </c>
      <c r="F948" s="23">
        <v>14</v>
      </c>
      <c r="G948" s="231"/>
      <c r="H948" s="23" t="s">
        <v>50</v>
      </c>
      <c r="I948" s="23">
        <v>0</v>
      </c>
      <c r="J948" s="23"/>
      <c r="K948" s="23"/>
      <c r="L948" s="23"/>
      <c r="M948" s="69"/>
      <c r="N948" s="68"/>
      <c r="O948" s="23">
        <v>0</v>
      </c>
      <c r="P948" s="23"/>
      <c r="Q948" s="23"/>
      <c r="R948" s="23"/>
      <c r="S948" s="23"/>
      <c r="T948" s="135"/>
    </row>
    <row r="949" spans="1:28" x14ac:dyDescent="0.25">
      <c r="A949" s="23"/>
      <c r="B949" s="41">
        <v>42387</v>
      </c>
      <c r="C949" s="572">
        <v>46137</v>
      </c>
      <c r="D949" s="32"/>
      <c r="E949" s="32" t="s">
        <v>179</v>
      </c>
      <c r="F949" s="24">
        <v>15</v>
      </c>
      <c r="G949" s="234">
        <v>76500</v>
      </c>
      <c r="H949" s="77" t="s">
        <v>672</v>
      </c>
      <c r="I949" s="78">
        <v>0</v>
      </c>
      <c r="J949" s="23"/>
      <c r="K949" s="23"/>
      <c r="L949" s="32"/>
      <c r="M949" s="69"/>
      <c r="N949" s="68"/>
      <c r="O949" s="23">
        <v>0</v>
      </c>
      <c r="P949" s="23"/>
      <c r="Q949" s="23"/>
      <c r="R949" s="23"/>
      <c r="S949" s="23"/>
      <c r="T949" s="278"/>
      <c r="U949" s="289">
        <f t="shared" ref="U949:U952" si="258">+G949/F949</f>
        <v>5100</v>
      </c>
      <c r="V949" s="117">
        <v>2500</v>
      </c>
      <c r="W949" s="118">
        <f>+U949-V949</f>
        <v>2600</v>
      </c>
      <c r="X949" s="118">
        <f>+W949-Y949</f>
        <v>1450</v>
      </c>
      <c r="Y949" s="118">
        <f>(U949-5000)/2+1100</f>
        <v>1150</v>
      </c>
      <c r="Z949" s="118">
        <f>+V949*F949</f>
        <v>37500</v>
      </c>
      <c r="AA949" s="118">
        <f>+X949*F949</f>
        <v>21750</v>
      </c>
      <c r="AB949" s="119">
        <f>+Y949*F949</f>
        <v>17250</v>
      </c>
    </row>
    <row r="950" spans="1:28" x14ac:dyDescent="0.25">
      <c r="A950" s="94"/>
      <c r="B950" s="550">
        <v>42387</v>
      </c>
      <c r="C950" s="544">
        <v>46138</v>
      </c>
      <c r="D950" s="23"/>
      <c r="E950" s="94" t="s">
        <v>591</v>
      </c>
      <c r="F950" s="56">
        <v>16</v>
      </c>
      <c r="G950" s="232">
        <v>81600</v>
      </c>
      <c r="H950" s="106" t="s">
        <v>672</v>
      </c>
      <c r="I950" s="68">
        <v>0</v>
      </c>
      <c r="J950" s="23"/>
      <c r="K950" s="23"/>
      <c r="L950" s="23"/>
      <c r="M950" s="69"/>
      <c r="N950" s="68"/>
      <c r="O950" s="23">
        <v>0</v>
      </c>
      <c r="P950" s="23"/>
      <c r="Q950" s="23"/>
      <c r="R950" s="23"/>
      <c r="S950" s="23"/>
      <c r="T950" s="278"/>
      <c r="U950" s="290">
        <f t="shared" si="258"/>
        <v>5100</v>
      </c>
      <c r="V950" s="21">
        <v>2500</v>
      </c>
      <c r="W950" s="22">
        <f>+U950-V950</f>
        <v>2600</v>
      </c>
      <c r="X950" s="22">
        <f>+W950-Y950</f>
        <v>1450</v>
      </c>
      <c r="Y950" s="22">
        <f>(U950-5000)/2+1100</f>
        <v>1150</v>
      </c>
      <c r="Z950" s="22">
        <f>+V950*F950</f>
        <v>40000</v>
      </c>
      <c r="AA950" s="22">
        <f>+X950*F950</f>
        <v>23200</v>
      </c>
      <c r="AB950" s="120">
        <f>+Y950*F950</f>
        <v>18400</v>
      </c>
    </row>
    <row r="951" spans="1:28" x14ac:dyDescent="0.25">
      <c r="A951" s="23"/>
      <c r="B951" s="31">
        <v>42387</v>
      </c>
      <c r="C951" s="240">
        <v>46139</v>
      </c>
      <c r="D951" s="577"/>
      <c r="E951" s="23" t="s">
        <v>559</v>
      </c>
      <c r="F951" s="23">
        <v>15</v>
      </c>
      <c r="G951" s="231">
        <v>85000</v>
      </c>
      <c r="H951" s="23" t="s">
        <v>25</v>
      </c>
      <c r="I951" s="577">
        <v>0</v>
      </c>
      <c r="J951" s="23"/>
      <c r="K951" s="23"/>
      <c r="L951" s="23"/>
      <c r="M951" s="69"/>
      <c r="N951" s="68"/>
      <c r="O951" s="23">
        <v>0</v>
      </c>
      <c r="P951" s="23"/>
      <c r="Q951" s="23"/>
      <c r="R951" s="23"/>
      <c r="S951" s="23"/>
      <c r="T951" s="278" t="s">
        <v>754</v>
      </c>
      <c r="U951" s="290">
        <f t="shared" si="258"/>
        <v>5666.666666666667</v>
      </c>
      <c r="V951" s="21">
        <v>2500</v>
      </c>
      <c r="W951" s="22">
        <f>+U951-V951</f>
        <v>3166.666666666667</v>
      </c>
      <c r="X951" s="22">
        <f>+W951-Y951</f>
        <v>1733.3333333333335</v>
      </c>
      <c r="Y951" s="22">
        <f>(U951-5000)/2+1100</f>
        <v>1433.3333333333335</v>
      </c>
      <c r="Z951" s="22">
        <f>+V951*F951</f>
        <v>37500</v>
      </c>
      <c r="AA951" s="22">
        <f>+X951*F951</f>
        <v>26000.000000000004</v>
      </c>
      <c r="AB951" s="120">
        <f>+Y951*F951</f>
        <v>21500.000000000004</v>
      </c>
    </row>
    <row r="952" spans="1:28" ht="15.75" thickBot="1" x14ac:dyDescent="0.3">
      <c r="A952" s="23"/>
      <c r="B952" s="549">
        <v>42387</v>
      </c>
      <c r="C952" s="544">
        <v>46140</v>
      </c>
      <c r="D952" s="155"/>
      <c r="E952" s="94" t="s">
        <v>379</v>
      </c>
      <c r="F952" s="94">
        <v>7</v>
      </c>
      <c r="G952" s="232">
        <v>39662</v>
      </c>
      <c r="H952" s="94" t="s">
        <v>25</v>
      </c>
      <c r="I952" s="155">
        <v>0</v>
      </c>
      <c r="J952" s="23"/>
      <c r="K952" s="23"/>
      <c r="L952" s="94"/>
      <c r="M952" s="69"/>
      <c r="N952" s="68"/>
      <c r="O952" s="23"/>
      <c r="P952" s="23"/>
      <c r="Q952" s="23"/>
      <c r="R952" s="23">
        <v>0</v>
      </c>
      <c r="S952" s="23"/>
      <c r="T952" s="278"/>
      <c r="U952" s="291">
        <f t="shared" si="258"/>
        <v>5666</v>
      </c>
      <c r="V952" s="121">
        <v>2500</v>
      </c>
      <c r="W952" s="122">
        <f>+U952-V952</f>
        <v>3166</v>
      </c>
      <c r="X952" s="122">
        <f>+W952-Y952</f>
        <v>1733</v>
      </c>
      <c r="Y952" s="122">
        <f>(U952-5000)/2+1100</f>
        <v>1433</v>
      </c>
      <c r="Z952" s="122">
        <f>+V952*F952</f>
        <v>17500</v>
      </c>
      <c r="AA952" s="122">
        <f>+X952*F952</f>
        <v>12131</v>
      </c>
      <c r="AB952" s="123">
        <f>+Y952*F952</f>
        <v>10031</v>
      </c>
    </row>
    <row r="953" spans="1:28" ht="15.75" thickBot="1" x14ac:dyDescent="0.3">
      <c r="A953" s="116"/>
      <c r="B953" s="31">
        <v>42387</v>
      </c>
      <c r="C953" s="16">
        <v>46141</v>
      </c>
      <c r="D953" s="23">
        <v>10228</v>
      </c>
      <c r="E953" s="23" t="s">
        <v>120</v>
      </c>
      <c r="F953" s="23">
        <v>14</v>
      </c>
      <c r="G953" s="231"/>
      <c r="H953" s="23" t="s">
        <v>50</v>
      </c>
      <c r="I953" s="23">
        <v>0</v>
      </c>
      <c r="J953" s="23"/>
      <c r="K953" s="23"/>
      <c r="L953" s="23"/>
      <c r="M953" s="69"/>
      <c r="N953" s="68"/>
      <c r="O953" s="23"/>
      <c r="P953" s="23"/>
      <c r="Q953" s="23"/>
      <c r="R953" s="23">
        <v>0</v>
      </c>
      <c r="S953" s="23"/>
      <c r="T953" s="135"/>
    </row>
    <row r="954" spans="1:28" x14ac:dyDescent="0.25">
      <c r="A954" s="23"/>
      <c r="B954" s="41">
        <v>42387</v>
      </c>
      <c r="C954" s="350">
        <v>46142</v>
      </c>
      <c r="D954" s="579"/>
      <c r="E954" s="32" t="s">
        <v>88</v>
      </c>
      <c r="F954" s="32">
        <v>15</v>
      </c>
      <c r="G954" s="234">
        <v>85000</v>
      </c>
      <c r="H954" s="32" t="s">
        <v>25</v>
      </c>
      <c r="I954" s="579">
        <v>0</v>
      </c>
      <c r="J954" s="23"/>
      <c r="K954" s="23"/>
      <c r="L954" s="32"/>
      <c r="M954" s="69"/>
      <c r="N954" s="68"/>
      <c r="O954" s="23">
        <v>0</v>
      </c>
      <c r="P954" s="23"/>
      <c r="Q954" s="23"/>
      <c r="R954" s="23"/>
      <c r="S954" s="23"/>
      <c r="T954" s="278" t="s">
        <v>755</v>
      </c>
      <c r="U954" s="289">
        <f t="shared" ref="U954:U955" si="259">+G954/F954</f>
        <v>5666.666666666667</v>
      </c>
      <c r="V954" s="117">
        <v>2500</v>
      </c>
      <c r="W954" s="118">
        <f>+U954-V954</f>
        <v>3166.666666666667</v>
      </c>
      <c r="X954" s="118">
        <f>+W954-Y954</f>
        <v>1733.3333333333335</v>
      </c>
      <c r="Y954" s="118">
        <f>(U954-5000)/2+1100</f>
        <v>1433.3333333333335</v>
      </c>
      <c r="Z954" s="118">
        <f>+V954*F954</f>
        <v>37500</v>
      </c>
      <c r="AA954" s="118">
        <f>+X954*F954</f>
        <v>26000.000000000004</v>
      </c>
      <c r="AB954" s="119">
        <f>+Y954*F954</f>
        <v>21500.000000000004</v>
      </c>
    </row>
    <row r="955" spans="1:28" ht="15.75" thickBot="1" x14ac:dyDescent="0.3">
      <c r="A955" s="23"/>
      <c r="B955" s="549">
        <v>42387</v>
      </c>
      <c r="C955" s="544">
        <v>46143</v>
      </c>
      <c r="D955" s="155"/>
      <c r="E955" s="94" t="s">
        <v>67</v>
      </c>
      <c r="F955" s="94">
        <v>15</v>
      </c>
      <c r="G955" s="232">
        <v>85000</v>
      </c>
      <c r="H955" s="94" t="s">
        <v>25</v>
      </c>
      <c r="I955" s="155">
        <v>0</v>
      </c>
      <c r="J955" s="23"/>
      <c r="K955" s="23"/>
      <c r="L955" s="94"/>
      <c r="M955" s="69"/>
      <c r="N955" s="68"/>
      <c r="O955" s="23"/>
      <c r="P955" s="23"/>
      <c r="Q955" s="23"/>
      <c r="R955" s="23">
        <v>0</v>
      </c>
      <c r="S955" s="23"/>
      <c r="T955" s="278" t="s">
        <v>756</v>
      </c>
      <c r="U955" s="291">
        <f t="shared" si="259"/>
        <v>5666.666666666667</v>
      </c>
      <c r="V955" s="121">
        <v>2500</v>
      </c>
      <c r="W955" s="122">
        <f>+U955-V955</f>
        <v>3166.666666666667</v>
      </c>
      <c r="X955" s="122">
        <f>+W955-Y955</f>
        <v>1733.3333333333335</v>
      </c>
      <c r="Y955" s="122">
        <f>(U955-5000)/2+1100</f>
        <v>1433.3333333333335</v>
      </c>
      <c r="Z955" s="122">
        <f>+V955*F955</f>
        <v>37500</v>
      </c>
      <c r="AA955" s="122">
        <f>+X955*F955</f>
        <v>26000.000000000004</v>
      </c>
      <c r="AB955" s="123">
        <f>+Y955*F955</f>
        <v>21500.000000000004</v>
      </c>
    </row>
    <row r="956" spans="1:28" ht="15.75" thickBot="1" x14ac:dyDescent="0.3">
      <c r="A956" s="116"/>
      <c r="B956" s="31">
        <v>42387</v>
      </c>
      <c r="C956" s="16">
        <v>46144</v>
      </c>
      <c r="D956" s="23">
        <v>10233</v>
      </c>
      <c r="E956" s="23" t="s">
        <v>101</v>
      </c>
      <c r="F956" s="23">
        <v>14</v>
      </c>
      <c r="G956" s="231"/>
      <c r="H956" s="23" t="s">
        <v>50</v>
      </c>
      <c r="I956" s="23">
        <v>0</v>
      </c>
      <c r="J956" s="23"/>
      <c r="K956" s="23"/>
      <c r="L956" s="23"/>
      <c r="M956" s="69"/>
      <c r="N956" s="68"/>
      <c r="O956" s="23"/>
      <c r="P956" s="23"/>
      <c r="Q956" s="23"/>
      <c r="R956" s="23">
        <v>0</v>
      </c>
      <c r="S956" s="23"/>
      <c r="T956" s="135"/>
    </row>
    <row r="957" spans="1:28" ht="15.75" thickBot="1" x14ac:dyDescent="0.3">
      <c r="A957" s="23"/>
      <c r="B957" s="550">
        <v>42387</v>
      </c>
      <c r="C957" s="572">
        <v>46145</v>
      </c>
      <c r="D957" s="156"/>
      <c r="E957" s="116" t="s">
        <v>534</v>
      </c>
      <c r="F957" s="116">
        <v>15</v>
      </c>
      <c r="G957" s="557">
        <v>85000</v>
      </c>
      <c r="H957" s="116" t="s">
        <v>25</v>
      </c>
      <c r="I957" s="156">
        <v>0</v>
      </c>
      <c r="J957" s="23"/>
      <c r="K957" s="23"/>
      <c r="L957" s="116"/>
      <c r="M957" s="69"/>
      <c r="N957" s="68"/>
      <c r="O957" s="23">
        <v>0</v>
      </c>
      <c r="P957" s="23"/>
      <c r="Q957" s="23"/>
      <c r="R957" s="23"/>
      <c r="S957" s="23"/>
      <c r="T957" s="278" t="s">
        <v>757</v>
      </c>
      <c r="U957" s="292">
        <f t="shared" ref="U957" si="260">+G957/F957</f>
        <v>5666.666666666667</v>
      </c>
      <c r="V957" s="124">
        <v>2500</v>
      </c>
      <c r="W957" s="125">
        <f>+U957-V957</f>
        <v>3166.666666666667</v>
      </c>
      <c r="X957" s="125">
        <f>+W957-Y957</f>
        <v>1733.3333333333335</v>
      </c>
      <c r="Y957" s="125">
        <f>(U957-5000)/2+1100</f>
        <v>1433.3333333333335</v>
      </c>
      <c r="Z957" s="125">
        <f>+V957*F957</f>
        <v>37500</v>
      </c>
      <c r="AA957" s="125">
        <f>+X957*F957</f>
        <v>26000.000000000004</v>
      </c>
      <c r="AB957" s="126">
        <f>+Y957*F957</f>
        <v>21500.000000000004</v>
      </c>
    </row>
    <row r="958" spans="1:28" ht="15.75" thickBot="1" x14ac:dyDescent="0.3">
      <c r="A958" s="116"/>
      <c r="B958" s="31">
        <v>42387</v>
      </c>
      <c r="C958" s="16">
        <v>46146</v>
      </c>
      <c r="D958" s="23">
        <v>10234</v>
      </c>
      <c r="E958" s="23" t="s">
        <v>90</v>
      </c>
      <c r="F958" s="23">
        <v>14</v>
      </c>
      <c r="G958" s="231"/>
      <c r="H958" s="23" t="s">
        <v>50</v>
      </c>
      <c r="I958" s="23"/>
      <c r="J958" s="23"/>
      <c r="K958" s="23"/>
      <c r="L958" s="23">
        <v>0</v>
      </c>
      <c r="M958" s="69"/>
      <c r="N958" s="68"/>
      <c r="O958" s="23"/>
      <c r="P958" s="23"/>
      <c r="Q958" s="23"/>
      <c r="R958" s="23">
        <v>0</v>
      </c>
      <c r="S958" s="23"/>
      <c r="T958" s="135"/>
    </row>
    <row r="959" spans="1:28" x14ac:dyDescent="0.25">
      <c r="A959" s="23"/>
      <c r="B959" s="41">
        <v>42387</v>
      </c>
      <c r="C959" s="350">
        <v>46147</v>
      </c>
      <c r="D959" s="579"/>
      <c r="E959" s="32" t="s">
        <v>84</v>
      </c>
      <c r="F959" s="32">
        <v>7</v>
      </c>
      <c r="G959" s="234">
        <v>39662</v>
      </c>
      <c r="H959" s="32" t="s">
        <v>25</v>
      </c>
      <c r="I959" s="579">
        <v>0</v>
      </c>
      <c r="J959" s="23"/>
      <c r="K959" s="23"/>
      <c r="L959" s="32"/>
      <c r="M959" s="69"/>
      <c r="N959" s="68"/>
      <c r="O959" s="23">
        <v>0</v>
      </c>
      <c r="P959" s="23"/>
      <c r="Q959" s="23"/>
      <c r="R959" s="23"/>
      <c r="S959" s="23"/>
      <c r="T959" s="278" t="s">
        <v>758</v>
      </c>
      <c r="U959" s="289">
        <f t="shared" ref="U959:U963" si="261">+G959/F959</f>
        <v>5666</v>
      </c>
      <c r="V959" s="117">
        <v>2500</v>
      </c>
      <c r="W959" s="118">
        <f>+U959-V959</f>
        <v>3166</v>
      </c>
      <c r="X959" s="118">
        <f>+W959-Y959</f>
        <v>1733</v>
      </c>
      <c r="Y959" s="118">
        <f>(U959-5000)/2+1100</f>
        <v>1433</v>
      </c>
      <c r="Z959" s="118">
        <f>+V959*F959</f>
        <v>17500</v>
      </c>
      <c r="AA959" s="118">
        <f>+X959*F959</f>
        <v>12131</v>
      </c>
      <c r="AB959" s="119">
        <f>+Y959*F959</f>
        <v>10031</v>
      </c>
    </row>
    <row r="960" spans="1:28" x14ac:dyDescent="0.25">
      <c r="A960" s="23"/>
      <c r="B960" s="31">
        <v>42387</v>
      </c>
      <c r="C960" s="240">
        <v>46148</v>
      </c>
      <c r="D960" s="577"/>
      <c r="E960" s="23" t="s">
        <v>111</v>
      </c>
      <c r="F960" s="23">
        <v>15</v>
      </c>
      <c r="G960" s="231">
        <v>85000</v>
      </c>
      <c r="H960" s="23" t="s">
        <v>25</v>
      </c>
      <c r="I960" s="577">
        <v>0</v>
      </c>
      <c r="J960" s="23"/>
      <c r="K960" s="23"/>
      <c r="L960" s="23"/>
      <c r="M960" s="69"/>
      <c r="N960" s="68"/>
      <c r="O960" s="23">
        <v>0</v>
      </c>
      <c r="P960" s="23"/>
      <c r="Q960" s="23"/>
      <c r="R960" s="23"/>
      <c r="S960" s="23"/>
      <c r="T960" s="278" t="s">
        <v>759</v>
      </c>
      <c r="U960" s="290">
        <f t="shared" si="261"/>
        <v>5666.666666666667</v>
      </c>
      <c r="V960" s="21">
        <v>2500</v>
      </c>
      <c r="W960" s="22">
        <f>+U960-V960</f>
        <v>3166.666666666667</v>
      </c>
      <c r="X960" s="22">
        <f>+W960-Y960</f>
        <v>1733.3333333333335</v>
      </c>
      <c r="Y960" s="22">
        <f>(U960-5000)/2+1100</f>
        <v>1433.3333333333335</v>
      </c>
      <c r="Z960" s="22">
        <f>+V960*F960</f>
        <v>37500</v>
      </c>
      <c r="AA960" s="22">
        <f>+X960*F960</f>
        <v>26000.000000000004</v>
      </c>
      <c r="AB960" s="120">
        <f>+Y960*F960</f>
        <v>21500.000000000004</v>
      </c>
    </row>
    <row r="961" spans="1:28" x14ac:dyDescent="0.25">
      <c r="A961" s="23"/>
      <c r="B961" s="31">
        <v>42387</v>
      </c>
      <c r="C961" s="240">
        <v>46149</v>
      </c>
      <c r="D961" s="577"/>
      <c r="E961" s="23" t="s">
        <v>155</v>
      </c>
      <c r="F961" s="23">
        <v>7</v>
      </c>
      <c r="G961" s="231">
        <v>39662</v>
      </c>
      <c r="H961" s="23" t="s">
        <v>25</v>
      </c>
      <c r="I961" s="577">
        <v>0</v>
      </c>
      <c r="J961" s="23"/>
      <c r="K961" s="23"/>
      <c r="L961" s="23"/>
      <c r="M961" s="69"/>
      <c r="N961" s="68"/>
      <c r="O961" s="23">
        <v>0</v>
      </c>
      <c r="P961" s="23"/>
      <c r="Q961" s="23"/>
      <c r="R961" s="23"/>
      <c r="S961" s="23"/>
      <c r="T961" s="278" t="s">
        <v>760</v>
      </c>
      <c r="U961" s="290">
        <f t="shared" si="261"/>
        <v>5666</v>
      </c>
      <c r="V961" s="21">
        <v>2500</v>
      </c>
      <c r="W961" s="22">
        <f>+U961-V961</f>
        <v>3166</v>
      </c>
      <c r="X961" s="22">
        <f>+W961-Y961</f>
        <v>1733</v>
      </c>
      <c r="Y961" s="22">
        <f>(U961-5000)/2+1100</f>
        <v>1433</v>
      </c>
      <c r="Z961" s="22">
        <f>+V961*F961</f>
        <v>17500</v>
      </c>
      <c r="AA961" s="22">
        <f>+X961*F961</f>
        <v>12131</v>
      </c>
      <c r="AB961" s="120">
        <f>+Y961*F961</f>
        <v>10031</v>
      </c>
    </row>
    <row r="962" spans="1:28" x14ac:dyDescent="0.25">
      <c r="A962" s="32"/>
      <c r="B962" s="41">
        <v>42387</v>
      </c>
      <c r="C962" s="572">
        <v>46150</v>
      </c>
      <c r="D962" s="23"/>
      <c r="E962" s="32" t="s">
        <v>744</v>
      </c>
      <c r="F962" s="24">
        <v>16</v>
      </c>
      <c r="G962" s="234">
        <v>81600</v>
      </c>
      <c r="H962" s="77" t="s">
        <v>672</v>
      </c>
      <c r="I962" s="68">
        <v>0</v>
      </c>
      <c r="J962" s="23"/>
      <c r="K962" s="23"/>
      <c r="L962" s="23"/>
      <c r="M962" s="69"/>
      <c r="N962" s="68"/>
      <c r="O962" s="23">
        <v>0</v>
      </c>
      <c r="P962" s="23"/>
      <c r="Q962" s="23"/>
      <c r="R962" s="23"/>
      <c r="S962" s="23"/>
      <c r="T962" s="278"/>
      <c r="U962" s="290">
        <f t="shared" si="261"/>
        <v>5100</v>
      </c>
      <c r="V962" s="21">
        <v>2500</v>
      </c>
      <c r="W962" s="22">
        <f>+U962-V962</f>
        <v>2600</v>
      </c>
      <c r="X962" s="22">
        <f>+W962-Y962</f>
        <v>1450</v>
      </c>
      <c r="Y962" s="22">
        <f>(U962-5000)/2+1100</f>
        <v>1150</v>
      </c>
      <c r="Z962" s="22">
        <f>+V962*F962</f>
        <v>40000</v>
      </c>
      <c r="AA962" s="22">
        <f>+X962*F962</f>
        <v>23200</v>
      </c>
      <c r="AB962" s="120">
        <f>+Y962*F962</f>
        <v>18400</v>
      </c>
    </row>
    <row r="963" spans="1:28" ht="15.75" thickBot="1" x14ac:dyDescent="0.3">
      <c r="A963" s="23"/>
      <c r="B963" s="550">
        <v>42387</v>
      </c>
      <c r="C963" s="544">
        <v>46151</v>
      </c>
      <c r="D963" s="94"/>
      <c r="E963" s="94" t="s">
        <v>761</v>
      </c>
      <c r="F963" s="56">
        <v>30</v>
      </c>
      <c r="G963" s="232">
        <v>153000</v>
      </c>
      <c r="H963" s="106" t="s">
        <v>672</v>
      </c>
      <c r="I963" s="228">
        <v>0</v>
      </c>
      <c r="J963" s="23"/>
      <c r="K963" s="23"/>
      <c r="L963" s="94"/>
      <c r="M963" s="69"/>
      <c r="N963" s="68"/>
      <c r="O963" s="23"/>
      <c r="P963" s="23"/>
      <c r="Q963" s="23"/>
      <c r="R963" s="23">
        <v>0</v>
      </c>
      <c r="S963" s="23"/>
      <c r="T963" s="278"/>
      <c r="U963" s="291">
        <f t="shared" si="261"/>
        <v>5100</v>
      </c>
      <c r="V963" s="121">
        <v>2500</v>
      </c>
      <c r="W963" s="122">
        <f>+U963-V963</f>
        <v>2600</v>
      </c>
      <c r="X963" s="122">
        <f>+W963-Y963</f>
        <v>1450</v>
      </c>
      <c r="Y963" s="122">
        <f>(U963-5000)/2+1100</f>
        <v>1150</v>
      </c>
      <c r="Z963" s="122">
        <f>+V963*F963</f>
        <v>75000</v>
      </c>
      <c r="AA963" s="122">
        <f>+X963*F963</f>
        <v>43500</v>
      </c>
      <c r="AB963" s="123">
        <f>+Y963*F963</f>
        <v>34500</v>
      </c>
    </row>
    <row r="964" spans="1:28" ht="15.75" thickBot="1" x14ac:dyDescent="0.3">
      <c r="A964" s="23"/>
      <c r="B964" s="31">
        <v>42387</v>
      </c>
      <c r="C964" s="16">
        <v>46152</v>
      </c>
      <c r="D964" s="23">
        <v>10231</v>
      </c>
      <c r="E964" s="23" t="s">
        <v>109</v>
      </c>
      <c r="F964" s="23">
        <v>14</v>
      </c>
      <c r="G964" s="231"/>
      <c r="H964" s="23" t="s">
        <v>50</v>
      </c>
      <c r="I964" s="23"/>
      <c r="J964" s="23"/>
      <c r="K964" s="23"/>
      <c r="L964" s="23">
        <v>0</v>
      </c>
      <c r="M964" s="69"/>
      <c r="N964" s="68"/>
      <c r="O964" s="23"/>
      <c r="P964" s="23"/>
      <c r="Q964" s="23"/>
      <c r="R964" s="23">
        <v>0</v>
      </c>
      <c r="S964" s="23"/>
      <c r="T964" s="135"/>
    </row>
    <row r="965" spans="1:28" x14ac:dyDescent="0.25">
      <c r="A965" s="23"/>
      <c r="B965" s="41">
        <v>42387</v>
      </c>
      <c r="C965" s="572">
        <v>46153</v>
      </c>
      <c r="D965" s="32"/>
      <c r="E965" s="32" t="s">
        <v>743</v>
      </c>
      <c r="F965" s="24">
        <v>16</v>
      </c>
      <c r="G965" s="234">
        <v>81600</v>
      </c>
      <c r="H965" s="77" t="s">
        <v>672</v>
      </c>
      <c r="I965" s="78">
        <v>0</v>
      </c>
      <c r="J965" s="23"/>
      <c r="K965" s="23"/>
      <c r="L965" s="32"/>
      <c r="M965" s="69"/>
      <c r="N965" s="68"/>
      <c r="O965" s="23"/>
      <c r="P965" s="23"/>
      <c r="Q965" s="23"/>
      <c r="R965" s="23">
        <v>0</v>
      </c>
      <c r="S965" s="23"/>
      <c r="T965" s="278"/>
      <c r="U965" s="289">
        <f t="shared" ref="U965:U967" si="262">+G965/F965</f>
        <v>5100</v>
      </c>
      <c r="V965" s="117">
        <v>2500</v>
      </c>
      <c r="W965" s="118">
        <f>+U965-V965</f>
        <v>2600</v>
      </c>
      <c r="X965" s="118">
        <f>+W965-Y965</f>
        <v>1450</v>
      </c>
      <c r="Y965" s="118">
        <f>(U965-5000)/2+1100</f>
        <v>1150</v>
      </c>
      <c r="Z965" s="118">
        <f>+V965*F965</f>
        <v>40000</v>
      </c>
      <c r="AA965" s="118">
        <f>+X965*F965</f>
        <v>23200</v>
      </c>
      <c r="AB965" s="119">
        <f>+Y965*F965</f>
        <v>18400</v>
      </c>
    </row>
    <row r="966" spans="1:28" x14ac:dyDescent="0.25">
      <c r="A966" s="23"/>
      <c r="B966" s="41">
        <v>42387</v>
      </c>
      <c r="C966" s="544">
        <v>46154</v>
      </c>
      <c r="D966" s="23"/>
      <c r="E966" s="23" t="s">
        <v>746</v>
      </c>
      <c r="F966" s="16">
        <v>16</v>
      </c>
      <c r="G966" s="231">
        <v>81600</v>
      </c>
      <c r="H966" s="64" t="s">
        <v>672</v>
      </c>
      <c r="I966" s="68">
        <v>0</v>
      </c>
      <c r="J966" s="23"/>
      <c r="K966" s="23"/>
      <c r="L966" s="23"/>
      <c r="M966" s="69"/>
      <c r="N966" s="68"/>
      <c r="O966" s="23"/>
      <c r="P966" s="23"/>
      <c r="Q966" s="23"/>
      <c r="R966" s="23">
        <v>0</v>
      </c>
      <c r="S966" s="23"/>
      <c r="T966" s="278"/>
      <c r="U966" s="290">
        <f t="shared" si="262"/>
        <v>5100</v>
      </c>
      <c r="V966" s="21">
        <v>2500</v>
      </c>
      <c r="W966" s="22">
        <f>+U966-V966</f>
        <v>2600</v>
      </c>
      <c r="X966" s="22">
        <f>+W966-Y966</f>
        <v>1450</v>
      </c>
      <c r="Y966" s="22">
        <f>(U966-5000)/2+1100</f>
        <v>1150</v>
      </c>
      <c r="Z966" s="22">
        <f>+V966*F966</f>
        <v>40000</v>
      </c>
      <c r="AA966" s="22">
        <f>+X966*F966</f>
        <v>23200</v>
      </c>
      <c r="AB966" s="120">
        <f>+Y966*F966</f>
        <v>18400</v>
      </c>
    </row>
    <row r="967" spans="1:28" ht="15.75" thickBot="1" x14ac:dyDescent="0.3">
      <c r="A967" s="23"/>
      <c r="B967" s="550">
        <v>42387</v>
      </c>
      <c r="C967" s="544">
        <v>46155</v>
      </c>
      <c r="D967" s="94"/>
      <c r="E967" s="94" t="s">
        <v>762</v>
      </c>
      <c r="F967" s="56">
        <v>16</v>
      </c>
      <c r="G967" s="232">
        <v>81600</v>
      </c>
      <c r="H967" s="106" t="s">
        <v>672</v>
      </c>
      <c r="I967" s="228">
        <v>0</v>
      </c>
      <c r="J967" s="23"/>
      <c r="K967" s="23"/>
      <c r="L967" s="94"/>
      <c r="M967" s="69"/>
      <c r="N967" s="68"/>
      <c r="O967" s="23"/>
      <c r="P967" s="23"/>
      <c r="Q967" s="23"/>
      <c r="R967" s="23">
        <v>0</v>
      </c>
      <c r="S967" s="23"/>
      <c r="T967" s="278"/>
      <c r="U967" s="291">
        <f t="shared" si="262"/>
        <v>5100</v>
      </c>
      <c r="V967" s="121">
        <v>2500</v>
      </c>
      <c r="W967" s="122">
        <f>+U967-V967</f>
        <v>2600</v>
      </c>
      <c r="X967" s="122">
        <f>+W967-Y967</f>
        <v>1450</v>
      </c>
      <c r="Y967" s="122">
        <f>(U967-5000)/2+1100</f>
        <v>1150</v>
      </c>
      <c r="Z967" s="122">
        <f>+V967*F967</f>
        <v>40000</v>
      </c>
      <c r="AA967" s="122">
        <f>+X967*F967</f>
        <v>23200</v>
      </c>
      <c r="AB967" s="123">
        <f>+Y967*F967</f>
        <v>18400</v>
      </c>
    </row>
    <row r="968" spans="1:28" ht="15.75" thickBot="1" x14ac:dyDescent="0.3">
      <c r="A968" s="94"/>
      <c r="B968" s="31">
        <v>42387</v>
      </c>
      <c r="C968" s="16">
        <v>46156</v>
      </c>
      <c r="D968" s="23">
        <v>10238</v>
      </c>
      <c r="E968" s="23" t="s">
        <v>86</v>
      </c>
      <c r="F968" s="23">
        <v>14</v>
      </c>
      <c r="G968" s="231"/>
      <c r="H968" s="23" t="s">
        <v>50</v>
      </c>
      <c r="I968" s="23"/>
      <c r="J968" s="23"/>
      <c r="K968" s="23"/>
      <c r="L968" s="23">
        <v>0</v>
      </c>
      <c r="M968" s="69"/>
      <c r="N968" s="68"/>
      <c r="O968" s="23"/>
      <c r="P968" s="23"/>
      <c r="Q968" s="23"/>
      <c r="R968" s="23">
        <v>0</v>
      </c>
      <c r="S968" s="23"/>
      <c r="T968" s="135"/>
    </row>
    <row r="969" spans="1:28" ht="15.75" thickBot="1" x14ac:dyDescent="0.3">
      <c r="A969" s="23"/>
      <c r="B969" s="550">
        <v>42387</v>
      </c>
      <c r="C969" s="572">
        <v>46157</v>
      </c>
      <c r="D969" s="156"/>
      <c r="E969" s="116" t="s">
        <v>81</v>
      </c>
      <c r="F969" s="116">
        <v>7</v>
      </c>
      <c r="G969" s="557">
        <v>39662</v>
      </c>
      <c r="H969" s="116" t="s">
        <v>25</v>
      </c>
      <c r="I969" s="156">
        <v>0</v>
      </c>
      <c r="J969" s="23"/>
      <c r="K969" s="23"/>
      <c r="L969" s="116"/>
      <c r="M969" s="69"/>
      <c r="N969" s="68"/>
      <c r="O969" s="23">
        <v>0</v>
      </c>
      <c r="P969" s="23"/>
      <c r="Q969" s="23"/>
      <c r="R969" s="23"/>
      <c r="S969" s="23"/>
      <c r="T969" s="278" t="s">
        <v>763</v>
      </c>
      <c r="U969" s="292">
        <f t="shared" ref="U969" si="263">+G969/F969</f>
        <v>5666</v>
      </c>
      <c r="V969" s="124">
        <v>2500</v>
      </c>
      <c r="W969" s="125">
        <f>+U969-V969</f>
        <v>3166</v>
      </c>
      <c r="X969" s="125">
        <f>+W969-Y969</f>
        <v>1733</v>
      </c>
      <c r="Y969" s="125">
        <f>(U969-5000)/2+1100</f>
        <v>1433</v>
      </c>
      <c r="Z969" s="125">
        <f>+V969*F969</f>
        <v>17500</v>
      </c>
      <c r="AA969" s="125">
        <f>+X969*F969</f>
        <v>12131</v>
      </c>
      <c r="AB969" s="126">
        <f>+Y969*F969</f>
        <v>10031</v>
      </c>
    </row>
    <row r="970" spans="1:28" ht="15.75" thickBot="1" x14ac:dyDescent="0.3">
      <c r="A970" s="116"/>
      <c r="B970" s="31">
        <v>42387</v>
      </c>
      <c r="C970" s="16">
        <v>46158</v>
      </c>
      <c r="D970" s="23">
        <v>10236</v>
      </c>
      <c r="E970" s="23" t="s">
        <v>113</v>
      </c>
      <c r="F970" s="23">
        <v>14</v>
      </c>
      <c r="G970" s="231"/>
      <c r="H970" s="23" t="s">
        <v>50</v>
      </c>
      <c r="I970" s="23"/>
      <c r="J970" s="23"/>
      <c r="K970" s="23"/>
      <c r="L970" s="23">
        <v>0</v>
      </c>
      <c r="M970" s="69"/>
      <c r="N970" s="68"/>
      <c r="O970" s="23"/>
      <c r="P970" s="23"/>
      <c r="Q970" s="23"/>
      <c r="R970" s="23">
        <v>0</v>
      </c>
      <c r="S970" s="23"/>
      <c r="T970" s="135"/>
    </row>
    <row r="971" spans="1:28" ht="15.75" thickBot="1" x14ac:dyDescent="0.3">
      <c r="A971" s="23"/>
      <c r="B971" s="41">
        <v>42387</v>
      </c>
      <c r="C971" s="350">
        <v>46159</v>
      </c>
      <c r="D971" s="579"/>
      <c r="E971" s="32" t="s">
        <v>173</v>
      </c>
      <c r="F971" s="32">
        <v>7</v>
      </c>
      <c r="G971" s="234">
        <v>39662</v>
      </c>
      <c r="H971" s="32" t="s">
        <v>25</v>
      </c>
      <c r="I971" s="579">
        <v>0</v>
      </c>
      <c r="J971" s="23"/>
      <c r="K971" s="23"/>
      <c r="L971" s="32"/>
      <c r="M971" s="69"/>
      <c r="N971" s="68"/>
      <c r="O971" s="23"/>
      <c r="P971" s="23"/>
      <c r="Q971" s="23"/>
      <c r="R971" s="23">
        <v>0</v>
      </c>
      <c r="S971" s="23"/>
      <c r="T971" s="278" t="s">
        <v>764</v>
      </c>
      <c r="U971" s="292">
        <f t="shared" ref="U971:U972" si="264">+G971/F971</f>
        <v>5666</v>
      </c>
      <c r="V971" s="124">
        <v>2500</v>
      </c>
      <c r="W971" s="125">
        <f>+U971-V971</f>
        <v>3166</v>
      </c>
      <c r="X971" s="125">
        <f>+W971-Y971</f>
        <v>1733</v>
      </c>
      <c r="Y971" s="125">
        <f>(U971-5000)/2+1100</f>
        <v>1433</v>
      </c>
      <c r="Z971" s="125">
        <f>+V971*F971</f>
        <v>17500</v>
      </c>
      <c r="AA971" s="125">
        <f>+X971*F971</f>
        <v>12131</v>
      </c>
      <c r="AB971" s="126">
        <f>+Y971*F971</f>
        <v>10031</v>
      </c>
    </row>
    <row r="972" spans="1:28" ht="15.75" thickBot="1" x14ac:dyDescent="0.3">
      <c r="A972" s="574"/>
      <c r="B972" s="550">
        <v>42387</v>
      </c>
      <c r="C972" s="591">
        <v>46160</v>
      </c>
      <c r="D972" s="94"/>
      <c r="E972" s="226" t="s">
        <v>80</v>
      </c>
      <c r="F972" s="116">
        <v>15</v>
      </c>
      <c r="G972" s="554">
        <f>+F972*5100</f>
        <v>76500</v>
      </c>
      <c r="H972" s="227" t="s">
        <v>22</v>
      </c>
      <c r="I972" s="228">
        <v>0</v>
      </c>
      <c r="J972" s="23"/>
      <c r="K972" s="23"/>
      <c r="L972" s="94"/>
      <c r="M972" s="69"/>
      <c r="N972" s="68"/>
      <c r="O972" s="23">
        <v>0</v>
      </c>
      <c r="P972" s="23"/>
      <c r="Q972" s="23"/>
      <c r="R972" s="23"/>
      <c r="S972" s="23"/>
      <c r="T972" s="135"/>
      <c r="U972" s="292">
        <f t="shared" si="264"/>
        <v>5100</v>
      </c>
      <c r="V972" s="124">
        <v>2500</v>
      </c>
      <c r="W972" s="125">
        <f>+U972-V972</f>
        <v>2600</v>
      </c>
      <c r="X972" s="125">
        <f>+W972-Y972</f>
        <v>1450</v>
      </c>
      <c r="Y972" s="125">
        <f>(U972-5000)/2+1100</f>
        <v>1150</v>
      </c>
      <c r="Z972" s="125">
        <f>+V972*F972</f>
        <v>37500</v>
      </c>
      <c r="AA972" s="125">
        <f>+X972*F972</f>
        <v>21750</v>
      </c>
      <c r="AB972" s="126">
        <f>+Y972*F972</f>
        <v>17250</v>
      </c>
    </row>
    <row r="973" spans="1:28" x14ac:dyDescent="0.25">
      <c r="A973" s="32"/>
      <c r="B973" s="31">
        <v>42387</v>
      </c>
      <c r="C973" s="16">
        <v>46161</v>
      </c>
      <c r="D973" s="23">
        <v>10240</v>
      </c>
      <c r="E973" s="23" t="s">
        <v>117</v>
      </c>
      <c r="F973" s="23">
        <v>14</v>
      </c>
      <c r="G973" s="231"/>
      <c r="H973" s="23" t="s">
        <v>50</v>
      </c>
      <c r="I973" s="23"/>
      <c r="J973" s="23"/>
      <c r="K973" s="23"/>
      <c r="L973" s="23">
        <v>0</v>
      </c>
      <c r="M973" s="69"/>
      <c r="N973" s="68"/>
      <c r="O973" s="23"/>
      <c r="P973" s="23"/>
      <c r="Q973" s="23"/>
      <c r="R973" s="23">
        <v>0</v>
      </c>
      <c r="S973" s="23"/>
      <c r="T973" s="135"/>
    </row>
    <row r="974" spans="1:28" ht="15.75" thickBot="1" x14ac:dyDescent="0.3">
      <c r="A974" s="94"/>
      <c r="B974" s="31">
        <v>42387</v>
      </c>
      <c r="C974" s="16">
        <v>46162</v>
      </c>
      <c r="D974" s="23">
        <v>10241</v>
      </c>
      <c r="E974" s="23" t="s">
        <v>94</v>
      </c>
      <c r="F974" s="23">
        <v>14</v>
      </c>
      <c r="G974" s="231"/>
      <c r="H974" s="23" t="s">
        <v>50</v>
      </c>
      <c r="I974" s="23"/>
      <c r="J974" s="23"/>
      <c r="K974" s="23"/>
      <c r="L974" s="23">
        <v>0</v>
      </c>
      <c r="M974" s="69"/>
      <c r="N974" s="68"/>
      <c r="O974" s="23"/>
      <c r="P974" s="23"/>
      <c r="Q974" s="23"/>
      <c r="R974" s="23">
        <v>0</v>
      </c>
      <c r="S974" s="23"/>
      <c r="T974" s="135"/>
    </row>
    <row r="975" spans="1:28" x14ac:dyDescent="0.25">
      <c r="A975" s="23"/>
      <c r="B975" s="41">
        <v>42387</v>
      </c>
      <c r="C975" s="350">
        <v>46163</v>
      </c>
      <c r="D975" s="579"/>
      <c r="E975" s="32" t="s">
        <v>765</v>
      </c>
      <c r="F975" s="32">
        <v>15</v>
      </c>
      <c r="G975" s="234">
        <v>85000</v>
      </c>
      <c r="H975" s="32" t="s">
        <v>25</v>
      </c>
      <c r="I975" s="579">
        <v>0</v>
      </c>
      <c r="J975" s="23"/>
      <c r="K975" s="23"/>
      <c r="L975" s="32"/>
      <c r="M975" s="69"/>
      <c r="N975" s="68"/>
      <c r="O975" s="23"/>
      <c r="P975" s="23"/>
      <c r="Q975" s="23"/>
      <c r="R975" s="23">
        <v>0</v>
      </c>
      <c r="S975" s="23"/>
      <c r="T975" s="278"/>
      <c r="U975" s="289">
        <f t="shared" ref="U975:U979" si="265">+G975/F975</f>
        <v>5666.666666666667</v>
      </c>
      <c r="V975" s="117">
        <v>2500</v>
      </c>
      <c r="W975" s="118">
        <f>+U975-V975</f>
        <v>3166.666666666667</v>
      </c>
      <c r="X975" s="118">
        <f>+W975-Y975</f>
        <v>1733.3333333333335</v>
      </c>
      <c r="Y975" s="118">
        <f>(U975-5000)/2+1100</f>
        <v>1433.3333333333335</v>
      </c>
      <c r="Z975" s="118">
        <f>+V975*F975</f>
        <v>37500</v>
      </c>
      <c r="AA975" s="118">
        <f>+X975*F975</f>
        <v>26000.000000000004</v>
      </c>
      <c r="AB975" s="119">
        <f>+Y975*F975</f>
        <v>21500.000000000004</v>
      </c>
    </row>
    <row r="976" spans="1:28" x14ac:dyDescent="0.25">
      <c r="A976" s="32"/>
      <c r="B976" s="41">
        <v>42387</v>
      </c>
      <c r="C976" s="572">
        <v>46164</v>
      </c>
      <c r="D976" s="23"/>
      <c r="E976" s="32" t="s">
        <v>745</v>
      </c>
      <c r="F976" s="24">
        <v>16</v>
      </c>
      <c r="G976" s="234">
        <v>81600</v>
      </c>
      <c r="H976" s="77" t="s">
        <v>672</v>
      </c>
      <c r="I976" s="68">
        <v>0</v>
      </c>
      <c r="J976" s="23"/>
      <c r="K976" s="23"/>
      <c r="L976" s="23"/>
      <c r="M976" s="69"/>
      <c r="N976" s="68"/>
      <c r="O976" s="23">
        <v>0</v>
      </c>
      <c r="P976" s="23"/>
      <c r="Q976" s="23"/>
      <c r="R976" s="23"/>
      <c r="S976" s="23"/>
      <c r="T976" s="278"/>
      <c r="U976" s="290">
        <f t="shared" si="265"/>
        <v>5100</v>
      </c>
      <c r="V976" s="21">
        <v>2500</v>
      </c>
      <c r="W976" s="22">
        <f>+U976-V976</f>
        <v>2600</v>
      </c>
      <c r="X976" s="22">
        <f>+W976-Y976</f>
        <v>1450</v>
      </c>
      <c r="Y976" s="22">
        <f>(U976-5000)/2+1100</f>
        <v>1150</v>
      </c>
      <c r="Z976" s="22">
        <f>+V976*F976</f>
        <v>40000</v>
      </c>
      <c r="AA976" s="22">
        <f>+X976*F976</f>
        <v>23200</v>
      </c>
      <c r="AB976" s="120">
        <f>+Y976*F976</f>
        <v>18400</v>
      </c>
    </row>
    <row r="977" spans="1:28" x14ac:dyDescent="0.25">
      <c r="A977" s="23"/>
      <c r="B977" s="41">
        <v>42387</v>
      </c>
      <c r="C977" s="544">
        <v>46165</v>
      </c>
      <c r="D977" s="23"/>
      <c r="E977" s="23" t="s">
        <v>749</v>
      </c>
      <c r="F977" s="16">
        <v>16</v>
      </c>
      <c r="G977" s="231">
        <v>81600</v>
      </c>
      <c r="H977" s="64" t="s">
        <v>672</v>
      </c>
      <c r="I977" s="68">
        <v>0</v>
      </c>
      <c r="J977" s="23"/>
      <c r="K977" s="23"/>
      <c r="L977" s="23"/>
      <c r="M977" s="69"/>
      <c r="N977" s="68"/>
      <c r="O977" s="23">
        <v>0</v>
      </c>
      <c r="P977" s="23"/>
      <c r="Q977" s="23"/>
      <c r="R977" s="23"/>
      <c r="S977" s="23"/>
      <c r="T977" s="278"/>
      <c r="U977" s="290">
        <f t="shared" si="265"/>
        <v>5100</v>
      </c>
      <c r="V977" s="21">
        <v>2500</v>
      </c>
      <c r="W977" s="22">
        <f>+U977-V977</f>
        <v>2600</v>
      </c>
      <c r="X977" s="22">
        <f>+W977-Y977</f>
        <v>1450</v>
      </c>
      <c r="Y977" s="22">
        <f>(U977-5000)/2+1100</f>
        <v>1150</v>
      </c>
      <c r="Z977" s="22">
        <f>+V977*F977</f>
        <v>40000</v>
      </c>
      <c r="AA977" s="22">
        <f>+X977*F977</f>
        <v>23200</v>
      </c>
      <c r="AB977" s="120">
        <f>+Y977*F977</f>
        <v>18400</v>
      </c>
    </row>
    <row r="978" spans="1:28" x14ac:dyDescent="0.25">
      <c r="A978" s="23"/>
      <c r="B978" s="41">
        <v>42387</v>
      </c>
      <c r="C978" s="544">
        <v>46166</v>
      </c>
      <c r="D978" s="23"/>
      <c r="E978" s="23" t="s">
        <v>766</v>
      </c>
      <c r="F978" s="16">
        <v>16</v>
      </c>
      <c r="G978" s="231">
        <v>81600</v>
      </c>
      <c r="H978" s="64" t="s">
        <v>672</v>
      </c>
      <c r="I978" s="68">
        <v>0</v>
      </c>
      <c r="J978" s="23"/>
      <c r="K978" s="23"/>
      <c r="L978" s="23"/>
      <c r="M978" s="69"/>
      <c r="N978" s="68"/>
      <c r="O978" s="23">
        <v>0</v>
      </c>
      <c r="P978" s="23"/>
      <c r="Q978" s="23"/>
      <c r="R978" s="23"/>
      <c r="S978" s="23"/>
      <c r="T978" s="278"/>
      <c r="U978" s="290">
        <f t="shared" si="265"/>
        <v>5100</v>
      </c>
      <c r="V978" s="21">
        <v>2500</v>
      </c>
      <c r="W978" s="22">
        <f>+U978-V978</f>
        <v>2600</v>
      </c>
      <c r="X978" s="22">
        <f>+W978-Y978</f>
        <v>1450</v>
      </c>
      <c r="Y978" s="22">
        <f>(U978-5000)/2+1100</f>
        <v>1150</v>
      </c>
      <c r="Z978" s="22">
        <f>+V978*F978</f>
        <v>40000</v>
      </c>
      <c r="AA978" s="22">
        <f>+X978*F978</f>
        <v>23200</v>
      </c>
      <c r="AB978" s="120">
        <f>+Y978*F978</f>
        <v>18400</v>
      </c>
    </row>
    <row r="979" spans="1:28" ht="15.75" thickBot="1" x14ac:dyDescent="0.3">
      <c r="A979" s="23"/>
      <c r="B979" s="550">
        <v>42387</v>
      </c>
      <c r="C979" s="544">
        <v>46167</v>
      </c>
      <c r="D979" s="94"/>
      <c r="E979" s="94" t="s">
        <v>767</v>
      </c>
      <c r="F979" s="56">
        <v>30</v>
      </c>
      <c r="G979" s="232">
        <v>153000</v>
      </c>
      <c r="H979" s="106" t="s">
        <v>672</v>
      </c>
      <c r="I979" s="228">
        <v>0</v>
      </c>
      <c r="J979" s="23"/>
      <c r="K979" s="23"/>
      <c r="L979" s="94"/>
      <c r="M979" s="69"/>
      <c r="N979" s="68"/>
      <c r="O979" s="23"/>
      <c r="P979" s="23"/>
      <c r="Q979" s="23"/>
      <c r="R979" s="23">
        <v>0</v>
      </c>
      <c r="S979" s="23"/>
      <c r="T979" s="278"/>
      <c r="U979" s="291">
        <f t="shared" si="265"/>
        <v>5100</v>
      </c>
      <c r="V979" s="121">
        <v>2500</v>
      </c>
      <c r="W979" s="122">
        <f>+U979-V979</f>
        <v>2600</v>
      </c>
      <c r="X979" s="122">
        <f>+W979-Y979</f>
        <v>1450</v>
      </c>
      <c r="Y979" s="122">
        <f>(U979-5000)/2+1100</f>
        <v>1150</v>
      </c>
      <c r="Z979" s="122">
        <f>+V979*F979</f>
        <v>75000</v>
      </c>
      <c r="AA979" s="122">
        <f>+X979*F979</f>
        <v>43500</v>
      </c>
      <c r="AB979" s="123">
        <f>+Y979*F979</f>
        <v>34500</v>
      </c>
    </row>
    <row r="980" spans="1:28" ht="15.75" thickBot="1" x14ac:dyDescent="0.3">
      <c r="A980" s="94"/>
      <c r="B980" s="31">
        <v>42387</v>
      </c>
      <c r="C980" s="16">
        <v>46168</v>
      </c>
      <c r="D980" s="23">
        <v>10243</v>
      </c>
      <c r="E980" s="23" t="s">
        <v>90</v>
      </c>
      <c r="F980" s="23">
        <v>14</v>
      </c>
      <c r="G980" s="231"/>
      <c r="H980" s="23" t="s">
        <v>50</v>
      </c>
      <c r="I980" s="23">
        <v>0</v>
      </c>
      <c r="J980" s="23"/>
      <c r="K980" s="23"/>
      <c r="L980" s="23"/>
      <c r="M980" s="69"/>
      <c r="N980" s="68"/>
      <c r="O980" s="23"/>
      <c r="P980" s="23"/>
      <c r="Q980" s="23"/>
      <c r="R980" s="23">
        <v>0</v>
      </c>
      <c r="S980" s="23"/>
      <c r="T980" s="135"/>
    </row>
    <row r="981" spans="1:28" x14ac:dyDescent="0.25">
      <c r="A981" s="23"/>
      <c r="B981" s="41">
        <v>42387</v>
      </c>
      <c r="C981" s="350">
        <v>46169</v>
      </c>
      <c r="D981" s="579"/>
      <c r="E981" s="32" t="s">
        <v>478</v>
      </c>
      <c r="F981" s="32">
        <v>15</v>
      </c>
      <c r="G981" s="234">
        <v>85000</v>
      </c>
      <c r="H981" s="32" t="s">
        <v>25</v>
      </c>
      <c r="I981" s="579">
        <v>0</v>
      </c>
      <c r="J981" s="23"/>
      <c r="K981" s="23"/>
      <c r="L981" s="32"/>
      <c r="M981" s="69"/>
      <c r="N981" s="68"/>
      <c r="O981" s="23">
        <v>0</v>
      </c>
      <c r="P981" s="23"/>
      <c r="Q981" s="23"/>
      <c r="R981" s="23"/>
      <c r="S981" s="23"/>
      <c r="T981" s="278" t="s">
        <v>768</v>
      </c>
      <c r="U981" s="289">
        <f t="shared" ref="U981:U984" si="266">+G981/F981</f>
        <v>5666.666666666667</v>
      </c>
      <c r="V981" s="117">
        <v>2500</v>
      </c>
      <c r="W981" s="118">
        <f>+U981-V981</f>
        <v>3166.666666666667</v>
      </c>
      <c r="X981" s="118">
        <f>+W981-Y981</f>
        <v>1733.3333333333335</v>
      </c>
      <c r="Y981" s="118">
        <f>(U981-5000)/2+1100</f>
        <v>1433.3333333333335</v>
      </c>
      <c r="Z981" s="118">
        <f>+V981*F981</f>
        <v>37500</v>
      </c>
      <c r="AA981" s="118">
        <f>+X981*F981</f>
        <v>26000.000000000004</v>
      </c>
      <c r="AB981" s="119">
        <f>+Y981*F981</f>
        <v>21500.000000000004</v>
      </c>
    </row>
    <row r="982" spans="1:28" x14ac:dyDescent="0.25">
      <c r="A982" s="32"/>
      <c r="B982" s="41">
        <v>42387</v>
      </c>
      <c r="C982" s="572">
        <v>46170</v>
      </c>
      <c r="D982" s="23"/>
      <c r="E982" s="32" t="s">
        <v>167</v>
      </c>
      <c r="F982" s="24">
        <v>16</v>
      </c>
      <c r="G982" s="234">
        <v>81600</v>
      </c>
      <c r="H982" s="77" t="s">
        <v>672</v>
      </c>
      <c r="I982" s="68">
        <v>0</v>
      </c>
      <c r="J982" s="23"/>
      <c r="K982" s="23"/>
      <c r="L982" s="23"/>
      <c r="M982" s="69"/>
      <c r="N982" s="68"/>
      <c r="O982" s="23">
        <v>0</v>
      </c>
      <c r="P982" s="23"/>
      <c r="Q982" s="23"/>
      <c r="R982" s="23"/>
      <c r="S982" s="23"/>
      <c r="T982" s="278"/>
      <c r="U982" s="290">
        <f t="shared" si="266"/>
        <v>5100</v>
      </c>
      <c r="V982" s="21">
        <v>2500</v>
      </c>
      <c r="W982" s="22">
        <f>+U982-V982</f>
        <v>2600</v>
      </c>
      <c r="X982" s="22">
        <f>+W982-Y982</f>
        <v>1450</v>
      </c>
      <c r="Y982" s="22">
        <f>(U982-5000)/2+1100</f>
        <v>1150</v>
      </c>
      <c r="Z982" s="22">
        <f>+V982*F982</f>
        <v>40000</v>
      </c>
      <c r="AA982" s="22">
        <f>+X982*F982</f>
        <v>23200</v>
      </c>
      <c r="AB982" s="120">
        <f>+Y982*F982</f>
        <v>18400</v>
      </c>
    </row>
    <row r="983" spans="1:28" x14ac:dyDescent="0.25">
      <c r="A983" s="23"/>
      <c r="B983" s="41">
        <v>42387</v>
      </c>
      <c r="C983" s="544">
        <v>46171</v>
      </c>
      <c r="D983" s="23"/>
      <c r="E983" s="23" t="s">
        <v>634</v>
      </c>
      <c r="F983" s="16">
        <v>15</v>
      </c>
      <c r="G983" s="231">
        <v>76500</v>
      </c>
      <c r="H983" s="64" t="s">
        <v>672</v>
      </c>
      <c r="I983" s="68">
        <v>0</v>
      </c>
      <c r="J983" s="23"/>
      <c r="K983" s="23"/>
      <c r="L983" s="23"/>
      <c r="M983" s="69"/>
      <c r="N983" s="68"/>
      <c r="O983" s="23">
        <v>0</v>
      </c>
      <c r="P983" s="23"/>
      <c r="Q983" s="23"/>
      <c r="R983" s="23"/>
      <c r="S983" s="23"/>
      <c r="T983" s="278"/>
      <c r="U983" s="290">
        <f t="shared" si="266"/>
        <v>5100</v>
      </c>
      <c r="V983" s="21">
        <v>2500</v>
      </c>
      <c r="W983" s="22">
        <f>+U983-V983</f>
        <v>2600</v>
      </c>
      <c r="X983" s="22">
        <f>+W983-Y983</f>
        <v>1450</v>
      </c>
      <c r="Y983" s="22">
        <f>(U983-5000)/2+1100</f>
        <v>1150</v>
      </c>
      <c r="Z983" s="22">
        <f>+V983*F983</f>
        <v>37500</v>
      </c>
      <c r="AA983" s="22">
        <f>+X983*F983</f>
        <v>21750</v>
      </c>
      <c r="AB983" s="120">
        <f>+Y983*F983</f>
        <v>17250</v>
      </c>
    </row>
    <row r="984" spans="1:28" ht="15.75" thickBot="1" x14ac:dyDescent="0.3">
      <c r="A984" s="23"/>
      <c r="B984" s="550">
        <v>42387</v>
      </c>
      <c r="C984" s="544">
        <v>46172</v>
      </c>
      <c r="D984" s="94"/>
      <c r="E984" s="94" t="s">
        <v>633</v>
      </c>
      <c r="F984" s="56">
        <v>15</v>
      </c>
      <c r="G984" s="232">
        <v>76500</v>
      </c>
      <c r="H984" s="106" t="s">
        <v>672</v>
      </c>
      <c r="I984" s="228">
        <v>0</v>
      </c>
      <c r="J984" s="23"/>
      <c r="K984" s="23"/>
      <c r="L984" s="94"/>
      <c r="M984" s="69"/>
      <c r="N984" s="68"/>
      <c r="O984" s="23">
        <v>0</v>
      </c>
      <c r="P984" s="23"/>
      <c r="Q984" s="23"/>
      <c r="R984" s="23"/>
      <c r="S984" s="23"/>
      <c r="T984" s="278"/>
      <c r="U984" s="291">
        <f t="shared" si="266"/>
        <v>5100</v>
      </c>
      <c r="V984" s="121">
        <v>2500</v>
      </c>
      <c r="W984" s="122">
        <f>+U984-V984</f>
        <v>2600</v>
      </c>
      <c r="X984" s="122">
        <f>+W984-Y984</f>
        <v>1450</v>
      </c>
      <c r="Y984" s="122">
        <f>(U984-5000)/2+1100</f>
        <v>1150</v>
      </c>
      <c r="Z984" s="122">
        <f>+V984*F984</f>
        <v>37500</v>
      </c>
      <c r="AA984" s="122">
        <f>+X984*F984</f>
        <v>21750</v>
      </c>
      <c r="AB984" s="123">
        <f>+Y984*F984</f>
        <v>17250</v>
      </c>
    </row>
    <row r="985" spans="1:28" x14ac:dyDescent="0.25">
      <c r="A985" s="23"/>
      <c r="B985" s="31">
        <v>42387</v>
      </c>
      <c r="C985" s="16">
        <v>46173</v>
      </c>
      <c r="D985" s="23">
        <v>10242</v>
      </c>
      <c r="E985" s="23" t="s">
        <v>120</v>
      </c>
      <c r="F985" s="23">
        <v>14</v>
      </c>
      <c r="G985" s="231"/>
      <c r="H985" s="23" t="s">
        <v>50</v>
      </c>
      <c r="I985" s="23"/>
      <c r="J985" s="23"/>
      <c r="K985" s="23"/>
      <c r="L985" s="23">
        <v>0</v>
      </c>
      <c r="M985" s="69"/>
      <c r="N985" s="68"/>
      <c r="O985" s="23"/>
      <c r="P985" s="23"/>
      <c r="Q985" s="23"/>
      <c r="R985" s="23">
        <v>0</v>
      </c>
      <c r="S985" s="23"/>
      <c r="T985" s="135"/>
    </row>
    <row r="986" spans="1:28" ht="15.75" thickBot="1" x14ac:dyDescent="0.3">
      <c r="A986" s="94"/>
      <c r="B986" s="31">
        <v>42387</v>
      </c>
      <c r="C986" s="16">
        <v>46174</v>
      </c>
      <c r="D986" s="23">
        <v>10245</v>
      </c>
      <c r="E986" s="23" t="s">
        <v>109</v>
      </c>
      <c r="F986" s="23">
        <v>14</v>
      </c>
      <c r="G986" s="231"/>
      <c r="H986" s="23" t="s">
        <v>50</v>
      </c>
      <c r="I986" s="23"/>
      <c r="J986" s="23"/>
      <c r="K986" s="23"/>
      <c r="L986" s="23">
        <v>0</v>
      </c>
      <c r="M986" s="69"/>
      <c r="N986" s="68"/>
      <c r="O986" s="23">
        <v>0</v>
      </c>
      <c r="P986" s="23"/>
      <c r="Q986" s="23"/>
      <c r="R986" s="23"/>
      <c r="S986" s="23"/>
      <c r="T986" s="135"/>
    </row>
    <row r="987" spans="1:28" ht="15.75" thickBot="1" x14ac:dyDescent="0.3">
      <c r="A987" s="23"/>
      <c r="B987" s="550">
        <v>42387</v>
      </c>
      <c r="C987" s="572">
        <v>46175</v>
      </c>
      <c r="D987" s="156"/>
      <c r="E987" s="116" t="s">
        <v>148</v>
      </c>
      <c r="F987" s="116">
        <v>15</v>
      </c>
      <c r="G987" s="557">
        <v>85000</v>
      </c>
      <c r="H987" s="116" t="s">
        <v>25</v>
      </c>
      <c r="I987" s="156">
        <v>0</v>
      </c>
      <c r="J987" s="23"/>
      <c r="K987" s="23"/>
      <c r="L987" s="116"/>
      <c r="M987" s="69"/>
      <c r="N987" s="68"/>
      <c r="O987" s="23">
        <v>0</v>
      </c>
      <c r="P987" s="23"/>
      <c r="Q987" s="23"/>
      <c r="R987" s="23"/>
      <c r="S987" s="23"/>
      <c r="T987" s="278" t="s">
        <v>769</v>
      </c>
      <c r="U987" s="292">
        <f t="shared" ref="U987" si="267">+G987/F987</f>
        <v>5666.666666666667</v>
      </c>
      <c r="V987" s="124">
        <v>2500</v>
      </c>
      <c r="W987" s="125">
        <f>+U987-V987</f>
        <v>3166.666666666667</v>
      </c>
      <c r="X987" s="125">
        <f>+W987-Y987</f>
        <v>1733.3333333333335</v>
      </c>
      <c r="Y987" s="125">
        <f>(U987-5000)/2+1100</f>
        <v>1433.3333333333335</v>
      </c>
      <c r="Z987" s="125">
        <f>+V987*F987</f>
        <v>37500</v>
      </c>
      <c r="AA987" s="125">
        <f>+X987*F987</f>
        <v>26000.000000000004</v>
      </c>
      <c r="AB987" s="126">
        <f>+Y987*F987</f>
        <v>21500.000000000004</v>
      </c>
    </row>
    <row r="988" spans="1:28" x14ac:dyDescent="0.25">
      <c r="A988" s="32"/>
      <c r="B988" s="31">
        <v>42387</v>
      </c>
      <c r="C988" s="16">
        <v>46176</v>
      </c>
      <c r="D988" s="23">
        <v>10237</v>
      </c>
      <c r="E988" s="23" t="s">
        <v>202</v>
      </c>
      <c r="F988" s="23">
        <v>14</v>
      </c>
      <c r="G988" s="231"/>
      <c r="H988" s="23" t="s">
        <v>50</v>
      </c>
      <c r="I988" s="23"/>
      <c r="J988" s="23"/>
      <c r="K988" s="23"/>
      <c r="L988" s="23">
        <v>0</v>
      </c>
      <c r="M988" s="69"/>
      <c r="N988" s="68"/>
      <c r="O988" s="23">
        <v>0</v>
      </c>
      <c r="P988" s="23"/>
      <c r="Q988" s="23"/>
      <c r="R988" s="23"/>
      <c r="S988" s="23"/>
      <c r="T988" s="135"/>
    </row>
    <row r="989" spans="1:28" ht="15.75" thickBot="1" x14ac:dyDescent="0.3">
      <c r="A989" s="23"/>
      <c r="B989" s="31">
        <v>42387</v>
      </c>
      <c r="C989" s="16">
        <v>46177</v>
      </c>
      <c r="D989" s="23">
        <v>10246</v>
      </c>
      <c r="E989" s="23" t="s">
        <v>86</v>
      </c>
      <c r="F989" s="23">
        <v>14</v>
      </c>
      <c r="G989" s="231"/>
      <c r="H989" s="23" t="s">
        <v>50</v>
      </c>
      <c r="I989" s="23"/>
      <c r="J989" s="23"/>
      <c r="K989" s="23"/>
      <c r="L989" s="23">
        <v>0</v>
      </c>
      <c r="M989" s="69"/>
      <c r="N989" s="68"/>
      <c r="O989" s="23">
        <v>0</v>
      </c>
      <c r="P989" s="23"/>
      <c r="Q989" s="23"/>
      <c r="R989" s="23"/>
      <c r="S989" s="23"/>
      <c r="T989" s="135"/>
    </row>
    <row r="990" spans="1:28" x14ac:dyDescent="0.25">
      <c r="A990" s="94"/>
      <c r="B990" s="550">
        <v>42387</v>
      </c>
      <c r="C990" s="572">
        <v>46178</v>
      </c>
      <c r="D990" s="32"/>
      <c r="E990" s="116" t="s">
        <v>671</v>
      </c>
      <c r="F990" s="233">
        <v>16</v>
      </c>
      <c r="G990" s="557">
        <v>81600</v>
      </c>
      <c r="H990" s="558" t="s">
        <v>672</v>
      </c>
      <c r="I990" s="78">
        <v>0</v>
      </c>
      <c r="J990" s="23"/>
      <c r="K990" s="23"/>
      <c r="L990" s="32"/>
      <c r="M990" s="69"/>
      <c r="N990" s="68"/>
      <c r="O990" s="23">
        <v>0</v>
      </c>
      <c r="P990" s="23"/>
      <c r="Q990" s="23"/>
      <c r="R990" s="23"/>
      <c r="S990" s="23"/>
      <c r="T990" s="278"/>
      <c r="U990" s="289">
        <f t="shared" ref="U990:U994" si="268">+G990/F990</f>
        <v>5100</v>
      </c>
      <c r="V990" s="117">
        <v>2500</v>
      </c>
      <c r="W990" s="118">
        <f>+U990-V990</f>
        <v>2600</v>
      </c>
      <c r="X990" s="118">
        <f>+W990-Y990</f>
        <v>1450</v>
      </c>
      <c r="Y990" s="118">
        <f>(U990-5000)/2+1100</f>
        <v>1150</v>
      </c>
      <c r="Z990" s="118">
        <f>+V990*F990</f>
        <v>40000</v>
      </c>
      <c r="AA990" s="118">
        <f>+X990*F990</f>
        <v>23200</v>
      </c>
      <c r="AB990" s="119">
        <f>+Y990*F990</f>
        <v>18400</v>
      </c>
    </row>
    <row r="991" spans="1:28" x14ac:dyDescent="0.25">
      <c r="A991" s="23"/>
      <c r="B991" s="31">
        <v>42387</v>
      </c>
      <c r="C991" s="240">
        <v>46179</v>
      </c>
      <c r="D991" s="577"/>
      <c r="E991" s="23" t="s">
        <v>365</v>
      </c>
      <c r="F991" s="23">
        <v>7</v>
      </c>
      <c r="G991" s="231">
        <v>39662</v>
      </c>
      <c r="H991" s="23" t="s">
        <v>25</v>
      </c>
      <c r="I991" s="577">
        <v>0</v>
      </c>
      <c r="J991" s="23"/>
      <c r="K991" s="23"/>
      <c r="L991" s="23"/>
      <c r="M991" s="69"/>
      <c r="N991" s="68"/>
      <c r="O991" s="23">
        <v>0</v>
      </c>
      <c r="P991" s="23"/>
      <c r="Q991" s="23"/>
      <c r="R991" s="23"/>
      <c r="S991" s="23"/>
      <c r="T991" s="278" t="s">
        <v>770</v>
      </c>
      <c r="U991" s="290">
        <f t="shared" si="268"/>
        <v>5666</v>
      </c>
      <c r="V991" s="21">
        <v>2500</v>
      </c>
      <c r="W991" s="22">
        <f>+U991-V991</f>
        <v>3166</v>
      </c>
      <c r="X991" s="22">
        <f>+W991-Y991</f>
        <v>1733</v>
      </c>
      <c r="Y991" s="22">
        <f>(U991-5000)/2+1100</f>
        <v>1433</v>
      </c>
      <c r="Z991" s="22">
        <f>+V991*F991</f>
        <v>17500</v>
      </c>
      <c r="AA991" s="22">
        <f>+X991*F991</f>
        <v>12131</v>
      </c>
      <c r="AB991" s="120">
        <f>+Y991*F991</f>
        <v>10031</v>
      </c>
    </row>
    <row r="992" spans="1:28" x14ac:dyDescent="0.25">
      <c r="A992" s="23"/>
      <c r="B992" s="31">
        <v>42387</v>
      </c>
      <c r="C992" s="240">
        <v>46180</v>
      </c>
      <c r="D992" s="577"/>
      <c r="E992" s="23" t="s">
        <v>771</v>
      </c>
      <c r="F992" s="23">
        <v>7</v>
      </c>
      <c r="G992" s="231">
        <v>39662</v>
      </c>
      <c r="H992" s="23" t="s">
        <v>25</v>
      </c>
      <c r="I992" s="577">
        <v>0</v>
      </c>
      <c r="J992" s="23"/>
      <c r="K992" s="23"/>
      <c r="L992" s="23"/>
      <c r="M992" s="69"/>
      <c r="N992" s="68"/>
      <c r="O992" s="23">
        <v>0</v>
      </c>
      <c r="P992" s="23"/>
      <c r="Q992" s="23"/>
      <c r="R992" s="23"/>
      <c r="S992" s="23"/>
      <c r="T992" s="278" t="s">
        <v>772</v>
      </c>
      <c r="U992" s="290">
        <f t="shared" si="268"/>
        <v>5666</v>
      </c>
      <c r="V992" s="21">
        <v>2500</v>
      </c>
      <c r="W992" s="22">
        <f>+U992-V992</f>
        <v>3166</v>
      </c>
      <c r="X992" s="22">
        <f>+W992-Y992</f>
        <v>1733</v>
      </c>
      <c r="Y992" s="22">
        <f>(U992-5000)/2+1100</f>
        <v>1433</v>
      </c>
      <c r="Z992" s="22">
        <f>+V992*F992</f>
        <v>17500</v>
      </c>
      <c r="AA992" s="22">
        <f>+X992*F992</f>
        <v>12131</v>
      </c>
      <c r="AB992" s="120">
        <f>+Y992*F992</f>
        <v>10031</v>
      </c>
    </row>
    <row r="993" spans="1:28" x14ac:dyDescent="0.25">
      <c r="A993" s="23"/>
      <c r="B993" s="31">
        <v>42387</v>
      </c>
      <c r="C993" s="240">
        <v>46181</v>
      </c>
      <c r="D993" s="577"/>
      <c r="E993" s="23" t="s">
        <v>252</v>
      </c>
      <c r="F993" s="23">
        <v>15</v>
      </c>
      <c r="G993" s="231">
        <v>85000</v>
      </c>
      <c r="H993" s="23" t="s">
        <v>25</v>
      </c>
      <c r="I993" s="577">
        <v>0</v>
      </c>
      <c r="J993" s="23"/>
      <c r="K993" s="23"/>
      <c r="L993" s="23"/>
      <c r="M993" s="69"/>
      <c r="N993" s="68"/>
      <c r="O993" s="23">
        <v>0</v>
      </c>
      <c r="P993" s="23"/>
      <c r="Q993" s="23"/>
      <c r="R993" s="23"/>
      <c r="S993" s="23"/>
      <c r="T993" s="278" t="s">
        <v>773</v>
      </c>
      <c r="U993" s="290">
        <f t="shared" si="268"/>
        <v>5666.666666666667</v>
      </c>
      <c r="V993" s="21">
        <v>2500</v>
      </c>
      <c r="W993" s="22">
        <f>+U993-V993</f>
        <v>3166.666666666667</v>
      </c>
      <c r="X993" s="22">
        <f>+W993-Y993</f>
        <v>1733.3333333333335</v>
      </c>
      <c r="Y993" s="22">
        <f>(U993-5000)/2+1100</f>
        <v>1433.3333333333335</v>
      </c>
      <c r="Z993" s="22">
        <f>+V993*F993</f>
        <v>37500</v>
      </c>
      <c r="AA993" s="22">
        <f>+X993*F993</f>
        <v>26000.000000000004</v>
      </c>
      <c r="AB993" s="120">
        <f>+Y993*F993</f>
        <v>21500.000000000004</v>
      </c>
    </row>
    <row r="994" spans="1:28" ht="15.75" thickBot="1" x14ac:dyDescent="0.3">
      <c r="A994" s="32"/>
      <c r="B994" s="550">
        <v>42387</v>
      </c>
      <c r="C994" s="572">
        <v>46182</v>
      </c>
      <c r="D994" s="94"/>
      <c r="E994" s="116" t="s">
        <v>591</v>
      </c>
      <c r="F994" s="233">
        <v>16</v>
      </c>
      <c r="G994" s="557">
        <v>81600</v>
      </c>
      <c r="H994" s="558" t="s">
        <v>672</v>
      </c>
      <c r="I994" s="228">
        <v>0</v>
      </c>
      <c r="J994" s="23"/>
      <c r="K994" s="23"/>
      <c r="L994" s="94"/>
      <c r="M994" s="69"/>
      <c r="N994" s="68"/>
      <c r="O994" s="23">
        <v>0</v>
      </c>
      <c r="P994" s="23"/>
      <c r="Q994" s="23"/>
      <c r="R994" s="23"/>
      <c r="S994" s="23"/>
      <c r="T994" s="278"/>
      <c r="U994" s="291">
        <f t="shared" si="268"/>
        <v>5100</v>
      </c>
      <c r="V994" s="121">
        <v>2500</v>
      </c>
      <c r="W994" s="122">
        <f>+U994-V994</f>
        <v>2600</v>
      </c>
      <c r="X994" s="122">
        <f>+W994-Y994</f>
        <v>1450</v>
      </c>
      <c r="Y994" s="122">
        <f>(U994-5000)/2+1100</f>
        <v>1150</v>
      </c>
      <c r="Z994" s="122">
        <f>+V994*F994</f>
        <v>40000</v>
      </c>
      <c r="AA994" s="122">
        <f>+X994*F994</f>
        <v>23200</v>
      </c>
      <c r="AB994" s="123">
        <f>+Y994*F994</f>
        <v>18400</v>
      </c>
    </row>
    <row r="995" spans="1:28" x14ac:dyDescent="0.25">
      <c r="A995" s="23"/>
      <c r="B995" s="31">
        <v>42387</v>
      </c>
      <c r="C995" s="16">
        <v>46183</v>
      </c>
      <c r="D995" s="23">
        <v>10244</v>
      </c>
      <c r="E995" s="23" t="s">
        <v>101</v>
      </c>
      <c r="F995" s="23">
        <v>14</v>
      </c>
      <c r="G995" s="231"/>
      <c r="H995" s="23" t="s">
        <v>50</v>
      </c>
      <c r="I995" s="23"/>
      <c r="J995" s="23"/>
      <c r="K995" s="23"/>
      <c r="L995" s="23">
        <v>0</v>
      </c>
      <c r="M995" s="69"/>
      <c r="N995" s="68"/>
      <c r="O995" s="23">
        <v>0</v>
      </c>
      <c r="P995" s="23"/>
      <c r="Q995" s="23"/>
      <c r="R995" s="23"/>
      <c r="S995" s="23"/>
      <c r="T995" s="135"/>
    </row>
    <row r="996" spans="1:28" ht="15.75" thickBot="1" x14ac:dyDescent="0.3">
      <c r="A996" s="94"/>
      <c r="B996" s="31">
        <v>42387</v>
      </c>
      <c r="C996" s="16">
        <v>46184</v>
      </c>
      <c r="D996" s="23">
        <v>10250</v>
      </c>
      <c r="E996" s="23" t="s">
        <v>113</v>
      </c>
      <c r="F996" s="23">
        <v>14</v>
      </c>
      <c r="G996" s="231"/>
      <c r="H996" s="23" t="s">
        <v>50</v>
      </c>
      <c r="I996" s="23"/>
      <c r="J996" s="23"/>
      <c r="K996" s="23"/>
      <c r="L996" s="23">
        <v>0</v>
      </c>
      <c r="M996" s="69"/>
      <c r="N996" s="68"/>
      <c r="O996" s="23">
        <v>0</v>
      </c>
      <c r="P996" s="23"/>
      <c r="Q996" s="23"/>
      <c r="R996" s="23"/>
      <c r="S996" s="23"/>
      <c r="T996" s="135"/>
    </row>
    <row r="997" spans="1:28" ht="15.75" thickBot="1" x14ac:dyDescent="0.3">
      <c r="A997" s="23"/>
      <c r="B997" s="41">
        <v>42387</v>
      </c>
      <c r="C997" s="350">
        <v>46185</v>
      </c>
      <c r="D997" s="579"/>
      <c r="E997" s="32" t="s">
        <v>379</v>
      </c>
      <c r="F997" s="32">
        <v>7</v>
      </c>
      <c r="G997" s="234">
        <v>39662</v>
      </c>
      <c r="H997" s="32" t="s">
        <v>25</v>
      </c>
      <c r="I997" s="579">
        <v>0</v>
      </c>
      <c r="J997" s="23"/>
      <c r="K997" s="23"/>
      <c r="L997" s="32"/>
      <c r="M997" s="69"/>
      <c r="N997" s="68"/>
      <c r="O997" s="23">
        <v>0</v>
      </c>
      <c r="P997" s="23"/>
      <c r="Q997" s="23"/>
      <c r="R997" s="23"/>
      <c r="S997" s="23"/>
      <c r="T997" s="278" t="s">
        <v>774</v>
      </c>
      <c r="U997" s="292">
        <f t="shared" ref="U997" si="269">+G997/F997</f>
        <v>5666</v>
      </c>
      <c r="V997" s="124">
        <v>2500</v>
      </c>
      <c r="W997" s="125">
        <f>+U997-V997</f>
        <v>3166</v>
      </c>
      <c r="X997" s="125">
        <f>+W997-Y997</f>
        <v>1733</v>
      </c>
      <c r="Y997" s="125">
        <f>(U997-5000)/2+1100</f>
        <v>1433</v>
      </c>
      <c r="Z997" s="125">
        <f>+V997*F997</f>
        <v>17500</v>
      </c>
      <c r="AA997" s="125">
        <f>+X997*F997</f>
        <v>12131</v>
      </c>
      <c r="AB997" s="126">
        <f>+Y997*F997</f>
        <v>10031</v>
      </c>
    </row>
    <row r="998" spans="1:28" ht="15.75" thickBot="1" x14ac:dyDescent="0.3">
      <c r="A998" s="160"/>
      <c r="B998" s="91">
        <v>42387</v>
      </c>
      <c r="C998" s="555">
        <v>46186</v>
      </c>
      <c r="D998" s="88" t="s">
        <v>188</v>
      </c>
      <c r="E998" s="160" t="s">
        <v>188</v>
      </c>
      <c r="F998" s="160" t="s">
        <v>188</v>
      </c>
      <c r="G998" s="160" t="s">
        <v>188</v>
      </c>
      <c r="H998" s="160" t="s">
        <v>188</v>
      </c>
      <c r="I998" s="88" t="s">
        <v>188</v>
      </c>
      <c r="J998" s="88" t="s">
        <v>188</v>
      </c>
      <c r="K998" s="88" t="s">
        <v>188</v>
      </c>
      <c r="L998" s="88" t="s">
        <v>188</v>
      </c>
      <c r="M998" s="88" t="s">
        <v>188</v>
      </c>
      <c r="N998" s="89"/>
      <c r="O998" s="88"/>
      <c r="P998" s="88"/>
      <c r="Q998" s="88"/>
      <c r="R998" s="88"/>
      <c r="S998" s="88"/>
      <c r="T998" s="139"/>
    </row>
    <row r="999" spans="1:28" x14ac:dyDescent="0.25">
      <c r="A999" s="94"/>
      <c r="B999" s="550">
        <v>42387</v>
      </c>
      <c r="C999" s="544">
        <v>46187</v>
      </c>
      <c r="D999" s="23"/>
      <c r="E999" s="94" t="s">
        <v>179</v>
      </c>
      <c r="F999" s="56">
        <v>15</v>
      </c>
      <c r="G999" s="232">
        <v>76500</v>
      </c>
      <c r="H999" s="106" t="s">
        <v>672</v>
      </c>
      <c r="I999" s="68">
        <v>0</v>
      </c>
      <c r="J999" s="23"/>
      <c r="K999" s="23"/>
      <c r="L999" s="23"/>
      <c r="M999" s="69"/>
      <c r="N999" s="68">
        <v>0</v>
      </c>
      <c r="O999" s="23"/>
      <c r="P999" s="23"/>
      <c r="Q999" s="23"/>
      <c r="R999" s="23"/>
      <c r="S999" s="23"/>
      <c r="T999" s="278"/>
      <c r="U999" s="289">
        <f t="shared" ref="U999:U1000" si="270">+G999/F999</f>
        <v>5100</v>
      </c>
      <c r="V999" s="117">
        <v>2500</v>
      </c>
      <c r="W999" s="118">
        <f>+U999-V999</f>
        <v>2600</v>
      </c>
      <c r="X999" s="118">
        <f>+W999-Y999</f>
        <v>1450</v>
      </c>
      <c r="Y999" s="118">
        <f>(U999-5000)/2+1100</f>
        <v>1150</v>
      </c>
      <c r="Z999" s="118">
        <f>+V999*F999</f>
        <v>37500</v>
      </c>
      <c r="AA999" s="118">
        <f>+X999*F999</f>
        <v>21750</v>
      </c>
      <c r="AB999" s="119">
        <f>+Y999*F999</f>
        <v>17250</v>
      </c>
    </row>
    <row r="1000" spans="1:28" ht="15.75" thickBot="1" x14ac:dyDescent="0.3">
      <c r="A1000" s="23"/>
      <c r="B1000" s="549">
        <v>42387</v>
      </c>
      <c r="C1000" s="544">
        <v>46188</v>
      </c>
      <c r="D1000" s="155"/>
      <c r="E1000" s="94" t="s">
        <v>62</v>
      </c>
      <c r="F1000" s="94">
        <v>7</v>
      </c>
      <c r="G1000" s="232">
        <v>39662</v>
      </c>
      <c r="H1000" s="94" t="s">
        <v>25</v>
      </c>
      <c r="I1000" s="155">
        <v>0</v>
      </c>
      <c r="J1000" s="23"/>
      <c r="K1000" s="23"/>
      <c r="L1000" s="94"/>
      <c r="M1000" s="69"/>
      <c r="N1000" s="68"/>
      <c r="O1000" s="23">
        <v>0</v>
      </c>
      <c r="P1000" s="23"/>
      <c r="Q1000" s="23"/>
      <c r="R1000" s="23"/>
      <c r="S1000" s="23"/>
      <c r="T1000" s="278" t="s">
        <v>775</v>
      </c>
      <c r="U1000" s="291">
        <f t="shared" si="270"/>
        <v>5666</v>
      </c>
      <c r="V1000" s="121">
        <v>2500</v>
      </c>
      <c r="W1000" s="122">
        <f>+U1000-V1000</f>
        <v>3166</v>
      </c>
      <c r="X1000" s="122">
        <f>+W1000-Y1000</f>
        <v>1733</v>
      </c>
      <c r="Y1000" s="122">
        <f>(U1000-5000)/2+1100</f>
        <v>1433</v>
      </c>
      <c r="Z1000" s="122">
        <f>+V1000*F1000</f>
        <v>17500</v>
      </c>
      <c r="AA1000" s="122">
        <f>+X1000*F1000</f>
        <v>12131</v>
      </c>
      <c r="AB1000" s="123">
        <f>+Y1000*F1000</f>
        <v>10031</v>
      </c>
    </row>
    <row r="1001" spans="1:28" ht="15.75" thickBot="1" x14ac:dyDescent="0.3">
      <c r="A1001" s="32"/>
      <c r="B1001" s="31">
        <v>42387</v>
      </c>
      <c r="C1001" s="16">
        <v>46189</v>
      </c>
      <c r="D1001" s="23">
        <v>10247</v>
      </c>
      <c r="E1001" s="23" t="s">
        <v>117</v>
      </c>
      <c r="F1001" s="23">
        <v>14</v>
      </c>
      <c r="G1001" s="231"/>
      <c r="H1001" s="23" t="s">
        <v>50</v>
      </c>
      <c r="I1001" s="23"/>
      <c r="J1001" s="23"/>
      <c r="K1001" s="23"/>
      <c r="L1001" s="23">
        <v>0</v>
      </c>
      <c r="M1001" s="69"/>
      <c r="N1001" s="68"/>
      <c r="O1001" s="23">
        <v>0</v>
      </c>
      <c r="P1001" s="23"/>
      <c r="Q1001" s="23"/>
      <c r="R1001" s="23"/>
      <c r="S1001" s="23"/>
      <c r="T1001" s="135"/>
    </row>
    <row r="1002" spans="1:28" ht="15.75" thickBot="1" x14ac:dyDescent="0.3">
      <c r="A1002" s="23"/>
      <c r="B1002" s="550">
        <v>42387</v>
      </c>
      <c r="C1002" s="572">
        <v>46190</v>
      </c>
      <c r="D1002" s="116"/>
      <c r="E1002" s="116" t="s">
        <v>743</v>
      </c>
      <c r="F1002" s="233">
        <v>16</v>
      </c>
      <c r="G1002" s="557">
        <v>81600</v>
      </c>
      <c r="H1002" s="558" t="s">
        <v>672</v>
      </c>
      <c r="I1002" s="226">
        <v>0</v>
      </c>
      <c r="J1002" s="23"/>
      <c r="K1002" s="23"/>
      <c r="L1002" s="116"/>
      <c r="M1002" s="69"/>
      <c r="N1002" s="68">
        <v>0</v>
      </c>
      <c r="O1002" s="23"/>
      <c r="P1002" s="23"/>
      <c r="Q1002" s="23"/>
      <c r="R1002" s="23"/>
      <c r="S1002" s="23"/>
      <c r="T1002" s="278"/>
      <c r="U1002" s="292">
        <f t="shared" ref="U1002" si="271">+G1002/F1002</f>
        <v>5100</v>
      </c>
      <c r="V1002" s="124">
        <v>2500</v>
      </c>
      <c r="W1002" s="125">
        <f>+U1002-V1002</f>
        <v>2600</v>
      </c>
      <c r="X1002" s="125">
        <f>+W1002-Y1002</f>
        <v>1450</v>
      </c>
      <c r="Y1002" s="125">
        <f>(U1002-5000)/2+1100</f>
        <v>1150</v>
      </c>
      <c r="Z1002" s="125">
        <f>+V1002*F1002</f>
        <v>40000</v>
      </c>
      <c r="AA1002" s="125">
        <f>+X1002*F1002</f>
        <v>23200</v>
      </c>
      <c r="AB1002" s="126">
        <f>+Y1002*F1002</f>
        <v>18400</v>
      </c>
    </row>
    <row r="1003" spans="1:28" ht="15.75" thickBot="1" x14ac:dyDescent="0.3">
      <c r="A1003" s="23"/>
      <c r="B1003" s="31">
        <v>42387</v>
      </c>
      <c r="C1003" s="16">
        <v>46191</v>
      </c>
      <c r="D1003" s="23">
        <v>10247</v>
      </c>
      <c r="E1003" s="23" t="s">
        <v>94</v>
      </c>
      <c r="F1003" s="23">
        <v>14</v>
      </c>
      <c r="G1003" s="231"/>
      <c r="H1003" s="23" t="s">
        <v>50</v>
      </c>
      <c r="I1003" s="23"/>
      <c r="J1003" s="23"/>
      <c r="K1003" s="23"/>
      <c r="L1003" s="23">
        <v>0</v>
      </c>
      <c r="M1003" s="69"/>
      <c r="N1003" s="68"/>
      <c r="O1003" s="23">
        <v>0</v>
      </c>
      <c r="P1003" s="23"/>
      <c r="Q1003" s="23"/>
      <c r="R1003" s="23"/>
      <c r="S1003" s="23"/>
      <c r="T1003" s="135"/>
    </row>
    <row r="1004" spans="1:28" x14ac:dyDescent="0.25">
      <c r="A1004" s="23"/>
      <c r="B1004" s="41">
        <v>42387</v>
      </c>
      <c r="C1004" s="572">
        <v>46192</v>
      </c>
      <c r="D1004" s="32"/>
      <c r="E1004" s="32" t="s">
        <v>746</v>
      </c>
      <c r="F1004" s="24">
        <v>16</v>
      </c>
      <c r="G1004" s="234">
        <v>81600</v>
      </c>
      <c r="H1004" s="77" t="s">
        <v>672</v>
      </c>
      <c r="I1004" s="78">
        <v>0</v>
      </c>
      <c r="J1004" s="23"/>
      <c r="K1004" s="23"/>
      <c r="L1004" s="32"/>
      <c r="M1004" s="69"/>
      <c r="N1004" s="68">
        <v>0</v>
      </c>
      <c r="O1004" s="23"/>
      <c r="P1004" s="23"/>
      <c r="Q1004" s="23"/>
      <c r="R1004" s="23"/>
      <c r="S1004" s="23"/>
      <c r="T1004" s="278"/>
      <c r="U1004" s="289">
        <f t="shared" ref="U1004:U1032" si="272">+G1004/F1004</f>
        <v>5100</v>
      </c>
      <c r="V1004" s="117">
        <v>2500</v>
      </c>
      <c r="W1004" s="118">
        <f t="shared" ref="W1004:W1032" si="273">+U1004-V1004</f>
        <v>2600</v>
      </c>
      <c r="X1004" s="118">
        <f t="shared" ref="X1004:X1032" si="274">+W1004-Y1004</f>
        <v>1450</v>
      </c>
      <c r="Y1004" s="118">
        <f t="shared" ref="Y1004:Y1032" si="275">(U1004-5000)/2+1100</f>
        <v>1150</v>
      </c>
      <c r="Z1004" s="118">
        <f t="shared" ref="Z1004:Z1032" si="276">+V1004*F1004</f>
        <v>40000</v>
      </c>
      <c r="AA1004" s="118">
        <f t="shared" ref="AA1004:AA1032" si="277">+X1004*F1004</f>
        <v>23200</v>
      </c>
      <c r="AB1004" s="119">
        <f t="shared" ref="AB1004:AB1032" si="278">+Y1004*F1004</f>
        <v>18400</v>
      </c>
    </row>
    <row r="1005" spans="1:28" x14ac:dyDescent="0.25">
      <c r="A1005" s="94"/>
      <c r="B1005" s="550">
        <v>42387</v>
      </c>
      <c r="C1005" s="544">
        <v>46193</v>
      </c>
      <c r="D1005" s="23"/>
      <c r="E1005" s="94" t="s">
        <v>744</v>
      </c>
      <c r="F1005" s="56">
        <v>16</v>
      </c>
      <c r="G1005" s="232">
        <v>81600</v>
      </c>
      <c r="H1005" s="106" t="s">
        <v>672</v>
      </c>
      <c r="I1005" s="68">
        <v>0</v>
      </c>
      <c r="J1005" s="23"/>
      <c r="K1005" s="23"/>
      <c r="L1005" s="23"/>
      <c r="M1005" s="69"/>
      <c r="N1005" s="68"/>
      <c r="O1005" s="23">
        <v>0</v>
      </c>
      <c r="P1005" s="23"/>
      <c r="Q1005" s="23"/>
      <c r="R1005" s="23"/>
      <c r="S1005" s="23"/>
      <c r="T1005" s="278"/>
      <c r="U1005" s="290">
        <f t="shared" si="272"/>
        <v>5100</v>
      </c>
      <c r="V1005" s="21">
        <v>2500</v>
      </c>
      <c r="W1005" s="22">
        <f t="shared" si="273"/>
        <v>2600</v>
      </c>
      <c r="X1005" s="22">
        <f t="shared" si="274"/>
        <v>1450</v>
      </c>
      <c r="Y1005" s="22">
        <f t="shared" si="275"/>
        <v>1150</v>
      </c>
      <c r="Z1005" s="22">
        <f t="shared" si="276"/>
        <v>40000</v>
      </c>
      <c r="AA1005" s="22">
        <f t="shared" si="277"/>
        <v>23200</v>
      </c>
      <c r="AB1005" s="120">
        <f t="shared" si="278"/>
        <v>18400</v>
      </c>
    </row>
    <row r="1006" spans="1:28" x14ac:dyDescent="0.25">
      <c r="A1006" s="23"/>
      <c r="B1006" s="31">
        <v>42387</v>
      </c>
      <c r="C1006" s="240">
        <v>46194</v>
      </c>
      <c r="D1006" s="577"/>
      <c r="E1006" s="23" t="s">
        <v>66</v>
      </c>
      <c r="F1006" s="23">
        <v>7</v>
      </c>
      <c r="G1006" s="231">
        <v>39662</v>
      </c>
      <c r="H1006" s="23" t="s">
        <v>25</v>
      </c>
      <c r="I1006" s="577">
        <v>0</v>
      </c>
      <c r="J1006" s="23"/>
      <c r="K1006" s="23"/>
      <c r="L1006" s="23"/>
      <c r="M1006" s="69"/>
      <c r="N1006" s="68">
        <v>0</v>
      </c>
      <c r="O1006" s="23"/>
      <c r="P1006" s="23"/>
      <c r="Q1006" s="23"/>
      <c r="R1006" s="23"/>
      <c r="S1006" s="23"/>
      <c r="T1006" s="278" t="s">
        <v>776</v>
      </c>
      <c r="U1006" s="290">
        <f t="shared" si="272"/>
        <v>5666</v>
      </c>
      <c r="V1006" s="21">
        <v>2500</v>
      </c>
      <c r="W1006" s="22">
        <f t="shared" si="273"/>
        <v>3166</v>
      </c>
      <c r="X1006" s="22">
        <f t="shared" si="274"/>
        <v>1733</v>
      </c>
      <c r="Y1006" s="22">
        <f t="shared" si="275"/>
        <v>1433</v>
      </c>
      <c r="Z1006" s="22">
        <f t="shared" si="276"/>
        <v>17500</v>
      </c>
      <c r="AA1006" s="22">
        <f t="shared" si="277"/>
        <v>12131</v>
      </c>
      <c r="AB1006" s="120">
        <f t="shared" si="278"/>
        <v>10031</v>
      </c>
    </row>
    <row r="1007" spans="1:28" x14ac:dyDescent="0.25">
      <c r="A1007" s="23"/>
      <c r="B1007" s="31">
        <v>42387</v>
      </c>
      <c r="C1007" s="240">
        <v>46195</v>
      </c>
      <c r="D1007" s="577"/>
      <c r="E1007" s="23" t="s">
        <v>559</v>
      </c>
      <c r="F1007" s="23">
        <v>15</v>
      </c>
      <c r="G1007" s="231">
        <v>85000</v>
      </c>
      <c r="H1007" s="23" t="s">
        <v>25</v>
      </c>
      <c r="I1007" s="577">
        <v>0</v>
      </c>
      <c r="J1007" s="23"/>
      <c r="K1007" s="23"/>
      <c r="L1007" s="23"/>
      <c r="M1007" s="69"/>
      <c r="N1007" s="68"/>
      <c r="O1007" s="23">
        <v>0</v>
      </c>
      <c r="P1007" s="23"/>
      <c r="Q1007" s="23"/>
      <c r="R1007" s="23"/>
      <c r="S1007" s="23"/>
      <c r="T1007" s="278" t="s">
        <v>777</v>
      </c>
      <c r="U1007" s="290">
        <f t="shared" si="272"/>
        <v>5666.666666666667</v>
      </c>
      <c r="V1007" s="21">
        <v>2500</v>
      </c>
      <c r="W1007" s="22">
        <f t="shared" si="273"/>
        <v>3166.666666666667</v>
      </c>
      <c r="X1007" s="22">
        <f t="shared" si="274"/>
        <v>1733.3333333333335</v>
      </c>
      <c r="Y1007" s="22">
        <f t="shared" si="275"/>
        <v>1433.3333333333335</v>
      </c>
      <c r="Z1007" s="22">
        <f t="shared" si="276"/>
        <v>37500</v>
      </c>
      <c r="AA1007" s="22">
        <f t="shared" si="277"/>
        <v>26000.000000000004</v>
      </c>
      <c r="AB1007" s="120">
        <f t="shared" si="278"/>
        <v>21500.000000000004</v>
      </c>
    </row>
    <row r="1008" spans="1:28" x14ac:dyDescent="0.25">
      <c r="A1008" s="23"/>
      <c r="B1008" s="31">
        <v>42387</v>
      </c>
      <c r="C1008" s="240">
        <v>46196</v>
      </c>
      <c r="D1008" s="577"/>
      <c r="E1008" s="23" t="s">
        <v>524</v>
      </c>
      <c r="F1008" s="23">
        <v>7</v>
      </c>
      <c r="G1008" s="231">
        <v>39662</v>
      </c>
      <c r="H1008" s="23" t="s">
        <v>25</v>
      </c>
      <c r="I1008" s="577">
        <v>0</v>
      </c>
      <c r="J1008" s="23"/>
      <c r="K1008" s="23"/>
      <c r="L1008" s="23"/>
      <c r="M1008" s="69"/>
      <c r="N1008" s="68"/>
      <c r="O1008" s="23">
        <v>0</v>
      </c>
      <c r="P1008" s="23"/>
      <c r="Q1008" s="23"/>
      <c r="R1008" s="23"/>
      <c r="S1008" s="23"/>
      <c r="T1008" s="278" t="s">
        <v>778</v>
      </c>
      <c r="U1008" s="290">
        <f t="shared" si="272"/>
        <v>5666</v>
      </c>
      <c r="V1008" s="21">
        <v>2500</v>
      </c>
      <c r="W1008" s="22">
        <f t="shared" si="273"/>
        <v>3166</v>
      </c>
      <c r="X1008" s="22">
        <f t="shared" si="274"/>
        <v>1733</v>
      </c>
      <c r="Y1008" s="22">
        <f t="shared" si="275"/>
        <v>1433</v>
      </c>
      <c r="Z1008" s="22">
        <f t="shared" si="276"/>
        <v>17500</v>
      </c>
      <c r="AA1008" s="22">
        <f t="shared" si="277"/>
        <v>12131</v>
      </c>
      <c r="AB1008" s="120">
        <f t="shared" si="278"/>
        <v>10031</v>
      </c>
    </row>
    <row r="1009" spans="1:28" x14ac:dyDescent="0.25">
      <c r="A1009" s="23"/>
      <c r="B1009" s="31">
        <v>42387</v>
      </c>
      <c r="C1009" s="240">
        <v>46197</v>
      </c>
      <c r="D1009" s="577"/>
      <c r="E1009" s="23" t="s">
        <v>103</v>
      </c>
      <c r="F1009" s="23">
        <v>15</v>
      </c>
      <c r="G1009" s="231">
        <v>85000</v>
      </c>
      <c r="H1009" s="23" t="s">
        <v>25</v>
      </c>
      <c r="I1009" s="577">
        <v>0</v>
      </c>
      <c r="J1009" s="23"/>
      <c r="K1009" s="23"/>
      <c r="L1009" s="23"/>
      <c r="M1009" s="69"/>
      <c r="N1009" s="68"/>
      <c r="O1009" s="23">
        <v>0</v>
      </c>
      <c r="P1009" s="23"/>
      <c r="Q1009" s="23"/>
      <c r="R1009" s="23"/>
      <c r="S1009" s="23"/>
      <c r="T1009" s="278" t="s">
        <v>779</v>
      </c>
      <c r="U1009" s="290">
        <f t="shared" si="272"/>
        <v>5666.666666666667</v>
      </c>
      <c r="V1009" s="21">
        <v>2500</v>
      </c>
      <c r="W1009" s="22">
        <f t="shared" si="273"/>
        <v>3166.666666666667</v>
      </c>
      <c r="X1009" s="22">
        <f t="shared" si="274"/>
        <v>1733.3333333333335</v>
      </c>
      <c r="Y1009" s="22">
        <f t="shared" si="275"/>
        <v>1433.3333333333335</v>
      </c>
      <c r="Z1009" s="22">
        <f t="shared" si="276"/>
        <v>37500</v>
      </c>
      <c r="AA1009" s="22">
        <f t="shared" si="277"/>
        <v>26000.000000000004</v>
      </c>
      <c r="AB1009" s="120">
        <f t="shared" si="278"/>
        <v>21500.000000000004</v>
      </c>
    </row>
    <row r="1010" spans="1:28" x14ac:dyDescent="0.25">
      <c r="A1010" s="32"/>
      <c r="B1010" s="41">
        <v>42387</v>
      </c>
      <c r="C1010" s="572">
        <v>46198</v>
      </c>
      <c r="D1010" s="23"/>
      <c r="E1010" s="32" t="s">
        <v>761</v>
      </c>
      <c r="F1010" s="24">
        <v>30</v>
      </c>
      <c r="G1010" s="234">
        <v>153000</v>
      </c>
      <c r="H1010" s="77" t="s">
        <v>672</v>
      </c>
      <c r="I1010" s="68">
        <v>0</v>
      </c>
      <c r="J1010" s="23"/>
      <c r="K1010" s="23"/>
      <c r="L1010" s="23"/>
      <c r="M1010" s="69"/>
      <c r="N1010" s="68">
        <v>0</v>
      </c>
      <c r="O1010" s="23"/>
      <c r="P1010" s="23"/>
      <c r="Q1010" s="23"/>
      <c r="R1010" s="23"/>
      <c r="S1010" s="23"/>
      <c r="T1010" s="278"/>
      <c r="U1010" s="290">
        <f t="shared" si="272"/>
        <v>5100</v>
      </c>
      <c r="V1010" s="21">
        <v>2500</v>
      </c>
      <c r="W1010" s="22">
        <f t="shared" si="273"/>
        <v>2600</v>
      </c>
      <c r="X1010" s="22">
        <f t="shared" si="274"/>
        <v>1450</v>
      </c>
      <c r="Y1010" s="22">
        <f t="shared" si="275"/>
        <v>1150</v>
      </c>
      <c r="Z1010" s="22">
        <f t="shared" si="276"/>
        <v>75000</v>
      </c>
      <c r="AA1010" s="22">
        <f t="shared" si="277"/>
        <v>43500</v>
      </c>
      <c r="AB1010" s="120">
        <f t="shared" si="278"/>
        <v>34500</v>
      </c>
    </row>
    <row r="1011" spans="1:28" x14ac:dyDescent="0.25">
      <c r="A1011" s="23"/>
      <c r="B1011" s="41">
        <v>42387</v>
      </c>
      <c r="C1011" s="544">
        <v>46199</v>
      </c>
      <c r="D1011" s="23"/>
      <c r="E1011" s="23" t="s">
        <v>780</v>
      </c>
      <c r="F1011" s="16">
        <v>16</v>
      </c>
      <c r="G1011" s="231">
        <v>81600</v>
      </c>
      <c r="H1011" s="64" t="s">
        <v>672</v>
      </c>
      <c r="I1011" s="68">
        <v>0</v>
      </c>
      <c r="J1011" s="23"/>
      <c r="K1011" s="23"/>
      <c r="L1011" s="23"/>
      <c r="M1011" s="69"/>
      <c r="N1011" s="68">
        <v>0</v>
      </c>
      <c r="O1011" s="23"/>
      <c r="P1011" s="23"/>
      <c r="Q1011" s="23"/>
      <c r="R1011" s="23"/>
      <c r="S1011" s="23"/>
      <c r="T1011" s="278"/>
      <c r="U1011" s="290">
        <f t="shared" si="272"/>
        <v>5100</v>
      </c>
      <c r="V1011" s="21">
        <v>2500</v>
      </c>
      <c r="W1011" s="22">
        <f t="shared" si="273"/>
        <v>2600</v>
      </c>
      <c r="X1011" s="22">
        <f t="shared" si="274"/>
        <v>1450</v>
      </c>
      <c r="Y1011" s="22">
        <f t="shared" si="275"/>
        <v>1150</v>
      </c>
      <c r="Z1011" s="22">
        <f t="shared" si="276"/>
        <v>40000</v>
      </c>
      <c r="AA1011" s="22">
        <f t="shared" si="277"/>
        <v>23200</v>
      </c>
      <c r="AB1011" s="120">
        <f t="shared" si="278"/>
        <v>18400</v>
      </c>
    </row>
    <row r="1012" spans="1:28" x14ac:dyDescent="0.25">
      <c r="A1012" s="94"/>
      <c r="B1012" s="550">
        <v>42387</v>
      </c>
      <c r="C1012" s="544">
        <v>46200</v>
      </c>
      <c r="D1012" s="23"/>
      <c r="E1012" s="94" t="s">
        <v>749</v>
      </c>
      <c r="F1012" s="56">
        <v>16</v>
      </c>
      <c r="G1012" s="232">
        <v>81600</v>
      </c>
      <c r="H1012" s="106" t="s">
        <v>672</v>
      </c>
      <c r="I1012" s="68">
        <v>0</v>
      </c>
      <c r="J1012" s="23"/>
      <c r="K1012" s="23"/>
      <c r="L1012" s="23"/>
      <c r="M1012" s="69"/>
      <c r="N1012" s="68">
        <v>0</v>
      </c>
      <c r="O1012" s="23"/>
      <c r="P1012" s="23"/>
      <c r="Q1012" s="23"/>
      <c r="R1012" s="23"/>
      <c r="S1012" s="23"/>
      <c r="T1012" s="278"/>
      <c r="U1012" s="290">
        <f t="shared" si="272"/>
        <v>5100</v>
      </c>
      <c r="V1012" s="21">
        <v>2500</v>
      </c>
      <c r="W1012" s="22">
        <f t="shared" si="273"/>
        <v>2600</v>
      </c>
      <c r="X1012" s="22">
        <f t="shared" si="274"/>
        <v>1450</v>
      </c>
      <c r="Y1012" s="22">
        <f t="shared" si="275"/>
        <v>1150</v>
      </c>
      <c r="Z1012" s="22">
        <f t="shared" si="276"/>
        <v>40000</v>
      </c>
      <c r="AA1012" s="22">
        <f t="shared" si="277"/>
        <v>23200</v>
      </c>
      <c r="AB1012" s="120">
        <f t="shared" si="278"/>
        <v>18400</v>
      </c>
    </row>
    <row r="1013" spans="1:28" x14ac:dyDescent="0.25">
      <c r="A1013" s="23"/>
      <c r="B1013" s="31">
        <v>42387</v>
      </c>
      <c r="C1013" s="240">
        <v>46201</v>
      </c>
      <c r="D1013" s="577"/>
      <c r="E1013" s="23" t="s">
        <v>748</v>
      </c>
      <c r="F1013" s="23">
        <v>15</v>
      </c>
      <c r="G1013" s="231">
        <v>85000</v>
      </c>
      <c r="H1013" s="23" t="s">
        <v>25</v>
      </c>
      <c r="I1013" s="577">
        <v>0</v>
      </c>
      <c r="J1013" s="23"/>
      <c r="K1013" s="23"/>
      <c r="L1013" s="23"/>
      <c r="M1013" s="69"/>
      <c r="N1013" s="68"/>
      <c r="O1013" s="23">
        <v>0</v>
      </c>
      <c r="P1013" s="23"/>
      <c r="Q1013" s="23"/>
      <c r="R1013" s="23"/>
      <c r="S1013" s="23"/>
      <c r="T1013" s="278" t="s">
        <v>781</v>
      </c>
      <c r="U1013" s="290">
        <f t="shared" si="272"/>
        <v>5666.666666666667</v>
      </c>
      <c r="V1013" s="21">
        <v>2500</v>
      </c>
      <c r="W1013" s="22">
        <f t="shared" si="273"/>
        <v>3166.666666666667</v>
      </c>
      <c r="X1013" s="22">
        <f t="shared" si="274"/>
        <v>1733.3333333333335</v>
      </c>
      <c r="Y1013" s="22">
        <f t="shared" si="275"/>
        <v>1433.3333333333335</v>
      </c>
      <c r="Z1013" s="22">
        <f t="shared" si="276"/>
        <v>37500</v>
      </c>
      <c r="AA1013" s="22">
        <f t="shared" si="277"/>
        <v>26000.000000000004</v>
      </c>
      <c r="AB1013" s="120">
        <f t="shared" si="278"/>
        <v>21500.000000000004</v>
      </c>
    </row>
    <row r="1014" spans="1:28" x14ac:dyDescent="0.25">
      <c r="A1014" s="23"/>
      <c r="B1014" s="31">
        <v>42387</v>
      </c>
      <c r="C1014" s="240">
        <v>46202</v>
      </c>
      <c r="D1014" s="577"/>
      <c r="E1014" s="23" t="s">
        <v>783</v>
      </c>
      <c r="F1014" s="23">
        <v>7</v>
      </c>
      <c r="G1014" s="231">
        <v>39662</v>
      </c>
      <c r="H1014" s="23" t="s">
        <v>25</v>
      </c>
      <c r="I1014" s="577">
        <v>0</v>
      </c>
      <c r="J1014" s="23"/>
      <c r="K1014" s="23"/>
      <c r="L1014" s="23"/>
      <c r="M1014" s="69"/>
      <c r="N1014" s="68"/>
      <c r="O1014" s="23">
        <v>0</v>
      </c>
      <c r="P1014" s="23"/>
      <c r="Q1014" s="23"/>
      <c r="R1014" s="23"/>
      <c r="S1014" s="23"/>
      <c r="T1014" s="278" t="s">
        <v>782</v>
      </c>
      <c r="U1014" s="290">
        <f t="shared" si="272"/>
        <v>5666</v>
      </c>
      <c r="V1014" s="21">
        <v>2500</v>
      </c>
      <c r="W1014" s="22">
        <f t="shared" si="273"/>
        <v>3166</v>
      </c>
      <c r="X1014" s="22">
        <f t="shared" si="274"/>
        <v>1733</v>
      </c>
      <c r="Y1014" s="22">
        <f t="shared" si="275"/>
        <v>1433</v>
      </c>
      <c r="Z1014" s="22">
        <f t="shared" si="276"/>
        <v>17500</v>
      </c>
      <c r="AA1014" s="22">
        <f t="shared" si="277"/>
        <v>12131</v>
      </c>
      <c r="AB1014" s="120">
        <f t="shared" si="278"/>
        <v>10031</v>
      </c>
    </row>
    <row r="1015" spans="1:28" x14ac:dyDescent="0.25">
      <c r="A1015" s="116"/>
      <c r="B1015" s="550">
        <v>42387</v>
      </c>
      <c r="C1015" s="572">
        <v>46203</v>
      </c>
      <c r="D1015" s="23"/>
      <c r="E1015" s="116" t="s">
        <v>766</v>
      </c>
      <c r="F1015" s="233">
        <v>16</v>
      </c>
      <c r="G1015" s="557">
        <v>81600</v>
      </c>
      <c r="H1015" s="558" t="s">
        <v>672</v>
      </c>
      <c r="I1015" s="68">
        <v>0</v>
      </c>
      <c r="J1015" s="23"/>
      <c r="K1015" s="23"/>
      <c r="L1015" s="23"/>
      <c r="M1015" s="69"/>
      <c r="N1015" s="68">
        <v>0</v>
      </c>
      <c r="O1015" s="23"/>
      <c r="P1015" s="23"/>
      <c r="Q1015" s="23"/>
      <c r="R1015" s="23"/>
      <c r="S1015" s="23"/>
      <c r="T1015" s="278"/>
      <c r="U1015" s="290">
        <f t="shared" si="272"/>
        <v>5100</v>
      </c>
      <c r="V1015" s="21">
        <v>2500</v>
      </c>
      <c r="W1015" s="22">
        <f t="shared" si="273"/>
        <v>2600</v>
      </c>
      <c r="X1015" s="22">
        <f t="shared" si="274"/>
        <v>1450</v>
      </c>
      <c r="Y1015" s="22">
        <f t="shared" si="275"/>
        <v>1150</v>
      </c>
      <c r="Z1015" s="22">
        <f t="shared" si="276"/>
        <v>40000</v>
      </c>
      <c r="AA1015" s="22">
        <f t="shared" si="277"/>
        <v>23200</v>
      </c>
      <c r="AB1015" s="120">
        <f t="shared" si="278"/>
        <v>18400</v>
      </c>
    </row>
    <row r="1016" spans="1:28" x14ac:dyDescent="0.25">
      <c r="A1016" s="23"/>
      <c r="B1016" s="31">
        <v>42387</v>
      </c>
      <c r="C1016" s="240">
        <v>46204</v>
      </c>
      <c r="D1016" s="577"/>
      <c r="E1016" s="23" t="s">
        <v>478</v>
      </c>
      <c r="F1016" s="23">
        <v>15</v>
      </c>
      <c r="G1016" s="231">
        <v>85000</v>
      </c>
      <c r="H1016" s="23" t="s">
        <v>25</v>
      </c>
      <c r="I1016" s="577">
        <v>0</v>
      </c>
      <c r="J1016" s="23"/>
      <c r="K1016" s="23"/>
      <c r="L1016" s="23"/>
      <c r="M1016" s="69"/>
      <c r="N1016" s="68"/>
      <c r="O1016" s="23">
        <v>0</v>
      </c>
      <c r="P1016" s="23"/>
      <c r="Q1016" s="23"/>
      <c r="R1016" s="23"/>
      <c r="S1016" s="23"/>
      <c r="T1016" s="278" t="s">
        <v>784</v>
      </c>
      <c r="U1016" s="290">
        <f t="shared" si="272"/>
        <v>5666.666666666667</v>
      </c>
      <c r="V1016" s="21">
        <v>2500</v>
      </c>
      <c r="W1016" s="22">
        <f t="shared" si="273"/>
        <v>3166.666666666667</v>
      </c>
      <c r="X1016" s="22">
        <f t="shared" si="274"/>
        <v>1733.3333333333335</v>
      </c>
      <c r="Y1016" s="22">
        <f t="shared" si="275"/>
        <v>1433.3333333333335</v>
      </c>
      <c r="Z1016" s="22">
        <f t="shared" si="276"/>
        <v>37500</v>
      </c>
      <c r="AA1016" s="22">
        <f t="shared" si="277"/>
        <v>26000.000000000004</v>
      </c>
      <c r="AB1016" s="120">
        <f t="shared" si="278"/>
        <v>21500.000000000004</v>
      </c>
    </row>
    <row r="1017" spans="1:28" x14ac:dyDescent="0.25">
      <c r="A1017" s="116"/>
      <c r="B1017" s="550">
        <v>42387</v>
      </c>
      <c r="C1017" s="572">
        <v>46205</v>
      </c>
      <c r="D1017" s="23"/>
      <c r="E1017" s="116" t="s">
        <v>167</v>
      </c>
      <c r="F1017" s="233">
        <v>15</v>
      </c>
      <c r="G1017" s="557">
        <v>76500</v>
      </c>
      <c r="H1017" s="558" t="s">
        <v>672</v>
      </c>
      <c r="I1017" s="68">
        <v>0</v>
      </c>
      <c r="J1017" s="23"/>
      <c r="K1017" s="23"/>
      <c r="L1017" s="23"/>
      <c r="M1017" s="69"/>
      <c r="N1017" s="68"/>
      <c r="O1017" s="23">
        <v>0</v>
      </c>
      <c r="P1017" s="23"/>
      <c r="Q1017" s="23"/>
      <c r="R1017" s="23"/>
      <c r="S1017" s="23"/>
      <c r="T1017" s="278"/>
      <c r="U1017" s="290">
        <f t="shared" si="272"/>
        <v>5100</v>
      </c>
      <c r="V1017" s="21">
        <v>2500</v>
      </c>
      <c r="W1017" s="22">
        <f t="shared" si="273"/>
        <v>2600</v>
      </c>
      <c r="X1017" s="22">
        <f t="shared" si="274"/>
        <v>1450</v>
      </c>
      <c r="Y1017" s="22">
        <f t="shared" si="275"/>
        <v>1150</v>
      </c>
      <c r="Z1017" s="22">
        <f t="shared" si="276"/>
        <v>37500</v>
      </c>
      <c r="AA1017" s="22">
        <f t="shared" si="277"/>
        <v>21750</v>
      </c>
      <c r="AB1017" s="120">
        <f t="shared" si="278"/>
        <v>17250</v>
      </c>
    </row>
    <row r="1018" spans="1:28" x14ac:dyDescent="0.25">
      <c r="A1018" s="23"/>
      <c r="B1018" s="31">
        <v>42387</v>
      </c>
      <c r="C1018" s="240">
        <v>46206</v>
      </c>
      <c r="D1018" s="577"/>
      <c r="E1018" s="23" t="s">
        <v>396</v>
      </c>
      <c r="F1018" s="23">
        <v>15</v>
      </c>
      <c r="G1018" s="231">
        <v>85000</v>
      </c>
      <c r="H1018" s="23" t="s">
        <v>25</v>
      </c>
      <c r="I1018" s="577">
        <v>0</v>
      </c>
      <c r="J1018" s="23"/>
      <c r="K1018" s="23"/>
      <c r="L1018" s="23"/>
      <c r="M1018" s="69"/>
      <c r="N1018" s="68">
        <v>0</v>
      </c>
      <c r="O1018" s="23"/>
      <c r="P1018" s="23"/>
      <c r="Q1018" s="23"/>
      <c r="R1018" s="23"/>
      <c r="S1018" s="23"/>
      <c r="T1018" s="278" t="s">
        <v>785</v>
      </c>
      <c r="U1018" s="290">
        <f t="shared" si="272"/>
        <v>5666.666666666667</v>
      </c>
      <c r="V1018" s="21">
        <v>2500</v>
      </c>
      <c r="W1018" s="22">
        <f t="shared" si="273"/>
        <v>3166.666666666667</v>
      </c>
      <c r="X1018" s="22">
        <f t="shared" si="274"/>
        <v>1733.3333333333335</v>
      </c>
      <c r="Y1018" s="22">
        <f t="shared" si="275"/>
        <v>1433.3333333333335</v>
      </c>
      <c r="Z1018" s="22">
        <f t="shared" si="276"/>
        <v>37500</v>
      </c>
      <c r="AA1018" s="22">
        <f t="shared" si="277"/>
        <v>26000.000000000004</v>
      </c>
      <c r="AB1018" s="120">
        <f t="shared" si="278"/>
        <v>21500.000000000004</v>
      </c>
    </row>
    <row r="1019" spans="1:28" x14ac:dyDescent="0.25">
      <c r="A1019" s="23"/>
      <c r="B1019" s="31">
        <v>42387</v>
      </c>
      <c r="C1019" s="240">
        <v>46207</v>
      </c>
      <c r="D1019" s="577"/>
      <c r="E1019" s="23" t="s">
        <v>175</v>
      </c>
      <c r="F1019" s="23">
        <v>7</v>
      </c>
      <c r="G1019" s="231">
        <v>39662</v>
      </c>
      <c r="H1019" s="23" t="s">
        <v>25</v>
      </c>
      <c r="I1019" s="577">
        <v>0</v>
      </c>
      <c r="J1019" s="23"/>
      <c r="K1019" s="23"/>
      <c r="L1019" s="23"/>
      <c r="M1019" s="69"/>
      <c r="N1019" s="68">
        <v>0</v>
      </c>
      <c r="O1019" s="23"/>
      <c r="P1019" s="23"/>
      <c r="Q1019" s="23"/>
      <c r="R1019" s="23"/>
      <c r="S1019" s="23"/>
      <c r="T1019" s="278" t="s">
        <v>786</v>
      </c>
      <c r="U1019" s="290">
        <f t="shared" si="272"/>
        <v>5666</v>
      </c>
      <c r="V1019" s="21">
        <v>2500</v>
      </c>
      <c r="W1019" s="22">
        <f t="shared" si="273"/>
        <v>3166</v>
      </c>
      <c r="X1019" s="22">
        <f t="shared" si="274"/>
        <v>1733</v>
      </c>
      <c r="Y1019" s="22">
        <f t="shared" si="275"/>
        <v>1433</v>
      </c>
      <c r="Z1019" s="22">
        <f t="shared" si="276"/>
        <v>17500</v>
      </c>
      <c r="AA1019" s="22">
        <f t="shared" si="277"/>
        <v>12131</v>
      </c>
      <c r="AB1019" s="120">
        <f t="shared" si="278"/>
        <v>10031</v>
      </c>
    </row>
    <row r="1020" spans="1:28" x14ac:dyDescent="0.25">
      <c r="A1020" s="32"/>
      <c r="B1020" s="41">
        <v>42387</v>
      </c>
      <c r="C1020" s="572">
        <v>46208</v>
      </c>
      <c r="D1020" s="23"/>
      <c r="E1020" s="32" t="s">
        <v>633</v>
      </c>
      <c r="F1020" s="24">
        <v>15</v>
      </c>
      <c r="G1020" s="234">
        <v>75600</v>
      </c>
      <c r="H1020" s="77" t="s">
        <v>672</v>
      </c>
      <c r="I1020" s="68">
        <v>0</v>
      </c>
      <c r="J1020" s="23"/>
      <c r="K1020" s="23"/>
      <c r="L1020" s="23"/>
      <c r="M1020" s="69"/>
      <c r="N1020" s="68">
        <v>0</v>
      </c>
      <c r="O1020" s="23"/>
      <c r="P1020" s="23"/>
      <c r="Q1020" s="23"/>
      <c r="R1020" s="23"/>
      <c r="S1020" s="23"/>
      <c r="T1020" s="278"/>
      <c r="U1020" s="290">
        <f t="shared" si="272"/>
        <v>5040</v>
      </c>
      <c r="V1020" s="21">
        <v>2500</v>
      </c>
      <c r="W1020" s="22">
        <f t="shared" si="273"/>
        <v>2540</v>
      </c>
      <c r="X1020" s="22">
        <f t="shared" si="274"/>
        <v>1420</v>
      </c>
      <c r="Y1020" s="22">
        <f t="shared" si="275"/>
        <v>1120</v>
      </c>
      <c r="Z1020" s="22">
        <f t="shared" si="276"/>
        <v>37500</v>
      </c>
      <c r="AA1020" s="22">
        <f t="shared" si="277"/>
        <v>21300</v>
      </c>
      <c r="AB1020" s="120">
        <f t="shared" si="278"/>
        <v>16800</v>
      </c>
    </row>
    <row r="1021" spans="1:28" x14ac:dyDescent="0.25">
      <c r="A1021" s="23"/>
      <c r="B1021" s="41">
        <v>42387</v>
      </c>
      <c r="C1021" s="544">
        <v>46209</v>
      </c>
      <c r="D1021" s="23"/>
      <c r="E1021" s="23" t="s">
        <v>762</v>
      </c>
      <c r="F1021" s="16">
        <v>16</v>
      </c>
      <c r="G1021" s="231">
        <v>81600</v>
      </c>
      <c r="H1021" s="64" t="s">
        <v>672</v>
      </c>
      <c r="I1021" s="68">
        <v>0</v>
      </c>
      <c r="J1021" s="23"/>
      <c r="K1021" s="23"/>
      <c r="L1021" s="23"/>
      <c r="M1021" s="69"/>
      <c r="N1021" s="68"/>
      <c r="O1021" s="23">
        <v>0</v>
      </c>
      <c r="P1021" s="23"/>
      <c r="Q1021" s="23"/>
      <c r="R1021" s="23"/>
      <c r="S1021" s="23"/>
      <c r="T1021" s="278"/>
      <c r="U1021" s="290">
        <f t="shared" si="272"/>
        <v>5100</v>
      </c>
      <c r="V1021" s="21">
        <v>2500</v>
      </c>
      <c r="W1021" s="22">
        <f t="shared" si="273"/>
        <v>2600</v>
      </c>
      <c r="X1021" s="22">
        <f t="shared" si="274"/>
        <v>1450</v>
      </c>
      <c r="Y1021" s="22">
        <f t="shared" si="275"/>
        <v>1150</v>
      </c>
      <c r="Z1021" s="22">
        <f t="shared" si="276"/>
        <v>40000</v>
      </c>
      <c r="AA1021" s="22">
        <f t="shared" si="277"/>
        <v>23200</v>
      </c>
      <c r="AB1021" s="120">
        <f t="shared" si="278"/>
        <v>18400</v>
      </c>
    </row>
    <row r="1022" spans="1:28" x14ac:dyDescent="0.25">
      <c r="A1022" s="23"/>
      <c r="B1022" s="41">
        <v>42387</v>
      </c>
      <c r="C1022" s="544">
        <v>46210</v>
      </c>
      <c r="D1022" s="23"/>
      <c r="E1022" s="23" t="s">
        <v>745</v>
      </c>
      <c r="F1022" s="16">
        <v>16</v>
      </c>
      <c r="G1022" s="231">
        <v>81600</v>
      </c>
      <c r="H1022" s="64" t="s">
        <v>672</v>
      </c>
      <c r="I1022" s="68">
        <v>0</v>
      </c>
      <c r="J1022" s="23"/>
      <c r="K1022" s="23"/>
      <c r="L1022" s="23"/>
      <c r="M1022" s="69"/>
      <c r="N1022" s="68"/>
      <c r="O1022" s="23">
        <v>0</v>
      </c>
      <c r="P1022" s="23"/>
      <c r="Q1022" s="23"/>
      <c r="R1022" s="23"/>
      <c r="S1022" s="23"/>
      <c r="T1022" s="278"/>
      <c r="U1022" s="290">
        <f t="shared" si="272"/>
        <v>5100</v>
      </c>
      <c r="V1022" s="21">
        <v>2500</v>
      </c>
      <c r="W1022" s="22">
        <f t="shared" si="273"/>
        <v>2600</v>
      </c>
      <c r="X1022" s="22">
        <f t="shared" si="274"/>
        <v>1450</v>
      </c>
      <c r="Y1022" s="22">
        <f t="shared" si="275"/>
        <v>1150</v>
      </c>
      <c r="Z1022" s="22">
        <f t="shared" si="276"/>
        <v>40000</v>
      </c>
      <c r="AA1022" s="22">
        <f t="shared" si="277"/>
        <v>23200</v>
      </c>
      <c r="AB1022" s="120">
        <f t="shared" si="278"/>
        <v>18400</v>
      </c>
    </row>
    <row r="1023" spans="1:28" x14ac:dyDescent="0.25">
      <c r="A1023" s="94"/>
      <c r="B1023" s="550">
        <v>42387</v>
      </c>
      <c r="C1023" s="544">
        <v>46211</v>
      </c>
      <c r="D1023" s="23"/>
      <c r="E1023" s="94" t="s">
        <v>634</v>
      </c>
      <c r="F1023" s="56">
        <v>15</v>
      </c>
      <c r="G1023" s="232">
        <v>76500</v>
      </c>
      <c r="H1023" s="106" t="s">
        <v>672</v>
      </c>
      <c r="I1023" s="68">
        <v>0</v>
      </c>
      <c r="J1023" s="23"/>
      <c r="K1023" s="23"/>
      <c r="L1023" s="23"/>
      <c r="M1023" s="69"/>
      <c r="N1023" s="68"/>
      <c r="O1023" s="23">
        <v>0</v>
      </c>
      <c r="P1023" s="23"/>
      <c r="Q1023" s="23"/>
      <c r="R1023" s="23"/>
      <c r="S1023" s="23"/>
      <c r="T1023" s="278"/>
      <c r="U1023" s="290">
        <f t="shared" si="272"/>
        <v>5100</v>
      </c>
      <c r="V1023" s="21">
        <v>2500</v>
      </c>
      <c r="W1023" s="22">
        <f t="shared" si="273"/>
        <v>2600</v>
      </c>
      <c r="X1023" s="22">
        <f t="shared" si="274"/>
        <v>1450</v>
      </c>
      <c r="Y1023" s="22">
        <f t="shared" si="275"/>
        <v>1150</v>
      </c>
      <c r="Z1023" s="22">
        <f t="shared" si="276"/>
        <v>37500</v>
      </c>
      <c r="AA1023" s="22">
        <f t="shared" si="277"/>
        <v>21750</v>
      </c>
      <c r="AB1023" s="120">
        <f t="shared" si="278"/>
        <v>17250</v>
      </c>
    </row>
    <row r="1024" spans="1:28" ht="15.75" thickBot="1" x14ac:dyDescent="0.3">
      <c r="A1024" s="23"/>
      <c r="B1024" s="31">
        <v>42387</v>
      </c>
      <c r="C1024" s="240">
        <v>46212</v>
      </c>
      <c r="D1024" s="157"/>
      <c r="E1024" s="23" t="s">
        <v>148</v>
      </c>
      <c r="F1024" s="23">
        <v>15</v>
      </c>
      <c r="G1024" s="231">
        <v>85000</v>
      </c>
      <c r="H1024" s="23" t="s">
        <v>25</v>
      </c>
      <c r="I1024" s="157">
        <v>0</v>
      </c>
      <c r="J1024" s="42"/>
      <c r="K1024" s="42"/>
      <c r="L1024" s="42"/>
      <c r="M1024" s="71"/>
      <c r="N1024" s="70"/>
      <c r="O1024" s="42">
        <v>0</v>
      </c>
      <c r="P1024" s="42"/>
      <c r="Q1024" s="42"/>
      <c r="R1024" s="42"/>
      <c r="S1024" s="42"/>
      <c r="T1024" s="279"/>
      <c r="U1024" s="290">
        <f t="shared" si="272"/>
        <v>5666.666666666667</v>
      </c>
      <c r="V1024" s="21">
        <v>2500</v>
      </c>
      <c r="W1024" s="22">
        <f t="shared" si="273"/>
        <v>3166.666666666667</v>
      </c>
      <c r="X1024" s="22">
        <f t="shared" si="274"/>
        <v>1733.3333333333335</v>
      </c>
      <c r="Y1024" s="22">
        <f t="shared" si="275"/>
        <v>1433.3333333333335</v>
      </c>
      <c r="Z1024" s="22">
        <f t="shared" si="276"/>
        <v>37500</v>
      </c>
      <c r="AA1024" s="22">
        <f t="shared" si="277"/>
        <v>26000.000000000004</v>
      </c>
      <c r="AB1024" s="120">
        <f t="shared" si="278"/>
        <v>21500.000000000004</v>
      </c>
    </row>
    <row r="1025" spans="1:28" x14ac:dyDescent="0.25">
      <c r="A1025" s="23"/>
      <c r="B1025" s="31">
        <v>42388</v>
      </c>
      <c r="C1025" s="240">
        <v>46213</v>
      </c>
      <c r="D1025" s="579"/>
      <c r="E1025" s="23" t="s">
        <v>74</v>
      </c>
      <c r="F1025" s="23">
        <v>7</v>
      </c>
      <c r="G1025" s="231">
        <v>39662</v>
      </c>
      <c r="H1025" s="23" t="s">
        <v>25</v>
      </c>
      <c r="I1025" s="610">
        <v>0</v>
      </c>
      <c r="J1025" s="128"/>
      <c r="K1025" s="128"/>
      <c r="L1025" s="128"/>
      <c r="M1025" s="129"/>
      <c r="N1025" s="127">
        <v>0</v>
      </c>
      <c r="O1025" s="128"/>
      <c r="P1025" s="128"/>
      <c r="Q1025" s="128"/>
      <c r="R1025" s="128"/>
      <c r="S1025" s="128"/>
      <c r="T1025" s="282" t="s">
        <v>787</v>
      </c>
      <c r="U1025" s="290">
        <f t="shared" si="272"/>
        <v>5666</v>
      </c>
      <c r="V1025" s="21">
        <v>2500</v>
      </c>
      <c r="W1025" s="22">
        <f t="shared" si="273"/>
        <v>3166</v>
      </c>
      <c r="X1025" s="22">
        <f t="shared" si="274"/>
        <v>1733</v>
      </c>
      <c r="Y1025" s="22">
        <f t="shared" si="275"/>
        <v>1433</v>
      </c>
      <c r="Z1025" s="22">
        <f t="shared" si="276"/>
        <v>17500</v>
      </c>
      <c r="AA1025" s="22">
        <f t="shared" si="277"/>
        <v>12131</v>
      </c>
      <c r="AB1025" s="120">
        <f t="shared" si="278"/>
        <v>10031</v>
      </c>
    </row>
    <row r="1026" spans="1:28" x14ac:dyDescent="0.25">
      <c r="A1026" s="23"/>
      <c r="B1026" s="31">
        <v>42388</v>
      </c>
      <c r="C1026" s="240">
        <v>46214</v>
      </c>
      <c r="D1026" s="577"/>
      <c r="E1026" s="23" t="s">
        <v>172</v>
      </c>
      <c r="F1026" s="23">
        <v>7</v>
      </c>
      <c r="G1026" s="231">
        <v>39662</v>
      </c>
      <c r="H1026" s="23" t="s">
        <v>25</v>
      </c>
      <c r="I1026" s="577">
        <v>0</v>
      </c>
      <c r="J1026" s="23"/>
      <c r="K1026" s="23"/>
      <c r="L1026" s="23"/>
      <c r="M1026" s="69"/>
      <c r="N1026" s="68"/>
      <c r="O1026" s="23">
        <v>0</v>
      </c>
      <c r="P1026" s="23"/>
      <c r="Q1026" s="23"/>
      <c r="R1026" s="23"/>
      <c r="S1026" s="23"/>
      <c r="T1026" s="278" t="s">
        <v>788</v>
      </c>
      <c r="U1026" s="290">
        <f t="shared" si="272"/>
        <v>5666</v>
      </c>
      <c r="V1026" s="21">
        <v>2500</v>
      </c>
      <c r="W1026" s="22">
        <f t="shared" si="273"/>
        <v>3166</v>
      </c>
      <c r="X1026" s="22">
        <f t="shared" si="274"/>
        <v>1733</v>
      </c>
      <c r="Y1026" s="22">
        <f t="shared" si="275"/>
        <v>1433</v>
      </c>
      <c r="Z1026" s="22">
        <f t="shared" si="276"/>
        <v>17500</v>
      </c>
      <c r="AA1026" s="22">
        <f t="shared" si="277"/>
        <v>12131</v>
      </c>
      <c r="AB1026" s="120">
        <f t="shared" si="278"/>
        <v>10031</v>
      </c>
    </row>
    <row r="1027" spans="1:28" x14ac:dyDescent="0.25">
      <c r="A1027" s="32"/>
      <c r="B1027" s="41">
        <v>42388</v>
      </c>
      <c r="C1027" s="572">
        <v>46215</v>
      </c>
      <c r="D1027" s="23"/>
      <c r="E1027" s="32" t="s">
        <v>591</v>
      </c>
      <c r="F1027" s="24">
        <v>16</v>
      </c>
      <c r="G1027" s="234">
        <v>81600</v>
      </c>
      <c r="H1027" s="77" t="s">
        <v>672</v>
      </c>
      <c r="I1027" s="68">
        <v>0</v>
      </c>
      <c r="J1027" s="23"/>
      <c r="K1027" s="23"/>
      <c r="L1027" s="23"/>
      <c r="M1027" s="69"/>
      <c r="N1027" s="68">
        <v>0</v>
      </c>
      <c r="O1027" s="23"/>
      <c r="P1027" s="23"/>
      <c r="Q1027" s="23"/>
      <c r="R1027" s="23"/>
      <c r="S1027" s="23"/>
      <c r="T1027" s="278"/>
      <c r="U1027" s="290">
        <f t="shared" si="272"/>
        <v>5100</v>
      </c>
      <c r="V1027" s="21">
        <v>2500</v>
      </c>
      <c r="W1027" s="22">
        <f t="shared" si="273"/>
        <v>2600</v>
      </c>
      <c r="X1027" s="22">
        <f t="shared" si="274"/>
        <v>1450</v>
      </c>
      <c r="Y1027" s="22">
        <f t="shared" si="275"/>
        <v>1150</v>
      </c>
      <c r="Z1027" s="22">
        <f t="shared" si="276"/>
        <v>40000</v>
      </c>
      <c r="AA1027" s="22">
        <f t="shared" si="277"/>
        <v>23200</v>
      </c>
      <c r="AB1027" s="120">
        <f t="shared" si="278"/>
        <v>18400</v>
      </c>
    </row>
    <row r="1028" spans="1:28" x14ac:dyDescent="0.25">
      <c r="A1028" s="23"/>
      <c r="B1028" s="41">
        <v>42388</v>
      </c>
      <c r="C1028" s="544">
        <v>46216</v>
      </c>
      <c r="D1028" s="23"/>
      <c r="E1028" s="23" t="s">
        <v>767</v>
      </c>
      <c r="F1028" s="16">
        <v>30</v>
      </c>
      <c r="G1028" s="231">
        <v>153000</v>
      </c>
      <c r="H1028" s="64" t="s">
        <v>672</v>
      </c>
      <c r="I1028" s="68">
        <v>0</v>
      </c>
      <c r="J1028" s="23"/>
      <c r="K1028" s="23"/>
      <c r="L1028" s="23"/>
      <c r="M1028" s="69"/>
      <c r="N1028" s="68"/>
      <c r="O1028" s="23">
        <v>0</v>
      </c>
      <c r="P1028" s="23"/>
      <c r="Q1028" s="23"/>
      <c r="R1028" s="23"/>
      <c r="S1028" s="23"/>
      <c r="T1028" s="278"/>
      <c r="U1028" s="290">
        <f t="shared" si="272"/>
        <v>5100</v>
      </c>
      <c r="V1028" s="21">
        <v>2500</v>
      </c>
      <c r="W1028" s="22">
        <f t="shared" si="273"/>
        <v>2600</v>
      </c>
      <c r="X1028" s="22">
        <f t="shared" si="274"/>
        <v>1450</v>
      </c>
      <c r="Y1028" s="22">
        <f t="shared" si="275"/>
        <v>1150</v>
      </c>
      <c r="Z1028" s="22">
        <f t="shared" si="276"/>
        <v>75000</v>
      </c>
      <c r="AA1028" s="22">
        <f t="shared" si="277"/>
        <v>43500</v>
      </c>
      <c r="AB1028" s="120">
        <f t="shared" si="278"/>
        <v>34500</v>
      </c>
    </row>
    <row r="1029" spans="1:28" x14ac:dyDescent="0.25">
      <c r="A1029" s="23"/>
      <c r="B1029" s="41">
        <v>42388</v>
      </c>
      <c r="C1029" s="544">
        <v>46217</v>
      </c>
      <c r="D1029" s="23"/>
      <c r="E1029" s="23" t="s">
        <v>743</v>
      </c>
      <c r="F1029" s="16">
        <v>16</v>
      </c>
      <c r="G1029" s="231">
        <v>81600</v>
      </c>
      <c r="H1029" s="64" t="s">
        <v>672</v>
      </c>
      <c r="I1029" s="68">
        <v>0</v>
      </c>
      <c r="J1029" s="23"/>
      <c r="K1029" s="23"/>
      <c r="L1029" s="23"/>
      <c r="M1029" s="69"/>
      <c r="N1029" s="68">
        <v>0</v>
      </c>
      <c r="O1029" s="23"/>
      <c r="P1029" s="23"/>
      <c r="Q1029" s="23"/>
      <c r="R1029" s="23"/>
      <c r="S1029" s="23"/>
      <c r="T1029" s="278"/>
      <c r="U1029" s="290">
        <f t="shared" si="272"/>
        <v>5100</v>
      </c>
      <c r="V1029" s="21">
        <v>2500</v>
      </c>
      <c r="W1029" s="22">
        <f t="shared" si="273"/>
        <v>2600</v>
      </c>
      <c r="X1029" s="22">
        <f t="shared" si="274"/>
        <v>1450</v>
      </c>
      <c r="Y1029" s="22">
        <f t="shared" si="275"/>
        <v>1150</v>
      </c>
      <c r="Z1029" s="22">
        <f t="shared" si="276"/>
        <v>40000</v>
      </c>
      <c r="AA1029" s="22">
        <f t="shared" si="277"/>
        <v>23200</v>
      </c>
      <c r="AB1029" s="120">
        <f t="shared" si="278"/>
        <v>18400</v>
      </c>
    </row>
    <row r="1030" spans="1:28" x14ac:dyDescent="0.25">
      <c r="A1030" s="23"/>
      <c r="B1030" s="41">
        <v>42388</v>
      </c>
      <c r="C1030" s="544">
        <v>46218</v>
      </c>
      <c r="D1030" s="23"/>
      <c r="E1030" s="23" t="s">
        <v>744</v>
      </c>
      <c r="F1030" s="16">
        <v>16</v>
      </c>
      <c r="G1030" s="231">
        <v>81600</v>
      </c>
      <c r="H1030" s="64" t="s">
        <v>672</v>
      </c>
      <c r="I1030" s="68">
        <v>0</v>
      </c>
      <c r="J1030" s="23"/>
      <c r="K1030" s="23"/>
      <c r="L1030" s="23"/>
      <c r="M1030" s="69"/>
      <c r="N1030" s="68"/>
      <c r="O1030" s="23">
        <v>0</v>
      </c>
      <c r="P1030" s="23"/>
      <c r="Q1030" s="23"/>
      <c r="R1030" s="23"/>
      <c r="S1030" s="23"/>
      <c r="T1030" s="278"/>
      <c r="U1030" s="290">
        <f t="shared" si="272"/>
        <v>5100</v>
      </c>
      <c r="V1030" s="21">
        <v>2500</v>
      </c>
      <c r="W1030" s="22">
        <f t="shared" si="273"/>
        <v>2600</v>
      </c>
      <c r="X1030" s="22">
        <f t="shared" si="274"/>
        <v>1450</v>
      </c>
      <c r="Y1030" s="22">
        <f t="shared" si="275"/>
        <v>1150</v>
      </c>
      <c r="Z1030" s="22">
        <f t="shared" si="276"/>
        <v>40000</v>
      </c>
      <c r="AA1030" s="22">
        <f t="shared" si="277"/>
        <v>23200</v>
      </c>
      <c r="AB1030" s="120">
        <f t="shared" si="278"/>
        <v>18400</v>
      </c>
    </row>
    <row r="1031" spans="1:28" x14ac:dyDescent="0.25">
      <c r="A1031" s="23"/>
      <c r="B1031" s="41">
        <v>42388</v>
      </c>
      <c r="C1031" s="544">
        <v>46219</v>
      </c>
      <c r="D1031" s="23"/>
      <c r="E1031" s="23" t="s">
        <v>746</v>
      </c>
      <c r="F1031" s="16">
        <v>16</v>
      </c>
      <c r="G1031" s="231">
        <v>81600</v>
      </c>
      <c r="H1031" s="64" t="s">
        <v>672</v>
      </c>
      <c r="I1031" s="68">
        <v>0</v>
      </c>
      <c r="J1031" s="23"/>
      <c r="K1031" s="23"/>
      <c r="L1031" s="23"/>
      <c r="M1031" s="69"/>
      <c r="N1031" s="68"/>
      <c r="O1031" s="23">
        <v>0</v>
      </c>
      <c r="P1031" s="23"/>
      <c r="Q1031" s="23"/>
      <c r="R1031" s="23"/>
      <c r="S1031" s="23"/>
      <c r="T1031" s="278"/>
      <c r="U1031" s="290">
        <f t="shared" si="272"/>
        <v>5100</v>
      </c>
      <c r="V1031" s="21">
        <v>2500</v>
      </c>
      <c r="W1031" s="22">
        <f t="shared" si="273"/>
        <v>2600</v>
      </c>
      <c r="X1031" s="22">
        <f t="shared" si="274"/>
        <v>1450</v>
      </c>
      <c r="Y1031" s="22">
        <f t="shared" si="275"/>
        <v>1150</v>
      </c>
      <c r="Z1031" s="22">
        <f t="shared" si="276"/>
        <v>40000</v>
      </c>
      <c r="AA1031" s="22">
        <f t="shared" si="277"/>
        <v>23200</v>
      </c>
      <c r="AB1031" s="120">
        <f t="shared" si="278"/>
        <v>18400</v>
      </c>
    </row>
    <row r="1032" spans="1:28" ht="15.75" thickBot="1" x14ac:dyDescent="0.3">
      <c r="A1032" s="23"/>
      <c r="B1032" s="41">
        <v>42388</v>
      </c>
      <c r="C1032" s="544">
        <v>46220</v>
      </c>
      <c r="D1032" s="23"/>
      <c r="E1032" s="23" t="s">
        <v>671</v>
      </c>
      <c r="F1032" s="16">
        <v>16</v>
      </c>
      <c r="G1032" s="231">
        <v>81600</v>
      </c>
      <c r="H1032" s="64" t="s">
        <v>672</v>
      </c>
      <c r="I1032" s="68">
        <v>0</v>
      </c>
      <c r="J1032" s="23"/>
      <c r="K1032" s="23"/>
      <c r="L1032" s="23"/>
      <c r="M1032" s="69"/>
      <c r="N1032" s="68">
        <v>0</v>
      </c>
      <c r="O1032" s="23"/>
      <c r="P1032" s="23"/>
      <c r="Q1032" s="23"/>
      <c r="R1032" s="23"/>
      <c r="S1032" s="23"/>
      <c r="T1032" s="278"/>
      <c r="U1032" s="291">
        <f t="shared" si="272"/>
        <v>5100</v>
      </c>
      <c r="V1032" s="121">
        <v>2500</v>
      </c>
      <c r="W1032" s="122">
        <f t="shared" si="273"/>
        <v>2600</v>
      </c>
      <c r="X1032" s="122">
        <f t="shared" si="274"/>
        <v>1450</v>
      </c>
      <c r="Y1032" s="122">
        <f t="shared" si="275"/>
        <v>1150</v>
      </c>
      <c r="Z1032" s="122">
        <f t="shared" si="276"/>
        <v>40000</v>
      </c>
      <c r="AA1032" s="122">
        <f t="shared" si="277"/>
        <v>23200</v>
      </c>
      <c r="AB1032" s="123">
        <f t="shared" si="278"/>
        <v>18400</v>
      </c>
    </row>
    <row r="1033" spans="1:28" ht="15.75" thickBot="1" x14ac:dyDescent="0.3">
      <c r="A1033" s="88"/>
      <c r="B1033" s="91">
        <v>42388</v>
      </c>
      <c r="C1033" s="237">
        <v>46221</v>
      </c>
      <c r="D1033" s="88" t="s">
        <v>188</v>
      </c>
      <c r="E1033" s="88" t="s">
        <v>188</v>
      </c>
      <c r="F1033" s="88" t="s">
        <v>188</v>
      </c>
      <c r="G1033" s="88" t="s">
        <v>188</v>
      </c>
      <c r="H1033" s="187" t="s">
        <v>188</v>
      </c>
      <c r="I1033" s="89" t="s">
        <v>188</v>
      </c>
      <c r="J1033" s="88" t="s">
        <v>188</v>
      </c>
      <c r="K1033" s="88" t="s">
        <v>188</v>
      </c>
      <c r="L1033" s="88" t="s">
        <v>188</v>
      </c>
      <c r="M1033" s="90" t="s">
        <v>188</v>
      </c>
      <c r="N1033" s="89"/>
      <c r="O1033" s="88"/>
      <c r="P1033" s="88"/>
      <c r="Q1033" s="88"/>
      <c r="R1033" s="88"/>
      <c r="S1033" s="88"/>
      <c r="T1033" s="139"/>
    </row>
    <row r="1034" spans="1:28" x14ac:dyDescent="0.25">
      <c r="A1034" s="94"/>
      <c r="B1034" s="550">
        <v>42388</v>
      </c>
      <c r="C1034" s="544">
        <v>46222</v>
      </c>
      <c r="D1034" s="23"/>
      <c r="E1034" s="94" t="s">
        <v>179</v>
      </c>
      <c r="F1034" s="56">
        <v>15</v>
      </c>
      <c r="G1034" s="232">
        <v>76500</v>
      </c>
      <c r="H1034" s="106" t="s">
        <v>672</v>
      </c>
      <c r="I1034" s="68">
        <v>0</v>
      </c>
      <c r="J1034" s="23"/>
      <c r="K1034" s="23"/>
      <c r="L1034" s="23"/>
      <c r="M1034" s="69"/>
      <c r="N1034" s="68"/>
      <c r="O1034" s="23">
        <v>0</v>
      </c>
      <c r="P1034" s="23"/>
      <c r="Q1034" s="23"/>
      <c r="R1034" s="23"/>
      <c r="S1034" s="23"/>
      <c r="T1034" s="278"/>
      <c r="U1034" s="289">
        <f t="shared" ref="U1034:U1043" si="279">+G1034/F1034</f>
        <v>5100</v>
      </c>
      <c r="V1034" s="117">
        <v>2500</v>
      </c>
      <c r="W1034" s="118">
        <f t="shared" ref="W1034:W1057" si="280">+U1034-V1034</f>
        <v>2600</v>
      </c>
      <c r="X1034" s="118">
        <f t="shared" ref="X1034:X1042" si="281">+W1034-Y1034</f>
        <v>1450</v>
      </c>
      <c r="Y1034" s="118">
        <f t="shared" ref="Y1034:Y1057" si="282">(U1034-5000)/2+1100</f>
        <v>1150</v>
      </c>
      <c r="Z1034" s="118">
        <f t="shared" ref="Z1034:Z1057" si="283">+V1034*F1034</f>
        <v>37500</v>
      </c>
      <c r="AA1034" s="118">
        <f t="shared" ref="AA1034:AA1057" si="284">+X1034*F1034</f>
        <v>21750</v>
      </c>
      <c r="AB1034" s="119">
        <f t="shared" ref="AB1034:AB1057" si="285">+Y1034*F1034</f>
        <v>17250</v>
      </c>
    </row>
    <row r="1035" spans="1:28" x14ac:dyDescent="0.25">
      <c r="A1035" s="23"/>
      <c r="B1035" s="31">
        <v>42388</v>
      </c>
      <c r="C1035" s="240">
        <v>46223</v>
      </c>
      <c r="D1035" s="577"/>
      <c r="E1035" s="23" t="s">
        <v>103</v>
      </c>
      <c r="F1035" s="23">
        <v>15</v>
      </c>
      <c r="G1035" s="231">
        <v>85000</v>
      </c>
      <c r="H1035" s="23" t="s">
        <v>25</v>
      </c>
      <c r="I1035" s="577">
        <v>0</v>
      </c>
      <c r="J1035" s="23"/>
      <c r="K1035" s="23"/>
      <c r="L1035" s="23"/>
      <c r="M1035" s="69"/>
      <c r="N1035" s="68"/>
      <c r="O1035" s="23">
        <v>0</v>
      </c>
      <c r="P1035" s="23"/>
      <c r="Q1035" s="23"/>
      <c r="R1035" s="23"/>
      <c r="S1035" s="23"/>
      <c r="T1035" s="278" t="s">
        <v>789</v>
      </c>
      <c r="U1035" s="290">
        <f t="shared" si="279"/>
        <v>5666.666666666667</v>
      </c>
      <c r="V1035" s="21">
        <v>2500</v>
      </c>
      <c r="W1035" s="22">
        <f t="shared" si="280"/>
        <v>3166.666666666667</v>
      </c>
      <c r="X1035" s="22">
        <f t="shared" si="281"/>
        <v>1733.3333333333335</v>
      </c>
      <c r="Y1035" s="22">
        <f t="shared" si="282"/>
        <v>1433.3333333333335</v>
      </c>
      <c r="Z1035" s="22">
        <f t="shared" si="283"/>
        <v>37500</v>
      </c>
      <c r="AA1035" s="22">
        <f t="shared" si="284"/>
        <v>26000.000000000004</v>
      </c>
      <c r="AB1035" s="120">
        <f t="shared" si="285"/>
        <v>21500.000000000004</v>
      </c>
    </row>
    <row r="1036" spans="1:28" x14ac:dyDescent="0.25">
      <c r="A1036" s="116"/>
      <c r="B1036" s="550">
        <v>42388</v>
      </c>
      <c r="C1036" s="572">
        <v>46224</v>
      </c>
      <c r="D1036" s="23"/>
      <c r="E1036" s="116" t="s">
        <v>780</v>
      </c>
      <c r="F1036" s="233">
        <v>15</v>
      </c>
      <c r="G1036" s="557">
        <v>76500</v>
      </c>
      <c r="H1036" s="558" t="s">
        <v>672</v>
      </c>
      <c r="I1036" s="68">
        <v>0</v>
      </c>
      <c r="J1036" s="23"/>
      <c r="K1036" s="23"/>
      <c r="L1036" s="23"/>
      <c r="M1036" s="69"/>
      <c r="N1036" s="68">
        <v>0</v>
      </c>
      <c r="O1036" s="23"/>
      <c r="P1036" s="23"/>
      <c r="Q1036" s="23"/>
      <c r="R1036" s="23"/>
      <c r="S1036" s="23"/>
      <c r="T1036" s="278"/>
      <c r="U1036" s="290">
        <f t="shared" si="279"/>
        <v>5100</v>
      </c>
      <c r="V1036" s="21">
        <v>2500</v>
      </c>
      <c r="W1036" s="22">
        <f t="shared" si="280"/>
        <v>2600</v>
      </c>
      <c r="X1036" s="22">
        <f t="shared" si="281"/>
        <v>1450</v>
      </c>
      <c r="Y1036" s="22">
        <f t="shared" si="282"/>
        <v>1150</v>
      </c>
      <c r="Z1036" s="22">
        <f t="shared" si="283"/>
        <v>37500</v>
      </c>
      <c r="AA1036" s="22">
        <f t="shared" si="284"/>
        <v>21750</v>
      </c>
      <c r="AB1036" s="120">
        <f t="shared" si="285"/>
        <v>17250</v>
      </c>
    </row>
    <row r="1037" spans="1:28" x14ac:dyDescent="0.25">
      <c r="A1037" s="23"/>
      <c r="B1037" s="31">
        <v>42388</v>
      </c>
      <c r="C1037" s="240">
        <v>46225</v>
      </c>
      <c r="D1037" s="577"/>
      <c r="E1037" s="23" t="s">
        <v>791</v>
      </c>
      <c r="F1037" s="23">
        <v>7</v>
      </c>
      <c r="G1037" s="231">
        <v>39662</v>
      </c>
      <c r="H1037" s="23" t="s">
        <v>25</v>
      </c>
      <c r="I1037" s="577">
        <v>0</v>
      </c>
      <c r="J1037" s="23"/>
      <c r="K1037" s="23"/>
      <c r="L1037" s="23"/>
      <c r="M1037" s="69"/>
      <c r="N1037" s="68"/>
      <c r="O1037" s="23">
        <v>0</v>
      </c>
      <c r="P1037" s="23"/>
      <c r="Q1037" s="23"/>
      <c r="R1037" s="23"/>
      <c r="S1037" s="23"/>
      <c r="T1037" s="278" t="s">
        <v>790</v>
      </c>
      <c r="U1037" s="290">
        <f t="shared" si="279"/>
        <v>5666</v>
      </c>
      <c r="V1037" s="21">
        <v>2500</v>
      </c>
      <c r="W1037" s="22">
        <f t="shared" si="280"/>
        <v>3166</v>
      </c>
      <c r="X1037" s="22">
        <f t="shared" si="281"/>
        <v>1733</v>
      </c>
      <c r="Y1037" s="22">
        <f t="shared" si="282"/>
        <v>1433</v>
      </c>
      <c r="Z1037" s="22">
        <f t="shared" si="283"/>
        <v>17500</v>
      </c>
      <c r="AA1037" s="22">
        <f t="shared" si="284"/>
        <v>12131</v>
      </c>
      <c r="AB1037" s="120">
        <f t="shared" si="285"/>
        <v>10031</v>
      </c>
    </row>
    <row r="1038" spans="1:28" x14ac:dyDescent="0.25">
      <c r="A1038" s="23"/>
      <c r="B1038" s="31">
        <v>42388</v>
      </c>
      <c r="C1038" s="240">
        <v>46226</v>
      </c>
      <c r="D1038" s="577"/>
      <c r="E1038" s="23" t="s">
        <v>155</v>
      </c>
      <c r="F1038" s="23">
        <v>7</v>
      </c>
      <c r="G1038" s="231">
        <v>39662</v>
      </c>
      <c r="H1038" s="23" t="s">
        <v>25</v>
      </c>
      <c r="I1038" s="577">
        <v>0</v>
      </c>
      <c r="J1038" s="23"/>
      <c r="K1038" s="23"/>
      <c r="L1038" s="23"/>
      <c r="M1038" s="69"/>
      <c r="N1038" s="68"/>
      <c r="O1038" s="23">
        <v>0</v>
      </c>
      <c r="P1038" s="23"/>
      <c r="Q1038" s="23"/>
      <c r="R1038" s="23"/>
      <c r="S1038" s="23"/>
      <c r="T1038" s="278" t="s">
        <v>792</v>
      </c>
      <c r="U1038" s="290">
        <f t="shared" si="279"/>
        <v>5666</v>
      </c>
      <c r="V1038" s="21">
        <v>2500</v>
      </c>
      <c r="W1038" s="22">
        <f t="shared" si="280"/>
        <v>3166</v>
      </c>
      <c r="X1038" s="22">
        <f t="shared" si="281"/>
        <v>1733</v>
      </c>
      <c r="Y1038" s="22">
        <f t="shared" si="282"/>
        <v>1433</v>
      </c>
      <c r="Z1038" s="22">
        <f t="shared" si="283"/>
        <v>17500</v>
      </c>
      <c r="AA1038" s="22">
        <f t="shared" si="284"/>
        <v>12131</v>
      </c>
      <c r="AB1038" s="120">
        <f t="shared" si="285"/>
        <v>10031</v>
      </c>
    </row>
    <row r="1039" spans="1:28" x14ac:dyDescent="0.25">
      <c r="A1039" s="32"/>
      <c r="B1039" s="41">
        <v>42388</v>
      </c>
      <c r="C1039" s="572">
        <v>46227</v>
      </c>
      <c r="D1039" s="23"/>
      <c r="E1039" s="32" t="s">
        <v>749</v>
      </c>
      <c r="F1039" s="24">
        <v>16</v>
      </c>
      <c r="G1039" s="234">
        <v>81600</v>
      </c>
      <c r="H1039" s="77" t="s">
        <v>672</v>
      </c>
      <c r="I1039" s="68">
        <v>0</v>
      </c>
      <c r="J1039" s="23"/>
      <c r="K1039" s="23"/>
      <c r="L1039" s="23"/>
      <c r="M1039" s="69"/>
      <c r="N1039" s="68"/>
      <c r="O1039" s="23">
        <v>0</v>
      </c>
      <c r="P1039" s="23"/>
      <c r="Q1039" s="23"/>
      <c r="R1039" s="23"/>
      <c r="S1039" s="23"/>
      <c r="T1039" s="278"/>
      <c r="U1039" s="290">
        <f t="shared" si="279"/>
        <v>5100</v>
      </c>
      <c r="V1039" s="21">
        <v>2500</v>
      </c>
      <c r="W1039" s="22">
        <f t="shared" si="280"/>
        <v>2600</v>
      </c>
      <c r="X1039" s="22">
        <f t="shared" si="281"/>
        <v>1450</v>
      </c>
      <c r="Y1039" s="22">
        <f t="shared" si="282"/>
        <v>1150</v>
      </c>
      <c r="Z1039" s="22">
        <f t="shared" si="283"/>
        <v>40000</v>
      </c>
      <c r="AA1039" s="22">
        <f t="shared" si="284"/>
        <v>23200</v>
      </c>
      <c r="AB1039" s="120">
        <f t="shared" si="285"/>
        <v>18400</v>
      </c>
    </row>
    <row r="1040" spans="1:28" x14ac:dyDescent="0.25">
      <c r="A1040" s="94"/>
      <c r="B1040" s="550">
        <v>42388</v>
      </c>
      <c r="C1040" s="544">
        <v>46228</v>
      </c>
      <c r="D1040" s="23"/>
      <c r="E1040" s="94" t="s">
        <v>167</v>
      </c>
      <c r="F1040" s="56">
        <v>16</v>
      </c>
      <c r="G1040" s="232">
        <v>81600</v>
      </c>
      <c r="H1040" s="106" t="s">
        <v>672</v>
      </c>
      <c r="I1040" s="68">
        <v>0</v>
      </c>
      <c r="J1040" s="23"/>
      <c r="K1040" s="23"/>
      <c r="L1040" s="23"/>
      <c r="M1040" s="69"/>
      <c r="N1040" s="68"/>
      <c r="O1040" s="23">
        <v>0</v>
      </c>
      <c r="P1040" s="23"/>
      <c r="Q1040" s="23"/>
      <c r="R1040" s="23"/>
      <c r="S1040" s="23"/>
      <c r="T1040" s="278"/>
      <c r="U1040" s="290">
        <f t="shared" si="279"/>
        <v>5100</v>
      </c>
      <c r="V1040" s="21">
        <v>2500</v>
      </c>
      <c r="W1040" s="22">
        <f t="shared" si="280"/>
        <v>2600</v>
      </c>
      <c r="X1040" s="22">
        <f t="shared" si="281"/>
        <v>1450</v>
      </c>
      <c r="Y1040" s="22">
        <f t="shared" si="282"/>
        <v>1150</v>
      </c>
      <c r="Z1040" s="22">
        <f t="shared" si="283"/>
        <v>40000</v>
      </c>
      <c r="AA1040" s="22">
        <f t="shared" si="284"/>
        <v>23200</v>
      </c>
      <c r="AB1040" s="120">
        <f t="shared" si="285"/>
        <v>18400</v>
      </c>
    </row>
    <row r="1041" spans="1:28" x14ac:dyDescent="0.25">
      <c r="A1041" s="23"/>
      <c r="B1041" s="31">
        <v>42388</v>
      </c>
      <c r="C1041" s="240">
        <v>46229</v>
      </c>
      <c r="D1041" s="577"/>
      <c r="E1041" s="23" t="s">
        <v>78</v>
      </c>
      <c r="F1041" s="23">
        <v>7</v>
      </c>
      <c r="G1041" s="231">
        <v>39662</v>
      </c>
      <c r="H1041" s="23" t="s">
        <v>25</v>
      </c>
      <c r="I1041" s="577">
        <v>0</v>
      </c>
      <c r="J1041" s="23"/>
      <c r="K1041" s="23"/>
      <c r="L1041" s="23"/>
      <c r="M1041" s="69"/>
      <c r="N1041" s="68"/>
      <c r="O1041" s="23">
        <v>0</v>
      </c>
      <c r="P1041" s="23"/>
      <c r="Q1041" s="23"/>
      <c r="R1041" s="23"/>
      <c r="S1041" s="23"/>
      <c r="T1041" s="278" t="s">
        <v>793</v>
      </c>
      <c r="U1041" s="290">
        <f t="shared" si="279"/>
        <v>5666</v>
      </c>
      <c r="V1041" s="21">
        <v>2500</v>
      </c>
      <c r="W1041" s="22">
        <f t="shared" si="280"/>
        <v>3166</v>
      </c>
      <c r="X1041" s="22">
        <f t="shared" si="281"/>
        <v>1733</v>
      </c>
      <c r="Y1041" s="22">
        <f t="shared" si="282"/>
        <v>1433</v>
      </c>
      <c r="Z1041" s="22">
        <f t="shared" si="283"/>
        <v>17500</v>
      </c>
      <c r="AA1041" s="22">
        <f t="shared" si="284"/>
        <v>12131</v>
      </c>
      <c r="AB1041" s="120">
        <f t="shared" si="285"/>
        <v>10031</v>
      </c>
    </row>
    <row r="1042" spans="1:28" ht="15.75" thickBot="1" x14ac:dyDescent="0.3">
      <c r="A1042" s="116"/>
      <c r="B1042" s="550">
        <v>42388</v>
      </c>
      <c r="C1042" s="572">
        <v>46230</v>
      </c>
      <c r="D1042" s="23"/>
      <c r="E1042" s="116" t="s">
        <v>634</v>
      </c>
      <c r="F1042" s="233">
        <v>15</v>
      </c>
      <c r="G1042" s="557">
        <v>76500</v>
      </c>
      <c r="H1042" s="558" t="s">
        <v>672</v>
      </c>
      <c r="I1042" s="68">
        <v>0</v>
      </c>
      <c r="J1042" s="23"/>
      <c r="K1042" s="23"/>
      <c r="L1042" s="23"/>
      <c r="M1042" s="69"/>
      <c r="N1042" s="68"/>
      <c r="O1042" s="23">
        <v>0</v>
      </c>
      <c r="P1042" s="23"/>
      <c r="Q1042" s="23"/>
      <c r="R1042" s="23"/>
      <c r="S1042" s="23"/>
      <c r="T1042" s="278"/>
      <c r="U1042" s="291">
        <f t="shared" si="279"/>
        <v>5100</v>
      </c>
      <c r="V1042" s="121">
        <v>2500</v>
      </c>
      <c r="W1042" s="122">
        <f t="shared" si="280"/>
        <v>2600</v>
      </c>
      <c r="X1042" s="122">
        <f t="shared" si="281"/>
        <v>1450</v>
      </c>
      <c r="Y1042" s="122">
        <f t="shared" si="282"/>
        <v>1150</v>
      </c>
      <c r="Z1042" s="122">
        <f t="shared" si="283"/>
        <v>37500</v>
      </c>
      <c r="AA1042" s="122">
        <f t="shared" si="284"/>
        <v>21750</v>
      </c>
      <c r="AB1042" s="123">
        <f t="shared" si="285"/>
        <v>17250</v>
      </c>
    </row>
    <row r="1043" spans="1:28" ht="15.75" thickBot="1" x14ac:dyDescent="0.3">
      <c r="A1043" s="573"/>
      <c r="B1043" s="580">
        <v>42388</v>
      </c>
      <c r="C1043" s="581">
        <v>46231</v>
      </c>
      <c r="D1043" s="23"/>
      <c r="E1043" s="573" t="s">
        <v>545</v>
      </c>
      <c r="F1043" s="582">
        <v>15</v>
      </c>
      <c r="G1043" s="583">
        <f>+F1043*5100</f>
        <v>76500</v>
      </c>
      <c r="H1043" s="584" t="s">
        <v>22</v>
      </c>
      <c r="I1043" s="68">
        <v>0</v>
      </c>
      <c r="J1043" s="23"/>
      <c r="K1043" s="23"/>
      <c r="L1043" s="23"/>
      <c r="M1043" s="69"/>
      <c r="N1043" s="68"/>
      <c r="O1043" s="23">
        <v>0</v>
      </c>
      <c r="P1043" s="23"/>
      <c r="Q1043" s="23"/>
      <c r="R1043" s="23"/>
      <c r="S1043" s="23"/>
      <c r="T1043" s="135"/>
      <c r="U1043" s="292">
        <f t="shared" si="279"/>
        <v>5100</v>
      </c>
      <c r="V1043" s="124">
        <v>2500</v>
      </c>
      <c r="W1043" s="125">
        <f t="shared" si="280"/>
        <v>2600</v>
      </c>
      <c r="X1043" s="125">
        <f>+W1043-Y1043</f>
        <v>1450</v>
      </c>
      <c r="Y1043" s="125">
        <f t="shared" si="282"/>
        <v>1150</v>
      </c>
      <c r="Z1043" s="125">
        <f t="shared" si="283"/>
        <v>37500</v>
      </c>
      <c r="AA1043" s="125">
        <f t="shared" si="284"/>
        <v>21750</v>
      </c>
      <c r="AB1043" s="126">
        <f t="shared" si="285"/>
        <v>17250</v>
      </c>
    </row>
    <row r="1044" spans="1:28" x14ac:dyDescent="0.25">
      <c r="A1044" s="23"/>
      <c r="B1044" s="31">
        <v>42388</v>
      </c>
      <c r="C1044" s="240">
        <v>46232</v>
      </c>
      <c r="D1044" s="577"/>
      <c r="E1044" s="23" t="s">
        <v>539</v>
      </c>
      <c r="F1044" s="23">
        <v>7</v>
      </c>
      <c r="G1044" s="231">
        <v>39662</v>
      </c>
      <c r="H1044" s="23" t="s">
        <v>25</v>
      </c>
      <c r="I1044" s="577">
        <v>0</v>
      </c>
      <c r="J1044" s="23"/>
      <c r="K1044" s="23"/>
      <c r="L1044" s="23"/>
      <c r="M1044" s="69"/>
      <c r="N1044" s="68"/>
      <c r="O1044" s="23">
        <v>0</v>
      </c>
      <c r="P1044" s="23"/>
      <c r="Q1044" s="23"/>
      <c r="R1044" s="23"/>
      <c r="S1044" s="23"/>
      <c r="T1044" s="278" t="s">
        <v>794</v>
      </c>
      <c r="U1044" s="289">
        <f t="shared" ref="U1044:U1052" si="286">+G1044/F1044</f>
        <v>5666</v>
      </c>
      <c r="V1044" s="117">
        <v>2500</v>
      </c>
      <c r="W1044" s="118">
        <f t="shared" si="280"/>
        <v>3166</v>
      </c>
      <c r="X1044" s="118">
        <f t="shared" ref="X1044:X1051" si="287">+W1044-Y1044</f>
        <v>1733</v>
      </c>
      <c r="Y1044" s="118">
        <f t="shared" si="282"/>
        <v>1433</v>
      </c>
      <c r="Z1044" s="118">
        <f t="shared" si="283"/>
        <v>17500</v>
      </c>
      <c r="AA1044" s="118">
        <f t="shared" si="284"/>
        <v>12131</v>
      </c>
      <c r="AB1044" s="119">
        <f t="shared" si="285"/>
        <v>10031</v>
      </c>
    </row>
    <row r="1045" spans="1:28" x14ac:dyDescent="0.25">
      <c r="A1045" s="23"/>
      <c r="B1045" s="31">
        <v>42388</v>
      </c>
      <c r="C1045" s="240">
        <v>46233</v>
      </c>
      <c r="D1045" s="577"/>
      <c r="E1045" s="23" t="s">
        <v>601</v>
      </c>
      <c r="F1045" s="23">
        <v>7</v>
      </c>
      <c r="G1045" s="231">
        <v>39662</v>
      </c>
      <c r="H1045" s="23" t="s">
        <v>25</v>
      </c>
      <c r="I1045" s="577">
        <v>0</v>
      </c>
      <c r="J1045" s="23"/>
      <c r="K1045" s="23"/>
      <c r="L1045" s="23"/>
      <c r="M1045" s="69"/>
      <c r="N1045" s="68"/>
      <c r="O1045" s="23">
        <v>0</v>
      </c>
      <c r="P1045" s="23"/>
      <c r="Q1045" s="23"/>
      <c r="R1045" s="23"/>
      <c r="S1045" s="23"/>
      <c r="T1045" s="278" t="s">
        <v>795</v>
      </c>
      <c r="U1045" s="290">
        <f t="shared" si="286"/>
        <v>5666</v>
      </c>
      <c r="V1045" s="21">
        <v>2500</v>
      </c>
      <c r="W1045" s="22">
        <f t="shared" si="280"/>
        <v>3166</v>
      </c>
      <c r="X1045" s="22">
        <f t="shared" si="287"/>
        <v>1733</v>
      </c>
      <c r="Y1045" s="22">
        <f t="shared" si="282"/>
        <v>1433</v>
      </c>
      <c r="Z1045" s="22">
        <f t="shared" si="283"/>
        <v>17500</v>
      </c>
      <c r="AA1045" s="22">
        <f t="shared" si="284"/>
        <v>12131</v>
      </c>
      <c r="AB1045" s="120">
        <f t="shared" si="285"/>
        <v>10031</v>
      </c>
    </row>
    <row r="1046" spans="1:28" x14ac:dyDescent="0.25">
      <c r="A1046" s="23"/>
      <c r="B1046" s="31">
        <v>42388</v>
      </c>
      <c r="C1046" s="240">
        <v>46234</v>
      </c>
      <c r="D1046" s="577"/>
      <c r="E1046" s="23" t="s">
        <v>173</v>
      </c>
      <c r="F1046" s="23">
        <v>7</v>
      </c>
      <c r="G1046" s="231">
        <v>39662</v>
      </c>
      <c r="H1046" s="23" t="s">
        <v>25</v>
      </c>
      <c r="I1046" s="577">
        <v>0</v>
      </c>
      <c r="J1046" s="23"/>
      <c r="K1046" s="23"/>
      <c r="L1046" s="23"/>
      <c r="M1046" s="69"/>
      <c r="N1046" s="68"/>
      <c r="O1046" s="23">
        <v>0</v>
      </c>
      <c r="P1046" s="23"/>
      <c r="Q1046" s="23"/>
      <c r="R1046" s="23"/>
      <c r="S1046" s="23"/>
      <c r="T1046" s="278" t="s">
        <v>796</v>
      </c>
      <c r="U1046" s="290">
        <f t="shared" si="286"/>
        <v>5666</v>
      </c>
      <c r="V1046" s="21">
        <v>2500</v>
      </c>
      <c r="W1046" s="22">
        <f t="shared" si="280"/>
        <v>3166</v>
      </c>
      <c r="X1046" s="22">
        <f t="shared" si="287"/>
        <v>1733</v>
      </c>
      <c r="Y1046" s="22">
        <f t="shared" si="282"/>
        <v>1433</v>
      </c>
      <c r="Z1046" s="22">
        <f t="shared" si="283"/>
        <v>17500</v>
      </c>
      <c r="AA1046" s="22">
        <f t="shared" si="284"/>
        <v>12131</v>
      </c>
      <c r="AB1046" s="120">
        <f t="shared" si="285"/>
        <v>10031</v>
      </c>
    </row>
    <row r="1047" spans="1:28" x14ac:dyDescent="0.25">
      <c r="A1047" s="32"/>
      <c r="B1047" s="41">
        <v>42388</v>
      </c>
      <c r="C1047" s="572">
        <v>46235</v>
      </c>
      <c r="D1047" s="23"/>
      <c r="E1047" s="32" t="s">
        <v>671</v>
      </c>
      <c r="F1047" s="24">
        <v>16</v>
      </c>
      <c r="G1047" s="234">
        <v>81600</v>
      </c>
      <c r="H1047" s="77" t="s">
        <v>672</v>
      </c>
      <c r="I1047" s="68">
        <v>0</v>
      </c>
      <c r="J1047" s="23"/>
      <c r="K1047" s="23"/>
      <c r="L1047" s="23"/>
      <c r="M1047" s="69"/>
      <c r="N1047" s="68"/>
      <c r="O1047" s="23">
        <v>0</v>
      </c>
      <c r="P1047" s="23"/>
      <c r="Q1047" s="23"/>
      <c r="R1047" s="23"/>
      <c r="S1047" s="23"/>
      <c r="T1047" s="278"/>
      <c r="U1047" s="290">
        <f t="shared" si="286"/>
        <v>5100</v>
      </c>
      <c r="V1047" s="21">
        <v>2500</v>
      </c>
      <c r="W1047" s="22">
        <f t="shared" si="280"/>
        <v>2600</v>
      </c>
      <c r="X1047" s="22">
        <f t="shared" si="287"/>
        <v>1450</v>
      </c>
      <c r="Y1047" s="22">
        <f t="shared" si="282"/>
        <v>1150</v>
      </c>
      <c r="Z1047" s="22">
        <f t="shared" si="283"/>
        <v>40000</v>
      </c>
      <c r="AA1047" s="22">
        <f t="shared" si="284"/>
        <v>23200</v>
      </c>
      <c r="AB1047" s="120">
        <f t="shared" si="285"/>
        <v>18400</v>
      </c>
    </row>
    <row r="1048" spans="1:28" x14ac:dyDescent="0.25">
      <c r="A1048" s="23"/>
      <c r="B1048" s="41">
        <v>42388</v>
      </c>
      <c r="C1048" s="544">
        <v>46236</v>
      </c>
      <c r="D1048" s="23"/>
      <c r="E1048" s="23" t="s">
        <v>633</v>
      </c>
      <c r="F1048" s="16">
        <v>15</v>
      </c>
      <c r="G1048" s="231">
        <v>76500</v>
      </c>
      <c r="H1048" s="64" t="s">
        <v>672</v>
      </c>
      <c r="I1048" s="68">
        <v>0</v>
      </c>
      <c r="J1048" s="23"/>
      <c r="K1048" s="23"/>
      <c r="L1048" s="23"/>
      <c r="M1048" s="69"/>
      <c r="N1048" s="68"/>
      <c r="O1048" s="23">
        <v>0</v>
      </c>
      <c r="P1048" s="23"/>
      <c r="Q1048" s="23"/>
      <c r="R1048" s="23"/>
      <c r="S1048" s="23"/>
      <c r="T1048" s="278"/>
      <c r="U1048" s="290">
        <f t="shared" si="286"/>
        <v>5100</v>
      </c>
      <c r="V1048" s="21">
        <v>2500</v>
      </c>
      <c r="W1048" s="22">
        <f t="shared" si="280"/>
        <v>2600</v>
      </c>
      <c r="X1048" s="22">
        <f t="shared" si="287"/>
        <v>1450</v>
      </c>
      <c r="Y1048" s="22">
        <f t="shared" si="282"/>
        <v>1150</v>
      </c>
      <c r="Z1048" s="22">
        <f t="shared" si="283"/>
        <v>37500</v>
      </c>
      <c r="AA1048" s="22">
        <f t="shared" si="284"/>
        <v>21750</v>
      </c>
      <c r="AB1048" s="120">
        <f t="shared" si="285"/>
        <v>17250</v>
      </c>
    </row>
    <row r="1049" spans="1:28" x14ac:dyDescent="0.25">
      <c r="A1049" s="94"/>
      <c r="B1049" s="550">
        <v>42388</v>
      </c>
      <c r="C1049" s="544">
        <v>46237</v>
      </c>
      <c r="D1049" s="23"/>
      <c r="E1049" s="94" t="s">
        <v>396</v>
      </c>
      <c r="F1049" s="56">
        <v>16</v>
      </c>
      <c r="G1049" s="232">
        <v>81600</v>
      </c>
      <c r="H1049" s="106" t="s">
        <v>672</v>
      </c>
      <c r="I1049" s="68">
        <v>0</v>
      </c>
      <c r="J1049" s="23"/>
      <c r="K1049" s="23"/>
      <c r="L1049" s="23"/>
      <c r="M1049" s="69"/>
      <c r="N1049" s="68"/>
      <c r="O1049" s="23">
        <v>0</v>
      </c>
      <c r="P1049" s="23"/>
      <c r="Q1049" s="23"/>
      <c r="R1049" s="23"/>
      <c r="S1049" s="23"/>
      <c r="T1049" s="278"/>
      <c r="U1049" s="290">
        <f t="shared" si="286"/>
        <v>5100</v>
      </c>
      <c r="V1049" s="21">
        <v>2500</v>
      </c>
      <c r="W1049" s="22">
        <f t="shared" si="280"/>
        <v>2600</v>
      </c>
      <c r="X1049" s="22">
        <f t="shared" si="287"/>
        <v>1450</v>
      </c>
      <c r="Y1049" s="22">
        <f t="shared" si="282"/>
        <v>1150</v>
      </c>
      <c r="Z1049" s="22">
        <f t="shared" si="283"/>
        <v>40000</v>
      </c>
      <c r="AA1049" s="22">
        <f t="shared" si="284"/>
        <v>23200</v>
      </c>
      <c r="AB1049" s="120">
        <f t="shared" si="285"/>
        <v>18400</v>
      </c>
    </row>
    <row r="1050" spans="1:28" x14ac:dyDescent="0.25">
      <c r="A1050" s="23"/>
      <c r="B1050" s="31">
        <v>42388</v>
      </c>
      <c r="C1050" s="240">
        <v>46238</v>
      </c>
      <c r="D1050" s="577"/>
      <c r="E1050" s="23" t="s">
        <v>797</v>
      </c>
      <c r="F1050" s="23">
        <v>7</v>
      </c>
      <c r="G1050" s="231">
        <v>39662</v>
      </c>
      <c r="H1050" s="23" t="s">
        <v>25</v>
      </c>
      <c r="I1050" s="577">
        <v>0</v>
      </c>
      <c r="J1050" s="23"/>
      <c r="K1050" s="23"/>
      <c r="L1050" s="23"/>
      <c r="M1050" s="69"/>
      <c r="N1050" s="68"/>
      <c r="O1050" s="23">
        <v>0</v>
      </c>
      <c r="P1050" s="23"/>
      <c r="Q1050" s="23"/>
      <c r="R1050" s="23"/>
      <c r="S1050" s="23"/>
      <c r="T1050" s="278" t="s">
        <v>798</v>
      </c>
      <c r="U1050" s="290">
        <f t="shared" si="286"/>
        <v>5666</v>
      </c>
      <c r="V1050" s="21">
        <v>2500</v>
      </c>
      <c r="W1050" s="22">
        <f t="shared" si="280"/>
        <v>3166</v>
      </c>
      <c r="X1050" s="22">
        <f t="shared" si="287"/>
        <v>1733</v>
      </c>
      <c r="Y1050" s="22">
        <f t="shared" si="282"/>
        <v>1433</v>
      </c>
      <c r="Z1050" s="22">
        <f t="shared" si="283"/>
        <v>17500</v>
      </c>
      <c r="AA1050" s="22">
        <f t="shared" si="284"/>
        <v>12131</v>
      </c>
      <c r="AB1050" s="120">
        <f t="shared" si="285"/>
        <v>10031</v>
      </c>
    </row>
    <row r="1051" spans="1:28" ht="15.75" thickBot="1" x14ac:dyDescent="0.3">
      <c r="A1051" s="23"/>
      <c r="B1051" s="31">
        <v>42388</v>
      </c>
      <c r="C1051" s="240">
        <v>46239</v>
      </c>
      <c r="D1051" s="577"/>
      <c r="E1051" s="23" t="s">
        <v>800</v>
      </c>
      <c r="F1051" s="23">
        <v>7</v>
      </c>
      <c r="G1051" s="231">
        <v>39662</v>
      </c>
      <c r="H1051" s="23" t="s">
        <v>25</v>
      </c>
      <c r="I1051" s="577">
        <v>0</v>
      </c>
      <c r="J1051" s="23"/>
      <c r="K1051" s="23"/>
      <c r="L1051" s="23"/>
      <c r="M1051" s="69"/>
      <c r="N1051" s="68"/>
      <c r="O1051" s="23">
        <v>0</v>
      </c>
      <c r="P1051" s="23"/>
      <c r="Q1051" s="23"/>
      <c r="R1051" s="23"/>
      <c r="S1051" s="23"/>
      <c r="T1051" s="278" t="s">
        <v>799</v>
      </c>
      <c r="U1051" s="291">
        <f t="shared" si="286"/>
        <v>5666</v>
      </c>
      <c r="V1051" s="121">
        <v>2500</v>
      </c>
      <c r="W1051" s="122">
        <f t="shared" si="280"/>
        <v>3166</v>
      </c>
      <c r="X1051" s="122">
        <f t="shared" si="287"/>
        <v>1733</v>
      </c>
      <c r="Y1051" s="122">
        <f t="shared" si="282"/>
        <v>1433</v>
      </c>
      <c r="Z1051" s="122">
        <f t="shared" si="283"/>
        <v>17500</v>
      </c>
      <c r="AA1051" s="122">
        <f t="shared" si="284"/>
        <v>12131</v>
      </c>
      <c r="AB1051" s="123">
        <f t="shared" si="285"/>
        <v>10031</v>
      </c>
    </row>
    <row r="1052" spans="1:28" ht="15.75" thickBot="1" x14ac:dyDescent="0.3">
      <c r="A1052" s="226"/>
      <c r="B1052" s="550">
        <v>42388</v>
      </c>
      <c r="C1052" s="591">
        <v>46240</v>
      </c>
      <c r="D1052" s="23"/>
      <c r="E1052" s="226" t="s">
        <v>80</v>
      </c>
      <c r="F1052" s="116">
        <v>15</v>
      </c>
      <c r="G1052" s="554">
        <f>+F1052*5100</f>
        <v>76500</v>
      </c>
      <c r="H1052" s="227" t="s">
        <v>22</v>
      </c>
      <c r="I1052" s="68">
        <v>0</v>
      </c>
      <c r="J1052" s="23"/>
      <c r="K1052" s="23"/>
      <c r="L1052" s="23"/>
      <c r="M1052" s="69"/>
      <c r="N1052" s="68"/>
      <c r="O1052" s="23">
        <v>0</v>
      </c>
      <c r="P1052" s="23"/>
      <c r="Q1052" s="23"/>
      <c r="R1052" s="23"/>
      <c r="S1052" s="23"/>
      <c r="T1052" s="135"/>
      <c r="U1052" s="292">
        <f t="shared" si="286"/>
        <v>5100</v>
      </c>
      <c r="V1052" s="124">
        <v>2500</v>
      </c>
      <c r="W1052" s="125">
        <f t="shared" si="280"/>
        <v>2600</v>
      </c>
      <c r="X1052" s="125">
        <f t="shared" ref="X1052:X1057" si="288">+W1052-Y1052</f>
        <v>1450</v>
      </c>
      <c r="Y1052" s="125">
        <f t="shared" si="282"/>
        <v>1150</v>
      </c>
      <c r="Z1052" s="125">
        <f t="shared" si="283"/>
        <v>37500</v>
      </c>
      <c r="AA1052" s="125">
        <f t="shared" si="284"/>
        <v>21750</v>
      </c>
      <c r="AB1052" s="126">
        <f t="shared" si="285"/>
        <v>17250</v>
      </c>
    </row>
    <row r="1053" spans="1:28" x14ac:dyDescent="0.25">
      <c r="A1053" s="23"/>
      <c r="B1053" s="31">
        <v>42388</v>
      </c>
      <c r="C1053" s="240">
        <v>46241</v>
      </c>
      <c r="D1053" s="577"/>
      <c r="E1053" s="23" t="s">
        <v>590</v>
      </c>
      <c r="F1053" s="23">
        <v>15</v>
      </c>
      <c r="G1053" s="231">
        <v>85000</v>
      </c>
      <c r="H1053" s="23" t="s">
        <v>25</v>
      </c>
      <c r="I1053" s="577">
        <v>0</v>
      </c>
      <c r="J1053" s="23"/>
      <c r="K1053" s="23"/>
      <c r="L1053" s="23"/>
      <c r="M1053" s="69"/>
      <c r="N1053" s="68"/>
      <c r="O1053" s="23">
        <v>0</v>
      </c>
      <c r="P1053" s="23"/>
      <c r="Q1053" s="23"/>
      <c r="R1053" s="23"/>
      <c r="S1053" s="23"/>
      <c r="T1053" s="278" t="s">
        <v>801</v>
      </c>
      <c r="U1053" s="289">
        <f t="shared" ref="U1053:U1057" si="289">+G1053/F1053</f>
        <v>5666.666666666667</v>
      </c>
      <c r="V1053" s="117">
        <v>2500</v>
      </c>
      <c r="W1053" s="118">
        <f t="shared" si="280"/>
        <v>3166.666666666667</v>
      </c>
      <c r="X1053" s="118">
        <f t="shared" si="288"/>
        <v>1733.3333333333335</v>
      </c>
      <c r="Y1053" s="118">
        <f t="shared" si="282"/>
        <v>1433.3333333333335</v>
      </c>
      <c r="Z1053" s="118">
        <f t="shared" si="283"/>
        <v>37500</v>
      </c>
      <c r="AA1053" s="118">
        <f t="shared" si="284"/>
        <v>26000.000000000004</v>
      </c>
      <c r="AB1053" s="119">
        <f t="shared" si="285"/>
        <v>21500.000000000004</v>
      </c>
    </row>
    <row r="1054" spans="1:28" x14ac:dyDescent="0.25">
      <c r="A1054" s="23"/>
      <c r="B1054" s="31">
        <v>42388</v>
      </c>
      <c r="C1054" s="240">
        <v>46242</v>
      </c>
      <c r="D1054" s="577"/>
      <c r="E1054" s="23" t="s">
        <v>596</v>
      </c>
      <c r="F1054" s="23">
        <v>7</v>
      </c>
      <c r="G1054" s="231">
        <v>39662</v>
      </c>
      <c r="H1054" s="23" t="s">
        <v>25</v>
      </c>
      <c r="I1054" s="577">
        <v>0</v>
      </c>
      <c r="J1054" s="23"/>
      <c r="K1054" s="23"/>
      <c r="L1054" s="23"/>
      <c r="M1054" s="69"/>
      <c r="N1054" s="68"/>
      <c r="O1054" s="23">
        <v>0</v>
      </c>
      <c r="P1054" s="23"/>
      <c r="Q1054" s="23"/>
      <c r="R1054" s="23"/>
      <c r="S1054" s="23"/>
      <c r="T1054" s="278" t="s">
        <v>802</v>
      </c>
      <c r="U1054" s="290">
        <f t="shared" si="289"/>
        <v>5666</v>
      </c>
      <c r="V1054" s="21">
        <v>2500</v>
      </c>
      <c r="W1054" s="22">
        <f t="shared" si="280"/>
        <v>3166</v>
      </c>
      <c r="X1054" s="22">
        <f t="shared" si="288"/>
        <v>1733</v>
      </c>
      <c r="Y1054" s="22">
        <f t="shared" si="282"/>
        <v>1433</v>
      </c>
      <c r="Z1054" s="22">
        <f t="shared" si="283"/>
        <v>17500</v>
      </c>
      <c r="AA1054" s="22">
        <f t="shared" si="284"/>
        <v>12131</v>
      </c>
      <c r="AB1054" s="120">
        <f t="shared" si="285"/>
        <v>10031</v>
      </c>
    </row>
    <row r="1055" spans="1:28" x14ac:dyDescent="0.25">
      <c r="A1055" s="23"/>
      <c r="B1055" s="31">
        <v>42388</v>
      </c>
      <c r="C1055" s="240">
        <v>46243</v>
      </c>
      <c r="D1055" s="577"/>
      <c r="E1055" s="23" t="s">
        <v>148</v>
      </c>
      <c r="F1055" s="23">
        <v>15</v>
      </c>
      <c r="G1055" s="231">
        <v>85000</v>
      </c>
      <c r="H1055" s="23" t="s">
        <v>25</v>
      </c>
      <c r="I1055" s="577">
        <v>0</v>
      </c>
      <c r="J1055" s="23"/>
      <c r="K1055" s="23"/>
      <c r="L1055" s="23"/>
      <c r="M1055" s="69"/>
      <c r="N1055" s="68"/>
      <c r="O1055" s="23">
        <v>0</v>
      </c>
      <c r="P1055" s="23"/>
      <c r="Q1055" s="23"/>
      <c r="R1055" s="23"/>
      <c r="S1055" s="23"/>
      <c r="T1055" s="278" t="s">
        <v>803</v>
      </c>
      <c r="U1055" s="290">
        <f t="shared" si="289"/>
        <v>5666.666666666667</v>
      </c>
      <c r="V1055" s="21">
        <v>2500</v>
      </c>
      <c r="W1055" s="22">
        <f t="shared" si="280"/>
        <v>3166.666666666667</v>
      </c>
      <c r="X1055" s="22">
        <f t="shared" si="288"/>
        <v>1733.3333333333335</v>
      </c>
      <c r="Y1055" s="22">
        <f t="shared" si="282"/>
        <v>1433.3333333333335</v>
      </c>
      <c r="Z1055" s="22">
        <f t="shared" si="283"/>
        <v>37500</v>
      </c>
      <c r="AA1055" s="22">
        <f t="shared" si="284"/>
        <v>26000.000000000004</v>
      </c>
      <c r="AB1055" s="120">
        <f t="shared" si="285"/>
        <v>21500.000000000004</v>
      </c>
    </row>
    <row r="1056" spans="1:28" x14ac:dyDescent="0.25">
      <c r="A1056" s="23"/>
      <c r="B1056" s="31">
        <v>42388</v>
      </c>
      <c r="C1056" s="240">
        <v>46244</v>
      </c>
      <c r="D1056" s="577"/>
      <c r="E1056" s="23" t="s">
        <v>478</v>
      </c>
      <c r="F1056" s="23">
        <v>15</v>
      </c>
      <c r="G1056" s="231">
        <v>85000</v>
      </c>
      <c r="H1056" s="23" t="s">
        <v>25</v>
      </c>
      <c r="I1056" s="577">
        <v>0</v>
      </c>
      <c r="J1056" s="23"/>
      <c r="K1056" s="23"/>
      <c r="L1056" s="23"/>
      <c r="M1056" s="69"/>
      <c r="N1056" s="68"/>
      <c r="O1056" s="23">
        <v>0</v>
      </c>
      <c r="P1056" s="23"/>
      <c r="Q1056" s="23"/>
      <c r="R1056" s="23"/>
      <c r="S1056" s="23"/>
      <c r="T1056" s="278" t="s">
        <v>804</v>
      </c>
      <c r="U1056" s="290">
        <f t="shared" si="289"/>
        <v>5666.666666666667</v>
      </c>
      <c r="V1056" s="21">
        <v>2500</v>
      </c>
      <c r="W1056" s="22">
        <f t="shared" si="280"/>
        <v>3166.666666666667</v>
      </c>
      <c r="X1056" s="22">
        <f t="shared" si="288"/>
        <v>1733.3333333333335</v>
      </c>
      <c r="Y1056" s="22">
        <f t="shared" si="282"/>
        <v>1433.3333333333335</v>
      </c>
      <c r="Z1056" s="22">
        <f t="shared" si="283"/>
        <v>37500</v>
      </c>
      <c r="AA1056" s="22">
        <f t="shared" si="284"/>
        <v>26000.000000000004</v>
      </c>
      <c r="AB1056" s="120">
        <f t="shared" si="285"/>
        <v>21500.000000000004</v>
      </c>
    </row>
    <row r="1057" spans="1:28" ht="15.75" thickBot="1" x14ac:dyDescent="0.3">
      <c r="A1057" s="23"/>
      <c r="B1057" s="549">
        <v>42388</v>
      </c>
      <c r="C1057" s="544">
        <v>46245</v>
      </c>
      <c r="D1057" s="155"/>
      <c r="E1057" s="94" t="s">
        <v>66</v>
      </c>
      <c r="F1057" s="94">
        <v>7</v>
      </c>
      <c r="G1057" s="232">
        <v>39662</v>
      </c>
      <c r="H1057" s="94" t="s">
        <v>25</v>
      </c>
      <c r="I1057" s="155">
        <v>0</v>
      </c>
      <c r="J1057" s="23"/>
      <c r="K1057" s="23"/>
      <c r="L1057" s="94"/>
      <c r="M1057" s="69"/>
      <c r="N1057" s="68"/>
      <c r="O1057" s="23">
        <v>0</v>
      </c>
      <c r="P1057" s="23"/>
      <c r="Q1057" s="23"/>
      <c r="R1057" s="23"/>
      <c r="S1057" s="23"/>
      <c r="T1057" s="278" t="s">
        <v>805</v>
      </c>
      <c r="U1057" s="291">
        <f t="shared" si="289"/>
        <v>5666</v>
      </c>
      <c r="V1057" s="121">
        <v>2500</v>
      </c>
      <c r="W1057" s="122">
        <f t="shared" si="280"/>
        <v>3166</v>
      </c>
      <c r="X1057" s="122">
        <f t="shared" si="288"/>
        <v>1733</v>
      </c>
      <c r="Y1057" s="122">
        <f t="shared" si="282"/>
        <v>1433</v>
      </c>
      <c r="Z1057" s="122">
        <f t="shared" si="283"/>
        <v>17500</v>
      </c>
      <c r="AA1057" s="122">
        <f t="shared" si="284"/>
        <v>12131</v>
      </c>
      <c r="AB1057" s="123">
        <f t="shared" si="285"/>
        <v>10031</v>
      </c>
    </row>
    <row r="1058" spans="1:28" ht="15.75" thickBot="1" x14ac:dyDescent="0.3">
      <c r="A1058" s="116"/>
      <c r="B1058" s="31">
        <v>42388</v>
      </c>
      <c r="C1058" s="16">
        <v>46246</v>
      </c>
      <c r="D1058" s="23">
        <v>10249</v>
      </c>
      <c r="E1058" s="23" t="s">
        <v>86</v>
      </c>
      <c r="F1058" s="23">
        <v>14</v>
      </c>
      <c r="G1058" s="231"/>
      <c r="H1058" s="23" t="s">
        <v>50</v>
      </c>
      <c r="I1058" s="23">
        <v>0</v>
      </c>
      <c r="J1058" s="23"/>
      <c r="K1058" s="23"/>
      <c r="L1058" s="23"/>
      <c r="M1058" s="69"/>
      <c r="N1058" s="68">
        <v>0</v>
      </c>
      <c r="O1058" s="23"/>
      <c r="P1058" s="23"/>
      <c r="Q1058" s="23"/>
      <c r="R1058" s="23"/>
      <c r="S1058" s="23"/>
      <c r="T1058" s="135"/>
    </row>
    <row r="1059" spans="1:28" ht="15.75" thickBot="1" x14ac:dyDescent="0.3">
      <c r="A1059" s="23"/>
      <c r="B1059" s="550">
        <v>42388</v>
      </c>
      <c r="C1059" s="572">
        <v>46247</v>
      </c>
      <c r="D1059" s="156"/>
      <c r="E1059" s="116" t="s">
        <v>67</v>
      </c>
      <c r="F1059" s="116">
        <v>15</v>
      </c>
      <c r="G1059" s="557">
        <v>85000</v>
      </c>
      <c r="H1059" s="116" t="s">
        <v>25</v>
      </c>
      <c r="I1059" s="156">
        <v>0</v>
      </c>
      <c r="J1059" s="23"/>
      <c r="K1059" s="23"/>
      <c r="L1059" s="116"/>
      <c r="M1059" s="69"/>
      <c r="N1059" s="68"/>
      <c r="O1059" s="23">
        <v>0</v>
      </c>
      <c r="P1059" s="23"/>
      <c r="Q1059" s="23"/>
      <c r="R1059" s="23"/>
      <c r="S1059" s="23"/>
      <c r="T1059" s="278" t="s">
        <v>806</v>
      </c>
      <c r="U1059" s="292">
        <f t="shared" ref="U1059" si="290">+G1059/F1059</f>
        <v>5666.666666666667</v>
      </c>
      <c r="V1059" s="124">
        <v>2500</v>
      </c>
      <c r="W1059" s="125">
        <f>+U1059-V1059</f>
        <v>3166.666666666667</v>
      </c>
      <c r="X1059" s="125">
        <f>+W1059-Y1059</f>
        <v>1733.3333333333335</v>
      </c>
      <c r="Y1059" s="125">
        <f>(U1059-5000)/2+1100</f>
        <v>1433.3333333333335</v>
      </c>
      <c r="Z1059" s="125">
        <f>+V1059*F1059</f>
        <v>37500</v>
      </c>
      <c r="AA1059" s="125">
        <f>+X1059*F1059</f>
        <v>26000.000000000004</v>
      </c>
      <c r="AB1059" s="126">
        <f>+Y1059*F1059</f>
        <v>21500.000000000004</v>
      </c>
    </row>
    <row r="1060" spans="1:28" ht="15.75" thickBot="1" x14ac:dyDescent="0.3">
      <c r="A1060" s="116"/>
      <c r="B1060" s="31">
        <v>42388</v>
      </c>
      <c r="C1060" s="16">
        <v>46248</v>
      </c>
      <c r="D1060" s="23">
        <v>10250</v>
      </c>
      <c r="E1060" s="23" t="s">
        <v>101</v>
      </c>
      <c r="F1060" s="23">
        <v>14</v>
      </c>
      <c r="G1060" s="231"/>
      <c r="H1060" s="23" t="s">
        <v>50</v>
      </c>
      <c r="I1060" s="23">
        <v>0</v>
      </c>
      <c r="J1060" s="23"/>
      <c r="K1060" s="23"/>
      <c r="L1060" s="23"/>
      <c r="M1060" s="69"/>
      <c r="N1060" s="68">
        <v>0</v>
      </c>
      <c r="O1060" s="23"/>
      <c r="P1060" s="23"/>
      <c r="Q1060" s="23"/>
      <c r="R1060" s="23"/>
      <c r="S1060" s="23"/>
      <c r="T1060" s="135"/>
    </row>
    <row r="1061" spans="1:28" x14ac:dyDescent="0.25">
      <c r="A1061" s="23"/>
      <c r="B1061" s="41">
        <v>42388</v>
      </c>
      <c r="C1061" s="350">
        <v>46249</v>
      </c>
      <c r="D1061" s="579"/>
      <c r="E1061" s="32" t="s">
        <v>70</v>
      </c>
      <c r="F1061" s="32">
        <v>15</v>
      </c>
      <c r="G1061" s="234">
        <v>85000</v>
      </c>
      <c r="H1061" s="32" t="s">
        <v>25</v>
      </c>
      <c r="I1061" s="579">
        <v>0</v>
      </c>
      <c r="J1061" s="23"/>
      <c r="K1061" s="23"/>
      <c r="L1061" s="32"/>
      <c r="M1061" s="69"/>
      <c r="N1061" s="68"/>
      <c r="O1061" s="23">
        <v>0</v>
      </c>
      <c r="P1061" s="23"/>
      <c r="Q1061" s="23"/>
      <c r="R1061" s="23"/>
      <c r="S1061" s="23"/>
      <c r="T1061" s="278" t="s">
        <v>807</v>
      </c>
      <c r="U1061" s="289">
        <f t="shared" ref="U1061:U1062" si="291">+G1061/F1061</f>
        <v>5666.666666666667</v>
      </c>
      <c r="V1061" s="117">
        <v>2500</v>
      </c>
      <c r="W1061" s="118">
        <f>+U1061-V1061</f>
        <v>3166.666666666667</v>
      </c>
      <c r="X1061" s="118">
        <f>+W1061-Y1061</f>
        <v>1733.3333333333335</v>
      </c>
      <c r="Y1061" s="118">
        <f>(U1061-5000)/2+1100</f>
        <v>1433.3333333333335</v>
      </c>
      <c r="Z1061" s="118">
        <f>+V1061*F1061</f>
        <v>37500</v>
      </c>
      <c r="AA1061" s="118">
        <f>+X1061*F1061</f>
        <v>26000.000000000004</v>
      </c>
      <c r="AB1061" s="119">
        <f>+Y1061*F1061</f>
        <v>21500.000000000004</v>
      </c>
    </row>
    <row r="1062" spans="1:28" ht="15.75" thickBot="1" x14ac:dyDescent="0.3">
      <c r="A1062" s="23"/>
      <c r="B1062" s="549">
        <v>42388</v>
      </c>
      <c r="C1062" s="544">
        <v>46250</v>
      </c>
      <c r="D1062" s="155"/>
      <c r="E1062" s="94" t="s">
        <v>808</v>
      </c>
      <c r="F1062" s="94">
        <v>7</v>
      </c>
      <c r="G1062" s="232">
        <v>39662</v>
      </c>
      <c r="H1062" s="94" t="s">
        <v>25</v>
      </c>
      <c r="I1062" s="155">
        <v>0</v>
      </c>
      <c r="J1062" s="23"/>
      <c r="K1062" s="23"/>
      <c r="L1062" s="94"/>
      <c r="M1062" s="69"/>
      <c r="N1062" s="68"/>
      <c r="O1062" s="23">
        <v>0</v>
      </c>
      <c r="P1062" s="23"/>
      <c r="Q1062" s="23"/>
      <c r="R1062" s="23"/>
      <c r="S1062" s="23"/>
      <c r="T1062" s="278" t="s">
        <v>809</v>
      </c>
      <c r="U1062" s="291">
        <f t="shared" si="291"/>
        <v>5666</v>
      </c>
      <c r="V1062" s="121">
        <v>2500</v>
      </c>
      <c r="W1062" s="122">
        <f>+U1062-V1062</f>
        <v>3166</v>
      </c>
      <c r="X1062" s="122">
        <f>+W1062-Y1062</f>
        <v>1733</v>
      </c>
      <c r="Y1062" s="122">
        <f>(U1062-5000)/2+1100</f>
        <v>1433</v>
      </c>
      <c r="Z1062" s="122">
        <f>+V1062*F1062</f>
        <v>17500</v>
      </c>
      <c r="AA1062" s="122">
        <f>+X1062*F1062</f>
        <v>12131</v>
      </c>
      <c r="AB1062" s="123">
        <f>+Y1062*F1062</f>
        <v>10031</v>
      </c>
    </row>
    <row r="1063" spans="1:28" ht="15.75" thickBot="1" x14ac:dyDescent="0.3">
      <c r="A1063" s="116"/>
      <c r="B1063" s="31">
        <v>42388</v>
      </c>
      <c r="C1063" s="16">
        <v>46251</v>
      </c>
      <c r="D1063" s="23"/>
      <c r="E1063" s="23" t="s">
        <v>113</v>
      </c>
      <c r="F1063" s="23">
        <v>14</v>
      </c>
      <c r="G1063" s="231"/>
      <c r="H1063" s="23" t="s">
        <v>50</v>
      </c>
      <c r="I1063" s="23">
        <v>0</v>
      </c>
      <c r="J1063" s="23"/>
      <c r="K1063" s="23"/>
      <c r="L1063" s="23"/>
      <c r="M1063" s="69"/>
      <c r="N1063" s="68">
        <v>0</v>
      </c>
      <c r="O1063" s="23"/>
      <c r="P1063" s="23"/>
      <c r="Q1063" s="23"/>
      <c r="R1063" s="23"/>
      <c r="S1063" s="23"/>
      <c r="T1063" s="135"/>
    </row>
    <row r="1064" spans="1:28" ht="15.75" thickBot="1" x14ac:dyDescent="0.3">
      <c r="A1064" s="23"/>
      <c r="B1064" s="550">
        <v>42388</v>
      </c>
      <c r="C1064" s="572">
        <v>46252</v>
      </c>
      <c r="D1064" s="156"/>
      <c r="E1064" s="116" t="s">
        <v>246</v>
      </c>
      <c r="F1064" s="116">
        <v>15</v>
      </c>
      <c r="G1064" s="557">
        <v>85000</v>
      </c>
      <c r="H1064" s="116" t="s">
        <v>25</v>
      </c>
      <c r="I1064" s="156">
        <v>0</v>
      </c>
      <c r="J1064" s="23"/>
      <c r="K1064" s="23"/>
      <c r="L1064" s="116"/>
      <c r="M1064" s="69"/>
      <c r="N1064" s="68"/>
      <c r="O1064" s="23">
        <v>0</v>
      </c>
      <c r="P1064" s="23"/>
      <c r="Q1064" s="23"/>
      <c r="R1064" s="23"/>
      <c r="S1064" s="23"/>
      <c r="T1064" s="278" t="s">
        <v>810</v>
      </c>
      <c r="U1064" s="292">
        <f t="shared" ref="U1064" si="292">+G1064/F1064</f>
        <v>5666.666666666667</v>
      </c>
      <c r="V1064" s="124">
        <v>2500</v>
      </c>
      <c r="W1064" s="125">
        <f>+U1064-V1064</f>
        <v>3166.666666666667</v>
      </c>
      <c r="X1064" s="125">
        <f>+W1064-Y1064</f>
        <v>1733.3333333333335</v>
      </c>
      <c r="Y1064" s="125">
        <f>(U1064-5000)/2+1100</f>
        <v>1433.3333333333335</v>
      </c>
      <c r="Z1064" s="125">
        <f>+V1064*F1064</f>
        <v>37500</v>
      </c>
      <c r="AA1064" s="125">
        <f>+X1064*F1064</f>
        <v>26000.000000000004</v>
      </c>
      <c r="AB1064" s="126">
        <f>+Y1064*F1064</f>
        <v>21500.000000000004</v>
      </c>
    </row>
    <row r="1065" spans="1:28" x14ac:dyDescent="0.25">
      <c r="A1065" s="32"/>
      <c r="B1065" s="31">
        <v>42388</v>
      </c>
      <c r="C1065" s="16">
        <v>46253</v>
      </c>
      <c r="D1065" s="23">
        <v>10257</v>
      </c>
      <c r="E1065" s="23" t="s">
        <v>109</v>
      </c>
      <c r="F1065" s="23">
        <v>14</v>
      </c>
      <c r="G1065" s="231"/>
      <c r="H1065" s="23" t="s">
        <v>50</v>
      </c>
      <c r="I1065" s="23">
        <v>0</v>
      </c>
      <c r="J1065" s="23"/>
      <c r="K1065" s="23"/>
      <c r="L1065" s="23"/>
      <c r="M1065" s="69"/>
      <c r="N1065" s="68">
        <v>0</v>
      </c>
      <c r="O1065" s="23"/>
      <c r="P1065" s="23"/>
      <c r="Q1065" s="23"/>
      <c r="R1065" s="23"/>
      <c r="S1065" s="23"/>
      <c r="T1065" s="135"/>
    </row>
    <row r="1066" spans="1:28" x14ac:dyDescent="0.25">
      <c r="A1066" s="23"/>
      <c r="B1066" s="31">
        <v>42388</v>
      </c>
      <c r="C1066" s="16">
        <v>46254</v>
      </c>
      <c r="D1066" s="23">
        <v>10260</v>
      </c>
      <c r="E1066" s="23" t="s">
        <v>120</v>
      </c>
      <c r="F1066" s="23">
        <v>14</v>
      </c>
      <c r="G1066" s="231"/>
      <c r="H1066" s="23" t="s">
        <v>50</v>
      </c>
      <c r="I1066" s="23">
        <v>0</v>
      </c>
      <c r="J1066" s="23"/>
      <c r="K1066" s="23"/>
      <c r="L1066" s="23"/>
      <c r="M1066" s="69"/>
      <c r="N1066" s="68">
        <v>0</v>
      </c>
      <c r="O1066" s="23"/>
      <c r="P1066" s="23"/>
      <c r="Q1066" s="23"/>
      <c r="R1066" s="23"/>
      <c r="S1066" s="23"/>
      <c r="T1066" s="135"/>
    </row>
    <row r="1067" spans="1:28" x14ac:dyDescent="0.25">
      <c r="A1067" s="94"/>
      <c r="B1067" s="31">
        <v>42388</v>
      </c>
      <c r="C1067" s="16">
        <v>46255</v>
      </c>
      <c r="D1067" s="23">
        <v>10259</v>
      </c>
      <c r="E1067" s="23" t="s">
        <v>117</v>
      </c>
      <c r="F1067" s="23">
        <v>14</v>
      </c>
      <c r="G1067" s="231"/>
      <c r="H1067" s="23" t="s">
        <v>50</v>
      </c>
      <c r="I1067" s="23">
        <v>0</v>
      </c>
      <c r="J1067" s="94"/>
      <c r="K1067" s="94"/>
      <c r="L1067" s="23"/>
      <c r="M1067" s="230"/>
      <c r="N1067" s="228">
        <v>0</v>
      </c>
      <c r="O1067" s="94"/>
      <c r="P1067" s="94"/>
      <c r="Q1067" s="94"/>
      <c r="R1067" s="94"/>
      <c r="S1067" s="94"/>
      <c r="T1067" s="229"/>
    </row>
    <row r="1068" spans="1:28" ht="15.75" thickBot="1" x14ac:dyDescent="0.3">
      <c r="A1068" s="94"/>
      <c r="B1068" s="31">
        <v>42388</v>
      </c>
      <c r="C1068" s="16">
        <v>46256</v>
      </c>
      <c r="D1068" s="23">
        <v>10258</v>
      </c>
      <c r="E1068" s="23" t="s">
        <v>94</v>
      </c>
      <c r="F1068" s="23">
        <v>14</v>
      </c>
      <c r="G1068" s="23"/>
      <c r="H1068" s="23" t="s">
        <v>50</v>
      </c>
      <c r="I1068" s="23">
        <v>0</v>
      </c>
      <c r="J1068" s="23"/>
      <c r="K1068" s="23"/>
      <c r="L1068" s="23"/>
      <c r="M1068" s="69"/>
      <c r="N1068" s="68">
        <v>0</v>
      </c>
      <c r="O1068" s="23"/>
      <c r="P1068" s="23"/>
      <c r="Q1068" s="23"/>
      <c r="R1068" s="23"/>
      <c r="S1068" s="23"/>
      <c r="T1068" s="69"/>
    </row>
    <row r="1069" spans="1:28" x14ac:dyDescent="0.25">
      <c r="A1069" s="23"/>
      <c r="B1069" s="41">
        <v>42388</v>
      </c>
      <c r="C1069" s="350">
        <v>46257</v>
      </c>
      <c r="D1069" s="579"/>
      <c r="E1069" s="32" t="s">
        <v>111</v>
      </c>
      <c r="F1069" s="32">
        <v>15</v>
      </c>
      <c r="G1069" s="234">
        <v>85000</v>
      </c>
      <c r="H1069" s="32" t="s">
        <v>25</v>
      </c>
      <c r="I1069" s="579">
        <v>0</v>
      </c>
      <c r="J1069" s="23"/>
      <c r="K1069" s="23"/>
      <c r="L1069" s="32"/>
      <c r="M1069" s="69"/>
      <c r="N1069" s="68"/>
      <c r="O1069" s="23">
        <v>0</v>
      </c>
      <c r="P1069" s="23"/>
      <c r="Q1069" s="23"/>
      <c r="R1069" s="23"/>
      <c r="S1069" s="23"/>
      <c r="T1069" s="64">
        <v>2876</v>
      </c>
      <c r="U1069" s="289">
        <f t="shared" ref="U1069:U1071" si="293">+G1069/F1069</f>
        <v>5666.666666666667</v>
      </c>
      <c r="V1069" s="117">
        <v>2500</v>
      </c>
      <c r="W1069" s="118">
        <f>+U1069-V1069</f>
        <v>3166.666666666667</v>
      </c>
      <c r="X1069" s="118">
        <f>+W1069-Y1069</f>
        <v>1733.3333333333335</v>
      </c>
      <c r="Y1069" s="118">
        <f>(U1069-5000)/2+1100</f>
        <v>1433.3333333333335</v>
      </c>
      <c r="Z1069" s="118">
        <f>+V1069*F1069</f>
        <v>37500</v>
      </c>
      <c r="AA1069" s="118">
        <f>+X1069*F1069</f>
        <v>26000.000000000004</v>
      </c>
      <c r="AB1069" s="119">
        <f>+Y1069*F1069</f>
        <v>21500.000000000004</v>
      </c>
    </row>
    <row r="1070" spans="1:28" x14ac:dyDescent="0.25">
      <c r="A1070" s="23"/>
      <c r="B1070" s="31">
        <v>42388</v>
      </c>
      <c r="C1070" s="240">
        <v>46258</v>
      </c>
      <c r="D1070" s="577"/>
      <c r="E1070" s="23" t="s">
        <v>107</v>
      </c>
      <c r="F1070" s="23">
        <v>7</v>
      </c>
      <c r="G1070" s="231">
        <v>39662</v>
      </c>
      <c r="H1070" s="23" t="s">
        <v>25</v>
      </c>
      <c r="I1070" s="577">
        <v>0</v>
      </c>
      <c r="J1070" s="23"/>
      <c r="K1070" s="23"/>
      <c r="L1070" s="23"/>
      <c r="M1070" s="69"/>
      <c r="N1070" s="68"/>
      <c r="O1070" s="23">
        <v>0</v>
      </c>
      <c r="P1070" s="23"/>
      <c r="Q1070" s="23"/>
      <c r="R1070" s="23"/>
      <c r="S1070" s="23"/>
      <c r="T1070" s="64">
        <v>2877</v>
      </c>
      <c r="U1070" s="290">
        <f t="shared" si="293"/>
        <v>5666</v>
      </c>
      <c r="V1070" s="21">
        <v>2500</v>
      </c>
      <c r="W1070" s="22">
        <f>+U1070-V1070</f>
        <v>3166</v>
      </c>
      <c r="X1070" s="22">
        <f>+W1070-Y1070</f>
        <v>1733</v>
      </c>
      <c r="Y1070" s="22">
        <f>(U1070-5000)/2+1100</f>
        <v>1433</v>
      </c>
      <c r="Z1070" s="22">
        <f>+V1070*F1070</f>
        <v>17500</v>
      </c>
      <c r="AA1070" s="22">
        <f>+X1070*F1070</f>
        <v>12131</v>
      </c>
      <c r="AB1070" s="120">
        <f>+Y1070*F1070</f>
        <v>10031</v>
      </c>
    </row>
    <row r="1071" spans="1:28" ht="15.75" thickBot="1" x14ac:dyDescent="0.3">
      <c r="A1071" s="23"/>
      <c r="B1071" s="549">
        <v>42388</v>
      </c>
      <c r="C1071" s="544">
        <v>46259</v>
      </c>
      <c r="D1071" s="155"/>
      <c r="E1071" s="94" t="s">
        <v>811</v>
      </c>
      <c r="F1071" s="94">
        <v>7</v>
      </c>
      <c r="G1071" s="232">
        <v>39662</v>
      </c>
      <c r="H1071" s="94" t="s">
        <v>25</v>
      </c>
      <c r="I1071" s="155">
        <v>0</v>
      </c>
      <c r="J1071" s="23"/>
      <c r="K1071" s="23"/>
      <c r="L1071" s="94"/>
      <c r="M1071" s="69"/>
      <c r="N1071" s="68"/>
      <c r="O1071" s="23">
        <v>0</v>
      </c>
      <c r="P1071" s="23"/>
      <c r="Q1071" s="23"/>
      <c r="R1071" s="23"/>
      <c r="S1071" s="23"/>
      <c r="T1071" s="64">
        <v>2878</v>
      </c>
      <c r="U1071" s="291">
        <f t="shared" si="293"/>
        <v>5666</v>
      </c>
      <c r="V1071" s="121">
        <v>2500</v>
      </c>
      <c r="W1071" s="122">
        <f>+U1071-V1071</f>
        <v>3166</v>
      </c>
      <c r="X1071" s="122">
        <f>+W1071-Y1071</f>
        <v>1733</v>
      </c>
      <c r="Y1071" s="122">
        <f>(U1071-5000)/2+1100</f>
        <v>1433</v>
      </c>
      <c r="Z1071" s="122">
        <f>+V1071*F1071</f>
        <v>17500</v>
      </c>
      <c r="AA1071" s="122">
        <f>+X1071*F1071</f>
        <v>12131</v>
      </c>
      <c r="AB1071" s="123">
        <f>+Y1071*F1071</f>
        <v>10031</v>
      </c>
    </row>
    <row r="1072" spans="1:28" x14ac:dyDescent="0.25">
      <c r="A1072" s="32"/>
      <c r="B1072" s="31">
        <v>42388</v>
      </c>
      <c r="C1072" s="16">
        <v>46260</v>
      </c>
      <c r="D1072" s="23">
        <v>10261</v>
      </c>
      <c r="E1072" s="23" t="s">
        <v>202</v>
      </c>
      <c r="F1072" s="23">
        <v>14</v>
      </c>
      <c r="G1072" s="231"/>
      <c r="H1072" s="23" t="s">
        <v>50</v>
      </c>
      <c r="I1072" s="23"/>
      <c r="J1072" s="23"/>
      <c r="K1072" s="23"/>
      <c r="L1072" s="23">
        <v>0</v>
      </c>
      <c r="M1072" s="69"/>
      <c r="N1072" s="68">
        <v>0</v>
      </c>
      <c r="O1072" s="23"/>
      <c r="P1072" s="23"/>
      <c r="Q1072" s="23"/>
      <c r="R1072" s="23"/>
      <c r="S1072" s="23"/>
      <c r="T1072" s="69"/>
    </row>
    <row r="1073" spans="1:28" ht="15.75" thickBot="1" x14ac:dyDescent="0.3">
      <c r="A1073" s="94"/>
      <c r="B1073" s="31">
        <v>42388</v>
      </c>
      <c r="C1073" s="16">
        <v>46261</v>
      </c>
      <c r="D1073" s="23">
        <v>10262</v>
      </c>
      <c r="E1073" s="23" t="s">
        <v>90</v>
      </c>
      <c r="F1073" s="23">
        <v>14</v>
      </c>
      <c r="G1073" s="231"/>
      <c r="H1073" s="23" t="s">
        <v>50</v>
      </c>
      <c r="I1073" s="23"/>
      <c r="J1073" s="23"/>
      <c r="K1073" s="23"/>
      <c r="L1073" s="23">
        <v>0</v>
      </c>
      <c r="M1073" s="69"/>
      <c r="N1073" s="68">
        <v>0</v>
      </c>
      <c r="O1073" s="23"/>
      <c r="P1073" s="23"/>
      <c r="Q1073" s="23"/>
      <c r="R1073" s="23"/>
      <c r="S1073" s="23"/>
      <c r="T1073" s="69"/>
    </row>
    <row r="1074" spans="1:28" x14ac:dyDescent="0.25">
      <c r="A1074" s="23"/>
      <c r="B1074" s="41">
        <v>42388</v>
      </c>
      <c r="C1074" s="350">
        <v>46262</v>
      </c>
      <c r="D1074" s="579"/>
      <c r="E1074" s="32" t="s">
        <v>812</v>
      </c>
      <c r="F1074" s="32">
        <v>7</v>
      </c>
      <c r="G1074" s="234">
        <v>39662</v>
      </c>
      <c r="H1074" s="32" t="s">
        <v>25</v>
      </c>
      <c r="I1074" s="579">
        <v>0</v>
      </c>
      <c r="J1074" s="23"/>
      <c r="K1074" s="23"/>
      <c r="L1074" s="32"/>
      <c r="M1074" s="69"/>
      <c r="N1074" s="68"/>
      <c r="O1074" s="23">
        <v>0</v>
      </c>
      <c r="P1074" s="23"/>
      <c r="Q1074" s="23"/>
      <c r="R1074" s="23"/>
      <c r="S1074" s="23"/>
      <c r="T1074" s="64">
        <v>2879</v>
      </c>
      <c r="U1074" s="289">
        <f t="shared" ref="U1074:U1086" si="294">+G1074/F1074</f>
        <v>5666</v>
      </c>
      <c r="V1074" s="117">
        <v>2500</v>
      </c>
      <c r="W1074" s="118">
        <f t="shared" ref="W1074:W1086" si="295">+U1074-V1074</f>
        <v>3166</v>
      </c>
      <c r="X1074" s="118">
        <f t="shared" ref="X1074:X1086" si="296">+W1074-Y1074</f>
        <v>1733</v>
      </c>
      <c r="Y1074" s="118">
        <f t="shared" ref="Y1074:Y1086" si="297">(U1074-5000)/2+1100</f>
        <v>1433</v>
      </c>
      <c r="Z1074" s="118">
        <f t="shared" ref="Z1074:Z1086" si="298">+V1074*F1074</f>
        <v>17500</v>
      </c>
      <c r="AA1074" s="118">
        <f t="shared" ref="AA1074:AA1086" si="299">+X1074*F1074</f>
        <v>12131</v>
      </c>
      <c r="AB1074" s="119">
        <f t="shared" ref="AB1074:AB1086" si="300">+Y1074*F1074</f>
        <v>10031</v>
      </c>
    </row>
    <row r="1075" spans="1:28" x14ac:dyDescent="0.25">
      <c r="A1075" s="32"/>
      <c r="B1075" s="41">
        <v>42388</v>
      </c>
      <c r="C1075" s="350">
        <v>46263</v>
      </c>
      <c r="D1075" s="23"/>
      <c r="E1075" s="32" t="s">
        <v>767</v>
      </c>
      <c r="F1075" s="24">
        <v>30</v>
      </c>
      <c r="G1075" s="234">
        <v>153000</v>
      </c>
      <c r="H1075" s="77" t="s">
        <v>672</v>
      </c>
      <c r="I1075" s="68">
        <v>0</v>
      </c>
      <c r="J1075" s="23"/>
      <c r="K1075" s="23"/>
      <c r="L1075" s="23"/>
      <c r="M1075" s="69"/>
      <c r="N1075" s="68"/>
      <c r="O1075" s="23">
        <v>0</v>
      </c>
      <c r="P1075" s="23"/>
      <c r="Q1075" s="23"/>
      <c r="R1075" s="23"/>
      <c r="S1075" s="23"/>
      <c r="T1075" s="64"/>
      <c r="U1075" s="290">
        <f t="shared" si="294"/>
        <v>5100</v>
      </c>
      <c r="V1075" s="21">
        <v>2500</v>
      </c>
      <c r="W1075" s="22">
        <f t="shared" si="295"/>
        <v>2600</v>
      </c>
      <c r="X1075" s="22">
        <f t="shared" si="296"/>
        <v>1450</v>
      </c>
      <c r="Y1075" s="22">
        <f t="shared" si="297"/>
        <v>1150</v>
      </c>
      <c r="Z1075" s="22">
        <f t="shared" si="298"/>
        <v>75000</v>
      </c>
      <c r="AA1075" s="22">
        <f t="shared" si="299"/>
        <v>43500</v>
      </c>
      <c r="AB1075" s="120">
        <f t="shared" si="300"/>
        <v>34500</v>
      </c>
    </row>
    <row r="1076" spans="1:28" x14ac:dyDescent="0.25">
      <c r="A1076" s="23"/>
      <c r="B1076" s="41">
        <v>42388</v>
      </c>
      <c r="C1076" s="240">
        <v>46264</v>
      </c>
      <c r="D1076" s="23"/>
      <c r="E1076" s="23" t="s">
        <v>179</v>
      </c>
      <c r="F1076" s="16">
        <v>15</v>
      </c>
      <c r="G1076" s="231">
        <v>76500</v>
      </c>
      <c r="H1076" s="64" t="s">
        <v>672</v>
      </c>
      <c r="I1076" s="68">
        <v>0</v>
      </c>
      <c r="J1076" s="23"/>
      <c r="K1076" s="23"/>
      <c r="L1076" s="23"/>
      <c r="M1076" s="69"/>
      <c r="N1076" s="68"/>
      <c r="O1076" s="23">
        <v>0</v>
      </c>
      <c r="P1076" s="23"/>
      <c r="Q1076" s="23"/>
      <c r="R1076" s="23"/>
      <c r="S1076" s="23"/>
      <c r="T1076" s="64"/>
      <c r="U1076" s="290">
        <f t="shared" si="294"/>
        <v>5100</v>
      </c>
      <c r="V1076" s="21">
        <v>2500</v>
      </c>
      <c r="W1076" s="22">
        <f t="shared" si="295"/>
        <v>2600</v>
      </c>
      <c r="X1076" s="22">
        <f t="shared" si="296"/>
        <v>1450</v>
      </c>
      <c r="Y1076" s="22">
        <f t="shared" si="297"/>
        <v>1150</v>
      </c>
      <c r="Z1076" s="22">
        <f t="shared" si="298"/>
        <v>37500</v>
      </c>
      <c r="AA1076" s="22">
        <f t="shared" si="299"/>
        <v>21750</v>
      </c>
      <c r="AB1076" s="120">
        <f t="shared" si="300"/>
        <v>17250</v>
      </c>
    </row>
    <row r="1077" spans="1:28" x14ac:dyDescent="0.25">
      <c r="A1077" s="23"/>
      <c r="B1077" s="41">
        <v>42388</v>
      </c>
      <c r="C1077" s="240">
        <v>46265</v>
      </c>
      <c r="D1077" s="23"/>
      <c r="E1077" s="23" t="s">
        <v>743</v>
      </c>
      <c r="F1077" s="16">
        <v>16</v>
      </c>
      <c r="G1077" s="231">
        <v>81600</v>
      </c>
      <c r="H1077" s="64" t="s">
        <v>672</v>
      </c>
      <c r="I1077" s="68">
        <v>0</v>
      </c>
      <c r="J1077" s="23"/>
      <c r="K1077" s="23"/>
      <c r="L1077" s="23"/>
      <c r="M1077" s="69"/>
      <c r="N1077" s="68"/>
      <c r="O1077" s="23">
        <v>0</v>
      </c>
      <c r="P1077" s="23"/>
      <c r="Q1077" s="23"/>
      <c r="R1077" s="23"/>
      <c r="S1077" s="23"/>
      <c r="T1077" s="64"/>
      <c r="U1077" s="290">
        <f t="shared" si="294"/>
        <v>5100</v>
      </c>
      <c r="V1077" s="21">
        <v>2500</v>
      </c>
      <c r="W1077" s="22">
        <f t="shared" si="295"/>
        <v>2600</v>
      </c>
      <c r="X1077" s="22">
        <f t="shared" si="296"/>
        <v>1450</v>
      </c>
      <c r="Y1077" s="22">
        <f t="shared" si="297"/>
        <v>1150</v>
      </c>
      <c r="Z1077" s="22">
        <f t="shared" si="298"/>
        <v>40000</v>
      </c>
      <c r="AA1077" s="22">
        <f t="shared" si="299"/>
        <v>23200</v>
      </c>
      <c r="AB1077" s="120">
        <f t="shared" si="300"/>
        <v>18400</v>
      </c>
    </row>
    <row r="1078" spans="1:28" x14ac:dyDescent="0.25">
      <c r="A1078" s="23"/>
      <c r="B1078" s="41">
        <v>42388</v>
      </c>
      <c r="C1078" s="240">
        <v>46266</v>
      </c>
      <c r="D1078" s="23"/>
      <c r="E1078" s="23" t="s">
        <v>745</v>
      </c>
      <c r="F1078" s="16">
        <v>16</v>
      </c>
      <c r="G1078" s="231">
        <v>81600</v>
      </c>
      <c r="H1078" s="64" t="s">
        <v>672</v>
      </c>
      <c r="I1078" s="68">
        <v>0</v>
      </c>
      <c r="J1078" s="23"/>
      <c r="K1078" s="23"/>
      <c r="L1078" s="23"/>
      <c r="M1078" s="69"/>
      <c r="N1078" s="68"/>
      <c r="O1078" s="23">
        <v>0</v>
      </c>
      <c r="P1078" s="23"/>
      <c r="Q1078" s="23"/>
      <c r="R1078" s="23"/>
      <c r="S1078" s="23"/>
      <c r="T1078" s="64"/>
      <c r="U1078" s="290">
        <f t="shared" si="294"/>
        <v>5100</v>
      </c>
      <c r="V1078" s="21">
        <v>2500</v>
      </c>
      <c r="W1078" s="22">
        <f t="shared" si="295"/>
        <v>2600</v>
      </c>
      <c r="X1078" s="22">
        <f t="shared" si="296"/>
        <v>1450</v>
      </c>
      <c r="Y1078" s="22">
        <f t="shared" si="297"/>
        <v>1150</v>
      </c>
      <c r="Z1078" s="22">
        <f t="shared" si="298"/>
        <v>40000</v>
      </c>
      <c r="AA1078" s="22">
        <f t="shared" si="299"/>
        <v>23200</v>
      </c>
      <c r="AB1078" s="120">
        <f t="shared" si="300"/>
        <v>18400</v>
      </c>
    </row>
    <row r="1079" spans="1:28" x14ac:dyDescent="0.25">
      <c r="A1079" s="23"/>
      <c r="B1079" s="41">
        <v>42388</v>
      </c>
      <c r="C1079" s="240">
        <v>46267</v>
      </c>
      <c r="D1079" s="23"/>
      <c r="E1079" s="23" t="s">
        <v>744</v>
      </c>
      <c r="F1079" s="16">
        <v>16</v>
      </c>
      <c r="G1079" s="231">
        <v>81600</v>
      </c>
      <c r="H1079" s="64" t="s">
        <v>672</v>
      </c>
      <c r="I1079" s="68">
        <v>0</v>
      </c>
      <c r="J1079" s="23"/>
      <c r="K1079" s="23"/>
      <c r="L1079" s="23"/>
      <c r="M1079" s="69"/>
      <c r="N1079" s="68">
        <v>0</v>
      </c>
      <c r="O1079" s="23"/>
      <c r="P1079" s="23"/>
      <c r="Q1079" s="23"/>
      <c r="R1079" s="23"/>
      <c r="S1079" s="23"/>
      <c r="T1079" s="64"/>
      <c r="U1079" s="290">
        <f t="shared" si="294"/>
        <v>5100</v>
      </c>
      <c r="V1079" s="21">
        <v>2500</v>
      </c>
      <c r="W1079" s="22">
        <f t="shared" si="295"/>
        <v>2600</v>
      </c>
      <c r="X1079" s="22">
        <f t="shared" si="296"/>
        <v>1450</v>
      </c>
      <c r="Y1079" s="22">
        <f t="shared" si="297"/>
        <v>1150</v>
      </c>
      <c r="Z1079" s="22">
        <f t="shared" si="298"/>
        <v>40000</v>
      </c>
      <c r="AA1079" s="22">
        <f t="shared" si="299"/>
        <v>23200</v>
      </c>
      <c r="AB1079" s="120">
        <f t="shared" si="300"/>
        <v>18400</v>
      </c>
    </row>
    <row r="1080" spans="1:28" x14ac:dyDescent="0.25">
      <c r="A1080" s="23"/>
      <c r="B1080" s="41">
        <v>42388</v>
      </c>
      <c r="C1080" s="240">
        <v>46268</v>
      </c>
      <c r="D1080" s="23"/>
      <c r="E1080" s="23" t="s">
        <v>813</v>
      </c>
      <c r="F1080" s="16">
        <v>16</v>
      </c>
      <c r="G1080" s="231">
        <v>81600</v>
      </c>
      <c r="H1080" s="64" t="s">
        <v>672</v>
      </c>
      <c r="I1080" s="68">
        <v>0</v>
      </c>
      <c r="J1080" s="23"/>
      <c r="K1080" s="23"/>
      <c r="L1080" s="23"/>
      <c r="M1080" s="69"/>
      <c r="N1080" s="68"/>
      <c r="O1080" s="23">
        <v>0</v>
      </c>
      <c r="P1080" s="23"/>
      <c r="Q1080" s="23"/>
      <c r="R1080" s="23"/>
      <c r="S1080" s="23"/>
      <c r="T1080" s="64"/>
      <c r="U1080" s="290">
        <f t="shared" si="294"/>
        <v>5100</v>
      </c>
      <c r="V1080" s="21">
        <v>2500</v>
      </c>
      <c r="W1080" s="22">
        <f t="shared" si="295"/>
        <v>2600</v>
      </c>
      <c r="X1080" s="22">
        <f t="shared" si="296"/>
        <v>1450</v>
      </c>
      <c r="Y1080" s="22">
        <f t="shared" si="297"/>
        <v>1150</v>
      </c>
      <c r="Z1080" s="22">
        <f t="shared" si="298"/>
        <v>40000</v>
      </c>
      <c r="AA1080" s="22">
        <f t="shared" si="299"/>
        <v>23200</v>
      </c>
      <c r="AB1080" s="120">
        <f t="shared" si="300"/>
        <v>18400</v>
      </c>
    </row>
    <row r="1081" spans="1:28" x14ac:dyDescent="0.25">
      <c r="A1081" s="94"/>
      <c r="B1081" s="550">
        <v>42388</v>
      </c>
      <c r="C1081" s="544">
        <v>46269</v>
      </c>
      <c r="D1081" s="23"/>
      <c r="E1081" s="94" t="s">
        <v>766</v>
      </c>
      <c r="F1081" s="56">
        <v>16</v>
      </c>
      <c r="G1081" s="232">
        <v>81600</v>
      </c>
      <c r="H1081" s="106" t="s">
        <v>672</v>
      </c>
      <c r="I1081" s="68">
        <v>0</v>
      </c>
      <c r="J1081" s="23"/>
      <c r="K1081" s="23"/>
      <c r="L1081" s="23"/>
      <c r="M1081" s="69"/>
      <c r="N1081" s="68">
        <v>0</v>
      </c>
      <c r="O1081" s="23"/>
      <c r="P1081" s="23"/>
      <c r="Q1081" s="23"/>
      <c r="R1081" s="23"/>
      <c r="S1081" s="23"/>
      <c r="T1081" s="64"/>
      <c r="U1081" s="290">
        <f t="shared" si="294"/>
        <v>5100</v>
      </c>
      <c r="V1081" s="21">
        <v>2500</v>
      </c>
      <c r="W1081" s="22">
        <f t="shared" si="295"/>
        <v>2600</v>
      </c>
      <c r="X1081" s="22">
        <f t="shared" si="296"/>
        <v>1450</v>
      </c>
      <c r="Y1081" s="22">
        <f t="shared" si="297"/>
        <v>1150</v>
      </c>
      <c r="Z1081" s="22">
        <f t="shared" si="298"/>
        <v>40000</v>
      </c>
      <c r="AA1081" s="22">
        <f t="shared" si="299"/>
        <v>23200</v>
      </c>
      <c r="AB1081" s="120">
        <f t="shared" si="300"/>
        <v>18400</v>
      </c>
    </row>
    <row r="1082" spans="1:28" x14ac:dyDescent="0.25">
      <c r="A1082" s="23"/>
      <c r="B1082" s="31">
        <v>42388</v>
      </c>
      <c r="C1082" s="240">
        <v>46270</v>
      </c>
      <c r="D1082" s="577"/>
      <c r="E1082" s="23" t="s">
        <v>761</v>
      </c>
      <c r="F1082" s="23">
        <v>25</v>
      </c>
      <c r="G1082" s="231">
        <v>141650</v>
      </c>
      <c r="H1082" s="23" t="s">
        <v>25</v>
      </c>
      <c r="I1082" s="577">
        <v>0</v>
      </c>
      <c r="J1082" s="23"/>
      <c r="K1082" s="23"/>
      <c r="L1082" s="23"/>
      <c r="M1082" s="69"/>
      <c r="N1082" s="68"/>
      <c r="O1082" s="23">
        <v>0</v>
      </c>
      <c r="P1082" s="23"/>
      <c r="Q1082" s="23"/>
      <c r="R1082" s="23"/>
      <c r="S1082" s="23"/>
      <c r="T1082" s="64">
        <v>2880</v>
      </c>
      <c r="U1082" s="290">
        <f t="shared" si="294"/>
        <v>5666</v>
      </c>
      <c r="V1082" s="21">
        <v>2500</v>
      </c>
      <c r="W1082" s="22">
        <f t="shared" si="295"/>
        <v>3166</v>
      </c>
      <c r="X1082" s="22">
        <f t="shared" si="296"/>
        <v>1733</v>
      </c>
      <c r="Y1082" s="22">
        <f t="shared" si="297"/>
        <v>1433</v>
      </c>
      <c r="Z1082" s="22">
        <f t="shared" si="298"/>
        <v>62500</v>
      </c>
      <c r="AA1082" s="22">
        <f t="shared" si="299"/>
        <v>43325</v>
      </c>
      <c r="AB1082" s="120">
        <f t="shared" si="300"/>
        <v>35825</v>
      </c>
    </row>
    <row r="1083" spans="1:28" x14ac:dyDescent="0.25">
      <c r="A1083" s="32"/>
      <c r="B1083" s="41">
        <v>42388</v>
      </c>
      <c r="C1083" s="350">
        <v>46271</v>
      </c>
      <c r="D1083" s="23"/>
      <c r="E1083" s="32" t="s">
        <v>591</v>
      </c>
      <c r="F1083" s="24">
        <v>16</v>
      </c>
      <c r="G1083" s="234">
        <v>81600</v>
      </c>
      <c r="H1083" s="77" t="s">
        <v>672</v>
      </c>
      <c r="I1083" s="68">
        <v>0</v>
      </c>
      <c r="J1083" s="23"/>
      <c r="K1083" s="23"/>
      <c r="L1083" s="23"/>
      <c r="M1083" s="69"/>
      <c r="N1083" s="68">
        <v>0</v>
      </c>
      <c r="O1083" s="23"/>
      <c r="P1083" s="23"/>
      <c r="Q1083" s="23"/>
      <c r="R1083" s="23"/>
      <c r="S1083" s="23"/>
      <c r="T1083" s="64"/>
      <c r="U1083" s="290">
        <f t="shared" si="294"/>
        <v>5100</v>
      </c>
      <c r="V1083" s="21">
        <v>2500</v>
      </c>
      <c r="W1083" s="22">
        <f t="shared" si="295"/>
        <v>2600</v>
      </c>
      <c r="X1083" s="22">
        <f t="shared" si="296"/>
        <v>1450</v>
      </c>
      <c r="Y1083" s="22">
        <f t="shared" si="297"/>
        <v>1150</v>
      </c>
      <c r="Z1083" s="22">
        <f t="shared" si="298"/>
        <v>40000</v>
      </c>
      <c r="AA1083" s="22">
        <f t="shared" si="299"/>
        <v>23200</v>
      </c>
      <c r="AB1083" s="120">
        <f t="shared" si="300"/>
        <v>18400</v>
      </c>
    </row>
    <row r="1084" spans="1:28" x14ac:dyDescent="0.25">
      <c r="A1084" s="94"/>
      <c r="B1084" s="550">
        <v>42388</v>
      </c>
      <c r="C1084" s="544">
        <v>46272</v>
      </c>
      <c r="D1084" s="23"/>
      <c r="E1084" s="94" t="s">
        <v>814</v>
      </c>
      <c r="F1084" s="56">
        <v>16</v>
      </c>
      <c r="G1084" s="232">
        <v>81600</v>
      </c>
      <c r="H1084" s="106" t="s">
        <v>672</v>
      </c>
      <c r="I1084" s="68">
        <v>0</v>
      </c>
      <c r="J1084" s="23"/>
      <c r="K1084" s="23"/>
      <c r="L1084" s="23"/>
      <c r="M1084" s="69"/>
      <c r="N1084" s="68"/>
      <c r="O1084" s="23">
        <v>0</v>
      </c>
      <c r="P1084" s="23"/>
      <c r="Q1084" s="23"/>
      <c r="R1084" s="23"/>
      <c r="S1084" s="23"/>
      <c r="T1084" s="64"/>
      <c r="U1084" s="290">
        <f t="shared" si="294"/>
        <v>5100</v>
      </c>
      <c r="V1084" s="21">
        <v>2500</v>
      </c>
      <c r="W1084" s="22">
        <f t="shared" si="295"/>
        <v>2600</v>
      </c>
      <c r="X1084" s="22">
        <f t="shared" si="296"/>
        <v>1450</v>
      </c>
      <c r="Y1084" s="22">
        <f t="shared" si="297"/>
        <v>1150</v>
      </c>
      <c r="Z1084" s="22">
        <f t="shared" si="298"/>
        <v>40000</v>
      </c>
      <c r="AA1084" s="22">
        <f t="shared" si="299"/>
        <v>23200</v>
      </c>
      <c r="AB1084" s="120">
        <f t="shared" si="300"/>
        <v>18400</v>
      </c>
    </row>
    <row r="1085" spans="1:28" x14ac:dyDescent="0.25">
      <c r="A1085" s="23"/>
      <c r="B1085" s="31">
        <v>42388</v>
      </c>
      <c r="C1085" s="240">
        <v>46273</v>
      </c>
      <c r="D1085" s="577"/>
      <c r="E1085" s="23" t="s">
        <v>88</v>
      </c>
      <c r="F1085" s="23">
        <v>15</v>
      </c>
      <c r="G1085" s="231">
        <v>85000</v>
      </c>
      <c r="H1085" s="23" t="s">
        <v>25</v>
      </c>
      <c r="I1085" s="577">
        <v>0</v>
      </c>
      <c r="J1085" s="23"/>
      <c r="K1085" s="23"/>
      <c r="L1085" s="23"/>
      <c r="M1085" s="69"/>
      <c r="N1085" s="68"/>
      <c r="O1085" s="23">
        <v>0</v>
      </c>
      <c r="P1085" s="23"/>
      <c r="Q1085" s="23"/>
      <c r="R1085" s="23"/>
      <c r="S1085" s="23"/>
      <c r="T1085" s="64"/>
      <c r="U1085" s="290">
        <f t="shared" si="294"/>
        <v>5666.666666666667</v>
      </c>
      <c r="V1085" s="21">
        <v>2500</v>
      </c>
      <c r="W1085" s="22">
        <f t="shared" si="295"/>
        <v>3166.666666666667</v>
      </c>
      <c r="X1085" s="22">
        <f t="shared" si="296"/>
        <v>1733.3333333333335</v>
      </c>
      <c r="Y1085" s="22">
        <f t="shared" si="297"/>
        <v>1433.3333333333335</v>
      </c>
      <c r="Z1085" s="22">
        <f t="shared" si="298"/>
        <v>37500</v>
      </c>
      <c r="AA1085" s="22">
        <f t="shared" si="299"/>
        <v>26000.000000000004</v>
      </c>
      <c r="AB1085" s="120">
        <f t="shared" si="300"/>
        <v>21500.000000000004</v>
      </c>
    </row>
    <row r="1086" spans="1:28" ht="15.75" thickBot="1" x14ac:dyDescent="0.3">
      <c r="A1086" s="32"/>
      <c r="B1086" s="41">
        <v>42388</v>
      </c>
      <c r="C1086" s="350">
        <v>46274</v>
      </c>
      <c r="D1086" s="23"/>
      <c r="E1086" s="32" t="s">
        <v>762</v>
      </c>
      <c r="F1086" s="24">
        <v>16</v>
      </c>
      <c r="G1086" s="234">
        <v>81600</v>
      </c>
      <c r="H1086" s="77" t="s">
        <v>672</v>
      </c>
      <c r="I1086" s="68">
        <v>0</v>
      </c>
      <c r="J1086" s="23"/>
      <c r="K1086" s="23"/>
      <c r="L1086" s="23"/>
      <c r="M1086" s="69"/>
      <c r="N1086" s="68">
        <v>0</v>
      </c>
      <c r="O1086" s="23"/>
      <c r="P1086" s="23"/>
      <c r="Q1086" s="23"/>
      <c r="R1086" s="23"/>
      <c r="S1086" s="23"/>
      <c r="T1086" s="64"/>
      <c r="U1086" s="291">
        <f t="shared" si="294"/>
        <v>5100</v>
      </c>
      <c r="V1086" s="121">
        <v>2500</v>
      </c>
      <c r="W1086" s="122">
        <f t="shared" si="295"/>
        <v>2600</v>
      </c>
      <c r="X1086" s="122">
        <f t="shared" si="296"/>
        <v>1450</v>
      </c>
      <c r="Y1086" s="122">
        <f t="shared" si="297"/>
        <v>1150</v>
      </c>
      <c r="Z1086" s="122">
        <f t="shared" si="298"/>
        <v>40000</v>
      </c>
      <c r="AA1086" s="122">
        <f t="shared" si="299"/>
        <v>23200</v>
      </c>
      <c r="AB1086" s="123">
        <f t="shared" si="300"/>
        <v>18400</v>
      </c>
    </row>
    <row r="1087" spans="1:28" x14ac:dyDescent="0.25">
      <c r="A1087" s="23"/>
      <c r="B1087" s="550">
        <v>42388</v>
      </c>
      <c r="C1087" s="56">
        <v>46275</v>
      </c>
      <c r="D1087" s="94"/>
      <c r="E1087" s="94" t="s">
        <v>630</v>
      </c>
      <c r="F1087" s="94">
        <v>15</v>
      </c>
      <c r="G1087" s="232"/>
      <c r="H1087" s="106" t="s">
        <v>51</v>
      </c>
      <c r="I1087" s="228">
        <v>0</v>
      </c>
      <c r="J1087" s="23"/>
      <c r="K1087" s="23"/>
      <c r="L1087" s="94"/>
      <c r="M1087" s="69"/>
      <c r="N1087" s="68"/>
      <c r="O1087" s="23">
        <v>0</v>
      </c>
      <c r="P1087" s="23"/>
      <c r="Q1087" s="23"/>
      <c r="R1087" s="23"/>
      <c r="S1087" s="23"/>
      <c r="T1087" s="69"/>
    </row>
    <row r="1088" spans="1:28" ht="15.75" thickBot="1" x14ac:dyDescent="0.3">
      <c r="A1088" s="94"/>
      <c r="B1088" s="31">
        <v>42388</v>
      </c>
      <c r="C1088" s="16">
        <v>46276</v>
      </c>
      <c r="D1088" s="23">
        <v>10264</v>
      </c>
      <c r="E1088" s="23" t="s">
        <v>109</v>
      </c>
      <c r="F1088" s="23">
        <v>14</v>
      </c>
      <c r="G1088" s="231"/>
      <c r="H1088" s="23" t="s">
        <v>50</v>
      </c>
      <c r="I1088" s="23"/>
      <c r="J1088" s="23"/>
      <c r="K1088" s="23"/>
      <c r="L1088" s="23">
        <v>0</v>
      </c>
      <c r="M1088" s="69"/>
      <c r="N1088" s="68"/>
      <c r="O1088" s="23">
        <v>0</v>
      </c>
      <c r="P1088" s="23"/>
      <c r="Q1088" s="23"/>
      <c r="R1088" s="23"/>
      <c r="S1088" s="23"/>
      <c r="T1088" s="69"/>
    </row>
    <row r="1089" spans="1:28" ht="15.75" thickBot="1" x14ac:dyDescent="0.3">
      <c r="A1089" s="23"/>
      <c r="B1089" s="41">
        <v>42388</v>
      </c>
      <c r="C1089" s="350">
        <v>46277</v>
      </c>
      <c r="D1089" s="579"/>
      <c r="E1089" s="32" t="s">
        <v>103</v>
      </c>
      <c r="F1089" s="32">
        <v>15</v>
      </c>
      <c r="G1089" s="234">
        <v>85000</v>
      </c>
      <c r="H1089" s="32" t="s">
        <v>25</v>
      </c>
      <c r="I1089" s="579">
        <v>0</v>
      </c>
      <c r="J1089" s="23"/>
      <c r="K1089" s="23"/>
      <c r="L1089" s="32"/>
      <c r="M1089" s="69"/>
      <c r="N1089" s="68"/>
      <c r="O1089" s="23">
        <v>0</v>
      </c>
      <c r="P1089" s="23"/>
      <c r="Q1089" s="23"/>
      <c r="R1089" s="23"/>
      <c r="S1089" s="23"/>
      <c r="T1089" s="64">
        <v>2881</v>
      </c>
      <c r="U1089" s="292">
        <f t="shared" ref="U1089" si="301">+G1089/F1089</f>
        <v>5666.666666666667</v>
      </c>
      <c r="V1089" s="124">
        <v>2500</v>
      </c>
      <c r="W1089" s="125">
        <f>+U1089-V1089</f>
        <v>3166.666666666667</v>
      </c>
      <c r="X1089" s="125">
        <f>+W1089-Y1089</f>
        <v>1733.3333333333335</v>
      </c>
      <c r="Y1089" s="125">
        <f>(U1089-5000)/2+1100</f>
        <v>1433.3333333333335</v>
      </c>
      <c r="Z1089" s="125">
        <f>+V1089*F1089</f>
        <v>37500</v>
      </c>
      <c r="AA1089" s="125">
        <f>+X1089*F1089</f>
        <v>26000.000000000004</v>
      </c>
      <c r="AB1089" s="126">
        <f>+Y1089*F1089</f>
        <v>21500.000000000004</v>
      </c>
    </row>
    <row r="1090" spans="1:28" x14ac:dyDescent="0.25">
      <c r="A1090" s="32"/>
      <c r="B1090" s="550">
        <v>42388</v>
      </c>
      <c r="C1090" s="233">
        <v>46278</v>
      </c>
      <c r="D1090" s="94"/>
      <c r="E1090" s="116" t="s">
        <v>138</v>
      </c>
      <c r="F1090" s="116">
        <v>15</v>
      </c>
      <c r="G1090" s="557"/>
      <c r="H1090" s="558" t="s">
        <v>51</v>
      </c>
      <c r="I1090" s="228">
        <v>0</v>
      </c>
      <c r="J1090" s="23"/>
      <c r="K1090" s="23"/>
      <c r="L1090" s="94"/>
      <c r="M1090" s="69"/>
      <c r="N1090" s="68"/>
      <c r="O1090" s="23">
        <v>0</v>
      </c>
      <c r="P1090" s="23"/>
      <c r="Q1090" s="23"/>
      <c r="R1090" s="23"/>
      <c r="S1090" s="23"/>
      <c r="T1090" s="69"/>
    </row>
    <row r="1091" spans="1:28" ht="15.75" thickBot="1" x14ac:dyDescent="0.3">
      <c r="A1091" s="94"/>
      <c r="B1091" s="31">
        <v>42388</v>
      </c>
      <c r="C1091" s="16">
        <v>46279</v>
      </c>
      <c r="D1091" s="23">
        <v>10267</v>
      </c>
      <c r="E1091" s="23" t="s">
        <v>86</v>
      </c>
      <c r="F1091" s="23">
        <v>14</v>
      </c>
      <c r="G1091" s="231"/>
      <c r="H1091" s="23" t="s">
        <v>50</v>
      </c>
      <c r="I1091" s="23"/>
      <c r="J1091" s="23"/>
      <c r="K1091" s="23"/>
      <c r="L1091" s="23">
        <v>0</v>
      </c>
      <c r="M1091" s="69"/>
      <c r="N1091" s="68">
        <v>0</v>
      </c>
      <c r="O1091" s="23"/>
      <c r="P1091" s="23"/>
      <c r="Q1091" s="23"/>
      <c r="R1091" s="23"/>
      <c r="S1091" s="23"/>
      <c r="T1091" s="69"/>
    </row>
    <row r="1092" spans="1:28" ht="15.75" thickBot="1" x14ac:dyDescent="0.3">
      <c r="A1092" s="561"/>
      <c r="B1092" s="569">
        <v>42388</v>
      </c>
      <c r="C1092" s="587">
        <v>46280</v>
      </c>
      <c r="D1092" s="32"/>
      <c r="E1092" s="574" t="s">
        <v>545</v>
      </c>
      <c r="F1092" s="588">
        <v>15</v>
      </c>
      <c r="G1092" s="589">
        <f>+F1092*5100</f>
        <v>76500</v>
      </c>
      <c r="H1092" s="590" t="s">
        <v>22</v>
      </c>
      <c r="I1092" s="78">
        <v>0</v>
      </c>
      <c r="J1092" s="23"/>
      <c r="K1092" s="23"/>
      <c r="L1092" s="32"/>
      <c r="M1092" s="69"/>
      <c r="N1092" s="68"/>
      <c r="O1092" s="23">
        <v>0</v>
      </c>
      <c r="P1092" s="23"/>
      <c r="Q1092" s="23"/>
      <c r="R1092" s="23"/>
      <c r="S1092" s="23"/>
      <c r="T1092" s="69"/>
      <c r="U1092" s="292">
        <f t="shared" ref="U1092" si="302">+G1092/F1092</f>
        <v>5100</v>
      </c>
      <c r="V1092" s="124">
        <v>2500</v>
      </c>
      <c r="W1092" s="125">
        <f>+U1092-V1092</f>
        <v>2600</v>
      </c>
      <c r="X1092" s="125">
        <f>+W1092-Y1092</f>
        <v>1450</v>
      </c>
      <c r="Y1092" s="125">
        <f>(U1092-5000)/2+1100</f>
        <v>1150</v>
      </c>
      <c r="Z1092" s="125">
        <f>+V1092*F1092</f>
        <v>37500</v>
      </c>
      <c r="AA1092" s="125">
        <f>+X1092*F1092</f>
        <v>21750</v>
      </c>
      <c r="AB1092" s="126">
        <f>+Y1092*F1092</f>
        <v>17250</v>
      </c>
    </row>
    <row r="1093" spans="1:28" ht="15.75" thickBot="1" x14ac:dyDescent="0.3">
      <c r="A1093" s="116"/>
      <c r="B1093" s="550">
        <v>42388</v>
      </c>
      <c r="C1093" s="233">
        <v>46281</v>
      </c>
      <c r="D1093" s="23"/>
      <c r="E1093" s="116" t="s">
        <v>140</v>
      </c>
      <c r="F1093" s="116">
        <v>15</v>
      </c>
      <c r="G1093" s="557"/>
      <c r="H1093" s="558" t="s">
        <v>51</v>
      </c>
      <c r="I1093" s="68">
        <v>0</v>
      </c>
      <c r="J1093" s="23"/>
      <c r="K1093" s="23"/>
      <c r="L1093" s="23"/>
      <c r="M1093" s="69"/>
      <c r="N1093" s="68"/>
      <c r="O1093" s="23">
        <v>0</v>
      </c>
      <c r="P1093" s="23"/>
      <c r="Q1093" s="23"/>
      <c r="R1093" s="23"/>
      <c r="S1093" s="23"/>
      <c r="T1093" s="69"/>
    </row>
    <row r="1094" spans="1:28" ht="15.75" thickBot="1" x14ac:dyDescent="0.3">
      <c r="A1094" s="23"/>
      <c r="B1094" s="549">
        <v>42388</v>
      </c>
      <c r="C1094" s="544">
        <v>46282</v>
      </c>
      <c r="D1094" s="155"/>
      <c r="E1094" s="94" t="s">
        <v>524</v>
      </c>
      <c r="F1094" s="94">
        <v>7</v>
      </c>
      <c r="G1094" s="232">
        <v>39662</v>
      </c>
      <c r="H1094" s="94" t="s">
        <v>25</v>
      </c>
      <c r="I1094" s="155">
        <v>0</v>
      </c>
      <c r="J1094" s="23"/>
      <c r="K1094" s="23"/>
      <c r="L1094" s="94"/>
      <c r="M1094" s="69"/>
      <c r="N1094" s="68"/>
      <c r="O1094" s="23">
        <v>0</v>
      </c>
      <c r="P1094" s="23"/>
      <c r="Q1094" s="23"/>
      <c r="R1094" s="23"/>
      <c r="S1094" s="23"/>
      <c r="T1094" s="64">
        <v>2882</v>
      </c>
      <c r="U1094" s="292">
        <f t="shared" ref="U1094" si="303">+G1094/F1094</f>
        <v>5666</v>
      </c>
      <c r="V1094" s="124">
        <v>2500</v>
      </c>
      <c r="W1094" s="125">
        <f>+U1094-V1094</f>
        <v>3166</v>
      </c>
      <c r="X1094" s="125">
        <f>+W1094-Y1094</f>
        <v>1733</v>
      </c>
      <c r="Y1094" s="125">
        <f>(U1094-5000)/2+1100</f>
        <v>1433</v>
      </c>
      <c r="Z1094" s="125">
        <f>+V1094*F1094</f>
        <v>17500</v>
      </c>
      <c r="AA1094" s="125">
        <f>+X1094*F1094</f>
        <v>12131</v>
      </c>
      <c r="AB1094" s="126">
        <f>+Y1094*F1094</f>
        <v>10031</v>
      </c>
    </row>
    <row r="1095" spans="1:28" x14ac:dyDescent="0.25">
      <c r="A1095" s="32"/>
      <c r="B1095" s="31">
        <v>42388</v>
      </c>
      <c r="C1095" s="16">
        <v>46283</v>
      </c>
      <c r="D1095" s="23">
        <v>10265</v>
      </c>
      <c r="E1095" s="23" t="s">
        <v>120</v>
      </c>
      <c r="F1095" s="23">
        <v>14</v>
      </c>
      <c r="G1095" s="231"/>
      <c r="H1095" s="23" t="s">
        <v>50</v>
      </c>
      <c r="I1095" s="23"/>
      <c r="J1095" s="23"/>
      <c r="K1095" s="23"/>
      <c r="L1095" s="23">
        <v>0</v>
      </c>
      <c r="M1095" s="69"/>
      <c r="N1095" s="68">
        <v>0</v>
      </c>
      <c r="O1095" s="23"/>
      <c r="P1095" s="23"/>
      <c r="Q1095" s="23"/>
      <c r="R1095" s="23"/>
      <c r="S1095" s="23"/>
      <c r="T1095" s="69"/>
    </row>
    <row r="1096" spans="1:28" x14ac:dyDescent="0.25">
      <c r="A1096" s="23"/>
      <c r="B1096" s="31">
        <v>42388</v>
      </c>
      <c r="C1096" s="16">
        <v>46284</v>
      </c>
      <c r="D1096" s="23">
        <v>10269</v>
      </c>
      <c r="E1096" s="23" t="s">
        <v>101</v>
      </c>
      <c r="F1096" s="23">
        <v>14</v>
      </c>
      <c r="G1096" s="231"/>
      <c r="H1096" s="23" t="s">
        <v>50</v>
      </c>
      <c r="I1096" s="23"/>
      <c r="J1096" s="23"/>
      <c r="K1096" s="23"/>
      <c r="L1096" s="23">
        <v>0</v>
      </c>
      <c r="M1096" s="69"/>
      <c r="N1096" s="68">
        <v>0</v>
      </c>
      <c r="O1096" s="23"/>
      <c r="P1096" s="23"/>
      <c r="Q1096" s="23"/>
      <c r="R1096" s="23"/>
      <c r="S1096" s="23"/>
      <c r="T1096" s="69"/>
    </row>
    <row r="1097" spans="1:28" x14ac:dyDescent="0.25">
      <c r="A1097" s="23"/>
      <c r="B1097" s="31">
        <v>42388</v>
      </c>
      <c r="C1097" s="16">
        <v>46285</v>
      </c>
      <c r="D1097" s="23">
        <v>10266</v>
      </c>
      <c r="E1097" s="23" t="s">
        <v>815</v>
      </c>
      <c r="F1097" s="23">
        <v>14</v>
      </c>
      <c r="G1097" s="231"/>
      <c r="H1097" s="23" t="s">
        <v>50</v>
      </c>
      <c r="I1097" s="23"/>
      <c r="J1097" s="23"/>
      <c r="K1097" s="23"/>
      <c r="L1097" s="23">
        <v>0</v>
      </c>
      <c r="M1097" s="69"/>
      <c r="N1097" s="68">
        <v>0</v>
      </c>
      <c r="O1097" s="23"/>
      <c r="P1097" s="23"/>
      <c r="Q1097" s="23"/>
      <c r="R1097" s="23"/>
      <c r="S1097" s="23"/>
      <c r="T1097" s="69"/>
    </row>
    <row r="1098" spans="1:28" ht="15.75" thickBot="1" x14ac:dyDescent="0.3">
      <c r="A1098" s="94"/>
      <c r="B1098" s="31">
        <v>42388</v>
      </c>
      <c r="C1098" s="16">
        <v>46286</v>
      </c>
      <c r="D1098" s="23">
        <v>10271</v>
      </c>
      <c r="E1098" s="23" t="s">
        <v>113</v>
      </c>
      <c r="F1098" s="23">
        <v>14</v>
      </c>
      <c r="G1098" s="231"/>
      <c r="H1098" s="23" t="s">
        <v>50</v>
      </c>
      <c r="I1098" s="23"/>
      <c r="J1098" s="23"/>
      <c r="K1098" s="23"/>
      <c r="L1098" s="23">
        <v>0</v>
      </c>
      <c r="M1098" s="69"/>
      <c r="N1098" s="68">
        <v>0</v>
      </c>
      <c r="O1098" s="23"/>
      <c r="P1098" s="23"/>
      <c r="Q1098" s="23"/>
      <c r="R1098" s="23"/>
      <c r="S1098" s="23"/>
      <c r="T1098" s="69"/>
    </row>
    <row r="1099" spans="1:28" x14ac:dyDescent="0.25">
      <c r="A1099" s="23"/>
      <c r="B1099" s="41">
        <v>42388</v>
      </c>
      <c r="C1099" s="350">
        <v>46287</v>
      </c>
      <c r="D1099" s="579"/>
      <c r="E1099" s="32" t="s">
        <v>63</v>
      </c>
      <c r="F1099" s="32">
        <v>7</v>
      </c>
      <c r="G1099" s="234">
        <v>39662</v>
      </c>
      <c r="H1099" s="32" t="s">
        <v>25</v>
      </c>
      <c r="I1099" s="579">
        <v>0</v>
      </c>
      <c r="J1099" s="23"/>
      <c r="K1099" s="23"/>
      <c r="L1099" s="32"/>
      <c r="M1099" s="69"/>
      <c r="N1099" s="68"/>
      <c r="O1099" s="23">
        <v>0</v>
      </c>
      <c r="P1099" s="23"/>
      <c r="Q1099" s="23"/>
      <c r="R1099" s="23"/>
      <c r="S1099" s="23"/>
      <c r="T1099" s="64">
        <v>2883</v>
      </c>
      <c r="U1099" s="289">
        <f t="shared" ref="U1099:U1101" si="304">+G1099/F1099</f>
        <v>5666</v>
      </c>
      <c r="V1099" s="117">
        <v>2500</v>
      </c>
      <c r="W1099" s="118">
        <f>+U1099-V1099</f>
        <v>3166</v>
      </c>
      <c r="X1099" s="118">
        <f>+W1099-Y1099</f>
        <v>1733</v>
      </c>
      <c r="Y1099" s="118">
        <f>(U1099-5000)/2+1100</f>
        <v>1433</v>
      </c>
      <c r="Z1099" s="118">
        <f>+V1099*F1099</f>
        <v>17500</v>
      </c>
      <c r="AA1099" s="118">
        <f>+X1099*F1099</f>
        <v>12131</v>
      </c>
      <c r="AB1099" s="119">
        <f>+Y1099*F1099</f>
        <v>10031</v>
      </c>
    </row>
    <row r="1100" spans="1:28" x14ac:dyDescent="0.25">
      <c r="A1100" s="23"/>
      <c r="B1100" s="31">
        <v>42388</v>
      </c>
      <c r="C1100" s="240">
        <v>46288</v>
      </c>
      <c r="D1100" s="577"/>
      <c r="E1100" s="23" t="s">
        <v>137</v>
      </c>
      <c r="F1100" s="23">
        <v>7</v>
      </c>
      <c r="G1100" s="231">
        <v>39662</v>
      </c>
      <c r="H1100" s="23" t="s">
        <v>25</v>
      </c>
      <c r="I1100" s="577">
        <v>0</v>
      </c>
      <c r="J1100" s="23"/>
      <c r="K1100" s="23"/>
      <c r="L1100" s="23"/>
      <c r="M1100" s="69"/>
      <c r="N1100" s="68"/>
      <c r="O1100" s="23">
        <v>0</v>
      </c>
      <c r="P1100" s="23"/>
      <c r="Q1100" s="23"/>
      <c r="R1100" s="23"/>
      <c r="S1100" s="23"/>
      <c r="T1100" s="64">
        <v>2884</v>
      </c>
      <c r="U1100" s="290">
        <f t="shared" si="304"/>
        <v>5666</v>
      </c>
      <c r="V1100" s="21">
        <v>2500</v>
      </c>
      <c r="W1100" s="22">
        <f>+U1100-V1100</f>
        <v>3166</v>
      </c>
      <c r="X1100" s="22">
        <f>+W1100-Y1100</f>
        <v>1733</v>
      </c>
      <c r="Y1100" s="22">
        <f>(U1100-5000)/2+1100</f>
        <v>1433</v>
      </c>
      <c r="Z1100" s="22">
        <f>+V1100*F1100</f>
        <v>17500</v>
      </c>
      <c r="AA1100" s="22">
        <f>+X1100*F1100</f>
        <v>12131</v>
      </c>
      <c r="AB1100" s="120">
        <f>+Y1100*F1100</f>
        <v>10031</v>
      </c>
    </row>
    <row r="1101" spans="1:28" ht="15.75" thickBot="1" x14ac:dyDescent="0.3">
      <c r="A1101" s="23"/>
      <c r="B1101" s="549">
        <v>42388</v>
      </c>
      <c r="C1101" s="544">
        <v>46289</v>
      </c>
      <c r="D1101" s="155"/>
      <c r="E1101" s="94" t="s">
        <v>748</v>
      </c>
      <c r="F1101" s="94">
        <v>15</v>
      </c>
      <c r="G1101" s="232">
        <v>85000</v>
      </c>
      <c r="H1101" s="94" t="s">
        <v>25</v>
      </c>
      <c r="I1101" s="155">
        <v>0</v>
      </c>
      <c r="J1101" s="23"/>
      <c r="K1101" s="23"/>
      <c r="L1101" s="94"/>
      <c r="M1101" s="69"/>
      <c r="N1101" s="68"/>
      <c r="O1101" s="23">
        <v>0</v>
      </c>
      <c r="P1101" s="23"/>
      <c r="Q1101" s="23"/>
      <c r="R1101" s="23"/>
      <c r="S1101" s="23"/>
      <c r="T1101" s="64">
        <v>2885</v>
      </c>
      <c r="U1101" s="291">
        <f t="shared" si="304"/>
        <v>5666.666666666667</v>
      </c>
      <c r="V1101" s="121">
        <v>2500</v>
      </c>
      <c r="W1101" s="122">
        <f>+U1101-V1101</f>
        <v>3166.666666666667</v>
      </c>
      <c r="X1101" s="122">
        <f>+W1101-Y1101</f>
        <v>1733.3333333333335</v>
      </c>
      <c r="Y1101" s="122">
        <f>(U1101-5000)/2+1100</f>
        <v>1433.3333333333335</v>
      </c>
      <c r="Z1101" s="122">
        <f>+V1101*F1101</f>
        <v>37500</v>
      </c>
      <c r="AA1101" s="122">
        <f>+X1101*F1101</f>
        <v>26000.000000000004</v>
      </c>
      <c r="AB1101" s="123">
        <f>+Y1101*F1101</f>
        <v>21500.000000000004</v>
      </c>
    </row>
    <row r="1102" spans="1:28" x14ac:dyDescent="0.25">
      <c r="A1102" s="32"/>
      <c r="B1102" s="31">
        <v>42388</v>
      </c>
      <c r="C1102" s="16">
        <v>46290</v>
      </c>
      <c r="D1102" s="23">
        <v>10268</v>
      </c>
      <c r="E1102" s="23" t="s">
        <v>117</v>
      </c>
      <c r="F1102" s="23">
        <v>14</v>
      </c>
      <c r="G1102" s="231"/>
      <c r="H1102" s="23" t="s">
        <v>50</v>
      </c>
      <c r="I1102" s="23"/>
      <c r="J1102" s="23"/>
      <c r="K1102" s="23"/>
      <c r="L1102" s="23">
        <v>0</v>
      </c>
      <c r="M1102" s="69"/>
      <c r="N1102" s="68">
        <v>0</v>
      </c>
      <c r="O1102" s="23"/>
      <c r="P1102" s="23"/>
      <c r="Q1102" s="23"/>
      <c r="R1102" s="23"/>
      <c r="S1102" s="23"/>
      <c r="T1102" s="69"/>
    </row>
    <row r="1103" spans="1:28" ht="15.75" thickBot="1" x14ac:dyDescent="0.3">
      <c r="A1103" s="94"/>
      <c r="B1103" s="31">
        <v>42388</v>
      </c>
      <c r="C1103" s="16">
        <v>46291</v>
      </c>
      <c r="D1103" s="23">
        <v>10270</v>
      </c>
      <c r="E1103" s="23" t="s">
        <v>90</v>
      </c>
      <c r="F1103" s="23">
        <v>14</v>
      </c>
      <c r="G1103" s="231"/>
      <c r="H1103" s="23" t="s">
        <v>50</v>
      </c>
      <c r="I1103" s="23"/>
      <c r="J1103" s="23"/>
      <c r="K1103" s="23"/>
      <c r="L1103" s="23">
        <v>0</v>
      </c>
      <c r="M1103" s="69"/>
      <c r="N1103" s="68">
        <v>0</v>
      </c>
      <c r="O1103" s="23"/>
      <c r="P1103" s="23"/>
      <c r="Q1103" s="23"/>
      <c r="R1103" s="23"/>
      <c r="S1103" s="23"/>
      <c r="T1103" s="69"/>
    </row>
    <row r="1104" spans="1:28" x14ac:dyDescent="0.25">
      <c r="A1104" s="23"/>
      <c r="B1104" s="41">
        <v>42388</v>
      </c>
      <c r="C1104" s="350">
        <v>46292</v>
      </c>
      <c r="D1104" s="579"/>
      <c r="E1104" s="32" t="s">
        <v>478</v>
      </c>
      <c r="F1104" s="32">
        <v>15</v>
      </c>
      <c r="G1104" s="234">
        <v>85000</v>
      </c>
      <c r="H1104" s="32" t="s">
        <v>25</v>
      </c>
      <c r="I1104" s="579">
        <v>0</v>
      </c>
      <c r="J1104" s="23"/>
      <c r="K1104" s="23"/>
      <c r="L1104" s="32"/>
      <c r="M1104" s="69"/>
      <c r="N1104" s="68"/>
      <c r="O1104" s="23">
        <v>0</v>
      </c>
      <c r="P1104" s="23"/>
      <c r="Q1104" s="23"/>
      <c r="R1104" s="23"/>
      <c r="S1104" s="23"/>
      <c r="T1104" s="64">
        <v>2887</v>
      </c>
      <c r="U1104" s="289">
        <f t="shared" ref="U1104:U1105" si="305">+G1104/F1104</f>
        <v>5666.666666666667</v>
      </c>
      <c r="V1104" s="117">
        <v>2500</v>
      </c>
      <c r="W1104" s="118">
        <f>+U1104-V1104</f>
        <v>3166.666666666667</v>
      </c>
      <c r="X1104" s="118">
        <f>+W1104-Y1104</f>
        <v>1733.3333333333335</v>
      </c>
      <c r="Y1104" s="118">
        <f>(U1104-5000)/2+1100</f>
        <v>1433.3333333333335</v>
      </c>
      <c r="Z1104" s="118">
        <f>+V1104*F1104</f>
        <v>37500</v>
      </c>
      <c r="AA1104" s="118">
        <f>+X1104*F1104</f>
        <v>26000.000000000004</v>
      </c>
      <c r="AB1104" s="119">
        <f>+Y1104*F1104</f>
        <v>21500.000000000004</v>
      </c>
    </row>
    <row r="1105" spans="1:28" ht="15.75" thickBot="1" x14ac:dyDescent="0.3">
      <c r="A1105" s="23"/>
      <c r="B1105" s="31">
        <v>42388</v>
      </c>
      <c r="C1105" s="240">
        <v>46293</v>
      </c>
      <c r="D1105" s="577"/>
      <c r="E1105" s="23" t="s">
        <v>816</v>
      </c>
      <c r="F1105" s="23">
        <v>15</v>
      </c>
      <c r="G1105" s="231">
        <v>85000</v>
      </c>
      <c r="H1105" s="23" t="s">
        <v>25</v>
      </c>
      <c r="I1105" s="577">
        <v>0</v>
      </c>
      <c r="J1105" s="23"/>
      <c r="K1105" s="23"/>
      <c r="L1105" s="23"/>
      <c r="M1105" s="69"/>
      <c r="N1105" s="68"/>
      <c r="O1105" s="23">
        <v>0</v>
      </c>
      <c r="P1105" s="23"/>
      <c r="Q1105" s="23"/>
      <c r="R1105" s="23"/>
      <c r="S1105" s="23"/>
      <c r="T1105" s="64">
        <v>2888</v>
      </c>
      <c r="U1105" s="291">
        <f t="shared" si="305"/>
        <v>5666.666666666667</v>
      </c>
      <c r="V1105" s="121">
        <v>2500</v>
      </c>
      <c r="W1105" s="122">
        <f>+U1105-V1105</f>
        <v>3166.666666666667</v>
      </c>
      <c r="X1105" s="122">
        <f>+W1105-Y1105</f>
        <v>1733.3333333333335</v>
      </c>
      <c r="Y1105" s="122">
        <f>(U1105-5000)/2+1100</f>
        <v>1433.3333333333335</v>
      </c>
      <c r="Z1105" s="122">
        <f>+V1105*F1105</f>
        <v>37500</v>
      </c>
      <c r="AA1105" s="122">
        <f>+X1105*F1105</f>
        <v>26000.000000000004</v>
      </c>
      <c r="AB1105" s="123">
        <f>+Y1105*F1105</f>
        <v>21500.000000000004</v>
      </c>
    </row>
    <row r="1106" spans="1:28" ht="15.75" thickBot="1" x14ac:dyDescent="0.3">
      <c r="B1106" s="550">
        <v>42388</v>
      </c>
      <c r="C1106" s="233">
        <v>46294</v>
      </c>
      <c r="D1106" s="23"/>
      <c r="E1106" s="116" t="s">
        <v>817</v>
      </c>
      <c r="F1106" s="116">
        <v>15</v>
      </c>
      <c r="G1106" s="557"/>
      <c r="H1106" s="558" t="s">
        <v>51</v>
      </c>
      <c r="I1106" s="68">
        <v>0</v>
      </c>
      <c r="J1106" s="23"/>
      <c r="K1106" s="23"/>
      <c r="L1106" s="23"/>
      <c r="M1106" s="69"/>
      <c r="N1106" s="68"/>
      <c r="O1106" s="23">
        <v>0</v>
      </c>
      <c r="P1106" s="23"/>
      <c r="Q1106" s="23"/>
      <c r="R1106" s="23"/>
      <c r="S1106" s="23"/>
      <c r="T1106" s="69"/>
    </row>
    <row r="1107" spans="1:28" x14ac:dyDescent="0.25">
      <c r="A1107" s="196"/>
      <c r="B1107" s="31">
        <v>42388</v>
      </c>
      <c r="C1107" s="240">
        <v>46295</v>
      </c>
      <c r="D1107" s="577"/>
      <c r="E1107" s="23" t="s">
        <v>148</v>
      </c>
      <c r="F1107" s="23">
        <v>15</v>
      </c>
      <c r="G1107" s="231">
        <v>85000</v>
      </c>
      <c r="H1107" s="23" t="s">
        <v>25</v>
      </c>
      <c r="I1107" s="577">
        <v>0</v>
      </c>
      <c r="J1107" s="23"/>
      <c r="K1107" s="23"/>
      <c r="L1107" s="23"/>
      <c r="M1107" s="69"/>
      <c r="N1107" s="68"/>
      <c r="O1107" s="23">
        <v>0</v>
      </c>
      <c r="P1107" s="23"/>
      <c r="Q1107" s="23"/>
      <c r="R1107" s="23"/>
      <c r="S1107" s="23"/>
      <c r="T1107" s="64">
        <v>2886</v>
      </c>
      <c r="U1107" s="289">
        <f t="shared" ref="U1107:U1111" si="306">+G1107/F1107</f>
        <v>5666.666666666667</v>
      </c>
      <c r="V1107" s="117">
        <v>2500</v>
      </c>
      <c r="W1107" s="118">
        <f>+U1107-V1107</f>
        <v>3166.666666666667</v>
      </c>
      <c r="X1107" s="118">
        <f>+W1107-Y1107</f>
        <v>1733.3333333333335</v>
      </c>
      <c r="Y1107" s="118">
        <f>(U1107-5000)/2+1100</f>
        <v>1433.3333333333335</v>
      </c>
      <c r="Z1107" s="118">
        <f>+V1107*F1107</f>
        <v>37500</v>
      </c>
      <c r="AA1107" s="118">
        <f>+X1107*F1107</f>
        <v>26000.000000000004</v>
      </c>
      <c r="AB1107" s="119">
        <f>+Y1107*F1107</f>
        <v>21500.000000000004</v>
      </c>
    </row>
    <row r="1108" spans="1:28" x14ac:dyDescent="0.25">
      <c r="A1108" s="196"/>
      <c r="B1108" s="31">
        <v>42388</v>
      </c>
      <c r="C1108" s="240">
        <v>46296</v>
      </c>
      <c r="D1108" s="577"/>
      <c r="E1108" s="23" t="s">
        <v>70</v>
      </c>
      <c r="F1108" s="23">
        <v>15</v>
      </c>
      <c r="G1108" s="231">
        <v>85000</v>
      </c>
      <c r="H1108" s="23" t="s">
        <v>25</v>
      </c>
      <c r="I1108" s="577">
        <v>0</v>
      </c>
      <c r="J1108" s="23"/>
      <c r="K1108" s="23"/>
      <c r="L1108" s="23"/>
      <c r="M1108" s="69"/>
      <c r="N1108" s="68"/>
      <c r="O1108" s="23">
        <v>0</v>
      </c>
      <c r="P1108" s="23"/>
      <c r="Q1108" s="23"/>
      <c r="R1108" s="23"/>
      <c r="S1108" s="23"/>
      <c r="T1108" s="64">
        <v>2889</v>
      </c>
      <c r="U1108" s="290">
        <f t="shared" si="306"/>
        <v>5666.666666666667</v>
      </c>
      <c r="V1108" s="21">
        <v>2500</v>
      </c>
      <c r="W1108" s="22">
        <f>+U1108-V1108</f>
        <v>3166.666666666667</v>
      </c>
      <c r="X1108" s="22">
        <f>+W1108-Y1108</f>
        <v>1733.3333333333335</v>
      </c>
      <c r="Y1108" s="22">
        <f>(U1108-5000)/2+1100</f>
        <v>1433.3333333333335</v>
      </c>
      <c r="Z1108" s="22">
        <f>+V1108*F1108</f>
        <v>37500</v>
      </c>
      <c r="AA1108" s="22">
        <f>+X1108*F1108</f>
        <v>26000.000000000004</v>
      </c>
      <c r="AB1108" s="120">
        <f>+Y1108*F1108</f>
        <v>21500.000000000004</v>
      </c>
    </row>
    <row r="1109" spans="1:28" x14ac:dyDescent="0.25">
      <c r="A1109" s="196"/>
      <c r="B1109" s="31">
        <v>42388</v>
      </c>
      <c r="C1109" s="240">
        <v>46297</v>
      </c>
      <c r="D1109" s="577"/>
      <c r="E1109" s="23" t="s">
        <v>634</v>
      </c>
      <c r="F1109" s="23">
        <v>15</v>
      </c>
      <c r="G1109" s="231">
        <v>85000</v>
      </c>
      <c r="H1109" s="23" t="s">
        <v>25</v>
      </c>
      <c r="I1109" s="577">
        <v>0</v>
      </c>
      <c r="J1109" s="23"/>
      <c r="K1109" s="23"/>
      <c r="L1109" s="23"/>
      <c r="M1109" s="69"/>
      <c r="N1109" s="68"/>
      <c r="O1109" s="23">
        <v>0</v>
      </c>
      <c r="P1109" s="23"/>
      <c r="Q1109" s="23"/>
      <c r="R1109" s="23"/>
      <c r="S1109" s="23"/>
      <c r="T1109" s="64">
        <v>2890</v>
      </c>
      <c r="U1109" s="290">
        <f t="shared" si="306"/>
        <v>5666.666666666667</v>
      </c>
      <c r="V1109" s="21">
        <v>2500</v>
      </c>
      <c r="W1109" s="22">
        <f>+U1109-V1109</f>
        <v>3166.666666666667</v>
      </c>
      <c r="X1109" s="22">
        <f>+W1109-Y1109</f>
        <v>1733.3333333333335</v>
      </c>
      <c r="Y1109" s="22">
        <f>(U1109-5000)/2+1100</f>
        <v>1433.3333333333335</v>
      </c>
      <c r="Z1109" s="22">
        <f>+V1109*F1109</f>
        <v>37500</v>
      </c>
      <c r="AA1109" s="22">
        <f>+X1109*F1109</f>
        <v>26000.000000000004</v>
      </c>
      <c r="AB1109" s="120">
        <f>+Y1109*F1109</f>
        <v>21500.000000000004</v>
      </c>
    </row>
    <row r="1110" spans="1:28" x14ac:dyDescent="0.25">
      <c r="A1110" s="196"/>
      <c r="B1110" s="31">
        <v>42388</v>
      </c>
      <c r="C1110" s="240">
        <v>46298</v>
      </c>
      <c r="D1110" s="577"/>
      <c r="E1110" s="23" t="s">
        <v>818</v>
      </c>
      <c r="F1110" s="23">
        <v>15</v>
      </c>
      <c r="G1110" s="231">
        <v>85000</v>
      </c>
      <c r="H1110" s="23" t="s">
        <v>25</v>
      </c>
      <c r="I1110" s="577">
        <v>0</v>
      </c>
      <c r="J1110" s="23"/>
      <c r="K1110" s="23"/>
      <c r="L1110" s="23"/>
      <c r="M1110" s="69"/>
      <c r="N1110" s="68"/>
      <c r="O1110" s="23">
        <v>0</v>
      </c>
      <c r="P1110" s="23"/>
      <c r="Q1110" s="23"/>
      <c r="R1110" s="23"/>
      <c r="S1110" s="23"/>
      <c r="T1110" s="64">
        <v>2891</v>
      </c>
      <c r="U1110" s="290">
        <f t="shared" si="306"/>
        <v>5666.666666666667</v>
      </c>
      <c r="V1110" s="21">
        <v>2500</v>
      </c>
      <c r="W1110" s="22">
        <f>+U1110-V1110</f>
        <v>3166.666666666667</v>
      </c>
      <c r="X1110" s="22">
        <f>+W1110-Y1110</f>
        <v>1733.3333333333335</v>
      </c>
      <c r="Y1110" s="22">
        <f>(U1110-5000)/2+1100</f>
        <v>1433.3333333333335</v>
      </c>
      <c r="Z1110" s="22">
        <f>+V1110*F1110</f>
        <v>37500</v>
      </c>
      <c r="AA1110" s="22">
        <f>+X1110*F1110</f>
        <v>26000.000000000004</v>
      </c>
      <c r="AB1110" s="120">
        <f>+Y1110*F1110</f>
        <v>21500.000000000004</v>
      </c>
    </row>
    <row r="1111" spans="1:28" ht="15.75" thickBot="1" x14ac:dyDescent="0.3">
      <c r="A1111" s="196"/>
      <c r="B1111" s="549">
        <v>42388</v>
      </c>
      <c r="C1111" s="544">
        <v>46299</v>
      </c>
      <c r="D1111" s="155"/>
      <c r="E1111" s="94" t="s">
        <v>111</v>
      </c>
      <c r="F1111" s="94">
        <v>15</v>
      </c>
      <c r="G1111" s="232">
        <v>85000</v>
      </c>
      <c r="H1111" s="94" t="s">
        <v>25</v>
      </c>
      <c r="I1111" s="155">
        <v>0</v>
      </c>
      <c r="J1111" s="23"/>
      <c r="K1111" s="23"/>
      <c r="L1111" s="94"/>
      <c r="M1111" s="69"/>
      <c r="N1111" s="68"/>
      <c r="O1111" s="23">
        <v>0</v>
      </c>
      <c r="P1111" s="23"/>
      <c r="Q1111" s="23"/>
      <c r="R1111" s="23"/>
      <c r="S1111" s="23"/>
      <c r="T1111" s="64">
        <v>2892</v>
      </c>
      <c r="U1111" s="291">
        <f t="shared" si="306"/>
        <v>5666.666666666667</v>
      </c>
      <c r="V1111" s="121">
        <v>2500</v>
      </c>
      <c r="W1111" s="122">
        <f>+U1111-V1111</f>
        <v>3166.666666666667</v>
      </c>
      <c r="X1111" s="122">
        <f>+W1111-Y1111</f>
        <v>1733.3333333333335</v>
      </c>
      <c r="Y1111" s="122">
        <f>(U1111-5000)/2+1100</f>
        <v>1433.3333333333335</v>
      </c>
      <c r="Z1111" s="122">
        <f>+V1111*F1111</f>
        <v>37500</v>
      </c>
      <c r="AA1111" s="122">
        <f>+X1111*F1111</f>
        <v>26000.000000000004</v>
      </c>
      <c r="AB1111" s="123">
        <f>+Y1111*F1111</f>
        <v>21500.000000000004</v>
      </c>
    </row>
    <row r="1112" spans="1:28" x14ac:dyDescent="0.25">
      <c r="B1112" s="31">
        <v>42388</v>
      </c>
      <c r="C1112" s="16">
        <v>46300</v>
      </c>
      <c r="D1112" s="23">
        <v>10272</v>
      </c>
      <c r="E1112" s="23" t="s">
        <v>202</v>
      </c>
      <c r="F1112" s="23">
        <v>14</v>
      </c>
      <c r="G1112" s="231"/>
      <c r="H1112" s="23" t="s">
        <v>50</v>
      </c>
      <c r="I1112" s="23"/>
      <c r="J1112" s="23"/>
      <c r="K1112" s="23"/>
      <c r="L1112" s="23">
        <v>0</v>
      </c>
      <c r="M1112" s="69"/>
      <c r="N1112" s="68">
        <v>0</v>
      </c>
      <c r="O1112" s="23"/>
      <c r="P1112" s="23"/>
      <c r="Q1112" s="23"/>
      <c r="R1112" s="23"/>
      <c r="S1112" s="23"/>
      <c r="T1112" s="69"/>
    </row>
    <row r="1113" spans="1:28" ht="15.75" thickBot="1" x14ac:dyDescent="0.3">
      <c r="B1113" s="31">
        <v>42388</v>
      </c>
      <c r="C1113" s="16">
        <v>46301</v>
      </c>
      <c r="D1113" s="23">
        <v>10274</v>
      </c>
      <c r="E1113" s="23" t="s">
        <v>109</v>
      </c>
      <c r="F1113" s="23">
        <v>14</v>
      </c>
      <c r="G1113" s="231"/>
      <c r="H1113" s="23" t="s">
        <v>50</v>
      </c>
      <c r="I1113" s="23"/>
      <c r="J1113" s="23"/>
      <c r="K1113" s="23"/>
      <c r="L1113" s="23">
        <v>0</v>
      </c>
      <c r="M1113" s="69"/>
      <c r="N1113" s="68">
        <v>0</v>
      </c>
      <c r="O1113" s="23"/>
      <c r="P1113" s="23"/>
      <c r="Q1113" s="23"/>
      <c r="R1113" s="23"/>
      <c r="S1113" s="23"/>
      <c r="T1113" s="69"/>
    </row>
    <row r="1114" spans="1:28" ht="15.75" thickBot="1" x14ac:dyDescent="0.3">
      <c r="A1114" s="196"/>
      <c r="B1114" s="41">
        <v>42388</v>
      </c>
      <c r="C1114" s="350">
        <v>46302</v>
      </c>
      <c r="D1114" s="579"/>
      <c r="E1114" s="32" t="s">
        <v>396</v>
      </c>
      <c r="F1114" s="32">
        <v>15</v>
      </c>
      <c r="G1114" s="234">
        <v>85000</v>
      </c>
      <c r="H1114" s="32" t="s">
        <v>25</v>
      </c>
      <c r="I1114" s="579">
        <v>0</v>
      </c>
      <c r="J1114" s="23"/>
      <c r="K1114" s="23"/>
      <c r="L1114" s="32"/>
      <c r="M1114" s="69"/>
      <c r="N1114" s="68">
        <v>0</v>
      </c>
      <c r="O1114" s="23"/>
      <c r="P1114" s="23"/>
      <c r="Q1114" s="23"/>
      <c r="R1114" s="23"/>
      <c r="S1114" s="23"/>
      <c r="T1114" s="64">
        <v>2893</v>
      </c>
      <c r="U1114" s="292">
        <f t="shared" ref="U1114:U1115" si="307">+G1114/F1114</f>
        <v>5666.666666666667</v>
      </c>
      <c r="V1114" s="124">
        <v>2500</v>
      </c>
      <c r="W1114" s="125">
        <f>+U1114-V1114</f>
        <v>3166.666666666667</v>
      </c>
      <c r="X1114" s="125">
        <f>+W1114-Y1114</f>
        <v>1733.3333333333335</v>
      </c>
      <c r="Y1114" s="125">
        <f>(U1114-5000)/2+1100</f>
        <v>1433.3333333333335</v>
      </c>
      <c r="Z1114" s="125">
        <f>+V1114*F1114</f>
        <v>37500</v>
      </c>
      <c r="AA1114" s="125">
        <f>+X1114*F1114</f>
        <v>26000.000000000004</v>
      </c>
      <c r="AB1114" s="126">
        <f>+Y1114*F1114</f>
        <v>21500.000000000004</v>
      </c>
    </row>
    <row r="1115" spans="1:28" ht="15.75" thickBot="1" x14ac:dyDescent="0.3">
      <c r="A1115" s="568"/>
      <c r="B1115" s="550">
        <v>42388</v>
      </c>
      <c r="C1115" s="591">
        <v>46303</v>
      </c>
      <c r="D1115" s="94"/>
      <c r="E1115" s="226" t="s">
        <v>80</v>
      </c>
      <c r="F1115" s="116">
        <v>15</v>
      </c>
      <c r="G1115" s="554">
        <f>+F1115*5100</f>
        <v>76500</v>
      </c>
      <c r="H1115" s="227" t="s">
        <v>22</v>
      </c>
      <c r="I1115" s="228">
        <v>0</v>
      </c>
      <c r="J1115" s="23"/>
      <c r="K1115" s="23"/>
      <c r="L1115" s="94"/>
      <c r="M1115" s="69"/>
      <c r="N1115" s="68">
        <v>0</v>
      </c>
      <c r="O1115" s="23"/>
      <c r="P1115" s="23"/>
      <c r="Q1115" s="23"/>
      <c r="R1115" s="23"/>
      <c r="S1115" s="23"/>
      <c r="T1115" s="69"/>
      <c r="U1115" s="292">
        <f t="shared" si="307"/>
        <v>5100</v>
      </c>
      <c r="V1115" s="124">
        <v>2500</v>
      </c>
      <c r="W1115" s="125">
        <f>+U1115-V1115</f>
        <v>2600</v>
      </c>
      <c r="X1115" s="125">
        <f>+W1115-Y1115</f>
        <v>1450</v>
      </c>
      <c r="Y1115" s="125">
        <f>(U1115-5000)/2+1100</f>
        <v>1150</v>
      </c>
      <c r="Z1115" s="125">
        <f>+V1115*F1115</f>
        <v>37500</v>
      </c>
      <c r="AA1115" s="125">
        <f>+X1115*F1115</f>
        <v>21750</v>
      </c>
      <c r="AB1115" s="126">
        <f>+Y1115*F1115</f>
        <v>17250</v>
      </c>
    </row>
    <row r="1116" spans="1:28" x14ac:dyDescent="0.25">
      <c r="B1116" s="31">
        <v>42388</v>
      </c>
      <c r="C1116" s="16">
        <v>46304</v>
      </c>
      <c r="D1116" s="23">
        <v>10276</v>
      </c>
      <c r="E1116" s="23" t="s">
        <v>120</v>
      </c>
      <c r="F1116" s="23">
        <v>14</v>
      </c>
      <c r="G1116" s="231"/>
      <c r="H1116" s="23" t="s">
        <v>50</v>
      </c>
      <c r="I1116" s="23"/>
      <c r="J1116" s="23"/>
      <c r="K1116" s="23"/>
      <c r="L1116" s="23">
        <v>0</v>
      </c>
      <c r="M1116" s="69"/>
      <c r="N1116" s="68">
        <v>0</v>
      </c>
      <c r="O1116" s="23"/>
      <c r="P1116" s="23"/>
      <c r="Q1116" s="23"/>
      <c r="R1116" s="23"/>
      <c r="S1116" s="23"/>
      <c r="T1116" s="69"/>
    </row>
    <row r="1117" spans="1:28" x14ac:dyDescent="0.25">
      <c r="B1117" s="31">
        <v>42388</v>
      </c>
      <c r="C1117" s="16">
        <v>46305</v>
      </c>
      <c r="D1117" s="23">
        <v>10278</v>
      </c>
      <c r="E1117" s="23" t="s">
        <v>86</v>
      </c>
      <c r="F1117" s="23">
        <v>14</v>
      </c>
      <c r="G1117" s="231"/>
      <c r="H1117" s="23" t="s">
        <v>50</v>
      </c>
      <c r="I1117" s="23"/>
      <c r="J1117" s="23"/>
      <c r="K1117" s="23"/>
      <c r="L1117" s="23">
        <v>0</v>
      </c>
      <c r="M1117" s="69"/>
      <c r="N1117" s="68">
        <v>0</v>
      </c>
      <c r="O1117" s="23"/>
      <c r="P1117" s="23"/>
      <c r="Q1117" s="23"/>
      <c r="R1117" s="23"/>
      <c r="S1117" s="23"/>
      <c r="T1117" s="69"/>
    </row>
    <row r="1118" spans="1:28" x14ac:dyDescent="0.25">
      <c r="B1118" s="31">
        <v>42388</v>
      </c>
      <c r="C1118" s="16">
        <v>46306</v>
      </c>
      <c r="D1118" s="23">
        <v>10277</v>
      </c>
      <c r="E1118" s="23" t="s">
        <v>94</v>
      </c>
      <c r="F1118" s="23">
        <v>14</v>
      </c>
      <c r="G1118" s="231"/>
      <c r="H1118" s="23" t="s">
        <v>50</v>
      </c>
      <c r="I1118" s="23">
        <v>0</v>
      </c>
      <c r="J1118" s="23"/>
      <c r="K1118" s="23"/>
      <c r="L1118" s="23"/>
      <c r="M1118" s="69"/>
      <c r="N1118" s="68">
        <v>0</v>
      </c>
      <c r="O1118" s="23"/>
      <c r="P1118" s="23"/>
      <c r="Q1118" s="23"/>
      <c r="R1118" s="23"/>
      <c r="S1118" s="23"/>
      <c r="T1118" s="69"/>
    </row>
    <row r="1119" spans="1:28" ht="15.75" thickBot="1" x14ac:dyDescent="0.3">
      <c r="B1119" s="31">
        <v>42388</v>
      </c>
      <c r="C1119" s="16">
        <v>46307</v>
      </c>
      <c r="D1119" s="23">
        <v>10280</v>
      </c>
      <c r="E1119" s="23" t="s">
        <v>90</v>
      </c>
      <c r="F1119" s="23">
        <v>14</v>
      </c>
      <c r="G1119" s="231"/>
      <c r="H1119" s="23" t="s">
        <v>50</v>
      </c>
      <c r="I1119" s="23">
        <v>0</v>
      </c>
      <c r="J1119" s="23"/>
      <c r="K1119" s="23"/>
      <c r="L1119" s="23"/>
      <c r="M1119" s="69"/>
      <c r="N1119" s="68">
        <v>0</v>
      </c>
      <c r="O1119" s="23"/>
      <c r="P1119" s="23"/>
      <c r="Q1119" s="23"/>
      <c r="R1119" s="23"/>
      <c r="S1119" s="23"/>
      <c r="T1119" s="69"/>
    </row>
    <row r="1120" spans="1:28" ht="15.75" thickBot="1" x14ac:dyDescent="0.3">
      <c r="A1120" s="196"/>
      <c r="B1120" s="550">
        <v>42388</v>
      </c>
      <c r="C1120" s="572">
        <v>46308</v>
      </c>
      <c r="D1120" s="156"/>
      <c r="E1120" s="116" t="s">
        <v>103</v>
      </c>
      <c r="F1120" s="116">
        <v>15</v>
      </c>
      <c r="G1120" s="557">
        <v>85000</v>
      </c>
      <c r="H1120" s="116" t="s">
        <v>25</v>
      </c>
      <c r="I1120" s="156">
        <v>0</v>
      </c>
      <c r="J1120" s="23"/>
      <c r="K1120" s="23"/>
      <c r="L1120" s="116"/>
      <c r="M1120" s="69"/>
      <c r="N1120" s="68">
        <v>0</v>
      </c>
      <c r="O1120" s="23"/>
      <c r="P1120" s="23"/>
      <c r="Q1120" s="23"/>
      <c r="R1120" s="23"/>
      <c r="S1120" s="23"/>
      <c r="T1120" s="64">
        <v>2894</v>
      </c>
      <c r="U1120" s="292">
        <f t="shared" ref="U1120" si="308">+G1120/F1120</f>
        <v>5666.666666666667</v>
      </c>
      <c r="V1120" s="124">
        <v>2500</v>
      </c>
      <c r="W1120" s="125">
        <f>+U1120-V1120</f>
        <v>3166.666666666667</v>
      </c>
      <c r="X1120" s="125">
        <f>+W1120-Y1120</f>
        <v>1733.3333333333335</v>
      </c>
      <c r="Y1120" s="125">
        <f>(U1120-5000)/2+1100</f>
        <v>1433.3333333333335</v>
      </c>
      <c r="Z1120" s="125">
        <f>+V1120*F1120</f>
        <v>37500</v>
      </c>
      <c r="AA1120" s="125">
        <f>+X1120*F1120</f>
        <v>26000.000000000004</v>
      </c>
      <c r="AB1120" s="126">
        <f>+Y1120*F1120</f>
        <v>21500.000000000004</v>
      </c>
    </row>
    <row r="1121" spans="1:28" x14ac:dyDescent="0.25">
      <c r="B1121" s="31">
        <v>42388</v>
      </c>
      <c r="C1121" s="16">
        <v>46309</v>
      </c>
      <c r="D1121" s="23">
        <v>10284</v>
      </c>
      <c r="E1121" s="23" t="s">
        <v>113</v>
      </c>
      <c r="F1121" s="23">
        <v>14</v>
      </c>
      <c r="G1121" s="231"/>
      <c r="H1121" s="23" t="s">
        <v>50</v>
      </c>
      <c r="I1121" s="23">
        <v>0</v>
      </c>
      <c r="J1121" s="23"/>
      <c r="K1121" s="23"/>
      <c r="L1121" s="23"/>
      <c r="M1121" s="69"/>
      <c r="N1121" s="68">
        <v>0</v>
      </c>
      <c r="O1121" s="23"/>
      <c r="P1121" s="23"/>
      <c r="Q1121" s="23"/>
      <c r="R1121" s="23"/>
      <c r="S1121" s="23"/>
      <c r="T1121" s="69"/>
    </row>
    <row r="1122" spans="1:28" ht="15.75" thickBot="1" x14ac:dyDescent="0.3">
      <c r="B1122" s="31">
        <v>42388</v>
      </c>
      <c r="C1122" s="16">
        <v>46310</v>
      </c>
      <c r="D1122" s="23">
        <v>10279</v>
      </c>
      <c r="E1122" s="23" t="s">
        <v>819</v>
      </c>
      <c r="F1122" s="23">
        <v>14</v>
      </c>
      <c r="G1122" s="231"/>
      <c r="H1122" s="23" t="s">
        <v>50</v>
      </c>
      <c r="I1122" s="23">
        <v>0</v>
      </c>
      <c r="J1122" s="23"/>
      <c r="K1122" s="23"/>
      <c r="L1122" s="23"/>
      <c r="M1122" s="69"/>
      <c r="N1122" s="68">
        <v>0</v>
      </c>
      <c r="O1122" s="23"/>
      <c r="P1122" s="23"/>
      <c r="Q1122" s="23"/>
      <c r="R1122" s="23"/>
      <c r="S1122" s="23"/>
      <c r="T1122" s="69"/>
    </row>
    <row r="1123" spans="1:28" ht="15.75" thickBot="1" x14ac:dyDescent="0.3">
      <c r="A1123" s="196"/>
      <c r="B1123" s="550">
        <v>42388</v>
      </c>
      <c r="C1123" s="572">
        <v>46311</v>
      </c>
      <c r="D1123" s="156"/>
      <c r="E1123" s="116" t="s">
        <v>820</v>
      </c>
      <c r="F1123" s="116">
        <v>7</v>
      </c>
      <c r="G1123" s="557">
        <v>39662</v>
      </c>
      <c r="H1123" s="116" t="s">
        <v>25</v>
      </c>
      <c r="I1123" s="156">
        <v>0</v>
      </c>
      <c r="J1123" s="23"/>
      <c r="K1123" s="23"/>
      <c r="L1123" s="116"/>
      <c r="M1123" s="69"/>
      <c r="N1123" s="68">
        <v>0</v>
      </c>
      <c r="O1123" s="23"/>
      <c r="P1123" s="23"/>
      <c r="Q1123" s="23"/>
      <c r="R1123" s="23"/>
      <c r="S1123" s="23"/>
      <c r="T1123" s="64">
        <v>2895</v>
      </c>
      <c r="U1123" s="292">
        <f t="shared" ref="U1123" si="309">+G1123/F1123</f>
        <v>5666</v>
      </c>
      <c r="V1123" s="124">
        <v>2500</v>
      </c>
      <c r="W1123" s="125">
        <f>+U1123-V1123</f>
        <v>3166</v>
      </c>
      <c r="X1123" s="125">
        <f>+W1123-Y1123</f>
        <v>1733</v>
      </c>
      <c r="Y1123" s="125">
        <f>(U1123-5000)/2+1100</f>
        <v>1433</v>
      </c>
      <c r="Z1123" s="125">
        <f>+V1123*F1123</f>
        <v>17500</v>
      </c>
      <c r="AA1123" s="125">
        <f>+X1123*F1123</f>
        <v>12131</v>
      </c>
      <c r="AB1123" s="126">
        <f>+Y1123*F1123</f>
        <v>10031</v>
      </c>
    </row>
    <row r="1124" spans="1:28" ht="15.75" thickBot="1" x14ac:dyDescent="0.3">
      <c r="B1124" s="31">
        <v>42388</v>
      </c>
      <c r="C1124" s="16">
        <v>46312</v>
      </c>
      <c r="D1124" s="23">
        <v>10281</v>
      </c>
      <c r="E1124" s="23" t="s">
        <v>101</v>
      </c>
      <c r="F1124" s="23">
        <v>14</v>
      </c>
      <c r="G1124" s="231"/>
      <c r="H1124" s="23" t="s">
        <v>50</v>
      </c>
      <c r="I1124" s="23"/>
      <c r="J1124" s="23"/>
      <c r="K1124" s="23"/>
      <c r="L1124" s="23">
        <v>0</v>
      </c>
      <c r="M1124" s="69"/>
      <c r="N1124" s="68">
        <v>0</v>
      </c>
      <c r="O1124" s="23"/>
      <c r="P1124" s="23"/>
      <c r="Q1124" s="23"/>
      <c r="R1124" s="23"/>
      <c r="S1124" s="23"/>
      <c r="T1124" s="69"/>
    </row>
    <row r="1125" spans="1:28" ht="15.75" thickBot="1" x14ac:dyDescent="0.3">
      <c r="A1125" s="196"/>
      <c r="B1125" s="41">
        <v>42388</v>
      </c>
      <c r="C1125" s="350">
        <v>46313</v>
      </c>
      <c r="D1125" s="579"/>
      <c r="E1125" s="32" t="s">
        <v>173</v>
      </c>
      <c r="F1125" s="32">
        <v>7</v>
      </c>
      <c r="G1125" s="234">
        <v>39662</v>
      </c>
      <c r="H1125" s="32" t="s">
        <v>25</v>
      </c>
      <c r="I1125" s="579">
        <v>0</v>
      </c>
      <c r="J1125" s="23"/>
      <c r="K1125" s="23"/>
      <c r="L1125" s="32"/>
      <c r="M1125" s="69"/>
      <c r="N1125" s="68">
        <v>0</v>
      </c>
      <c r="O1125" s="23"/>
      <c r="P1125" s="23"/>
      <c r="Q1125" s="23"/>
      <c r="R1125" s="23"/>
      <c r="S1125" s="23"/>
      <c r="T1125" s="64">
        <v>2896</v>
      </c>
      <c r="U1125" s="292">
        <f t="shared" ref="U1125" si="310">+G1125/F1125</f>
        <v>5666</v>
      </c>
      <c r="V1125" s="124">
        <v>2500</v>
      </c>
      <c r="W1125" s="125">
        <f>+U1125-V1125</f>
        <v>3166</v>
      </c>
      <c r="X1125" s="125">
        <f>+W1125-Y1125</f>
        <v>1733</v>
      </c>
      <c r="Y1125" s="125">
        <f>(U1125-5000)/2+1100</f>
        <v>1433</v>
      </c>
      <c r="Z1125" s="125">
        <f>+V1125*F1125</f>
        <v>17500</v>
      </c>
      <c r="AA1125" s="125">
        <f>+X1125*F1125</f>
        <v>12131</v>
      </c>
      <c r="AB1125" s="126">
        <f>+Y1125*F1125</f>
        <v>10031</v>
      </c>
    </row>
    <row r="1126" spans="1:28" ht="15.75" thickBot="1" x14ac:dyDescent="0.3">
      <c r="B1126" s="550">
        <v>42388</v>
      </c>
      <c r="C1126" s="233">
        <v>46314</v>
      </c>
      <c r="D1126" s="23"/>
      <c r="E1126" s="116" t="s">
        <v>630</v>
      </c>
      <c r="F1126" s="116">
        <v>15</v>
      </c>
      <c r="G1126" s="557"/>
      <c r="H1126" s="558" t="s">
        <v>51</v>
      </c>
      <c r="I1126" s="68">
        <v>0</v>
      </c>
      <c r="J1126" s="23"/>
      <c r="K1126" s="23"/>
      <c r="L1126" s="23"/>
      <c r="M1126" s="69"/>
      <c r="N1126" s="68">
        <v>0</v>
      </c>
      <c r="O1126" s="23"/>
      <c r="P1126" s="23"/>
      <c r="Q1126" s="23"/>
      <c r="R1126" s="23"/>
      <c r="S1126" s="23"/>
      <c r="T1126" s="69"/>
    </row>
    <row r="1127" spans="1:28" ht="15.75" thickBot="1" x14ac:dyDescent="0.3">
      <c r="A1127" s="566"/>
      <c r="B1127" s="580">
        <v>42388</v>
      </c>
      <c r="C1127" s="581">
        <v>46315</v>
      </c>
      <c r="D1127" s="94"/>
      <c r="E1127" s="573" t="s">
        <v>545</v>
      </c>
      <c r="F1127" s="582">
        <v>15</v>
      </c>
      <c r="G1127" s="583">
        <f>+F1127*5100</f>
        <v>76500</v>
      </c>
      <c r="H1127" s="584" t="s">
        <v>22</v>
      </c>
      <c r="I1127" s="228">
        <v>0</v>
      </c>
      <c r="J1127" s="23"/>
      <c r="K1127" s="23"/>
      <c r="L1127" s="94"/>
      <c r="M1127" s="69"/>
      <c r="N1127" s="68">
        <v>0</v>
      </c>
      <c r="O1127" s="23"/>
      <c r="P1127" s="23"/>
      <c r="Q1127" s="23"/>
      <c r="R1127" s="23"/>
      <c r="S1127" s="23"/>
      <c r="T1127" s="69"/>
      <c r="U1127" s="292">
        <f t="shared" ref="U1127" si="311">+G1127/F1127</f>
        <v>5100</v>
      </c>
      <c r="V1127" s="124">
        <v>2500</v>
      </c>
      <c r="W1127" s="125">
        <f>+U1127-V1127</f>
        <v>2600</v>
      </c>
      <c r="X1127" s="125">
        <f>+W1127-Y1127</f>
        <v>1450</v>
      </c>
      <c r="Y1127" s="125">
        <f>(U1127-5000)/2+1100</f>
        <v>1150</v>
      </c>
      <c r="Z1127" s="125">
        <f>+V1127*F1127</f>
        <v>37500</v>
      </c>
      <c r="AA1127" s="125">
        <f>+X1127*F1127</f>
        <v>21750</v>
      </c>
      <c r="AB1127" s="126">
        <f>+Y1127*F1127</f>
        <v>17250</v>
      </c>
    </row>
    <row r="1128" spans="1:28" x14ac:dyDescent="0.25">
      <c r="B1128" s="31">
        <v>42388</v>
      </c>
      <c r="C1128" s="16">
        <v>46316</v>
      </c>
      <c r="D1128" s="23">
        <v>10283</v>
      </c>
      <c r="E1128" s="23" t="s">
        <v>86</v>
      </c>
      <c r="F1128" s="23">
        <v>14</v>
      </c>
      <c r="G1128" s="231"/>
      <c r="H1128" s="23" t="s">
        <v>50</v>
      </c>
      <c r="I1128" s="23"/>
      <c r="J1128" s="23"/>
      <c r="K1128" s="23"/>
      <c r="L1128" s="23">
        <v>0</v>
      </c>
      <c r="M1128" s="69"/>
      <c r="N1128" s="68">
        <v>0</v>
      </c>
      <c r="O1128" s="23"/>
      <c r="P1128" s="23"/>
      <c r="Q1128" s="23"/>
      <c r="R1128" s="23"/>
      <c r="S1128" s="23"/>
      <c r="T1128" s="69"/>
    </row>
    <row r="1129" spans="1:28" x14ac:dyDescent="0.25">
      <c r="B1129" s="31">
        <v>42388</v>
      </c>
      <c r="C1129" s="16">
        <v>46317</v>
      </c>
      <c r="D1129" s="23">
        <v>10282</v>
      </c>
      <c r="E1129" s="23" t="s">
        <v>109</v>
      </c>
      <c r="F1129" s="23">
        <v>14</v>
      </c>
      <c r="G1129" s="231"/>
      <c r="H1129" s="23" t="s">
        <v>50</v>
      </c>
      <c r="I1129" s="23"/>
      <c r="J1129" s="23"/>
      <c r="K1129" s="23"/>
      <c r="L1129" s="23">
        <v>0</v>
      </c>
      <c r="M1129" s="69"/>
      <c r="N1129" s="68">
        <v>0</v>
      </c>
      <c r="O1129" s="23"/>
      <c r="P1129" s="23"/>
      <c r="Q1129" s="23"/>
      <c r="R1129" s="23"/>
      <c r="S1129" s="23"/>
      <c r="T1129" s="69"/>
    </row>
    <row r="1130" spans="1:28" x14ac:dyDescent="0.25">
      <c r="B1130" s="31">
        <v>42388</v>
      </c>
      <c r="C1130" s="16">
        <v>46318</v>
      </c>
      <c r="D1130" s="23">
        <v>10285</v>
      </c>
      <c r="E1130" s="23" t="s">
        <v>202</v>
      </c>
      <c r="F1130" s="23">
        <v>14</v>
      </c>
      <c r="G1130" s="231"/>
      <c r="H1130" s="23" t="s">
        <v>50</v>
      </c>
      <c r="I1130" s="23"/>
      <c r="J1130" s="23"/>
      <c r="K1130" s="23"/>
      <c r="L1130" s="23">
        <v>0</v>
      </c>
      <c r="M1130" s="69"/>
      <c r="N1130" s="68">
        <v>0</v>
      </c>
      <c r="O1130" s="23"/>
      <c r="P1130" s="23"/>
      <c r="Q1130" s="23"/>
      <c r="R1130" s="23"/>
      <c r="S1130" s="23"/>
      <c r="T1130" s="69"/>
    </row>
    <row r="1131" spans="1:28" ht="15.75" thickBot="1" x14ac:dyDescent="0.3">
      <c r="A1131" s="296"/>
      <c r="B1131" s="569">
        <v>42388</v>
      </c>
      <c r="C1131" s="600">
        <v>46319</v>
      </c>
      <c r="D1131" s="588"/>
      <c r="E1131" s="588" t="s">
        <v>138</v>
      </c>
      <c r="F1131" s="588">
        <v>15</v>
      </c>
      <c r="G1131" s="593"/>
      <c r="H1131" s="594" t="s">
        <v>51</v>
      </c>
      <c r="I1131" s="574">
        <v>0</v>
      </c>
      <c r="J1131" s="42"/>
      <c r="K1131" s="42"/>
      <c r="L1131" s="588"/>
      <c r="M1131" s="71"/>
      <c r="N1131" s="70">
        <v>0</v>
      </c>
      <c r="O1131" s="42"/>
      <c r="P1131" s="42"/>
      <c r="Q1131" s="42"/>
      <c r="R1131" s="42"/>
      <c r="S1131" s="42"/>
      <c r="T1131" s="71"/>
    </row>
    <row r="1132" spans="1:28" ht="15.75" thickBot="1" x14ac:dyDescent="0.3">
      <c r="B1132" s="550">
        <v>42389</v>
      </c>
      <c r="C1132" s="233">
        <v>46320</v>
      </c>
      <c r="D1132" s="32"/>
      <c r="E1132" s="116" t="s">
        <v>140</v>
      </c>
      <c r="F1132" s="116">
        <v>15</v>
      </c>
      <c r="G1132" s="557"/>
      <c r="H1132" s="558" t="s">
        <v>51</v>
      </c>
      <c r="I1132" s="78">
        <v>0</v>
      </c>
      <c r="J1132" s="32"/>
      <c r="K1132" s="32"/>
      <c r="L1132" s="32"/>
      <c r="M1132" s="80"/>
      <c r="N1132" s="78">
        <v>0</v>
      </c>
      <c r="O1132" s="32"/>
      <c r="P1132" s="32"/>
      <c r="Q1132" s="32"/>
      <c r="R1132" s="32"/>
      <c r="S1132" s="32"/>
      <c r="T1132" s="80"/>
    </row>
    <row r="1133" spans="1:28" ht="15.75" thickBot="1" x14ac:dyDescent="0.3">
      <c r="A1133" s="196"/>
      <c r="B1133" s="549">
        <v>42389</v>
      </c>
      <c r="C1133" s="544">
        <v>46321</v>
      </c>
      <c r="D1133" s="155"/>
      <c r="E1133" s="94" t="s">
        <v>67</v>
      </c>
      <c r="F1133" s="94">
        <v>15</v>
      </c>
      <c r="G1133" s="232">
        <v>85000</v>
      </c>
      <c r="H1133" s="94" t="s">
        <v>25</v>
      </c>
      <c r="I1133" s="155">
        <v>0</v>
      </c>
      <c r="J1133" s="23"/>
      <c r="K1133" s="23"/>
      <c r="L1133" s="94"/>
      <c r="M1133" s="69"/>
      <c r="N1133" s="68">
        <v>0</v>
      </c>
      <c r="O1133" s="23"/>
      <c r="P1133" s="23"/>
      <c r="Q1133" s="23"/>
      <c r="R1133" s="23"/>
      <c r="S1133" s="23"/>
      <c r="T1133" s="64">
        <v>2897</v>
      </c>
      <c r="U1133" s="292">
        <f t="shared" ref="U1133" si="312">+G1133/F1133</f>
        <v>5666.666666666667</v>
      </c>
      <c r="V1133" s="124">
        <v>2500</v>
      </c>
      <c r="W1133" s="125">
        <f>+U1133-V1133</f>
        <v>3166.666666666667</v>
      </c>
      <c r="X1133" s="125">
        <f>+W1133-Y1133</f>
        <v>1733.3333333333335</v>
      </c>
      <c r="Y1133" s="125">
        <f>(U1133-5000)/2+1100</f>
        <v>1433.3333333333335</v>
      </c>
      <c r="Z1133" s="125">
        <f>+V1133*F1133</f>
        <v>37500</v>
      </c>
      <c r="AA1133" s="125">
        <f>+X1133*F1133</f>
        <v>26000.000000000004</v>
      </c>
      <c r="AB1133" s="126">
        <f>+Y1133*F1133</f>
        <v>21500.000000000004</v>
      </c>
    </row>
    <row r="1134" spans="1:28" ht="15.75" thickBot="1" x14ac:dyDescent="0.3">
      <c r="B1134" s="31">
        <v>42389</v>
      </c>
      <c r="C1134" s="16">
        <v>46322</v>
      </c>
      <c r="D1134" s="23"/>
      <c r="E1134" s="23" t="s">
        <v>120</v>
      </c>
      <c r="F1134" s="23">
        <v>14</v>
      </c>
      <c r="G1134" s="231"/>
      <c r="H1134" s="23" t="s">
        <v>50</v>
      </c>
      <c r="I1134" s="23"/>
      <c r="J1134" s="23"/>
      <c r="K1134" s="23"/>
      <c r="L1134" s="23">
        <v>0</v>
      </c>
      <c r="M1134" s="69"/>
      <c r="N1134" s="68">
        <v>0</v>
      </c>
      <c r="O1134" s="23"/>
      <c r="P1134" s="23"/>
      <c r="Q1134" s="23"/>
      <c r="R1134" s="23"/>
      <c r="S1134" s="23"/>
      <c r="T1134" s="69"/>
    </row>
    <row r="1135" spans="1:28" ht="15.75" thickBot="1" x14ac:dyDescent="0.3">
      <c r="A1135" s="566"/>
      <c r="B1135" s="550">
        <v>42389</v>
      </c>
      <c r="C1135" s="591">
        <v>46323</v>
      </c>
      <c r="D1135" s="116"/>
      <c r="E1135" s="226" t="s">
        <v>80</v>
      </c>
      <c r="F1135" s="116">
        <v>15</v>
      </c>
      <c r="G1135" s="554">
        <f>+F1135*5100</f>
        <v>76500</v>
      </c>
      <c r="H1135" s="227" t="s">
        <v>22</v>
      </c>
      <c r="I1135" s="226">
        <v>0</v>
      </c>
      <c r="J1135" s="23"/>
      <c r="K1135" s="23"/>
      <c r="L1135" s="116"/>
      <c r="M1135" s="69"/>
      <c r="N1135" s="68">
        <v>0</v>
      </c>
      <c r="O1135" s="23"/>
      <c r="P1135" s="23"/>
      <c r="Q1135" s="23"/>
      <c r="R1135" s="23"/>
      <c r="S1135" s="23"/>
      <c r="T1135" s="69"/>
      <c r="U1135" s="292">
        <f t="shared" ref="U1135" si="313">+G1135/F1135</f>
        <v>5100</v>
      </c>
      <c r="V1135" s="124">
        <v>2500</v>
      </c>
      <c r="W1135" s="125">
        <f>+U1135-V1135</f>
        <v>2600</v>
      </c>
      <c r="X1135" s="125">
        <f>+W1135-Y1135</f>
        <v>1450</v>
      </c>
      <c r="Y1135" s="125">
        <f>(U1135-5000)/2+1100</f>
        <v>1150</v>
      </c>
      <c r="Z1135" s="125">
        <f>+V1135*F1135</f>
        <v>37500</v>
      </c>
      <c r="AA1135" s="125">
        <f>+X1135*F1135</f>
        <v>21750</v>
      </c>
      <c r="AB1135" s="126">
        <f>+Y1135*F1135</f>
        <v>17250</v>
      </c>
    </row>
    <row r="1136" spans="1:28" ht="15.75" thickBot="1" x14ac:dyDescent="0.3">
      <c r="B1136" s="31">
        <v>42389</v>
      </c>
      <c r="C1136" s="16">
        <v>46324</v>
      </c>
      <c r="D1136" s="23">
        <v>10287</v>
      </c>
      <c r="E1136" s="23" t="s">
        <v>94</v>
      </c>
      <c r="F1136" s="23">
        <v>14</v>
      </c>
      <c r="G1136" s="231"/>
      <c r="H1136" s="23" t="s">
        <v>50</v>
      </c>
      <c r="I1136" s="23"/>
      <c r="J1136" s="23"/>
      <c r="K1136" s="23"/>
      <c r="L1136" s="23">
        <v>0</v>
      </c>
      <c r="M1136" s="69"/>
      <c r="N1136" s="68">
        <v>0</v>
      </c>
      <c r="O1136" s="23"/>
      <c r="P1136" s="23"/>
      <c r="Q1136" s="23"/>
      <c r="R1136" s="23"/>
      <c r="S1136" s="23"/>
      <c r="T1136" s="69"/>
    </row>
    <row r="1137" spans="1:28" ht="15.75" thickBot="1" x14ac:dyDescent="0.3">
      <c r="A1137" s="196"/>
      <c r="B1137" s="550">
        <v>42389</v>
      </c>
      <c r="C1137" s="572">
        <v>46325</v>
      </c>
      <c r="D1137" s="156"/>
      <c r="E1137" s="116" t="s">
        <v>242</v>
      </c>
      <c r="F1137" s="116">
        <v>7</v>
      </c>
      <c r="G1137" s="557">
        <v>39662</v>
      </c>
      <c r="H1137" s="116" t="s">
        <v>25</v>
      </c>
      <c r="I1137" s="156">
        <v>0</v>
      </c>
      <c r="J1137" s="23"/>
      <c r="K1137" s="23"/>
      <c r="L1137" s="116"/>
      <c r="M1137" s="69"/>
      <c r="N1137" s="68">
        <v>0</v>
      </c>
      <c r="O1137" s="23"/>
      <c r="P1137" s="23"/>
      <c r="Q1137" s="23"/>
      <c r="R1137" s="23"/>
      <c r="S1137" s="23"/>
      <c r="T1137" s="64">
        <v>2898</v>
      </c>
      <c r="U1137" s="292">
        <f t="shared" ref="U1137" si="314">+G1137/F1137</f>
        <v>5666</v>
      </c>
      <c r="V1137" s="124">
        <v>2500</v>
      </c>
      <c r="W1137" s="125">
        <f>+U1137-V1137</f>
        <v>3166</v>
      </c>
      <c r="X1137" s="125">
        <f>+W1137-Y1137</f>
        <v>1733</v>
      </c>
      <c r="Y1137" s="125">
        <f>(U1137-5000)/2+1100</f>
        <v>1433</v>
      </c>
      <c r="Z1137" s="125">
        <f>+V1137*F1137</f>
        <v>17500</v>
      </c>
      <c r="AA1137" s="125">
        <f>+X1137*F1137</f>
        <v>12131</v>
      </c>
      <c r="AB1137" s="126">
        <f>+Y1137*F1137</f>
        <v>10031</v>
      </c>
    </row>
    <row r="1138" spans="1:28" x14ac:dyDescent="0.25">
      <c r="B1138" s="31">
        <v>42389</v>
      </c>
      <c r="C1138" s="16">
        <v>46326</v>
      </c>
      <c r="D1138" s="23">
        <v>10294</v>
      </c>
      <c r="E1138" s="23" t="s">
        <v>113</v>
      </c>
      <c r="F1138" s="23">
        <v>14</v>
      </c>
      <c r="G1138" s="231"/>
      <c r="H1138" s="23" t="s">
        <v>50</v>
      </c>
      <c r="I1138" s="23"/>
      <c r="J1138" s="23"/>
      <c r="K1138" s="23"/>
      <c r="L1138" s="23">
        <v>0</v>
      </c>
      <c r="M1138" s="69"/>
      <c r="N1138" s="68">
        <v>0</v>
      </c>
      <c r="O1138" s="23"/>
      <c r="P1138" s="23"/>
      <c r="Q1138" s="23"/>
      <c r="R1138" s="23"/>
      <c r="S1138" s="23"/>
      <c r="T1138" s="69"/>
    </row>
    <row r="1139" spans="1:28" ht="15.75" thickBot="1" x14ac:dyDescent="0.3">
      <c r="B1139" s="31">
        <v>42389</v>
      </c>
      <c r="C1139" s="16">
        <v>46327</v>
      </c>
      <c r="D1139" s="23">
        <v>10290</v>
      </c>
      <c r="E1139" s="23" t="s">
        <v>90</v>
      </c>
      <c r="F1139" s="23">
        <v>14</v>
      </c>
      <c r="G1139" s="231"/>
      <c r="H1139" s="23" t="s">
        <v>50</v>
      </c>
      <c r="I1139" s="23"/>
      <c r="J1139" s="23"/>
      <c r="K1139" s="23"/>
      <c r="L1139" s="23">
        <v>0</v>
      </c>
      <c r="M1139" s="69"/>
      <c r="N1139" s="68">
        <v>0</v>
      </c>
      <c r="O1139" s="23"/>
      <c r="P1139" s="23"/>
      <c r="Q1139" s="23"/>
      <c r="R1139" s="23"/>
      <c r="S1139" s="23"/>
      <c r="T1139" s="69"/>
    </row>
    <row r="1140" spans="1:28" ht="15.75" thickBot="1" x14ac:dyDescent="0.3">
      <c r="A1140" s="567"/>
      <c r="B1140" s="550">
        <v>42389</v>
      </c>
      <c r="C1140" s="591">
        <v>46328</v>
      </c>
      <c r="D1140" s="32"/>
      <c r="E1140" s="226" t="s">
        <v>749</v>
      </c>
      <c r="F1140" s="116">
        <v>15</v>
      </c>
      <c r="G1140" s="554">
        <f>+F1140*5100</f>
        <v>76500</v>
      </c>
      <c r="H1140" s="227" t="s">
        <v>22</v>
      </c>
      <c r="I1140" s="78">
        <v>0</v>
      </c>
      <c r="J1140" s="23"/>
      <c r="K1140" s="23"/>
      <c r="L1140" s="32"/>
      <c r="M1140" s="69"/>
      <c r="N1140" s="68">
        <v>0</v>
      </c>
      <c r="O1140" s="23"/>
      <c r="P1140" s="23"/>
      <c r="Q1140" s="23"/>
      <c r="R1140" s="23"/>
      <c r="S1140" s="23"/>
      <c r="T1140" s="69"/>
      <c r="U1140" s="292">
        <f t="shared" ref="U1140" si="315">+G1140/F1140</f>
        <v>5100</v>
      </c>
      <c r="V1140" s="124">
        <v>2500</v>
      </c>
      <c r="W1140" s="125">
        <f>+U1140-V1140</f>
        <v>2600</v>
      </c>
      <c r="X1140" s="125">
        <f>+W1140-Y1140</f>
        <v>1450</v>
      </c>
      <c r="Y1140" s="125">
        <f>(U1140-5000)/2+1100</f>
        <v>1150</v>
      </c>
      <c r="Z1140" s="125">
        <f>+V1140*F1140</f>
        <v>37500</v>
      </c>
      <c r="AA1140" s="125">
        <f>+X1140*F1140</f>
        <v>21750</v>
      </c>
      <c r="AB1140" s="126">
        <f>+Y1140*F1140</f>
        <v>17250</v>
      </c>
    </row>
    <row r="1141" spans="1:28" x14ac:dyDescent="0.25">
      <c r="A1141" s="196"/>
      <c r="B1141" s="31">
        <v>42389</v>
      </c>
      <c r="C1141" s="240">
        <v>46329</v>
      </c>
      <c r="D1141" s="577"/>
      <c r="E1141" s="23" t="s">
        <v>111</v>
      </c>
      <c r="F1141" s="23">
        <v>15</v>
      </c>
      <c r="G1141" s="231">
        <v>85000</v>
      </c>
      <c r="H1141" s="23" t="s">
        <v>25</v>
      </c>
      <c r="I1141" s="577">
        <v>0</v>
      </c>
      <c r="J1141" s="23"/>
      <c r="K1141" s="23"/>
      <c r="L1141" s="23"/>
      <c r="M1141" s="69"/>
      <c r="N1141" s="68">
        <v>0</v>
      </c>
      <c r="O1141" s="23"/>
      <c r="P1141" s="23"/>
      <c r="Q1141" s="23"/>
      <c r="R1141" s="23"/>
      <c r="S1141" s="23"/>
      <c r="T1141" s="64">
        <v>2899</v>
      </c>
      <c r="U1141" s="289">
        <f t="shared" ref="U1141:U1142" si="316">+G1141/F1141</f>
        <v>5666.666666666667</v>
      </c>
      <c r="V1141" s="117">
        <v>2500</v>
      </c>
      <c r="W1141" s="118">
        <f>+U1141-V1141</f>
        <v>3166.666666666667</v>
      </c>
      <c r="X1141" s="118">
        <f>+W1141-Y1141</f>
        <v>1733.3333333333335</v>
      </c>
      <c r="Y1141" s="118">
        <f>(U1141-5000)/2+1100</f>
        <v>1433.3333333333335</v>
      </c>
      <c r="Z1141" s="118">
        <f>+V1141*F1141</f>
        <v>37500</v>
      </c>
      <c r="AA1141" s="118">
        <f>+X1141*F1141</f>
        <v>26000.000000000004</v>
      </c>
      <c r="AB1141" s="119">
        <f>+Y1141*F1141</f>
        <v>21500.000000000004</v>
      </c>
    </row>
    <row r="1142" spans="1:28" ht="15.75" thickBot="1" x14ac:dyDescent="0.3">
      <c r="A1142" s="196"/>
      <c r="B1142" s="549">
        <v>42389</v>
      </c>
      <c r="C1142" s="544">
        <v>46330</v>
      </c>
      <c r="D1142" s="155"/>
      <c r="E1142" s="94" t="s">
        <v>187</v>
      </c>
      <c r="F1142" s="94">
        <v>15</v>
      </c>
      <c r="G1142" s="232">
        <v>85000</v>
      </c>
      <c r="H1142" s="94" t="s">
        <v>25</v>
      </c>
      <c r="I1142" s="155">
        <v>0</v>
      </c>
      <c r="J1142" s="23"/>
      <c r="K1142" s="23"/>
      <c r="L1142" s="94"/>
      <c r="M1142" s="69"/>
      <c r="N1142" s="68">
        <v>0</v>
      </c>
      <c r="O1142" s="23"/>
      <c r="P1142" s="23"/>
      <c r="Q1142" s="23"/>
      <c r="R1142" s="23"/>
      <c r="S1142" s="23"/>
      <c r="T1142" s="64">
        <v>2900</v>
      </c>
      <c r="U1142" s="291">
        <f t="shared" si="316"/>
        <v>5666.666666666667</v>
      </c>
      <c r="V1142" s="121">
        <v>2500</v>
      </c>
      <c r="W1142" s="122">
        <f>+U1142-V1142</f>
        <v>3166.666666666667</v>
      </c>
      <c r="X1142" s="122">
        <f>+W1142-Y1142</f>
        <v>1733.3333333333335</v>
      </c>
      <c r="Y1142" s="122">
        <f>(U1142-5000)/2+1100</f>
        <v>1433.3333333333335</v>
      </c>
      <c r="Z1142" s="122">
        <f>+V1142*F1142</f>
        <v>37500</v>
      </c>
      <c r="AA1142" s="122">
        <f>+X1142*F1142</f>
        <v>26000.000000000004</v>
      </c>
      <c r="AB1142" s="123">
        <f>+Y1142*F1142</f>
        <v>21500.000000000004</v>
      </c>
    </row>
    <row r="1143" spans="1:28" x14ac:dyDescent="0.25">
      <c r="B1143" s="31">
        <v>42389</v>
      </c>
      <c r="C1143" s="16">
        <v>46331</v>
      </c>
      <c r="D1143" s="23">
        <v>10289</v>
      </c>
      <c r="E1143" s="23" t="s">
        <v>117</v>
      </c>
      <c r="F1143" s="23">
        <v>14</v>
      </c>
      <c r="G1143" s="231"/>
      <c r="H1143" s="23" t="s">
        <v>50</v>
      </c>
      <c r="I1143" s="23"/>
      <c r="J1143" s="23"/>
      <c r="K1143" s="23"/>
      <c r="L1143" s="23">
        <v>0</v>
      </c>
      <c r="M1143" s="69"/>
      <c r="N1143" s="68">
        <v>0</v>
      </c>
      <c r="O1143" s="23"/>
      <c r="P1143" s="23"/>
      <c r="Q1143" s="23"/>
      <c r="R1143" s="23"/>
      <c r="S1143" s="23"/>
      <c r="T1143" s="69"/>
    </row>
    <row r="1144" spans="1:28" x14ac:dyDescent="0.25">
      <c r="B1144" s="31">
        <v>42389</v>
      </c>
      <c r="C1144" s="16">
        <v>46332</v>
      </c>
      <c r="D1144" s="23">
        <v>10291</v>
      </c>
      <c r="E1144" s="23" t="s">
        <v>101</v>
      </c>
      <c r="F1144" s="23">
        <v>14</v>
      </c>
      <c r="G1144" s="231"/>
      <c r="H1144" s="23" t="s">
        <v>50</v>
      </c>
      <c r="I1144" s="23"/>
      <c r="J1144" s="23"/>
      <c r="K1144" s="23"/>
      <c r="L1144" s="23">
        <v>0</v>
      </c>
      <c r="M1144" s="69"/>
      <c r="N1144" s="68">
        <v>0</v>
      </c>
      <c r="O1144" s="23"/>
      <c r="P1144" s="23"/>
      <c r="Q1144" s="23"/>
      <c r="R1144" s="23"/>
      <c r="S1144" s="23"/>
      <c r="T1144" s="69"/>
    </row>
    <row r="1145" spans="1:28" x14ac:dyDescent="0.25">
      <c r="B1145" s="31">
        <v>42389</v>
      </c>
      <c r="C1145" s="16">
        <v>46333</v>
      </c>
      <c r="D1145" s="23">
        <v>10293</v>
      </c>
      <c r="E1145" s="23" t="s">
        <v>86</v>
      </c>
      <c r="F1145" s="23">
        <v>14</v>
      </c>
      <c r="G1145" s="231"/>
      <c r="H1145" s="23" t="s">
        <v>50</v>
      </c>
      <c r="I1145" s="23"/>
      <c r="J1145" s="23"/>
      <c r="K1145" s="23"/>
      <c r="L1145" s="23">
        <v>0</v>
      </c>
      <c r="M1145" s="69"/>
      <c r="N1145" s="68">
        <v>0</v>
      </c>
      <c r="O1145" s="23"/>
      <c r="P1145" s="23"/>
      <c r="Q1145" s="23"/>
      <c r="R1145" s="23"/>
      <c r="S1145" s="23"/>
      <c r="T1145" s="69"/>
    </row>
    <row r="1146" spans="1:28" ht="15.75" thickBot="1" x14ac:dyDescent="0.3">
      <c r="B1146" s="31">
        <v>42389</v>
      </c>
      <c r="C1146" s="16">
        <v>46334</v>
      </c>
      <c r="D1146" s="23">
        <v>10292</v>
      </c>
      <c r="E1146" s="23" t="s">
        <v>109</v>
      </c>
      <c r="F1146" s="23">
        <v>14</v>
      </c>
      <c r="G1146" s="231"/>
      <c r="H1146" s="23" t="s">
        <v>50</v>
      </c>
      <c r="I1146" s="23"/>
      <c r="J1146" s="23"/>
      <c r="K1146" s="23"/>
      <c r="L1146" s="23">
        <v>0</v>
      </c>
      <c r="M1146" s="69"/>
      <c r="N1146" s="68">
        <v>0</v>
      </c>
      <c r="O1146" s="23"/>
      <c r="P1146" s="23"/>
      <c r="Q1146" s="23"/>
      <c r="R1146" s="23"/>
      <c r="S1146" s="23"/>
      <c r="T1146" s="69"/>
    </row>
    <row r="1147" spans="1:28" ht="15.75" thickBot="1" x14ac:dyDescent="0.3">
      <c r="A1147" s="196"/>
      <c r="B1147" s="550">
        <v>42389</v>
      </c>
      <c r="C1147" s="572">
        <v>46335</v>
      </c>
      <c r="D1147" s="156"/>
      <c r="E1147" s="116" t="s">
        <v>591</v>
      </c>
      <c r="F1147" s="116">
        <v>15</v>
      </c>
      <c r="G1147" s="557">
        <v>85000</v>
      </c>
      <c r="H1147" s="116" t="s">
        <v>25</v>
      </c>
      <c r="I1147" s="156">
        <v>0</v>
      </c>
      <c r="J1147" s="23"/>
      <c r="K1147" s="23"/>
      <c r="L1147" s="116"/>
      <c r="M1147" s="69"/>
      <c r="N1147" s="68">
        <v>0</v>
      </c>
      <c r="O1147" s="23"/>
      <c r="P1147" s="23"/>
      <c r="Q1147" s="23"/>
      <c r="R1147" s="23"/>
      <c r="S1147" s="23"/>
      <c r="T1147" s="64">
        <v>2901</v>
      </c>
      <c r="U1147" s="292">
        <f t="shared" ref="U1147" si="317">+G1147/F1147</f>
        <v>5666.666666666667</v>
      </c>
      <c r="V1147" s="124">
        <v>2500</v>
      </c>
      <c r="W1147" s="125">
        <f>+U1147-V1147</f>
        <v>3166.666666666667</v>
      </c>
      <c r="X1147" s="125">
        <f>+W1147-Y1147</f>
        <v>1733.3333333333335</v>
      </c>
      <c r="Y1147" s="125">
        <f>(U1147-5000)/2+1100</f>
        <v>1433.3333333333335</v>
      </c>
      <c r="Z1147" s="125">
        <f>+V1147*F1147</f>
        <v>37500</v>
      </c>
      <c r="AA1147" s="125">
        <f>+X1147*F1147</f>
        <v>26000.000000000004</v>
      </c>
      <c r="AB1147" s="126">
        <f>+Y1147*F1147</f>
        <v>21500.000000000004</v>
      </c>
    </row>
    <row r="1148" spans="1:28" x14ac:dyDescent="0.25">
      <c r="B1148" s="31">
        <v>42389</v>
      </c>
      <c r="C1148" s="16">
        <v>46336</v>
      </c>
      <c r="D1148" s="23">
        <v>10295</v>
      </c>
      <c r="E1148" s="23" t="s">
        <v>202</v>
      </c>
      <c r="F1148" s="23">
        <v>14</v>
      </c>
      <c r="G1148" s="231"/>
      <c r="H1148" s="23" t="s">
        <v>50</v>
      </c>
      <c r="I1148" s="23">
        <v>0</v>
      </c>
      <c r="J1148" s="23"/>
      <c r="K1148" s="23"/>
      <c r="L1148" s="23"/>
      <c r="M1148" s="69"/>
      <c r="N1148" s="68">
        <v>0</v>
      </c>
      <c r="O1148" s="23"/>
      <c r="P1148" s="23"/>
      <c r="Q1148" s="23"/>
      <c r="R1148" s="23"/>
      <c r="S1148" s="23"/>
      <c r="T1148" s="69"/>
    </row>
    <row r="1149" spans="1:28" x14ac:dyDescent="0.25">
      <c r="B1149" s="31">
        <v>42389</v>
      </c>
      <c r="C1149" s="16">
        <v>46337</v>
      </c>
      <c r="D1149" s="23">
        <v>10296</v>
      </c>
      <c r="E1149" s="23" t="s">
        <v>90</v>
      </c>
      <c r="F1149" s="23">
        <v>14</v>
      </c>
      <c r="G1149" s="231"/>
      <c r="H1149" s="23" t="s">
        <v>50</v>
      </c>
      <c r="I1149" s="23"/>
      <c r="J1149" s="23"/>
      <c r="K1149" s="23"/>
      <c r="L1149" s="23">
        <v>0</v>
      </c>
      <c r="M1149" s="69"/>
      <c r="N1149" s="68">
        <v>0</v>
      </c>
      <c r="O1149" s="23"/>
      <c r="P1149" s="23"/>
      <c r="Q1149" s="23"/>
      <c r="R1149" s="23"/>
      <c r="S1149" s="23"/>
      <c r="T1149" s="69"/>
    </row>
    <row r="1150" spans="1:28" x14ac:dyDescent="0.25">
      <c r="B1150" s="550">
        <v>42389</v>
      </c>
      <c r="C1150" s="233">
        <v>46338</v>
      </c>
      <c r="D1150" s="116"/>
      <c r="E1150" s="116" t="s">
        <v>821</v>
      </c>
      <c r="F1150" s="116">
        <v>15</v>
      </c>
      <c r="G1150" s="557"/>
      <c r="H1150" s="558" t="s">
        <v>537</v>
      </c>
      <c r="I1150" s="226"/>
      <c r="J1150" s="23"/>
      <c r="K1150" s="23"/>
      <c r="L1150" s="116"/>
      <c r="M1150" s="69">
        <v>0</v>
      </c>
      <c r="N1150" s="68">
        <v>0</v>
      </c>
      <c r="O1150" s="23"/>
      <c r="P1150" s="23"/>
      <c r="Q1150" s="23"/>
      <c r="R1150" s="23"/>
      <c r="S1150" s="23"/>
      <c r="T1150" s="69"/>
    </row>
    <row r="1151" spans="1:28" ht="15.75" thickBot="1" x14ac:dyDescent="0.3">
      <c r="B1151" s="31">
        <v>42389</v>
      </c>
      <c r="C1151" s="16">
        <v>46339</v>
      </c>
      <c r="D1151" s="23">
        <v>10300</v>
      </c>
      <c r="E1151" s="23" t="s">
        <v>101</v>
      </c>
      <c r="F1151" s="23">
        <v>14</v>
      </c>
      <c r="G1151" s="231"/>
      <c r="H1151" s="23" t="s">
        <v>50</v>
      </c>
      <c r="I1151" s="23"/>
      <c r="J1151" s="23"/>
      <c r="K1151" s="23"/>
      <c r="L1151" s="23">
        <v>0</v>
      </c>
      <c r="M1151" s="69"/>
      <c r="N1151" s="68"/>
      <c r="O1151" s="23">
        <v>0</v>
      </c>
      <c r="P1151" s="23"/>
      <c r="Q1151" s="23"/>
      <c r="R1151" s="23"/>
      <c r="S1151" s="23"/>
      <c r="T1151" s="69"/>
    </row>
    <row r="1152" spans="1:28" x14ac:dyDescent="0.25">
      <c r="A1152" s="196"/>
      <c r="B1152" s="41">
        <v>42389</v>
      </c>
      <c r="C1152" s="350">
        <v>46340</v>
      </c>
      <c r="D1152" s="579"/>
      <c r="E1152" s="32" t="s">
        <v>63</v>
      </c>
      <c r="F1152" s="32">
        <v>7</v>
      </c>
      <c r="G1152" s="234">
        <v>39662</v>
      </c>
      <c r="H1152" s="32" t="s">
        <v>25</v>
      </c>
      <c r="I1152" s="579">
        <v>0</v>
      </c>
      <c r="J1152" s="23"/>
      <c r="K1152" s="23"/>
      <c r="L1152" s="32"/>
      <c r="M1152" s="69"/>
      <c r="N1152" s="68">
        <v>0</v>
      </c>
      <c r="O1152" s="23"/>
      <c r="P1152" s="23"/>
      <c r="Q1152" s="23"/>
      <c r="R1152" s="23"/>
      <c r="S1152" s="23"/>
      <c r="T1152" s="64">
        <v>2905</v>
      </c>
      <c r="U1152" s="289">
        <f t="shared" ref="U1152:U1156" si="318">+G1152/F1152</f>
        <v>5666</v>
      </c>
      <c r="V1152" s="117">
        <v>2500</v>
      </c>
      <c r="W1152" s="118">
        <f t="shared" ref="W1152:W1157" si="319">+U1152-V1152</f>
        <v>3166</v>
      </c>
      <c r="X1152" s="118">
        <f t="shared" ref="X1152:X1157" si="320">+W1152-Y1152</f>
        <v>1733</v>
      </c>
      <c r="Y1152" s="118">
        <f t="shared" ref="Y1152:Y1157" si="321">(U1152-5000)/2+1100</f>
        <v>1433</v>
      </c>
      <c r="Z1152" s="118">
        <f t="shared" ref="Z1152:Z1157" si="322">+V1152*F1152</f>
        <v>17500</v>
      </c>
      <c r="AA1152" s="118">
        <f t="shared" ref="AA1152:AA1157" si="323">+X1152*F1152</f>
        <v>12131</v>
      </c>
      <c r="AB1152" s="119">
        <f t="shared" ref="AB1152:AB1157" si="324">+Y1152*F1152</f>
        <v>10031</v>
      </c>
    </row>
    <row r="1153" spans="1:28" x14ac:dyDescent="0.25">
      <c r="A1153" s="196"/>
      <c r="B1153" s="31">
        <v>42389</v>
      </c>
      <c r="C1153" s="240">
        <v>46341</v>
      </c>
      <c r="D1153" s="577"/>
      <c r="E1153" s="23" t="s">
        <v>78</v>
      </c>
      <c r="F1153" s="23">
        <v>7</v>
      </c>
      <c r="G1153" s="231">
        <v>39662</v>
      </c>
      <c r="H1153" s="23" t="s">
        <v>25</v>
      </c>
      <c r="I1153" s="577">
        <v>0</v>
      </c>
      <c r="J1153" s="23"/>
      <c r="K1153" s="23"/>
      <c r="L1153" s="23"/>
      <c r="M1153" s="69"/>
      <c r="N1153" s="68"/>
      <c r="O1153" s="23">
        <v>0</v>
      </c>
      <c r="P1153" s="23"/>
      <c r="Q1153" s="23"/>
      <c r="R1153" s="23"/>
      <c r="S1153" s="23"/>
      <c r="T1153" s="64">
        <v>2904</v>
      </c>
      <c r="U1153" s="290">
        <f t="shared" si="318"/>
        <v>5666</v>
      </c>
      <c r="V1153" s="21">
        <v>2500</v>
      </c>
      <c r="W1153" s="22">
        <f t="shared" si="319"/>
        <v>3166</v>
      </c>
      <c r="X1153" s="22">
        <f t="shared" si="320"/>
        <v>1733</v>
      </c>
      <c r="Y1153" s="22">
        <f t="shared" si="321"/>
        <v>1433</v>
      </c>
      <c r="Z1153" s="22">
        <f t="shared" si="322"/>
        <v>17500</v>
      </c>
      <c r="AA1153" s="22">
        <f t="shared" si="323"/>
        <v>12131</v>
      </c>
      <c r="AB1153" s="120">
        <f t="shared" si="324"/>
        <v>10031</v>
      </c>
    </row>
    <row r="1154" spans="1:28" x14ac:dyDescent="0.25">
      <c r="A1154" s="196"/>
      <c r="B1154" s="31">
        <v>42389</v>
      </c>
      <c r="C1154" s="240">
        <v>46342</v>
      </c>
      <c r="D1154" s="577"/>
      <c r="E1154" s="23" t="s">
        <v>822</v>
      </c>
      <c r="F1154" s="23">
        <v>7</v>
      </c>
      <c r="G1154" s="231">
        <v>39662</v>
      </c>
      <c r="H1154" s="23" t="s">
        <v>25</v>
      </c>
      <c r="I1154" s="577">
        <v>0</v>
      </c>
      <c r="J1154" s="23"/>
      <c r="K1154" s="23"/>
      <c r="L1154" s="23"/>
      <c r="M1154" s="69"/>
      <c r="N1154" s="68">
        <v>0</v>
      </c>
      <c r="O1154" s="23"/>
      <c r="P1154" s="23"/>
      <c r="Q1154" s="23"/>
      <c r="R1154" s="23"/>
      <c r="S1154" s="23"/>
      <c r="T1154" s="64">
        <v>2903</v>
      </c>
      <c r="U1154" s="290">
        <f t="shared" si="318"/>
        <v>5666</v>
      </c>
      <c r="V1154" s="21">
        <v>2500</v>
      </c>
      <c r="W1154" s="22">
        <f t="shared" si="319"/>
        <v>3166</v>
      </c>
      <c r="X1154" s="22">
        <f t="shared" si="320"/>
        <v>1733</v>
      </c>
      <c r="Y1154" s="22">
        <f t="shared" si="321"/>
        <v>1433</v>
      </c>
      <c r="Z1154" s="22">
        <f t="shared" si="322"/>
        <v>17500</v>
      </c>
      <c r="AA1154" s="22">
        <f t="shared" si="323"/>
        <v>12131</v>
      </c>
      <c r="AB1154" s="120">
        <f t="shared" si="324"/>
        <v>10031</v>
      </c>
    </row>
    <row r="1155" spans="1:28" ht="15.75" thickBot="1" x14ac:dyDescent="0.3">
      <c r="A1155" s="196"/>
      <c r="B1155" s="31">
        <v>42389</v>
      </c>
      <c r="C1155" s="240">
        <v>46343</v>
      </c>
      <c r="D1155" s="577"/>
      <c r="E1155" s="23" t="s">
        <v>81</v>
      </c>
      <c r="F1155" s="23">
        <v>7</v>
      </c>
      <c r="G1155" s="231">
        <v>39662</v>
      </c>
      <c r="H1155" s="23" t="s">
        <v>25</v>
      </c>
      <c r="I1155" s="577">
        <v>0</v>
      </c>
      <c r="J1155" s="23"/>
      <c r="K1155" s="23"/>
      <c r="L1155" s="23"/>
      <c r="M1155" s="69"/>
      <c r="N1155" s="68"/>
      <c r="O1155" s="23">
        <v>0</v>
      </c>
      <c r="P1155" s="23"/>
      <c r="Q1155" s="23"/>
      <c r="R1155" s="23"/>
      <c r="S1155" s="23"/>
      <c r="T1155" s="64">
        <v>2902</v>
      </c>
      <c r="U1155" s="291">
        <f t="shared" si="318"/>
        <v>5666</v>
      </c>
      <c r="V1155" s="121">
        <v>2500</v>
      </c>
      <c r="W1155" s="122">
        <f t="shared" si="319"/>
        <v>3166</v>
      </c>
      <c r="X1155" s="122">
        <f t="shared" si="320"/>
        <v>1733</v>
      </c>
      <c r="Y1155" s="122">
        <f t="shared" si="321"/>
        <v>1433</v>
      </c>
      <c r="Z1155" s="122">
        <f t="shared" si="322"/>
        <v>17500</v>
      </c>
      <c r="AA1155" s="122">
        <f t="shared" si="323"/>
        <v>12131</v>
      </c>
      <c r="AB1155" s="123">
        <f t="shared" si="324"/>
        <v>10031</v>
      </c>
    </row>
    <row r="1156" spans="1:28" ht="15.75" thickBot="1" x14ac:dyDescent="0.3">
      <c r="A1156" s="186"/>
      <c r="B1156" s="550">
        <v>42389</v>
      </c>
      <c r="C1156" s="591">
        <v>46344</v>
      </c>
      <c r="D1156" s="23"/>
      <c r="E1156" s="226" t="s">
        <v>545</v>
      </c>
      <c r="F1156" s="116">
        <v>15</v>
      </c>
      <c r="G1156" s="554">
        <f>+F1156*5100</f>
        <v>76500</v>
      </c>
      <c r="H1156" s="227" t="s">
        <v>22</v>
      </c>
      <c r="I1156" s="68">
        <v>0</v>
      </c>
      <c r="J1156" s="23"/>
      <c r="K1156" s="23"/>
      <c r="L1156" s="23"/>
      <c r="M1156" s="69"/>
      <c r="N1156" s="68">
        <v>0</v>
      </c>
      <c r="O1156" s="23"/>
      <c r="P1156" s="23"/>
      <c r="Q1156" s="23"/>
      <c r="R1156" s="23"/>
      <c r="S1156" s="23"/>
      <c r="T1156" s="69"/>
      <c r="U1156" s="292">
        <f t="shared" si="318"/>
        <v>5100</v>
      </c>
      <c r="V1156" s="124">
        <v>2500</v>
      </c>
      <c r="W1156" s="125">
        <f t="shared" si="319"/>
        <v>2600</v>
      </c>
      <c r="X1156" s="125">
        <f t="shared" si="320"/>
        <v>1450</v>
      </c>
      <c r="Y1156" s="125">
        <f t="shared" si="321"/>
        <v>1150</v>
      </c>
      <c r="Z1156" s="125">
        <f t="shared" si="322"/>
        <v>37500</v>
      </c>
      <c r="AA1156" s="125">
        <f t="shared" si="323"/>
        <v>21750</v>
      </c>
      <c r="AB1156" s="126">
        <f t="shared" si="324"/>
        <v>17250</v>
      </c>
    </row>
    <row r="1157" spans="1:28" ht="15.75" thickBot="1" x14ac:dyDescent="0.3">
      <c r="A1157" s="196"/>
      <c r="B1157" s="549">
        <v>42389</v>
      </c>
      <c r="C1157" s="544">
        <v>46345</v>
      </c>
      <c r="D1157" s="155"/>
      <c r="E1157" s="94" t="s">
        <v>155</v>
      </c>
      <c r="F1157" s="94">
        <v>7</v>
      </c>
      <c r="G1157" s="232">
        <v>39662</v>
      </c>
      <c r="H1157" s="94" t="s">
        <v>25</v>
      </c>
      <c r="I1157" s="155">
        <v>0</v>
      </c>
      <c r="J1157" s="23"/>
      <c r="K1157" s="23"/>
      <c r="L1157" s="94"/>
      <c r="M1157" s="69"/>
      <c r="N1157" s="68">
        <v>0</v>
      </c>
      <c r="O1157" s="23"/>
      <c r="P1157" s="23"/>
      <c r="Q1157" s="23"/>
      <c r="R1157" s="23"/>
      <c r="S1157" s="23"/>
      <c r="T1157" s="64">
        <v>2906</v>
      </c>
      <c r="U1157" s="292">
        <f t="shared" ref="U1157" si="325">+G1157/F1157</f>
        <v>5666</v>
      </c>
      <c r="V1157" s="124">
        <v>2500</v>
      </c>
      <c r="W1157" s="125">
        <f t="shared" si="319"/>
        <v>3166</v>
      </c>
      <c r="X1157" s="125">
        <f t="shared" si="320"/>
        <v>1733</v>
      </c>
      <c r="Y1157" s="125">
        <f t="shared" si="321"/>
        <v>1433</v>
      </c>
      <c r="Z1157" s="125">
        <f t="shared" si="322"/>
        <v>17500</v>
      </c>
      <c r="AA1157" s="125">
        <f t="shared" si="323"/>
        <v>12131</v>
      </c>
      <c r="AB1157" s="126">
        <f t="shared" si="324"/>
        <v>10031</v>
      </c>
    </row>
    <row r="1158" spans="1:28" x14ac:dyDescent="0.25">
      <c r="B1158" s="31">
        <v>42389</v>
      </c>
      <c r="C1158" s="16">
        <v>46346</v>
      </c>
      <c r="D1158" s="23">
        <v>10301</v>
      </c>
      <c r="E1158" s="23" t="s">
        <v>109</v>
      </c>
      <c r="F1158" s="23">
        <v>14</v>
      </c>
      <c r="G1158" s="231"/>
      <c r="H1158" s="23" t="s">
        <v>50</v>
      </c>
      <c r="I1158" s="23">
        <v>0</v>
      </c>
      <c r="J1158" s="23"/>
      <c r="K1158" s="23"/>
      <c r="L1158" s="23"/>
      <c r="M1158" s="69"/>
      <c r="N1158" s="68"/>
      <c r="O1158" s="23">
        <v>0</v>
      </c>
      <c r="P1158" s="23"/>
      <c r="Q1158" s="23"/>
      <c r="R1158" s="23"/>
      <c r="S1158" s="23"/>
      <c r="T1158" s="69"/>
    </row>
    <row r="1159" spans="1:28" x14ac:dyDescent="0.25">
      <c r="B1159" s="31">
        <v>42389</v>
      </c>
      <c r="C1159" s="16">
        <v>46347</v>
      </c>
      <c r="D1159" s="23">
        <v>10303</v>
      </c>
      <c r="E1159" s="23" t="s">
        <v>86</v>
      </c>
      <c r="F1159" s="23">
        <v>14</v>
      </c>
      <c r="G1159" s="231"/>
      <c r="H1159" s="23" t="s">
        <v>50</v>
      </c>
      <c r="I1159" s="23">
        <v>0</v>
      </c>
      <c r="J1159" s="23"/>
      <c r="K1159" s="23"/>
      <c r="L1159" s="23"/>
      <c r="M1159" s="69"/>
      <c r="N1159" s="68"/>
      <c r="O1159" s="23">
        <v>0</v>
      </c>
      <c r="P1159" s="23"/>
      <c r="Q1159" s="23"/>
      <c r="R1159" s="23"/>
      <c r="S1159" s="23"/>
      <c r="T1159" s="69"/>
    </row>
    <row r="1160" spans="1:28" x14ac:dyDescent="0.25">
      <c r="B1160" s="31">
        <v>42389</v>
      </c>
      <c r="C1160" s="16">
        <v>46348</v>
      </c>
      <c r="D1160" s="23">
        <v>10309</v>
      </c>
      <c r="E1160" s="23" t="s">
        <v>94</v>
      </c>
      <c r="F1160" s="23">
        <v>14</v>
      </c>
      <c r="G1160" s="231"/>
      <c r="H1160" s="23" t="s">
        <v>50</v>
      </c>
      <c r="I1160" s="23">
        <v>0</v>
      </c>
      <c r="J1160" s="23"/>
      <c r="K1160" s="23"/>
      <c r="L1160" s="23"/>
      <c r="M1160" s="69"/>
      <c r="N1160" s="68"/>
      <c r="O1160" s="23">
        <v>0</v>
      </c>
      <c r="P1160" s="23"/>
      <c r="Q1160" s="23"/>
      <c r="R1160" s="23"/>
      <c r="S1160" s="23"/>
      <c r="T1160" s="69"/>
    </row>
    <row r="1161" spans="1:28" ht="15.75" thickBot="1" x14ac:dyDescent="0.3">
      <c r="B1161" s="31">
        <v>42389</v>
      </c>
      <c r="C1161" s="16">
        <v>46349</v>
      </c>
      <c r="D1161" s="23">
        <v>10310</v>
      </c>
      <c r="E1161" s="23" t="s">
        <v>117</v>
      </c>
      <c r="F1161" s="23">
        <v>14</v>
      </c>
      <c r="G1161" s="231"/>
      <c r="H1161" s="23" t="s">
        <v>50</v>
      </c>
      <c r="I1161" s="23">
        <v>0</v>
      </c>
      <c r="J1161" s="23"/>
      <c r="K1161" s="23"/>
      <c r="L1161" s="23"/>
      <c r="M1161" s="69"/>
      <c r="N1161" s="68"/>
      <c r="O1161" s="23">
        <v>0</v>
      </c>
      <c r="P1161" s="23"/>
      <c r="Q1161" s="23"/>
      <c r="R1161" s="23"/>
      <c r="S1161" s="23"/>
      <c r="T1161" s="69"/>
    </row>
    <row r="1162" spans="1:28" ht="15.75" thickBot="1" x14ac:dyDescent="0.3">
      <c r="A1162" s="196"/>
      <c r="B1162" s="550">
        <v>42389</v>
      </c>
      <c r="C1162" s="572">
        <v>46350</v>
      </c>
      <c r="D1162" s="156"/>
      <c r="E1162" s="116" t="s">
        <v>173</v>
      </c>
      <c r="F1162" s="116">
        <v>7</v>
      </c>
      <c r="G1162" s="557">
        <v>39662</v>
      </c>
      <c r="H1162" s="116" t="s">
        <v>25</v>
      </c>
      <c r="I1162" s="156">
        <v>0</v>
      </c>
      <c r="J1162" s="23"/>
      <c r="K1162" s="23"/>
      <c r="L1162" s="116"/>
      <c r="M1162" s="69"/>
      <c r="N1162" s="68">
        <v>0</v>
      </c>
      <c r="O1162" s="23"/>
      <c r="P1162" s="23"/>
      <c r="Q1162" s="23"/>
      <c r="R1162" s="23"/>
      <c r="S1162" s="23"/>
      <c r="T1162" s="64">
        <v>2907</v>
      </c>
      <c r="U1162" s="292">
        <f t="shared" ref="U1162" si="326">+G1162/F1162</f>
        <v>5666</v>
      </c>
      <c r="V1162" s="124">
        <v>2500</v>
      </c>
      <c r="W1162" s="125">
        <f>+U1162-V1162</f>
        <v>3166</v>
      </c>
      <c r="X1162" s="125">
        <f>+W1162-Y1162</f>
        <v>1733</v>
      </c>
      <c r="Y1162" s="125">
        <f>(U1162-5000)/2+1100</f>
        <v>1433</v>
      </c>
      <c r="Z1162" s="125">
        <f>+V1162*F1162</f>
        <v>17500</v>
      </c>
      <c r="AA1162" s="125">
        <f>+X1162*F1162</f>
        <v>12131</v>
      </c>
      <c r="AB1162" s="126">
        <f>+Y1162*F1162</f>
        <v>10031</v>
      </c>
    </row>
    <row r="1163" spans="1:28" ht="15.75" thickBot="1" x14ac:dyDescent="0.3">
      <c r="B1163" s="31">
        <v>42389</v>
      </c>
      <c r="C1163" s="16">
        <v>46351</v>
      </c>
      <c r="D1163" s="23">
        <v>10307</v>
      </c>
      <c r="E1163" s="23" t="s">
        <v>202</v>
      </c>
      <c r="F1163" s="23">
        <v>14</v>
      </c>
      <c r="G1163" s="231"/>
      <c r="H1163" s="23" t="s">
        <v>50</v>
      </c>
      <c r="I1163" s="23">
        <v>0</v>
      </c>
      <c r="J1163" s="23"/>
      <c r="K1163" s="23"/>
      <c r="L1163" s="23"/>
      <c r="M1163" s="69"/>
      <c r="N1163" s="68"/>
      <c r="O1163" s="23">
        <v>0</v>
      </c>
      <c r="P1163" s="23"/>
      <c r="Q1163" s="23"/>
      <c r="R1163" s="23"/>
      <c r="S1163" s="23"/>
      <c r="T1163" s="69"/>
    </row>
    <row r="1164" spans="1:28" x14ac:dyDescent="0.25">
      <c r="A1164" s="196"/>
      <c r="B1164" s="41">
        <v>42389</v>
      </c>
      <c r="C1164" s="350">
        <v>46352</v>
      </c>
      <c r="D1164" s="579"/>
      <c r="E1164" s="32" t="s">
        <v>103</v>
      </c>
      <c r="F1164" s="32">
        <v>15</v>
      </c>
      <c r="G1164" s="234">
        <v>85000</v>
      </c>
      <c r="H1164" s="32" t="s">
        <v>25</v>
      </c>
      <c r="I1164" s="579">
        <v>0</v>
      </c>
      <c r="J1164" s="23"/>
      <c r="K1164" s="23"/>
      <c r="L1164" s="32"/>
      <c r="M1164" s="69"/>
      <c r="N1164" s="68">
        <v>0</v>
      </c>
      <c r="O1164" s="23"/>
      <c r="P1164" s="23"/>
      <c r="Q1164" s="23"/>
      <c r="R1164" s="23"/>
      <c r="S1164" s="23"/>
      <c r="T1164" s="64">
        <v>2908</v>
      </c>
      <c r="U1164" s="289">
        <f t="shared" ref="U1164:U1165" si="327">+G1164/F1164</f>
        <v>5666.666666666667</v>
      </c>
      <c r="V1164" s="117">
        <v>2500</v>
      </c>
      <c r="W1164" s="118">
        <f>+U1164-V1164</f>
        <v>3166.666666666667</v>
      </c>
      <c r="X1164" s="118">
        <f>+W1164-Y1164</f>
        <v>1733.3333333333335</v>
      </c>
      <c r="Y1164" s="118">
        <f>(U1164-5000)/2+1100</f>
        <v>1433.3333333333335</v>
      </c>
      <c r="Z1164" s="118">
        <f>+V1164*F1164</f>
        <v>37500</v>
      </c>
      <c r="AA1164" s="118">
        <f>+X1164*F1164</f>
        <v>26000.000000000004</v>
      </c>
      <c r="AB1164" s="119">
        <f>+Y1164*F1164</f>
        <v>21500.000000000004</v>
      </c>
    </row>
    <row r="1165" spans="1:28" ht="15.75" thickBot="1" x14ac:dyDescent="0.3">
      <c r="A1165" s="196"/>
      <c r="B1165" s="549">
        <v>42389</v>
      </c>
      <c r="C1165" s="544">
        <v>46353</v>
      </c>
      <c r="D1165" s="155"/>
      <c r="E1165" s="94" t="s">
        <v>562</v>
      </c>
      <c r="F1165" s="94">
        <v>7</v>
      </c>
      <c r="G1165" s="232">
        <v>39662</v>
      </c>
      <c r="H1165" s="94" t="s">
        <v>25</v>
      </c>
      <c r="I1165" s="155">
        <v>0</v>
      </c>
      <c r="J1165" s="23"/>
      <c r="K1165" s="23"/>
      <c r="L1165" s="94"/>
      <c r="M1165" s="69"/>
      <c r="N1165" s="68">
        <v>0</v>
      </c>
      <c r="O1165" s="23"/>
      <c r="P1165" s="23"/>
      <c r="Q1165" s="23"/>
      <c r="R1165" s="23"/>
      <c r="S1165" s="23"/>
      <c r="T1165" s="64">
        <v>2909</v>
      </c>
      <c r="U1165" s="291">
        <f t="shared" si="327"/>
        <v>5666</v>
      </c>
      <c r="V1165" s="121">
        <v>2500</v>
      </c>
      <c r="W1165" s="122">
        <f>+U1165-V1165</f>
        <v>3166</v>
      </c>
      <c r="X1165" s="122">
        <f>+W1165-Y1165</f>
        <v>1733</v>
      </c>
      <c r="Y1165" s="122">
        <f>(U1165-5000)/2+1100</f>
        <v>1433</v>
      </c>
      <c r="Z1165" s="122">
        <f>+V1165*F1165</f>
        <v>17500</v>
      </c>
      <c r="AA1165" s="122">
        <f>+X1165*F1165</f>
        <v>12131</v>
      </c>
      <c r="AB1165" s="123">
        <f>+Y1165*F1165</f>
        <v>10031</v>
      </c>
    </row>
    <row r="1166" spans="1:28" ht="15.75" thickBot="1" x14ac:dyDescent="0.3">
      <c r="B1166" s="31">
        <v>42389</v>
      </c>
      <c r="C1166" s="16">
        <v>46354</v>
      </c>
      <c r="D1166" s="23">
        <v>10306</v>
      </c>
      <c r="E1166" s="23" t="s">
        <v>120</v>
      </c>
      <c r="F1166" s="23">
        <v>14</v>
      </c>
      <c r="G1166" s="231"/>
      <c r="H1166" s="23" t="s">
        <v>50</v>
      </c>
      <c r="I1166" s="23">
        <v>0</v>
      </c>
      <c r="J1166" s="23"/>
      <c r="K1166" s="23"/>
      <c r="L1166" s="23"/>
      <c r="M1166" s="69"/>
      <c r="N1166" s="68"/>
      <c r="O1166" s="23">
        <v>0</v>
      </c>
      <c r="P1166" s="23"/>
      <c r="Q1166" s="23"/>
      <c r="R1166" s="23"/>
      <c r="S1166" s="23"/>
      <c r="T1166" s="69"/>
    </row>
    <row r="1167" spans="1:28" ht="15.75" thickBot="1" x14ac:dyDescent="0.3">
      <c r="A1167" s="196"/>
      <c r="B1167" s="550">
        <v>42389</v>
      </c>
      <c r="C1167" s="572">
        <v>46355</v>
      </c>
      <c r="D1167" s="156"/>
      <c r="E1167" s="116" t="s">
        <v>559</v>
      </c>
      <c r="F1167" s="116">
        <v>15</v>
      </c>
      <c r="G1167" s="557">
        <v>85000</v>
      </c>
      <c r="H1167" s="116" t="s">
        <v>25</v>
      </c>
      <c r="I1167" s="156">
        <v>0</v>
      </c>
      <c r="J1167" s="23"/>
      <c r="K1167" s="23"/>
      <c r="L1167" s="116"/>
      <c r="M1167" s="69"/>
      <c r="N1167" s="68">
        <v>0</v>
      </c>
      <c r="O1167" s="23"/>
      <c r="P1167" s="23"/>
      <c r="Q1167" s="23"/>
      <c r="R1167" s="23"/>
      <c r="S1167" s="23"/>
      <c r="T1167" s="64">
        <v>2910</v>
      </c>
      <c r="U1167" s="292">
        <f t="shared" ref="U1167" si="328">+G1167/F1167</f>
        <v>5666.666666666667</v>
      </c>
      <c r="V1167" s="124">
        <v>2500</v>
      </c>
      <c r="W1167" s="125">
        <f>+U1167-V1167</f>
        <v>3166.666666666667</v>
      </c>
      <c r="X1167" s="125">
        <f>+W1167-Y1167</f>
        <v>1733.3333333333335</v>
      </c>
      <c r="Y1167" s="125">
        <f>(U1167-5000)/2+1100</f>
        <v>1433.3333333333335</v>
      </c>
      <c r="Z1167" s="125">
        <f>+V1167*F1167</f>
        <v>37500</v>
      </c>
      <c r="AA1167" s="125">
        <f>+X1167*F1167</f>
        <v>26000.000000000004</v>
      </c>
      <c r="AB1167" s="126">
        <f>+Y1167*F1167</f>
        <v>21500.000000000004</v>
      </c>
    </row>
    <row r="1168" spans="1:28" ht="15.75" thickBot="1" x14ac:dyDescent="0.3">
      <c r="B1168" s="31">
        <v>42389</v>
      </c>
      <c r="C1168" s="16">
        <v>46356</v>
      </c>
      <c r="D1168" s="23">
        <v>10304</v>
      </c>
      <c r="E1168" s="23" t="s">
        <v>90</v>
      </c>
      <c r="F1168" s="23">
        <v>14</v>
      </c>
      <c r="G1168" s="231"/>
      <c r="H1168" s="23" t="s">
        <v>50</v>
      </c>
      <c r="I1168" s="23">
        <v>0</v>
      </c>
      <c r="J1168" s="23"/>
      <c r="K1168" s="23"/>
      <c r="L1168" s="23"/>
      <c r="M1168" s="69"/>
      <c r="N1168" s="68"/>
      <c r="O1168" s="23">
        <v>0</v>
      </c>
      <c r="P1168" s="23"/>
      <c r="Q1168" s="23"/>
      <c r="R1168" s="23"/>
      <c r="S1168" s="23"/>
      <c r="T1168" s="69"/>
    </row>
    <row r="1169" spans="1:28" x14ac:dyDescent="0.25">
      <c r="A1169" s="196"/>
      <c r="B1169" s="41">
        <v>42389</v>
      </c>
      <c r="C1169" s="350">
        <v>46357</v>
      </c>
      <c r="D1169" s="579"/>
      <c r="E1169" s="32" t="s">
        <v>67</v>
      </c>
      <c r="F1169" s="32">
        <v>15</v>
      </c>
      <c r="G1169" s="234">
        <v>85000</v>
      </c>
      <c r="H1169" s="32" t="s">
        <v>25</v>
      </c>
      <c r="I1169" s="579">
        <v>0</v>
      </c>
      <c r="J1169" s="23"/>
      <c r="K1169" s="23"/>
      <c r="L1169" s="32"/>
      <c r="M1169" s="69"/>
      <c r="N1169" s="68">
        <v>0</v>
      </c>
      <c r="O1169" s="23"/>
      <c r="P1169" s="23"/>
      <c r="Q1169" s="23"/>
      <c r="R1169" s="23"/>
      <c r="S1169" s="23"/>
      <c r="T1169" s="64">
        <v>2912</v>
      </c>
      <c r="U1169" s="289">
        <f t="shared" ref="U1169:U1170" si="329">+G1169/F1169</f>
        <v>5666.666666666667</v>
      </c>
      <c r="V1169" s="117">
        <v>2500</v>
      </c>
      <c r="W1169" s="118">
        <f>+U1169-V1169</f>
        <v>3166.666666666667</v>
      </c>
      <c r="X1169" s="118">
        <f>+W1169-Y1169</f>
        <v>1733.3333333333335</v>
      </c>
      <c r="Y1169" s="118">
        <f>(U1169-5000)/2+1100</f>
        <v>1433.3333333333335</v>
      </c>
      <c r="Z1169" s="118">
        <f>+V1169*F1169</f>
        <v>37500</v>
      </c>
      <c r="AA1169" s="118">
        <f>+X1169*F1169</f>
        <v>26000.000000000004</v>
      </c>
      <c r="AB1169" s="119">
        <f>+Y1169*F1169</f>
        <v>21500.000000000004</v>
      </c>
    </row>
    <row r="1170" spans="1:28" ht="15.75" thickBot="1" x14ac:dyDescent="0.3">
      <c r="A1170" s="196"/>
      <c r="B1170" s="549">
        <v>42389</v>
      </c>
      <c r="C1170" s="544">
        <v>46358</v>
      </c>
      <c r="D1170" s="155"/>
      <c r="E1170" s="94" t="s">
        <v>823</v>
      </c>
      <c r="F1170" s="94">
        <v>7</v>
      </c>
      <c r="G1170" s="232">
        <v>39662</v>
      </c>
      <c r="H1170" s="94" t="s">
        <v>25</v>
      </c>
      <c r="I1170" s="155">
        <v>0</v>
      </c>
      <c r="J1170" s="23"/>
      <c r="K1170" s="23"/>
      <c r="L1170" s="94"/>
      <c r="M1170" s="69"/>
      <c r="N1170" s="68">
        <v>0</v>
      </c>
      <c r="O1170" s="23"/>
      <c r="P1170" s="23"/>
      <c r="Q1170" s="23"/>
      <c r="R1170" s="23"/>
      <c r="S1170" s="23"/>
      <c r="T1170" s="64"/>
      <c r="U1170" s="291">
        <f t="shared" si="329"/>
        <v>5666</v>
      </c>
      <c r="V1170" s="121">
        <v>2500</v>
      </c>
      <c r="W1170" s="122">
        <f>+U1170-V1170</f>
        <v>3166</v>
      </c>
      <c r="X1170" s="122">
        <f>+W1170-Y1170</f>
        <v>1733</v>
      </c>
      <c r="Y1170" s="122">
        <f>(U1170-5000)/2+1100</f>
        <v>1433</v>
      </c>
      <c r="Z1170" s="122">
        <f>+V1170*F1170</f>
        <v>17500</v>
      </c>
      <c r="AA1170" s="122">
        <f>+X1170*F1170</f>
        <v>12131</v>
      </c>
      <c r="AB1170" s="123">
        <f>+Y1170*F1170</f>
        <v>10031</v>
      </c>
    </row>
    <row r="1171" spans="1:28" ht="15.75" thickBot="1" x14ac:dyDescent="0.3">
      <c r="B1171" s="31">
        <v>42389</v>
      </c>
      <c r="C1171" s="16">
        <v>46359</v>
      </c>
      <c r="D1171" s="23">
        <v>10311</v>
      </c>
      <c r="E1171" s="23" t="s">
        <v>101</v>
      </c>
      <c r="F1171" s="23">
        <v>14</v>
      </c>
      <c r="G1171" s="231"/>
      <c r="H1171" s="23" t="s">
        <v>50</v>
      </c>
      <c r="I1171" s="23">
        <v>0</v>
      </c>
      <c r="J1171" s="23"/>
      <c r="K1171" s="23"/>
      <c r="L1171" s="23"/>
      <c r="M1171" s="69"/>
      <c r="N1171" s="68"/>
      <c r="O1171" s="23">
        <v>0</v>
      </c>
      <c r="P1171" s="23"/>
      <c r="Q1171" s="23"/>
      <c r="R1171" s="23"/>
      <c r="S1171" s="23"/>
      <c r="T1171" s="69"/>
    </row>
    <row r="1172" spans="1:28" ht="15.75" thickBot="1" x14ac:dyDescent="0.3">
      <c r="A1172" s="196"/>
      <c r="B1172" s="550">
        <v>42389</v>
      </c>
      <c r="C1172" s="572">
        <v>46360</v>
      </c>
      <c r="D1172" s="156"/>
      <c r="E1172" s="116" t="s">
        <v>111</v>
      </c>
      <c r="F1172" s="116">
        <v>15</v>
      </c>
      <c r="G1172" s="557">
        <v>85000</v>
      </c>
      <c r="H1172" s="116" t="s">
        <v>25</v>
      </c>
      <c r="I1172" s="156">
        <v>0</v>
      </c>
      <c r="J1172" s="23"/>
      <c r="K1172" s="23"/>
      <c r="L1172" s="116"/>
      <c r="M1172" s="69"/>
      <c r="N1172" s="68">
        <v>0</v>
      </c>
      <c r="O1172" s="23"/>
      <c r="P1172" s="23"/>
      <c r="Q1172" s="23"/>
      <c r="R1172" s="23"/>
      <c r="S1172" s="23"/>
      <c r="T1172" s="64">
        <v>2913</v>
      </c>
      <c r="U1172" s="292">
        <f t="shared" ref="U1172" si="330">+G1172/F1172</f>
        <v>5666.666666666667</v>
      </c>
      <c r="V1172" s="124">
        <v>2500</v>
      </c>
      <c r="W1172" s="125">
        <f>+U1172-V1172</f>
        <v>3166.666666666667</v>
      </c>
      <c r="X1172" s="125">
        <f>+W1172-Y1172</f>
        <v>1733.3333333333335</v>
      </c>
      <c r="Y1172" s="125">
        <f>(U1172-5000)/2+1100</f>
        <v>1433.3333333333335</v>
      </c>
      <c r="Z1172" s="125">
        <f>+V1172*F1172</f>
        <v>37500</v>
      </c>
      <c r="AA1172" s="125">
        <f>+X1172*F1172</f>
        <v>26000.000000000004</v>
      </c>
      <c r="AB1172" s="126">
        <f>+Y1172*F1172</f>
        <v>21500.000000000004</v>
      </c>
    </row>
    <row r="1173" spans="1:28" ht="15.75" thickBot="1" x14ac:dyDescent="0.3">
      <c r="B1173" s="31">
        <v>42389</v>
      </c>
      <c r="C1173" s="16">
        <v>46361</v>
      </c>
      <c r="D1173" s="23">
        <v>10302</v>
      </c>
      <c r="E1173" s="23" t="s">
        <v>109</v>
      </c>
      <c r="F1173" s="23">
        <v>14</v>
      </c>
      <c r="G1173" s="231"/>
      <c r="H1173" s="23" t="s">
        <v>50</v>
      </c>
      <c r="I1173" s="23">
        <v>0</v>
      </c>
      <c r="J1173" s="23"/>
      <c r="K1173" s="23"/>
      <c r="L1173" s="23"/>
      <c r="M1173" s="69"/>
      <c r="N1173" s="68"/>
      <c r="O1173" s="23">
        <v>0</v>
      </c>
      <c r="P1173" s="23"/>
      <c r="Q1173" s="23"/>
      <c r="R1173" s="23"/>
      <c r="S1173" s="23"/>
      <c r="T1173" s="69"/>
    </row>
    <row r="1174" spans="1:28" ht="15.75" thickBot="1" x14ac:dyDescent="0.3">
      <c r="A1174" s="196"/>
      <c r="B1174" s="550">
        <v>42389</v>
      </c>
      <c r="C1174" s="572">
        <v>46362</v>
      </c>
      <c r="D1174" s="156"/>
      <c r="E1174" s="116" t="s">
        <v>175</v>
      </c>
      <c r="F1174" s="116">
        <v>7</v>
      </c>
      <c r="G1174" s="557">
        <v>39662</v>
      </c>
      <c r="H1174" s="116" t="s">
        <v>25</v>
      </c>
      <c r="I1174" s="156">
        <v>0</v>
      </c>
      <c r="J1174" s="23"/>
      <c r="K1174" s="23"/>
      <c r="L1174" s="116"/>
      <c r="M1174" s="69"/>
      <c r="N1174" s="68">
        <v>0</v>
      </c>
      <c r="O1174" s="23"/>
      <c r="P1174" s="23"/>
      <c r="Q1174" s="23"/>
      <c r="R1174" s="23"/>
      <c r="S1174" s="23"/>
      <c r="T1174" s="64">
        <v>2914</v>
      </c>
      <c r="U1174" s="292">
        <f t="shared" ref="U1174" si="331">+G1174/F1174</f>
        <v>5666</v>
      </c>
      <c r="V1174" s="124">
        <v>2500</v>
      </c>
      <c r="W1174" s="125">
        <f>+U1174-V1174</f>
        <v>3166</v>
      </c>
      <c r="X1174" s="125">
        <f>+W1174-Y1174</f>
        <v>1733</v>
      </c>
      <c r="Y1174" s="125">
        <f>(U1174-5000)/2+1100</f>
        <v>1433</v>
      </c>
      <c r="Z1174" s="125">
        <f>+V1174*F1174</f>
        <v>17500</v>
      </c>
      <c r="AA1174" s="125">
        <f>+X1174*F1174</f>
        <v>12131</v>
      </c>
      <c r="AB1174" s="126">
        <f>+Y1174*F1174</f>
        <v>10031</v>
      </c>
    </row>
    <row r="1175" spans="1:28" ht="15.75" thickBot="1" x14ac:dyDescent="0.3">
      <c r="B1175" s="31">
        <v>42389</v>
      </c>
      <c r="C1175" s="16">
        <v>46363</v>
      </c>
      <c r="D1175" s="23">
        <v>10305</v>
      </c>
      <c r="E1175" s="23" t="s">
        <v>113</v>
      </c>
      <c r="F1175" s="23">
        <v>14</v>
      </c>
      <c r="G1175" s="231"/>
      <c r="H1175" s="23" t="s">
        <v>50</v>
      </c>
      <c r="I1175" s="23">
        <v>0</v>
      </c>
      <c r="J1175" s="23"/>
      <c r="K1175" s="23"/>
      <c r="L1175" s="23"/>
      <c r="M1175" s="69"/>
      <c r="N1175" s="68"/>
      <c r="O1175" s="23">
        <v>0</v>
      </c>
      <c r="P1175" s="23"/>
      <c r="Q1175" s="23"/>
      <c r="R1175" s="23"/>
      <c r="S1175" s="23"/>
      <c r="T1175" s="69"/>
    </row>
    <row r="1176" spans="1:28" ht="15.75" thickBot="1" x14ac:dyDescent="0.3">
      <c r="A1176" s="567"/>
      <c r="B1176" s="41">
        <v>42389</v>
      </c>
      <c r="C1176" s="688">
        <v>46364</v>
      </c>
      <c r="D1176" s="32"/>
      <c r="E1176" s="78" t="s">
        <v>80</v>
      </c>
      <c r="F1176" s="32">
        <v>15</v>
      </c>
      <c r="G1176" s="76">
        <f t="shared" ref="G1176:G1177" si="332">+F1176*5100</f>
        <v>76500</v>
      </c>
      <c r="H1176" s="80" t="s">
        <v>22</v>
      </c>
      <c r="I1176" s="78">
        <v>0</v>
      </c>
      <c r="J1176" s="23"/>
      <c r="K1176" s="23"/>
      <c r="L1176" s="32"/>
      <c r="M1176" s="69"/>
      <c r="N1176" s="68">
        <v>0</v>
      </c>
      <c r="O1176" s="23"/>
      <c r="P1176" s="23"/>
      <c r="Q1176" s="23"/>
      <c r="R1176" s="23"/>
      <c r="S1176" s="23"/>
      <c r="T1176" s="69"/>
      <c r="U1176" s="292">
        <f t="shared" ref="U1176:U1177" si="333">+G1176/F1176</f>
        <v>5100</v>
      </c>
      <c r="V1176" s="124">
        <v>2500</v>
      </c>
      <c r="W1176" s="125">
        <f t="shared" ref="W1176:W1177" si="334">+U1176-V1176</f>
        <v>2600</v>
      </c>
      <c r="X1176" s="125">
        <f t="shared" ref="X1176:X1177" si="335">+W1176-Y1176</f>
        <v>1450</v>
      </c>
      <c r="Y1176" s="125">
        <f t="shared" ref="Y1176:Y1177" si="336">(U1176-5000)/2+1100</f>
        <v>1150</v>
      </c>
      <c r="Z1176" s="125">
        <f t="shared" ref="Z1176:Z1177" si="337">+V1176*F1176</f>
        <v>37500</v>
      </c>
      <c r="AA1176" s="125">
        <f t="shared" ref="AA1176:AA1177" si="338">+X1176*F1176</f>
        <v>21750</v>
      </c>
      <c r="AB1176" s="126">
        <f t="shared" ref="AB1176:AB1177" si="339">+Y1176*F1176</f>
        <v>17250</v>
      </c>
    </row>
    <row r="1177" spans="1:28" ht="15.75" thickBot="1" x14ac:dyDescent="0.3">
      <c r="A1177" s="568"/>
      <c r="B1177" s="550">
        <v>42389</v>
      </c>
      <c r="C1177" s="674">
        <v>46365</v>
      </c>
      <c r="D1177" s="94"/>
      <c r="E1177" s="228" t="s">
        <v>80</v>
      </c>
      <c r="F1177" s="94">
        <v>15</v>
      </c>
      <c r="G1177" s="95">
        <f t="shared" si="332"/>
        <v>76500</v>
      </c>
      <c r="H1177" s="230" t="s">
        <v>22</v>
      </c>
      <c r="I1177" s="228">
        <v>0</v>
      </c>
      <c r="J1177" s="23"/>
      <c r="K1177" s="23"/>
      <c r="L1177" s="94"/>
      <c r="M1177" s="69"/>
      <c r="N1177" s="68">
        <v>0</v>
      </c>
      <c r="O1177" s="23"/>
      <c r="P1177" s="23"/>
      <c r="Q1177" s="23"/>
      <c r="R1177" s="23"/>
      <c r="S1177" s="23"/>
      <c r="T1177" s="69"/>
      <c r="U1177" s="292">
        <f t="shared" si="333"/>
        <v>5100</v>
      </c>
      <c r="V1177" s="124">
        <v>2500</v>
      </c>
      <c r="W1177" s="125">
        <f t="shared" si="334"/>
        <v>2600</v>
      </c>
      <c r="X1177" s="125">
        <f t="shared" si="335"/>
        <v>1450</v>
      </c>
      <c r="Y1177" s="125">
        <f t="shared" si="336"/>
        <v>1150</v>
      </c>
      <c r="Z1177" s="125">
        <f t="shared" si="337"/>
        <v>37500</v>
      </c>
      <c r="AA1177" s="125">
        <f t="shared" si="338"/>
        <v>21750</v>
      </c>
      <c r="AB1177" s="126">
        <f t="shared" si="339"/>
        <v>17250</v>
      </c>
    </row>
    <row r="1178" spans="1:28" ht="15.75" thickBot="1" x14ac:dyDescent="0.3">
      <c r="B1178" s="31">
        <v>42389</v>
      </c>
      <c r="C1178" s="16">
        <v>46366</v>
      </c>
      <c r="D1178" s="23">
        <v>10312</v>
      </c>
      <c r="E1178" s="23" t="s">
        <v>117</v>
      </c>
      <c r="F1178" s="23">
        <v>14</v>
      </c>
      <c r="G1178" s="231"/>
      <c r="H1178" s="23" t="s">
        <v>50</v>
      </c>
      <c r="I1178" s="23">
        <v>0</v>
      </c>
      <c r="J1178" s="23"/>
      <c r="K1178" s="23"/>
      <c r="L1178" s="23"/>
      <c r="M1178" s="69"/>
      <c r="N1178" s="68"/>
      <c r="O1178" s="23">
        <v>0</v>
      </c>
      <c r="P1178" s="23"/>
      <c r="Q1178" s="23"/>
      <c r="R1178" s="23"/>
      <c r="S1178" s="23"/>
      <c r="T1178" s="69"/>
    </row>
    <row r="1179" spans="1:28" x14ac:dyDescent="0.25">
      <c r="A1179" s="196"/>
      <c r="B1179" s="41">
        <v>42389</v>
      </c>
      <c r="C1179" s="350">
        <v>46367</v>
      </c>
      <c r="D1179" s="579"/>
      <c r="E1179" s="32" t="s">
        <v>379</v>
      </c>
      <c r="F1179" s="32">
        <v>7</v>
      </c>
      <c r="G1179" s="234">
        <v>39662</v>
      </c>
      <c r="H1179" s="32" t="s">
        <v>25</v>
      </c>
      <c r="I1179" s="579">
        <v>0</v>
      </c>
      <c r="J1179" s="23"/>
      <c r="K1179" s="23"/>
      <c r="L1179" s="32"/>
      <c r="M1179" s="69"/>
      <c r="N1179" s="68">
        <v>0</v>
      </c>
      <c r="O1179" s="23"/>
      <c r="P1179" s="23"/>
      <c r="Q1179" s="23"/>
      <c r="R1179" s="23"/>
      <c r="S1179" s="23"/>
      <c r="T1179" s="64">
        <v>2915</v>
      </c>
      <c r="U1179" s="289">
        <f t="shared" ref="U1179:U1180" si="340">+G1179/F1179</f>
        <v>5666</v>
      </c>
      <c r="V1179" s="117">
        <v>2500</v>
      </c>
      <c r="W1179" s="118">
        <f>+U1179-V1179</f>
        <v>3166</v>
      </c>
      <c r="X1179" s="118">
        <f>+W1179-Y1179</f>
        <v>1733</v>
      </c>
      <c r="Y1179" s="118">
        <f>(U1179-5000)/2+1100</f>
        <v>1433</v>
      </c>
      <c r="Z1179" s="118">
        <f>+V1179*F1179</f>
        <v>17500</v>
      </c>
      <c r="AA1179" s="118">
        <f>+X1179*F1179</f>
        <v>12131</v>
      </c>
      <c r="AB1179" s="119">
        <f>+Y1179*F1179</f>
        <v>10031</v>
      </c>
    </row>
    <row r="1180" spans="1:28" ht="15.75" thickBot="1" x14ac:dyDescent="0.3">
      <c r="A1180" s="196"/>
      <c r="B1180" s="549">
        <v>42389</v>
      </c>
      <c r="C1180" s="544">
        <v>46368</v>
      </c>
      <c r="D1180" s="155"/>
      <c r="E1180" s="94" t="s">
        <v>246</v>
      </c>
      <c r="F1180" s="94">
        <v>15</v>
      </c>
      <c r="G1180" s="232">
        <v>85000</v>
      </c>
      <c r="H1180" s="94" t="s">
        <v>25</v>
      </c>
      <c r="I1180" s="155">
        <v>0</v>
      </c>
      <c r="J1180" s="23"/>
      <c r="K1180" s="23"/>
      <c r="L1180" s="94"/>
      <c r="M1180" s="69"/>
      <c r="N1180" s="68">
        <v>0</v>
      </c>
      <c r="O1180" s="23"/>
      <c r="P1180" s="23"/>
      <c r="Q1180" s="23"/>
      <c r="R1180" s="23"/>
      <c r="S1180" s="23"/>
      <c r="T1180" s="64">
        <v>2916</v>
      </c>
      <c r="U1180" s="291">
        <f t="shared" si="340"/>
        <v>5666.666666666667</v>
      </c>
      <c r="V1180" s="121">
        <v>2500</v>
      </c>
      <c r="W1180" s="122">
        <f>+U1180-V1180</f>
        <v>3166.666666666667</v>
      </c>
      <c r="X1180" s="122">
        <f>+W1180-Y1180</f>
        <v>1733.3333333333335</v>
      </c>
      <c r="Y1180" s="122">
        <f>(U1180-5000)/2+1100</f>
        <v>1433.3333333333335</v>
      </c>
      <c r="Z1180" s="122">
        <f>+V1180*F1180</f>
        <v>37500</v>
      </c>
      <c r="AA1180" s="122">
        <f>+X1180*F1180</f>
        <v>26000.000000000004</v>
      </c>
      <c r="AB1180" s="123">
        <f>+Y1180*F1180</f>
        <v>21500.000000000004</v>
      </c>
    </row>
    <row r="1181" spans="1:28" x14ac:dyDescent="0.25">
      <c r="B1181" s="31">
        <v>42389</v>
      </c>
      <c r="C1181" s="16">
        <v>46369</v>
      </c>
      <c r="D1181" s="23">
        <v>10314</v>
      </c>
      <c r="E1181" s="23" t="s">
        <v>120</v>
      </c>
      <c r="F1181" s="23">
        <v>14</v>
      </c>
      <c r="G1181" s="231"/>
      <c r="H1181" s="23" t="s">
        <v>50</v>
      </c>
      <c r="I1181" s="23">
        <v>0</v>
      </c>
      <c r="J1181" s="23"/>
      <c r="K1181" s="23"/>
      <c r="L1181" s="23"/>
      <c r="M1181" s="69"/>
      <c r="N1181" s="68"/>
      <c r="O1181" s="23">
        <v>0</v>
      </c>
      <c r="P1181" s="23"/>
      <c r="Q1181" s="23"/>
      <c r="R1181" s="23"/>
      <c r="S1181" s="23"/>
      <c r="T1181" s="69"/>
    </row>
    <row r="1182" spans="1:28" ht="15.75" thickBot="1" x14ac:dyDescent="0.3">
      <c r="B1182" s="31">
        <v>42389</v>
      </c>
      <c r="C1182" s="16">
        <v>46370</v>
      </c>
      <c r="D1182" s="23">
        <v>10313</v>
      </c>
      <c r="E1182" s="23" t="s">
        <v>90</v>
      </c>
      <c r="F1182" s="23">
        <v>14</v>
      </c>
      <c r="G1182" s="231"/>
      <c r="H1182" s="23" t="s">
        <v>50</v>
      </c>
      <c r="I1182" s="23">
        <v>0</v>
      </c>
      <c r="J1182" s="23"/>
      <c r="K1182" s="23"/>
      <c r="L1182" s="23"/>
      <c r="M1182" s="69"/>
      <c r="N1182" s="68"/>
      <c r="O1182" s="23">
        <v>0</v>
      </c>
      <c r="P1182" s="23"/>
      <c r="Q1182" s="23"/>
      <c r="R1182" s="23"/>
      <c r="S1182" s="23"/>
      <c r="T1182" s="69"/>
    </row>
    <row r="1183" spans="1:28" ht="15.75" thickBot="1" x14ac:dyDescent="0.3">
      <c r="A1183" s="196"/>
      <c r="B1183" s="550">
        <v>42389</v>
      </c>
      <c r="C1183" s="572">
        <v>46371</v>
      </c>
      <c r="D1183" s="156"/>
      <c r="E1183" s="116" t="s">
        <v>568</v>
      </c>
      <c r="F1183" s="116">
        <v>25</v>
      </c>
      <c r="G1183" s="557">
        <v>141650</v>
      </c>
      <c r="H1183" s="116" t="s">
        <v>25</v>
      </c>
      <c r="I1183" s="156">
        <v>0</v>
      </c>
      <c r="J1183" s="23"/>
      <c r="K1183" s="23"/>
      <c r="L1183" s="116"/>
      <c r="M1183" s="69"/>
      <c r="N1183" s="68">
        <v>0</v>
      </c>
      <c r="O1183" s="23"/>
      <c r="P1183" s="23"/>
      <c r="Q1183" s="23"/>
      <c r="R1183" s="23"/>
      <c r="S1183" s="23"/>
      <c r="T1183" s="64">
        <v>2917</v>
      </c>
      <c r="U1183" s="292">
        <f t="shared" ref="U1183" si="341">+G1183/F1183</f>
        <v>5666</v>
      </c>
      <c r="V1183" s="124">
        <v>2500</v>
      </c>
      <c r="W1183" s="125">
        <f>+U1183-V1183</f>
        <v>3166</v>
      </c>
      <c r="X1183" s="125">
        <f>+W1183-Y1183</f>
        <v>1733</v>
      </c>
      <c r="Y1183" s="125">
        <f>(U1183-5000)/2+1100</f>
        <v>1433</v>
      </c>
      <c r="Z1183" s="125">
        <f>+V1183*F1183</f>
        <v>62500</v>
      </c>
      <c r="AA1183" s="125">
        <f>+X1183*F1183</f>
        <v>43325</v>
      </c>
      <c r="AB1183" s="126">
        <f>+Y1183*F1183</f>
        <v>35825</v>
      </c>
    </row>
    <row r="1184" spans="1:28" ht="15.75" thickBot="1" x14ac:dyDescent="0.3">
      <c r="B1184" s="31">
        <v>42389</v>
      </c>
      <c r="C1184" s="16">
        <v>46372</v>
      </c>
      <c r="D1184" s="23">
        <v>10318</v>
      </c>
      <c r="E1184" s="23" t="s">
        <v>202</v>
      </c>
      <c r="F1184" s="23">
        <v>14</v>
      </c>
      <c r="G1184" s="231"/>
      <c r="H1184" s="23" t="s">
        <v>50</v>
      </c>
      <c r="I1184" s="23">
        <v>0</v>
      </c>
      <c r="J1184" s="23"/>
      <c r="K1184" s="23"/>
      <c r="L1184" s="23"/>
      <c r="M1184" s="69"/>
      <c r="N1184" s="68"/>
      <c r="O1184" s="23">
        <v>0</v>
      </c>
      <c r="P1184" s="23"/>
      <c r="Q1184" s="23"/>
      <c r="R1184" s="23"/>
      <c r="S1184" s="23"/>
      <c r="T1184" s="69"/>
    </row>
    <row r="1185" spans="1:28" ht="15.75" thickBot="1" x14ac:dyDescent="0.3">
      <c r="A1185" s="196"/>
      <c r="B1185" s="550">
        <v>42389</v>
      </c>
      <c r="C1185" s="572">
        <v>46373</v>
      </c>
      <c r="D1185" s="156"/>
      <c r="E1185" s="116" t="s">
        <v>88</v>
      </c>
      <c r="F1185" s="116">
        <v>15</v>
      </c>
      <c r="G1185" s="557">
        <v>85000</v>
      </c>
      <c r="H1185" s="116" t="s">
        <v>25</v>
      </c>
      <c r="I1185" s="156">
        <v>0</v>
      </c>
      <c r="J1185" s="23"/>
      <c r="K1185" s="23"/>
      <c r="L1185" s="116"/>
      <c r="M1185" s="69"/>
      <c r="N1185" s="68">
        <v>0</v>
      </c>
      <c r="O1185" s="23"/>
      <c r="P1185" s="23"/>
      <c r="Q1185" s="23"/>
      <c r="R1185" s="23"/>
      <c r="S1185" s="23"/>
      <c r="T1185" s="64">
        <v>2918</v>
      </c>
      <c r="U1185" s="292">
        <f t="shared" ref="U1185" si="342">+G1185/F1185</f>
        <v>5666.666666666667</v>
      </c>
      <c r="V1185" s="124">
        <v>2500</v>
      </c>
      <c r="W1185" s="125">
        <f>+U1185-V1185</f>
        <v>3166.666666666667</v>
      </c>
      <c r="X1185" s="125">
        <f>+W1185-Y1185</f>
        <v>1733.3333333333335</v>
      </c>
      <c r="Y1185" s="125">
        <f>(U1185-5000)/2+1100</f>
        <v>1433.3333333333335</v>
      </c>
      <c r="Z1185" s="125">
        <f>+V1185*F1185</f>
        <v>37500</v>
      </c>
      <c r="AA1185" s="125">
        <f>+X1185*F1185</f>
        <v>26000.000000000004</v>
      </c>
      <c r="AB1185" s="126">
        <f>+Y1185*F1185</f>
        <v>21500.000000000004</v>
      </c>
    </row>
    <row r="1186" spans="1:28" x14ac:dyDescent="0.25">
      <c r="B1186" s="31">
        <v>42389</v>
      </c>
      <c r="C1186" s="16">
        <v>46374</v>
      </c>
      <c r="D1186" s="23">
        <v>10316</v>
      </c>
      <c r="E1186" s="23" t="s">
        <v>109</v>
      </c>
      <c r="F1186" s="23">
        <v>14</v>
      </c>
      <c r="G1186" s="231"/>
      <c r="H1186" s="23" t="s">
        <v>50</v>
      </c>
      <c r="I1186" s="23">
        <v>0</v>
      </c>
      <c r="J1186" s="23"/>
      <c r="K1186" s="23"/>
      <c r="L1186" s="23"/>
      <c r="M1186" s="69"/>
      <c r="N1186" s="68"/>
      <c r="O1186" s="23">
        <v>0</v>
      </c>
      <c r="P1186" s="23"/>
      <c r="Q1186" s="23"/>
      <c r="R1186" s="23"/>
      <c r="S1186" s="23"/>
      <c r="T1186" s="69"/>
    </row>
    <row r="1187" spans="1:28" ht="15.75" thickBot="1" x14ac:dyDescent="0.3">
      <c r="B1187" s="31">
        <v>42389</v>
      </c>
      <c r="C1187" s="16">
        <v>46375</v>
      </c>
      <c r="D1187" s="23">
        <v>10315</v>
      </c>
      <c r="E1187" s="23" t="s">
        <v>101</v>
      </c>
      <c r="F1187" s="23">
        <v>14</v>
      </c>
      <c r="G1187" s="231"/>
      <c r="H1187" s="23" t="s">
        <v>50</v>
      </c>
      <c r="I1187" s="23">
        <v>0</v>
      </c>
      <c r="J1187" s="23"/>
      <c r="K1187" s="23"/>
      <c r="L1187" s="23"/>
      <c r="M1187" s="69"/>
      <c r="N1187" s="68"/>
      <c r="O1187" s="23">
        <v>0</v>
      </c>
      <c r="P1187" s="23"/>
      <c r="Q1187" s="23"/>
      <c r="R1187" s="23"/>
      <c r="S1187" s="23"/>
      <c r="T1187" s="69"/>
    </row>
    <row r="1188" spans="1:28" x14ac:dyDescent="0.25">
      <c r="A1188" s="196"/>
      <c r="B1188" s="41">
        <v>42389</v>
      </c>
      <c r="C1188" s="350">
        <v>46376</v>
      </c>
      <c r="D1188" s="579"/>
      <c r="E1188" s="32" t="s">
        <v>148</v>
      </c>
      <c r="F1188" s="32">
        <v>15</v>
      </c>
      <c r="G1188" s="234">
        <v>85000</v>
      </c>
      <c r="H1188" s="32" t="s">
        <v>25</v>
      </c>
      <c r="I1188" s="579">
        <v>0</v>
      </c>
      <c r="J1188" s="23"/>
      <c r="K1188" s="23"/>
      <c r="L1188" s="32"/>
      <c r="M1188" s="69"/>
      <c r="N1188" s="68">
        <v>0</v>
      </c>
      <c r="O1188" s="23"/>
      <c r="P1188" s="23"/>
      <c r="Q1188" s="23"/>
      <c r="R1188" s="23"/>
      <c r="S1188" s="23"/>
      <c r="T1188" s="64">
        <v>2919</v>
      </c>
      <c r="U1188" s="289">
        <f t="shared" ref="U1188:U1191" si="343">+G1188/F1188</f>
        <v>5666.666666666667</v>
      </c>
      <c r="V1188" s="117">
        <v>2500</v>
      </c>
      <c r="W1188" s="118">
        <f>+U1188-V1188</f>
        <v>3166.666666666667</v>
      </c>
      <c r="X1188" s="118">
        <f>+W1188-Y1188</f>
        <v>1733.3333333333335</v>
      </c>
      <c r="Y1188" s="118">
        <f>(U1188-5000)/2+1100</f>
        <v>1433.3333333333335</v>
      </c>
      <c r="Z1188" s="118">
        <f>+V1188*F1188</f>
        <v>37500</v>
      </c>
      <c r="AA1188" s="118">
        <f>+X1188*F1188</f>
        <v>26000.000000000004</v>
      </c>
      <c r="AB1188" s="119">
        <f>+Y1188*F1188</f>
        <v>21500.000000000004</v>
      </c>
    </row>
    <row r="1189" spans="1:28" x14ac:dyDescent="0.25">
      <c r="A1189" s="196"/>
      <c r="B1189" s="31">
        <v>42389</v>
      </c>
      <c r="C1189" s="240">
        <v>46377</v>
      </c>
      <c r="D1189" s="577"/>
      <c r="E1189" s="23" t="s">
        <v>78</v>
      </c>
      <c r="F1189" s="23">
        <v>7</v>
      </c>
      <c r="G1189" s="231">
        <v>39662</v>
      </c>
      <c r="H1189" s="23" t="s">
        <v>25</v>
      </c>
      <c r="I1189" s="577">
        <v>0</v>
      </c>
      <c r="J1189" s="23"/>
      <c r="K1189" s="23"/>
      <c r="L1189" s="23"/>
      <c r="M1189" s="69"/>
      <c r="N1189" s="68">
        <v>0</v>
      </c>
      <c r="O1189" s="23"/>
      <c r="P1189" s="23"/>
      <c r="Q1189" s="23"/>
      <c r="R1189" s="23"/>
      <c r="S1189" s="23"/>
      <c r="T1189" s="64">
        <v>2920</v>
      </c>
      <c r="U1189" s="290">
        <f t="shared" si="343"/>
        <v>5666</v>
      </c>
      <c r="V1189" s="21">
        <v>2500</v>
      </c>
      <c r="W1189" s="22">
        <f>+U1189-V1189</f>
        <v>3166</v>
      </c>
      <c r="X1189" s="22">
        <f>+W1189-Y1189</f>
        <v>1733</v>
      </c>
      <c r="Y1189" s="22">
        <f>(U1189-5000)/2+1100</f>
        <v>1433</v>
      </c>
      <c r="Z1189" s="22">
        <f>+V1189*F1189</f>
        <v>17500</v>
      </c>
      <c r="AA1189" s="22">
        <f>+X1189*F1189</f>
        <v>12131</v>
      </c>
      <c r="AB1189" s="120">
        <f>+Y1189*F1189</f>
        <v>10031</v>
      </c>
    </row>
    <row r="1190" spans="1:28" x14ac:dyDescent="0.25">
      <c r="A1190" s="196"/>
      <c r="B1190" s="31">
        <v>42389</v>
      </c>
      <c r="C1190" s="240">
        <v>46378</v>
      </c>
      <c r="D1190" s="577"/>
      <c r="E1190" s="23" t="s">
        <v>559</v>
      </c>
      <c r="F1190" s="23">
        <v>15</v>
      </c>
      <c r="G1190" s="231">
        <v>85000</v>
      </c>
      <c r="H1190" s="23" t="s">
        <v>25</v>
      </c>
      <c r="I1190" s="577">
        <v>0</v>
      </c>
      <c r="J1190" s="23"/>
      <c r="K1190" s="23"/>
      <c r="L1190" s="23"/>
      <c r="M1190" s="69"/>
      <c r="N1190" s="68">
        <v>0</v>
      </c>
      <c r="O1190" s="23"/>
      <c r="P1190" s="23"/>
      <c r="Q1190" s="23"/>
      <c r="R1190" s="23"/>
      <c r="S1190" s="23"/>
      <c r="T1190" s="64">
        <v>2921</v>
      </c>
      <c r="U1190" s="290">
        <f t="shared" si="343"/>
        <v>5666.666666666667</v>
      </c>
      <c r="V1190" s="21">
        <v>2500</v>
      </c>
      <c r="W1190" s="22">
        <f>+U1190-V1190</f>
        <v>3166.666666666667</v>
      </c>
      <c r="X1190" s="22">
        <f>+W1190-Y1190</f>
        <v>1733.3333333333335</v>
      </c>
      <c r="Y1190" s="22">
        <f>(U1190-5000)/2+1100</f>
        <v>1433.3333333333335</v>
      </c>
      <c r="Z1190" s="22">
        <f>+V1190*F1190</f>
        <v>37500</v>
      </c>
      <c r="AA1190" s="22">
        <f>+X1190*F1190</f>
        <v>26000.000000000004</v>
      </c>
      <c r="AB1190" s="120">
        <f>+Y1190*F1190</f>
        <v>21500.000000000004</v>
      </c>
    </row>
    <row r="1191" spans="1:28" ht="15.75" thickBot="1" x14ac:dyDescent="0.3">
      <c r="A1191" s="196"/>
      <c r="B1191" s="549">
        <v>42389</v>
      </c>
      <c r="C1191" s="544">
        <v>46379</v>
      </c>
      <c r="D1191" s="155"/>
      <c r="E1191" s="94" t="s">
        <v>103</v>
      </c>
      <c r="F1191" s="94">
        <v>15</v>
      </c>
      <c r="G1191" s="232">
        <v>85000</v>
      </c>
      <c r="H1191" s="94" t="s">
        <v>25</v>
      </c>
      <c r="I1191" s="155">
        <v>0</v>
      </c>
      <c r="J1191" s="23"/>
      <c r="K1191" s="23"/>
      <c r="L1191" s="94"/>
      <c r="M1191" s="69"/>
      <c r="N1191" s="68">
        <v>0</v>
      </c>
      <c r="O1191" s="23"/>
      <c r="P1191" s="23"/>
      <c r="Q1191" s="23"/>
      <c r="R1191" s="23"/>
      <c r="S1191" s="23"/>
      <c r="T1191" s="64">
        <v>2922</v>
      </c>
      <c r="U1191" s="291">
        <f t="shared" si="343"/>
        <v>5666.666666666667</v>
      </c>
      <c r="V1191" s="121">
        <v>2500</v>
      </c>
      <c r="W1191" s="122">
        <f>+U1191-V1191</f>
        <v>3166.666666666667</v>
      </c>
      <c r="X1191" s="122">
        <f>+W1191-Y1191</f>
        <v>1733.3333333333335</v>
      </c>
      <c r="Y1191" s="122">
        <f>(U1191-5000)/2+1100</f>
        <v>1433.3333333333335</v>
      </c>
      <c r="Z1191" s="122">
        <f>+V1191*F1191</f>
        <v>37500</v>
      </c>
      <c r="AA1191" s="122">
        <f>+X1191*F1191</f>
        <v>26000.000000000004</v>
      </c>
      <c r="AB1191" s="123">
        <f>+Y1191*F1191</f>
        <v>21500.000000000004</v>
      </c>
    </row>
    <row r="1192" spans="1:28" ht="15.75" thickBot="1" x14ac:dyDescent="0.3">
      <c r="B1192" s="31">
        <v>42389</v>
      </c>
      <c r="C1192" s="16">
        <v>46380</v>
      </c>
      <c r="D1192" s="23">
        <v>10321</v>
      </c>
      <c r="E1192" s="23" t="s">
        <v>86</v>
      </c>
      <c r="F1192" s="23">
        <v>14</v>
      </c>
      <c r="G1192" s="231"/>
      <c r="H1192" s="23" t="s">
        <v>50</v>
      </c>
      <c r="I1192" s="23">
        <v>0</v>
      </c>
      <c r="J1192" s="23"/>
      <c r="K1192" s="23"/>
      <c r="L1192" s="23"/>
      <c r="M1192" s="69"/>
      <c r="N1192" s="68"/>
      <c r="O1192" s="23">
        <v>0</v>
      </c>
      <c r="P1192" s="23"/>
      <c r="Q1192" s="23"/>
      <c r="R1192" s="23"/>
      <c r="S1192" s="23"/>
      <c r="T1192" s="69"/>
    </row>
    <row r="1193" spans="1:28" ht="15.75" thickBot="1" x14ac:dyDescent="0.3">
      <c r="A1193" s="196"/>
      <c r="B1193" s="550">
        <v>42389</v>
      </c>
      <c r="C1193" s="572">
        <v>46381</v>
      </c>
      <c r="D1193" s="156"/>
      <c r="E1193" s="116" t="s">
        <v>246</v>
      </c>
      <c r="F1193" s="116">
        <v>15</v>
      </c>
      <c r="G1193" s="557">
        <v>85000</v>
      </c>
      <c r="H1193" s="116" t="s">
        <v>25</v>
      </c>
      <c r="I1193" s="156">
        <v>0</v>
      </c>
      <c r="J1193" s="23"/>
      <c r="K1193" s="23"/>
      <c r="L1193" s="116"/>
      <c r="M1193" s="69"/>
      <c r="N1193" s="68">
        <v>0</v>
      </c>
      <c r="O1193" s="23"/>
      <c r="P1193" s="23"/>
      <c r="Q1193" s="23"/>
      <c r="R1193" s="23"/>
      <c r="S1193" s="23"/>
      <c r="T1193" s="64">
        <v>2923</v>
      </c>
      <c r="U1193" s="292">
        <f t="shared" ref="U1193" si="344">+G1193/F1193</f>
        <v>5666.666666666667</v>
      </c>
      <c r="V1193" s="124">
        <v>2500</v>
      </c>
      <c r="W1193" s="125">
        <f>+U1193-V1193</f>
        <v>3166.666666666667</v>
      </c>
      <c r="X1193" s="125">
        <f>+W1193-Y1193</f>
        <v>1733.3333333333335</v>
      </c>
      <c r="Y1193" s="125">
        <f>(U1193-5000)/2+1100</f>
        <v>1433.3333333333335</v>
      </c>
      <c r="Z1193" s="125">
        <f>+V1193*F1193</f>
        <v>37500</v>
      </c>
      <c r="AA1193" s="125">
        <f>+X1193*F1193</f>
        <v>26000.000000000004</v>
      </c>
      <c r="AB1193" s="126">
        <f>+Y1193*F1193</f>
        <v>21500.000000000004</v>
      </c>
    </row>
    <row r="1194" spans="1:28" x14ac:dyDescent="0.25">
      <c r="B1194" s="31">
        <v>42389</v>
      </c>
      <c r="C1194" s="16">
        <v>46382</v>
      </c>
      <c r="D1194" s="23">
        <v>10320</v>
      </c>
      <c r="E1194" s="23" t="s">
        <v>113</v>
      </c>
      <c r="F1194" s="23">
        <v>14</v>
      </c>
      <c r="G1194" s="231"/>
      <c r="H1194" s="23" t="s">
        <v>50</v>
      </c>
      <c r="I1194" s="23">
        <v>0</v>
      </c>
      <c r="J1194" s="23"/>
      <c r="K1194" s="23"/>
      <c r="L1194" s="23"/>
      <c r="M1194" s="69"/>
      <c r="N1194" s="68"/>
      <c r="O1194" s="23">
        <v>0</v>
      </c>
      <c r="P1194" s="23"/>
      <c r="Q1194" s="23"/>
      <c r="R1194" s="23"/>
      <c r="S1194" s="23"/>
      <c r="T1194" s="69"/>
    </row>
    <row r="1195" spans="1:28" ht="15.75" thickBot="1" x14ac:dyDescent="0.3">
      <c r="B1195" s="31">
        <v>42389</v>
      </c>
      <c r="C1195" s="16">
        <v>46383</v>
      </c>
      <c r="D1195" s="23">
        <v>10317</v>
      </c>
      <c r="E1195" s="23" t="s">
        <v>117</v>
      </c>
      <c r="F1195" s="23">
        <v>14</v>
      </c>
      <c r="G1195" s="231"/>
      <c r="H1195" s="23" t="s">
        <v>50</v>
      </c>
      <c r="I1195" s="23">
        <v>0</v>
      </c>
      <c r="J1195" s="23"/>
      <c r="K1195" s="23"/>
      <c r="L1195" s="23"/>
      <c r="M1195" s="69"/>
      <c r="N1195" s="68"/>
      <c r="O1195" s="23">
        <v>0</v>
      </c>
      <c r="P1195" s="23"/>
      <c r="Q1195" s="23"/>
      <c r="R1195" s="23"/>
      <c r="S1195" s="23"/>
      <c r="T1195" s="69"/>
    </row>
    <row r="1196" spans="1:28" ht="15.75" thickBot="1" x14ac:dyDescent="0.3">
      <c r="A1196" s="196"/>
      <c r="B1196" s="550">
        <v>42389</v>
      </c>
      <c r="C1196" s="572">
        <v>46384</v>
      </c>
      <c r="D1196" s="156"/>
      <c r="E1196" s="116" t="s">
        <v>443</v>
      </c>
      <c r="F1196" s="116">
        <v>15</v>
      </c>
      <c r="G1196" s="557">
        <v>85000</v>
      </c>
      <c r="H1196" s="116" t="s">
        <v>25</v>
      </c>
      <c r="I1196" s="156">
        <v>0</v>
      </c>
      <c r="J1196" s="23"/>
      <c r="K1196" s="23"/>
      <c r="L1196" s="116"/>
      <c r="M1196" s="69"/>
      <c r="N1196" s="68">
        <v>0</v>
      </c>
      <c r="O1196" s="23"/>
      <c r="P1196" s="23"/>
      <c r="Q1196" s="23"/>
      <c r="R1196" s="23"/>
      <c r="S1196" s="23"/>
      <c r="T1196" s="64">
        <v>2924</v>
      </c>
      <c r="U1196" s="292">
        <f t="shared" ref="U1196" si="345">+G1196/F1196</f>
        <v>5666.666666666667</v>
      </c>
      <c r="V1196" s="124">
        <v>2500</v>
      </c>
      <c r="W1196" s="125">
        <f>+U1196-V1196</f>
        <v>3166.666666666667</v>
      </c>
      <c r="X1196" s="125">
        <f>+W1196-Y1196</f>
        <v>1733.3333333333335</v>
      </c>
      <c r="Y1196" s="125">
        <f>(U1196-5000)/2+1100</f>
        <v>1433.3333333333335</v>
      </c>
      <c r="Z1196" s="125">
        <f>+V1196*F1196</f>
        <v>37500</v>
      </c>
      <c r="AA1196" s="125">
        <f>+X1196*F1196</f>
        <v>26000.000000000004</v>
      </c>
      <c r="AB1196" s="126">
        <f>+Y1196*F1196</f>
        <v>21500.000000000004</v>
      </c>
    </row>
    <row r="1197" spans="1:28" x14ac:dyDescent="0.25">
      <c r="B1197" s="31">
        <v>42389</v>
      </c>
      <c r="C1197" s="16">
        <v>46385</v>
      </c>
      <c r="D1197" s="23">
        <v>10319</v>
      </c>
      <c r="E1197" s="23" t="s">
        <v>120</v>
      </c>
      <c r="F1197" s="23">
        <v>14</v>
      </c>
      <c r="G1197" s="231"/>
      <c r="H1197" s="23" t="s">
        <v>50</v>
      </c>
      <c r="I1197" s="23">
        <v>0</v>
      </c>
      <c r="J1197" s="23"/>
      <c r="K1197" s="23"/>
      <c r="L1197" s="23"/>
      <c r="M1197" s="69"/>
      <c r="N1197" s="68"/>
      <c r="O1197" s="23">
        <v>0</v>
      </c>
      <c r="P1197" s="23"/>
      <c r="Q1197" s="23"/>
      <c r="R1197" s="23"/>
      <c r="S1197" s="23"/>
      <c r="T1197" s="69"/>
    </row>
    <row r="1198" spans="1:28" x14ac:dyDescent="0.25">
      <c r="B1198" s="31">
        <v>42389</v>
      </c>
      <c r="C1198" s="16">
        <v>46386</v>
      </c>
      <c r="D1198" s="23">
        <v>10325</v>
      </c>
      <c r="E1198" s="23" t="s">
        <v>90</v>
      </c>
      <c r="F1198" s="23">
        <v>14</v>
      </c>
      <c r="G1198" s="231"/>
      <c r="H1198" s="23" t="s">
        <v>50</v>
      </c>
      <c r="I1198" s="23">
        <v>0</v>
      </c>
      <c r="J1198" s="23"/>
      <c r="K1198" s="23"/>
      <c r="L1198" s="23"/>
      <c r="M1198" s="69"/>
      <c r="N1198" s="68"/>
      <c r="O1198" s="23">
        <v>0</v>
      </c>
      <c r="P1198" s="23"/>
      <c r="Q1198" s="23"/>
      <c r="R1198" s="23"/>
      <c r="S1198" s="23"/>
      <c r="T1198" s="69"/>
    </row>
    <row r="1199" spans="1:28" x14ac:dyDescent="0.25">
      <c r="B1199" s="31">
        <v>42389</v>
      </c>
      <c r="C1199" s="16">
        <v>46387</v>
      </c>
      <c r="D1199" s="23">
        <v>10324</v>
      </c>
      <c r="E1199" s="23" t="s">
        <v>94</v>
      </c>
      <c r="F1199" s="23">
        <v>14</v>
      </c>
      <c r="G1199" s="231"/>
      <c r="H1199" s="23" t="s">
        <v>50</v>
      </c>
      <c r="I1199" s="23">
        <v>0</v>
      </c>
      <c r="J1199" s="23"/>
      <c r="K1199" s="23"/>
      <c r="L1199" s="23"/>
      <c r="M1199" s="69"/>
      <c r="N1199" s="68"/>
      <c r="O1199" s="23">
        <v>0</v>
      </c>
      <c r="P1199" s="23"/>
      <c r="Q1199" s="23"/>
      <c r="R1199" s="23"/>
      <c r="S1199" s="23"/>
      <c r="T1199" s="69"/>
    </row>
    <row r="1200" spans="1:28" ht="15.75" thickBot="1" x14ac:dyDescent="0.3">
      <c r="B1200" s="550">
        <v>42389</v>
      </c>
      <c r="C1200" s="233">
        <v>46388</v>
      </c>
      <c r="D1200" s="32"/>
      <c r="E1200" s="116" t="s">
        <v>630</v>
      </c>
      <c r="F1200" s="116">
        <v>15</v>
      </c>
      <c r="G1200" s="557"/>
      <c r="H1200" s="558" t="s">
        <v>51</v>
      </c>
      <c r="I1200" s="78">
        <v>0</v>
      </c>
      <c r="J1200" s="23"/>
      <c r="K1200" s="23"/>
      <c r="L1200" s="32"/>
      <c r="M1200" s="69"/>
      <c r="N1200" s="68">
        <v>0</v>
      </c>
      <c r="O1200" s="23"/>
      <c r="P1200" s="23"/>
      <c r="Q1200" s="23"/>
      <c r="R1200" s="23"/>
      <c r="S1200" s="23"/>
      <c r="T1200" s="69"/>
    </row>
    <row r="1201" spans="1:28" x14ac:dyDescent="0.25">
      <c r="A1201" s="196"/>
      <c r="B1201" s="31">
        <v>42389</v>
      </c>
      <c r="C1201" s="240">
        <v>46389</v>
      </c>
      <c r="D1201" s="577"/>
      <c r="E1201" s="23" t="s">
        <v>396</v>
      </c>
      <c r="F1201" s="23">
        <v>15</v>
      </c>
      <c r="G1201" s="231">
        <v>85000</v>
      </c>
      <c r="H1201" s="23" t="s">
        <v>25</v>
      </c>
      <c r="I1201" s="577">
        <v>0</v>
      </c>
      <c r="J1201" s="23"/>
      <c r="K1201" s="23"/>
      <c r="L1201" s="23"/>
      <c r="M1201" s="69"/>
      <c r="N1201" s="68">
        <v>0</v>
      </c>
      <c r="O1201" s="23"/>
      <c r="P1201" s="23"/>
      <c r="Q1201" s="23"/>
      <c r="R1201" s="23"/>
      <c r="S1201" s="23"/>
      <c r="T1201" s="64">
        <v>2925</v>
      </c>
      <c r="U1201" s="289">
        <f t="shared" ref="U1201:U1202" si="346">+G1201/F1201</f>
        <v>5666.666666666667</v>
      </c>
      <c r="V1201" s="117">
        <v>2500</v>
      </c>
      <c r="W1201" s="118">
        <f>+U1201-V1201</f>
        <v>3166.666666666667</v>
      </c>
      <c r="X1201" s="118">
        <f>+W1201-Y1201</f>
        <v>1733.3333333333335</v>
      </c>
      <c r="Y1201" s="118">
        <f>(U1201-5000)/2+1100</f>
        <v>1433.3333333333335</v>
      </c>
      <c r="Z1201" s="118">
        <f>+V1201*F1201</f>
        <v>37500</v>
      </c>
      <c r="AA1201" s="118">
        <f>+X1201*F1201</f>
        <v>26000.000000000004</v>
      </c>
      <c r="AB1201" s="119">
        <f>+Y1201*F1201</f>
        <v>21500.000000000004</v>
      </c>
    </row>
    <row r="1202" spans="1:28" ht="15.75" thickBot="1" x14ac:dyDescent="0.3">
      <c r="A1202" s="196"/>
      <c r="B1202" s="31">
        <v>42389</v>
      </c>
      <c r="C1202" s="240">
        <v>46390</v>
      </c>
      <c r="D1202" s="577"/>
      <c r="E1202" s="23" t="s">
        <v>812</v>
      </c>
      <c r="F1202" s="23">
        <v>7</v>
      </c>
      <c r="G1202" s="231">
        <v>39662</v>
      </c>
      <c r="H1202" s="23" t="s">
        <v>25</v>
      </c>
      <c r="I1202" s="577">
        <v>0</v>
      </c>
      <c r="J1202" s="23"/>
      <c r="K1202" s="23"/>
      <c r="L1202" s="23"/>
      <c r="M1202" s="69"/>
      <c r="N1202" s="68">
        <v>0</v>
      </c>
      <c r="O1202" s="23"/>
      <c r="P1202" s="23"/>
      <c r="Q1202" s="23"/>
      <c r="R1202" s="23"/>
      <c r="S1202" s="23"/>
      <c r="T1202" s="64">
        <v>2926</v>
      </c>
      <c r="U1202" s="291">
        <f t="shared" si="346"/>
        <v>5666</v>
      </c>
      <c r="V1202" s="121">
        <v>2500</v>
      </c>
      <c r="W1202" s="122">
        <f>+U1202-V1202</f>
        <v>3166</v>
      </c>
      <c r="X1202" s="122">
        <f>+W1202-Y1202</f>
        <v>1733</v>
      </c>
      <c r="Y1202" s="122">
        <f>(U1202-5000)/2+1100</f>
        <v>1433</v>
      </c>
      <c r="Z1202" s="122">
        <f>+V1202*F1202</f>
        <v>17500</v>
      </c>
      <c r="AA1202" s="122">
        <f>+X1202*F1202</f>
        <v>12131</v>
      </c>
      <c r="AB1202" s="123">
        <f>+Y1202*F1202</f>
        <v>10031</v>
      </c>
    </row>
    <row r="1203" spans="1:28" x14ac:dyDescent="0.25">
      <c r="B1203" s="41">
        <v>42389</v>
      </c>
      <c r="C1203" s="24">
        <v>46391</v>
      </c>
      <c r="D1203" s="23"/>
      <c r="E1203" s="32" t="s">
        <v>138</v>
      </c>
      <c r="F1203" s="32">
        <v>15</v>
      </c>
      <c r="G1203" s="234"/>
      <c r="H1203" s="77" t="s">
        <v>51</v>
      </c>
      <c r="I1203" s="68">
        <v>0</v>
      </c>
      <c r="J1203" s="23"/>
      <c r="K1203" s="23"/>
      <c r="L1203" s="23"/>
      <c r="M1203" s="69"/>
      <c r="N1203" s="68">
        <v>0</v>
      </c>
      <c r="O1203" s="23"/>
      <c r="P1203" s="23"/>
      <c r="Q1203" s="23"/>
      <c r="R1203" s="23"/>
      <c r="S1203" s="23"/>
      <c r="T1203" s="69"/>
    </row>
    <row r="1204" spans="1:28" x14ac:dyDescent="0.25">
      <c r="B1204" s="550">
        <v>42389</v>
      </c>
      <c r="C1204" s="56">
        <v>46392</v>
      </c>
      <c r="D1204" s="94"/>
      <c r="E1204" s="94" t="s">
        <v>140</v>
      </c>
      <c r="F1204" s="94">
        <v>15</v>
      </c>
      <c r="G1204" s="232"/>
      <c r="H1204" s="106" t="s">
        <v>51</v>
      </c>
      <c r="I1204" s="228">
        <v>0</v>
      </c>
      <c r="J1204" s="23"/>
      <c r="K1204" s="23"/>
      <c r="L1204" s="94"/>
      <c r="M1204" s="69"/>
      <c r="N1204" s="68"/>
      <c r="O1204" s="23">
        <v>0</v>
      </c>
      <c r="P1204" s="23"/>
      <c r="Q1204" s="23"/>
      <c r="R1204" s="23"/>
      <c r="S1204" s="23"/>
      <c r="T1204" s="69"/>
    </row>
    <row r="1205" spans="1:28" x14ac:dyDescent="0.25">
      <c r="B1205" s="31">
        <v>42389</v>
      </c>
      <c r="C1205" s="16">
        <v>46393</v>
      </c>
      <c r="D1205" s="23">
        <v>10326</v>
      </c>
      <c r="E1205" s="23" t="s">
        <v>101</v>
      </c>
      <c r="F1205" s="23">
        <v>14</v>
      </c>
      <c r="G1205" s="231"/>
      <c r="H1205" s="23" t="s">
        <v>50</v>
      </c>
      <c r="I1205" s="23">
        <v>0</v>
      </c>
      <c r="J1205" s="23"/>
      <c r="K1205" s="23"/>
      <c r="L1205" s="23"/>
      <c r="M1205" s="69"/>
      <c r="N1205" s="68"/>
      <c r="O1205" s="23">
        <v>0</v>
      </c>
      <c r="P1205" s="23"/>
      <c r="Q1205" s="23"/>
      <c r="R1205" s="23"/>
      <c r="S1205" s="23"/>
      <c r="T1205" s="69"/>
    </row>
    <row r="1206" spans="1:28" x14ac:dyDescent="0.25">
      <c r="B1206" s="31">
        <v>42389</v>
      </c>
      <c r="C1206" s="16">
        <v>46394</v>
      </c>
      <c r="D1206" s="23">
        <v>10328</v>
      </c>
      <c r="E1206" s="23" t="s">
        <v>86</v>
      </c>
      <c r="F1206" s="23">
        <v>14</v>
      </c>
      <c r="G1206" s="231"/>
      <c r="H1206" s="23" t="s">
        <v>50</v>
      </c>
      <c r="I1206" s="23"/>
      <c r="J1206" s="23"/>
      <c r="K1206" s="23"/>
      <c r="L1206" s="23">
        <v>0</v>
      </c>
      <c r="M1206" s="69"/>
      <c r="N1206" s="68"/>
      <c r="O1206" s="23">
        <v>0</v>
      </c>
      <c r="P1206" s="23"/>
      <c r="Q1206" s="23"/>
      <c r="R1206" s="23"/>
      <c r="S1206" s="23"/>
      <c r="T1206" s="69"/>
    </row>
    <row r="1207" spans="1:28" x14ac:dyDescent="0.25">
      <c r="B1207" s="31">
        <v>42389</v>
      </c>
      <c r="C1207" s="16">
        <v>46395</v>
      </c>
      <c r="D1207" s="23">
        <v>10332</v>
      </c>
      <c r="E1207" s="23" t="s">
        <v>202</v>
      </c>
      <c r="F1207" s="23">
        <v>14</v>
      </c>
      <c r="G1207" s="23"/>
      <c r="H1207" s="23" t="s">
        <v>50</v>
      </c>
      <c r="I1207" s="23">
        <v>0</v>
      </c>
      <c r="J1207" s="23"/>
      <c r="K1207" s="23"/>
      <c r="L1207" s="23"/>
      <c r="M1207" s="23"/>
      <c r="N1207" s="23"/>
      <c r="O1207" s="23">
        <v>0</v>
      </c>
      <c r="P1207" s="23"/>
      <c r="Q1207" s="23"/>
      <c r="R1207" s="23"/>
      <c r="S1207" s="23"/>
      <c r="T1207" s="23"/>
    </row>
    <row r="1208" spans="1:28" x14ac:dyDescent="0.25">
      <c r="B1208" s="31">
        <v>42389</v>
      </c>
      <c r="C1208" s="16">
        <v>46396</v>
      </c>
      <c r="D1208" s="23">
        <v>10330</v>
      </c>
      <c r="E1208" s="23" t="s">
        <v>120</v>
      </c>
      <c r="F1208" s="23">
        <v>14</v>
      </c>
      <c r="G1208" s="23"/>
      <c r="H1208" s="23" t="s">
        <v>50</v>
      </c>
      <c r="I1208" s="23">
        <v>0</v>
      </c>
      <c r="J1208" s="23"/>
      <c r="K1208" s="23"/>
      <c r="L1208" s="23"/>
      <c r="M1208" s="23"/>
      <c r="N1208" s="23"/>
      <c r="O1208" s="23">
        <v>0</v>
      </c>
      <c r="P1208" s="23"/>
      <c r="Q1208" s="23"/>
      <c r="R1208" s="23"/>
      <c r="S1208" s="23"/>
      <c r="T1208" s="23"/>
    </row>
    <row r="1209" spans="1:28" x14ac:dyDescent="0.25">
      <c r="B1209" s="31">
        <v>42389</v>
      </c>
      <c r="C1209" s="16">
        <v>46397</v>
      </c>
      <c r="D1209" s="23">
        <v>10329</v>
      </c>
      <c r="E1209" s="23" t="s">
        <v>117</v>
      </c>
      <c r="F1209" s="23">
        <v>14</v>
      </c>
      <c r="G1209" s="23"/>
      <c r="H1209" s="23" t="s">
        <v>50</v>
      </c>
      <c r="I1209" s="23">
        <v>0</v>
      </c>
      <c r="J1209" s="23"/>
      <c r="K1209" s="23"/>
      <c r="L1209" s="23"/>
      <c r="M1209" s="23"/>
      <c r="N1209" s="23"/>
      <c r="O1209" s="23">
        <v>0</v>
      </c>
      <c r="P1209" s="23"/>
      <c r="Q1209" s="23"/>
      <c r="R1209" s="23"/>
      <c r="S1209" s="23"/>
      <c r="T1209" s="23"/>
    </row>
    <row r="1210" spans="1:28" x14ac:dyDescent="0.25">
      <c r="B1210" s="31">
        <v>42389</v>
      </c>
      <c r="C1210" s="16">
        <v>46398</v>
      </c>
      <c r="D1210" s="23">
        <v>10331</v>
      </c>
      <c r="E1210" s="23" t="s">
        <v>90</v>
      </c>
      <c r="F1210" s="23">
        <v>14</v>
      </c>
      <c r="G1210" s="23"/>
      <c r="H1210" s="23" t="s">
        <v>50</v>
      </c>
      <c r="I1210" s="23">
        <v>0</v>
      </c>
      <c r="J1210" s="23"/>
      <c r="K1210" s="23"/>
      <c r="L1210" s="23"/>
      <c r="M1210" s="23"/>
      <c r="N1210" s="23"/>
      <c r="O1210" s="23">
        <v>0</v>
      </c>
      <c r="P1210" s="23"/>
      <c r="Q1210" s="23"/>
      <c r="R1210" s="23"/>
      <c r="S1210" s="23"/>
      <c r="T1210" s="23"/>
    </row>
    <row r="1211" spans="1:28" ht="15.75" thickBot="1" x14ac:dyDescent="0.3">
      <c r="B1211" s="31">
        <v>42389</v>
      </c>
      <c r="C1211" s="16">
        <v>46399</v>
      </c>
      <c r="D1211" s="23">
        <v>10335</v>
      </c>
      <c r="E1211" s="23" t="s">
        <v>90</v>
      </c>
      <c r="F1211" s="23">
        <v>14</v>
      </c>
      <c r="G1211" s="231"/>
      <c r="H1211" s="23" t="s">
        <v>50</v>
      </c>
      <c r="I1211" s="23">
        <v>0</v>
      </c>
      <c r="J1211" s="23"/>
      <c r="K1211" s="23"/>
      <c r="L1211" s="23"/>
      <c r="M1211" s="69"/>
      <c r="N1211" s="68"/>
      <c r="O1211" s="23">
        <v>0</v>
      </c>
      <c r="P1211" s="23"/>
      <c r="Q1211" s="23"/>
      <c r="R1211" s="23"/>
      <c r="S1211" s="23"/>
      <c r="T1211" s="69"/>
    </row>
    <row r="1212" spans="1:28" x14ac:dyDescent="0.25">
      <c r="A1212" s="196"/>
      <c r="B1212" s="41">
        <v>42389</v>
      </c>
      <c r="C1212" s="350">
        <v>46400</v>
      </c>
      <c r="D1212" s="579"/>
      <c r="E1212" s="32" t="s">
        <v>103</v>
      </c>
      <c r="F1212" s="32">
        <v>15</v>
      </c>
      <c r="G1212" s="234">
        <v>85000</v>
      </c>
      <c r="H1212" s="32" t="s">
        <v>25</v>
      </c>
      <c r="I1212" s="579">
        <v>0</v>
      </c>
      <c r="J1212" s="23"/>
      <c r="K1212" s="23"/>
      <c r="L1212" s="32"/>
      <c r="M1212" s="69"/>
      <c r="N1212" s="68">
        <v>0</v>
      </c>
      <c r="O1212" s="23"/>
      <c r="P1212" s="23"/>
      <c r="Q1212" s="23"/>
      <c r="R1212" s="23"/>
      <c r="S1212" s="23"/>
      <c r="T1212" s="64">
        <v>2927</v>
      </c>
      <c r="U1212" s="289">
        <f t="shared" ref="U1212:U1216" si="347">+G1212/F1212</f>
        <v>5666.666666666667</v>
      </c>
      <c r="V1212" s="117">
        <v>2500</v>
      </c>
      <c r="W1212" s="118">
        <f>+U1212-V1212</f>
        <v>3166.666666666667</v>
      </c>
      <c r="X1212" s="118">
        <f>+W1212-Y1212</f>
        <v>1733.3333333333335</v>
      </c>
      <c r="Y1212" s="118">
        <f>(U1212-5000)/2+1100</f>
        <v>1433.3333333333335</v>
      </c>
      <c r="Z1212" s="118">
        <f>+V1212*F1212</f>
        <v>37500</v>
      </c>
      <c r="AA1212" s="118">
        <f>+X1212*F1212</f>
        <v>26000.000000000004</v>
      </c>
      <c r="AB1212" s="119">
        <f>+Y1212*F1212</f>
        <v>21500.000000000004</v>
      </c>
    </row>
    <row r="1213" spans="1:28" x14ac:dyDescent="0.25">
      <c r="A1213" s="196"/>
      <c r="B1213" s="31">
        <v>42389</v>
      </c>
      <c r="C1213" s="240">
        <v>46401</v>
      </c>
      <c r="D1213" s="577"/>
      <c r="E1213" s="23" t="s">
        <v>63</v>
      </c>
      <c r="F1213" s="23">
        <v>7</v>
      </c>
      <c r="G1213" s="231">
        <v>39662</v>
      </c>
      <c r="H1213" s="23" t="s">
        <v>25</v>
      </c>
      <c r="I1213" s="577">
        <v>0</v>
      </c>
      <c r="J1213" s="23"/>
      <c r="K1213" s="23"/>
      <c r="L1213" s="23"/>
      <c r="M1213" s="69"/>
      <c r="N1213" s="68"/>
      <c r="O1213" s="23">
        <v>0</v>
      </c>
      <c r="P1213" s="23"/>
      <c r="Q1213" s="23"/>
      <c r="R1213" s="23"/>
      <c r="S1213" s="23"/>
      <c r="T1213" s="64">
        <v>2928</v>
      </c>
      <c r="U1213" s="290">
        <f t="shared" si="347"/>
        <v>5666</v>
      </c>
      <c r="V1213" s="21">
        <v>2500</v>
      </c>
      <c r="W1213" s="22">
        <f>+U1213-V1213</f>
        <v>3166</v>
      </c>
      <c r="X1213" s="22">
        <f>+W1213-Y1213</f>
        <v>1733</v>
      </c>
      <c r="Y1213" s="22">
        <f>(U1213-5000)/2+1100</f>
        <v>1433</v>
      </c>
      <c r="Z1213" s="22">
        <f>+V1213*F1213</f>
        <v>17500</v>
      </c>
      <c r="AA1213" s="22">
        <f>+X1213*F1213</f>
        <v>12131</v>
      </c>
      <c r="AB1213" s="120">
        <f>+Y1213*F1213</f>
        <v>10031</v>
      </c>
    </row>
    <row r="1214" spans="1:28" x14ac:dyDescent="0.25">
      <c r="B1214" s="41">
        <v>42389</v>
      </c>
      <c r="C1214" s="350">
        <v>46402</v>
      </c>
      <c r="D1214" s="23"/>
      <c r="E1214" s="32" t="s">
        <v>443</v>
      </c>
      <c r="F1214" s="32">
        <v>15</v>
      </c>
      <c r="G1214" s="234">
        <v>79275</v>
      </c>
      <c r="H1214" s="77" t="s">
        <v>402</v>
      </c>
      <c r="I1214" s="68">
        <v>0</v>
      </c>
      <c r="J1214" s="23"/>
      <c r="K1214" s="23"/>
      <c r="L1214" s="23"/>
      <c r="M1214" s="69"/>
      <c r="N1214" s="68">
        <v>0</v>
      </c>
      <c r="O1214" s="23"/>
      <c r="P1214" s="23"/>
      <c r="Q1214" s="23"/>
      <c r="R1214" s="23"/>
      <c r="S1214" s="23"/>
      <c r="T1214" s="64"/>
      <c r="U1214" s="290">
        <f t="shared" si="347"/>
        <v>5285</v>
      </c>
      <c r="V1214" s="21">
        <v>2500</v>
      </c>
      <c r="W1214" s="22">
        <f>+U1214-V1214</f>
        <v>2785</v>
      </c>
      <c r="X1214" s="22">
        <f>+W1214-Y1214</f>
        <v>1542.5</v>
      </c>
      <c r="Y1214" s="22">
        <f>(U1214-5000)/2+1100</f>
        <v>1242.5</v>
      </c>
      <c r="Z1214" s="22">
        <f>+V1214*F1214</f>
        <v>37500</v>
      </c>
      <c r="AA1214" s="22">
        <f>+X1214*F1214</f>
        <v>23137.5</v>
      </c>
      <c r="AB1214" s="120">
        <f>+Y1214*F1214</f>
        <v>18637.5</v>
      </c>
    </row>
    <row r="1215" spans="1:28" x14ac:dyDescent="0.25">
      <c r="B1215" s="41">
        <v>42389</v>
      </c>
      <c r="C1215" s="240">
        <v>46403</v>
      </c>
      <c r="D1215" s="23"/>
      <c r="E1215" s="23" t="s">
        <v>633</v>
      </c>
      <c r="F1215" s="16">
        <v>15</v>
      </c>
      <c r="G1215" s="231">
        <v>76500</v>
      </c>
      <c r="H1215" s="64" t="s">
        <v>672</v>
      </c>
      <c r="I1215" s="68">
        <v>0</v>
      </c>
      <c r="J1215" s="23"/>
      <c r="K1215" s="23"/>
      <c r="L1215" s="23"/>
      <c r="M1215" s="69"/>
      <c r="N1215" s="68">
        <v>0</v>
      </c>
      <c r="O1215" s="23"/>
      <c r="P1215" s="23"/>
      <c r="Q1215" s="23"/>
      <c r="R1215" s="23"/>
      <c r="S1215" s="23"/>
      <c r="T1215" s="64"/>
      <c r="U1215" s="290">
        <f t="shared" si="347"/>
        <v>5100</v>
      </c>
      <c r="V1215" s="21">
        <v>2500</v>
      </c>
      <c r="W1215" s="22">
        <f>+U1215-V1215</f>
        <v>2600</v>
      </c>
      <c r="X1215" s="22">
        <f>+W1215-Y1215</f>
        <v>1450</v>
      </c>
      <c r="Y1215" s="22">
        <f>(U1215-5000)/2+1100</f>
        <v>1150</v>
      </c>
      <c r="Z1215" s="22">
        <f>+V1215*F1215</f>
        <v>37500</v>
      </c>
      <c r="AA1215" s="22">
        <f>+X1215*F1215</f>
        <v>21750</v>
      </c>
      <c r="AB1215" s="120">
        <f>+Y1215*F1215</f>
        <v>17250</v>
      </c>
    </row>
    <row r="1216" spans="1:28" ht="15.75" thickBot="1" x14ac:dyDescent="0.3">
      <c r="B1216" s="41">
        <v>42389</v>
      </c>
      <c r="C1216" s="240">
        <v>46404</v>
      </c>
      <c r="D1216" s="23"/>
      <c r="E1216" s="23" t="s">
        <v>167</v>
      </c>
      <c r="F1216" s="16">
        <v>15</v>
      </c>
      <c r="G1216" s="231">
        <v>76500</v>
      </c>
      <c r="H1216" s="64" t="s">
        <v>672</v>
      </c>
      <c r="I1216" s="68">
        <v>0</v>
      </c>
      <c r="J1216" s="23"/>
      <c r="K1216" s="23"/>
      <c r="L1216" s="23"/>
      <c r="M1216" s="69"/>
      <c r="N1216" s="68">
        <v>0</v>
      </c>
      <c r="O1216" s="23"/>
      <c r="P1216" s="23"/>
      <c r="Q1216" s="23"/>
      <c r="R1216" s="23"/>
      <c r="S1216" s="23"/>
      <c r="T1216" s="64"/>
      <c r="U1216" s="291">
        <f t="shared" si="347"/>
        <v>5100</v>
      </c>
      <c r="V1216" s="121">
        <v>2500</v>
      </c>
      <c r="W1216" s="122">
        <f>+U1216-V1216</f>
        <v>2600</v>
      </c>
      <c r="X1216" s="122">
        <f>+W1216-Y1216</f>
        <v>1450</v>
      </c>
      <c r="Y1216" s="122">
        <f>(U1216-5000)/2+1100</f>
        <v>1150</v>
      </c>
      <c r="Z1216" s="122">
        <f>+V1216*F1216</f>
        <v>37500</v>
      </c>
      <c r="AA1216" s="122">
        <f>+X1216*F1216</f>
        <v>21750</v>
      </c>
      <c r="AB1216" s="123">
        <f>+Y1216*F1216</f>
        <v>17250</v>
      </c>
    </row>
    <row r="1217" spans="1:28" ht="15.75" thickBot="1" x14ac:dyDescent="0.3">
      <c r="A1217" s="297"/>
      <c r="B1217" s="585">
        <v>42389</v>
      </c>
      <c r="C1217" s="237">
        <v>46405</v>
      </c>
      <c r="D1217" s="88" t="s">
        <v>188</v>
      </c>
      <c r="E1217" s="237" t="s">
        <v>188</v>
      </c>
      <c r="F1217" s="237" t="s">
        <v>188</v>
      </c>
      <c r="G1217" s="237" t="s">
        <v>188</v>
      </c>
      <c r="H1217" s="237" t="s">
        <v>188</v>
      </c>
      <c r="I1217" s="88" t="s">
        <v>188</v>
      </c>
      <c r="J1217" s="88" t="s">
        <v>188</v>
      </c>
      <c r="K1217" s="88" t="s">
        <v>188</v>
      </c>
      <c r="L1217" s="88" t="s">
        <v>188</v>
      </c>
      <c r="M1217" s="88" t="s">
        <v>188</v>
      </c>
      <c r="N1217" s="89"/>
      <c r="O1217" s="88"/>
      <c r="P1217" s="88"/>
      <c r="Q1217" s="88"/>
      <c r="R1217" s="88"/>
      <c r="S1217" s="88"/>
      <c r="T1217" s="90"/>
    </row>
    <row r="1218" spans="1:28" x14ac:dyDescent="0.25">
      <c r="A1218" s="196"/>
      <c r="B1218" s="31">
        <v>42389</v>
      </c>
      <c r="C1218" s="240">
        <v>46406</v>
      </c>
      <c r="D1218" s="577"/>
      <c r="E1218" s="23" t="s">
        <v>66</v>
      </c>
      <c r="F1218" s="23">
        <v>7</v>
      </c>
      <c r="G1218" s="231">
        <v>39662</v>
      </c>
      <c r="H1218" s="23" t="s">
        <v>25</v>
      </c>
      <c r="I1218" s="577">
        <v>0</v>
      </c>
      <c r="J1218" s="23"/>
      <c r="K1218" s="23"/>
      <c r="L1218" s="23"/>
      <c r="M1218" s="69"/>
      <c r="N1218" s="68">
        <v>0</v>
      </c>
      <c r="O1218" s="23"/>
      <c r="P1218" s="23"/>
      <c r="Q1218" s="23"/>
      <c r="R1218" s="23"/>
      <c r="S1218" s="23"/>
      <c r="T1218" s="64">
        <v>2929</v>
      </c>
      <c r="U1218" s="289">
        <f t="shared" ref="U1218:U1223" si="348">+G1218/F1218</f>
        <v>5666</v>
      </c>
      <c r="V1218" s="117">
        <v>2500</v>
      </c>
      <c r="W1218" s="118">
        <f t="shared" ref="W1218:W1223" si="349">+U1218-V1218</f>
        <v>3166</v>
      </c>
      <c r="X1218" s="118">
        <f t="shared" ref="X1218:X1223" si="350">+W1218-Y1218</f>
        <v>1733</v>
      </c>
      <c r="Y1218" s="118">
        <f t="shared" ref="Y1218:Y1223" si="351">(U1218-5000)/2+1100</f>
        <v>1433</v>
      </c>
      <c r="Z1218" s="118">
        <f t="shared" ref="Z1218:Z1223" si="352">+V1218*F1218</f>
        <v>17500</v>
      </c>
      <c r="AA1218" s="118">
        <f t="shared" ref="AA1218:AA1223" si="353">+X1218*F1218</f>
        <v>12131</v>
      </c>
      <c r="AB1218" s="119">
        <f t="shared" ref="AB1218:AB1223" si="354">+Y1218*F1218</f>
        <v>10031</v>
      </c>
    </row>
    <row r="1219" spans="1:28" x14ac:dyDescent="0.25">
      <c r="A1219" s="196"/>
      <c r="B1219" s="31">
        <v>42389</v>
      </c>
      <c r="C1219" s="240">
        <v>46407</v>
      </c>
      <c r="D1219" s="577"/>
      <c r="E1219" s="23" t="s">
        <v>293</v>
      </c>
      <c r="F1219" s="23">
        <v>7</v>
      </c>
      <c r="G1219" s="231">
        <v>39662</v>
      </c>
      <c r="H1219" s="23" t="s">
        <v>25</v>
      </c>
      <c r="I1219" s="577">
        <v>0</v>
      </c>
      <c r="J1219" s="23"/>
      <c r="K1219" s="23"/>
      <c r="L1219" s="23"/>
      <c r="M1219" s="69"/>
      <c r="N1219" s="68">
        <v>0</v>
      </c>
      <c r="O1219" s="23"/>
      <c r="P1219" s="23"/>
      <c r="Q1219" s="23"/>
      <c r="R1219" s="23"/>
      <c r="S1219" s="23"/>
      <c r="T1219" s="64">
        <v>2930</v>
      </c>
      <c r="U1219" s="290">
        <f t="shared" si="348"/>
        <v>5666</v>
      </c>
      <c r="V1219" s="21">
        <v>2500</v>
      </c>
      <c r="W1219" s="22">
        <f t="shared" si="349"/>
        <v>3166</v>
      </c>
      <c r="X1219" s="22">
        <f t="shared" si="350"/>
        <v>1733</v>
      </c>
      <c r="Y1219" s="22">
        <f t="shared" si="351"/>
        <v>1433</v>
      </c>
      <c r="Z1219" s="22">
        <f t="shared" si="352"/>
        <v>17500</v>
      </c>
      <c r="AA1219" s="22">
        <f t="shared" si="353"/>
        <v>12131</v>
      </c>
      <c r="AB1219" s="120">
        <f t="shared" si="354"/>
        <v>10031</v>
      </c>
    </row>
    <row r="1220" spans="1:28" x14ac:dyDescent="0.25">
      <c r="A1220" s="196"/>
      <c r="B1220" s="31">
        <v>42389</v>
      </c>
      <c r="C1220" s="240">
        <v>46408</v>
      </c>
      <c r="D1220" s="577"/>
      <c r="E1220" s="23" t="s">
        <v>824</v>
      </c>
      <c r="F1220" s="23">
        <v>25</v>
      </c>
      <c r="G1220" s="231">
        <v>141650</v>
      </c>
      <c r="H1220" s="23" t="s">
        <v>25</v>
      </c>
      <c r="I1220" s="577">
        <v>0</v>
      </c>
      <c r="J1220" s="23"/>
      <c r="K1220" s="23"/>
      <c r="L1220" s="23"/>
      <c r="M1220" s="69"/>
      <c r="N1220" s="68">
        <v>0</v>
      </c>
      <c r="O1220" s="23"/>
      <c r="P1220" s="23"/>
      <c r="Q1220" s="23"/>
      <c r="R1220" s="23"/>
      <c r="S1220" s="23"/>
      <c r="T1220" s="64">
        <v>2931</v>
      </c>
      <c r="U1220" s="290">
        <f t="shared" si="348"/>
        <v>5666</v>
      </c>
      <c r="V1220" s="21">
        <v>2500</v>
      </c>
      <c r="W1220" s="22">
        <f t="shared" si="349"/>
        <v>3166</v>
      </c>
      <c r="X1220" s="22">
        <f t="shared" si="350"/>
        <v>1733</v>
      </c>
      <c r="Y1220" s="22">
        <f t="shared" si="351"/>
        <v>1433</v>
      </c>
      <c r="Z1220" s="22">
        <f t="shared" si="352"/>
        <v>62500</v>
      </c>
      <c r="AA1220" s="22">
        <f t="shared" si="353"/>
        <v>43325</v>
      </c>
      <c r="AB1220" s="120">
        <f t="shared" si="354"/>
        <v>35825</v>
      </c>
    </row>
    <row r="1221" spans="1:28" x14ac:dyDescent="0.25">
      <c r="A1221" s="196"/>
      <c r="B1221" s="31">
        <v>42389</v>
      </c>
      <c r="C1221" s="240">
        <v>46409</v>
      </c>
      <c r="D1221" s="577"/>
      <c r="E1221" s="23" t="s">
        <v>62</v>
      </c>
      <c r="F1221" s="23">
        <v>7</v>
      </c>
      <c r="G1221" s="231">
        <v>39622</v>
      </c>
      <c r="H1221" s="23" t="s">
        <v>25</v>
      </c>
      <c r="I1221" s="577">
        <v>0</v>
      </c>
      <c r="J1221" s="23"/>
      <c r="K1221" s="23"/>
      <c r="L1221" s="23"/>
      <c r="M1221" s="69"/>
      <c r="N1221" s="68">
        <v>0</v>
      </c>
      <c r="O1221" s="23"/>
      <c r="P1221" s="23"/>
      <c r="Q1221" s="23"/>
      <c r="R1221" s="23"/>
      <c r="S1221" s="23"/>
      <c r="T1221" s="64">
        <v>2932</v>
      </c>
      <c r="U1221" s="290">
        <f t="shared" si="348"/>
        <v>5660.2857142857147</v>
      </c>
      <c r="V1221" s="21">
        <v>2500</v>
      </c>
      <c r="W1221" s="22">
        <f t="shared" si="349"/>
        <v>3160.2857142857147</v>
      </c>
      <c r="X1221" s="22">
        <f t="shared" si="350"/>
        <v>1730.1428571428573</v>
      </c>
      <c r="Y1221" s="22">
        <f t="shared" si="351"/>
        <v>1430.1428571428573</v>
      </c>
      <c r="Z1221" s="22">
        <f t="shared" si="352"/>
        <v>17500</v>
      </c>
      <c r="AA1221" s="22">
        <f t="shared" si="353"/>
        <v>12111.000000000002</v>
      </c>
      <c r="AB1221" s="120">
        <f t="shared" si="354"/>
        <v>10011.000000000002</v>
      </c>
    </row>
    <row r="1222" spans="1:28" x14ac:dyDescent="0.25">
      <c r="B1222" s="41">
        <v>42389</v>
      </c>
      <c r="C1222" s="350">
        <v>46410</v>
      </c>
      <c r="D1222" s="23"/>
      <c r="E1222" s="32" t="s">
        <v>825</v>
      </c>
      <c r="F1222" s="32">
        <v>15</v>
      </c>
      <c r="G1222" s="234">
        <v>79275</v>
      </c>
      <c r="H1222" s="77" t="s">
        <v>402</v>
      </c>
      <c r="I1222" s="68">
        <v>0</v>
      </c>
      <c r="J1222" s="23"/>
      <c r="K1222" s="23"/>
      <c r="L1222" s="23"/>
      <c r="M1222" s="69"/>
      <c r="N1222" s="68">
        <v>0</v>
      </c>
      <c r="O1222" s="23"/>
      <c r="P1222" s="23"/>
      <c r="Q1222" s="23"/>
      <c r="R1222" s="23"/>
      <c r="S1222" s="23"/>
      <c r="T1222" s="64"/>
      <c r="U1222" s="290">
        <f t="shared" si="348"/>
        <v>5285</v>
      </c>
      <c r="V1222" s="21">
        <v>2500</v>
      </c>
      <c r="W1222" s="22">
        <f t="shared" si="349"/>
        <v>2785</v>
      </c>
      <c r="X1222" s="22">
        <f t="shared" si="350"/>
        <v>1542.5</v>
      </c>
      <c r="Y1222" s="22">
        <f t="shared" si="351"/>
        <v>1242.5</v>
      </c>
      <c r="Z1222" s="22">
        <f t="shared" si="352"/>
        <v>37500</v>
      </c>
      <c r="AA1222" s="22">
        <f t="shared" si="353"/>
        <v>23137.5</v>
      </c>
      <c r="AB1222" s="120">
        <f t="shared" si="354"/>
        <v>18637.5</v>
      </c>
    </row>
    <row r="1223" spans="1:28" ht="15.75" thickBot="1" x14ac:dyDescent="0.3">
      <c r="B1223" s="550">
        <v>42389</v>
      </c>
      <c r="C1223" s="544">
        <v>46411</v>
      </c>
      <c r="D1223" s="94"/>
      <c r="E1223" s="94" t="s">
        <v>826</v>
      </c>
      <c r="F1223" s="94">
        <v>15</v>
      </c>
      <c r="G1223" s="232">
        <v>79275</v>
      </c>
      <c r="H1223" s="106" t="s">
        <v>402</v>
      </c>
      <c r="I1223" s="228">
        <v>0</v>
      </c>
      <c r="J1223" s="23"/>
      <c r="K1223" s="23"/>
      <c r="L1223" s="94"/>
      <c r="M1223" s="69"/>
      <c r="N1223" s="68">
        <v>0</v>
      </c>
      <c r="O1223" s="23"/>
      <c r="P1223" s="23"/>
      <c r="Q1223" s="23"/>
      <c r="R1223" s="23"/>
      <c r="S1223" s="23"/>
      <c r="T1223" s="64"/>
      <c r="U1223" s="291">
        <f t="shared" si="348"/>
        <v>5285</v>
      </c>
      <c r="V1223" s="121">
        <v>2500</v>
      </c>
      <c r="W1223" s="122">
        <f t="shared" si="349"/>
        <v>2785</v>
      </c>
      <c r="X1223" s="122">
        <f t="shared" si="350"/>
        <v>1542.5</v>
      </c>
      <c r="Y1223" s="122">
        <f t="shared" si="351"/>
        <v>1242.5</v>
      </c>
      <c r="Z1223" s="122">
        <f t="shared" si="352"/>
        <v>37500</v>
      </c>
      <c r="AA1223" s="122">
        <f t="shared" si="353"/>
        <v>23137.5</v>
      </c>
      <c r="AB1223" s="123">
        <f t="shared" si="354"/>
        <v>18637.5</v>
      </c>
    </row>
    <row r="1224" spans="1:28" ht="15.75" thickBot="1" x14ac:dyDescent="0.3">
      <c r="A1224" s="602"/>
      <c r="B1224" s="31">
        <v>42389</v>
      </c>
      <c r="C1224" s="16">
        <v>46412</v>
      </c>
      <c r="D1224" s="23">
        <v>10337</v>
      </c>
      <c r="E1224" s="23" t="s">
        <v>86</v>
      </c>
      <c r="F1224" s="23">
        <v>14</v>
      </c>
      <c r="G1224" s="231"/>
      <c r="H1224" s="23" t="s">
        <v>50</v>
      </c>
      <c r="I1224" s="23">
        <v>0</v>
      </c>
      <c r="J1224" s="42"/>
      <c r="K1224" s="42"/>
      <c r="L1224" s="23"/>
      <c r="M1224" s="71"/>
      <c r="N1224" s="70">
        <v>0</v>
      </c>
      <c r="O1224" s="42"/>
      <c r="P1224" s="42"/>
      <c r="Q1224" s="42"/>
      <c r="R1224" s="42"/>
      <c r="S1224" s="42"/>
      <c r="T1224" s="71"/>
    </row>
    <row r="1225" spans="1:28" x14ac:dyDescent="0.25">
      <c r="A1225" s="196"/>
      <c r="B1225" s="41">
        <v>42390</v>
      </c>
      <c r="C1225" s="350">
        <v>46413</v>
      </c>
      <c r="D1225" s="579"/>
      <c r="E1225" s="32" t="s">
        <v>63</v>
      </c>
      <c r="F1225" s="32">
        <v>7</v>
      </c>
      <c r="G1225" s="234">
        <v>39662</v>
      </c>
      <c r="H1225" s="32" t="s">
        <v>25</v>
      </c>
      <c r="I1225" s="579">
        <v>0</v>
      </c>
      <c r="J1225" s="128"/>
      <c r="K1225" s="128"/>
      <c r="L1225" s="32"/>
      <c r="M1225" s="129"/>
      <c r="N1225" s="127">
        <v>0</v>
      </c>
      <c r="O1225" s="128"/>
      <c r="P1225" s="128"/>
      <c r="Q1225" s="128"/>
      <c r="R1225" s="128"/>
      <c r="S1225" s="128"/>
      <c r="T1225" s="284">
        <v>2933</v>
      </c>
      <c r="U1225" s="289">
        <f t="shared" ref="U1225:U1229" si="355">+G1225/F1225</f>
        <v>5666</v>
      </c>
      <c r="V1225" s="117">
        <v>2500</v>
      </c>
      <c r="W1225" s="118">
        <f>+U1225-V1225</f>
        <v>3166</v>
      </c>
      <c r="X1225" s="118">
        <f>+W1225-Y1225</f>
        <v>1733</v>
      </c>
      <c r="Y1225" s="118">
        <f>(U1225-5000)/2+1100</f>
        <v>1433</v>
      </c>
      <c r="Z1225" s="118">
        <f>+V1225*F1225</f>
        <v>17500</v>
      </c>
      <c r="AA1225" s="118">
        <f>+X1225*F1225</f>
        <v>12131</v>
      </c>
      <c r="AB1225" s="119">
        <f>+Y1225*F1225</f>
        <v>10031</v>
      </c>
    </row>
    <row r="1226" spans="1:28" x14ac:dyDescent="0.25">
      <c r="A1226" s="196"/>
      <c r="B1226" s="31">
        <v>42390</v>
      </c>
      <c r="C1226" s="240">
        <v>46414</v>
      </c>
      <c r="D1226" s="577"/>
      <c r="E1226" s="23" t="s">
        <v>148</v>
      </c>
      <c r="F1226" s="23">
        <v>15</v>
      </c>
      <c r="G1226" s="231">
        <v>85000</v>
      </c>
      <c r="H1226" s="23" t="s">
        <v>25</v>
      </c>
      <c r="I1226" s="577">
        <v>0</v>
      </c>
      <c r="J1226" s="23"/>
      <c r="K1226" s="23"/>
      <c r="L1226" s="23"/>
      <c r="M1226" s="69"/>
      <c r="N1226" s="68">
        <v>0</v>
      </c>
      <c r="O1226" s="23"/>
      <c r="P1226" s="23"/>
      <c r="Q1226" s="23"/>
      <c r="R1226" s="23"/>
      <c r="S1226" s="23"/>
      <c r="T1226" s="64">
        <v>2934</v>
      </c>
      <c r="U1226" s="290">
        <f t="shared" si="355"/>
        <v>5666.666666666667</v>
      </c>
      <c r="V1226" s="21">
        <v>2500</v>
      </c>
      <c r="W1226" s="22">
        <f>+U1226-V1226</f>
        <v>3166.666666666667</v>
      </c>
      <c r="X1226" s="22">
        <f>+W1226-Y1226</f>
        <v>1733.3333333333335</v>
      </c>
      <c r="Y1226" s="22">
        <f>(U1226-5000)/2+1100</f>
        <v>1433.3333333333335</v>
      </c>
      <c r="Z1226" s="22">
        <f>+V1226*F1226</f>
        <v>37500</v>
      </c>
      <c r="AA1226" s="22">
        <f>+X1226*F1226</f>
        <v>26000.000000000004</v>
      </c>
      <c r="AB1226" s="120">
        <f>+Y1226*F1226</f>
        <v>21500.000000000004</v>
      </c>
    </row>
    <row r="1227" spans="1:28" x14ac:dyDescent="0.25">
      <c r="A1227" s="196"/>
      <c r="B1227" s="31">
        <v>42390</v>
      </c>
      <c r="C1227" s="240">
        <v>46415</v>
      </c>
      <c r="D1227" s="577"/>
      <c r="E1227" s="23" t="s">
        <v>88</v>
      </c>
      <c r="F1227" s="23">
        <v>15</v>
      </c>
      <c r="G1227" s="231">
        <v>85000</v>
      </c>
      <c r="H1227" s="23" t="s">
        <v>25</v>
      </c>
      <c r="I1227" s="577">
        <v>0</v>
      </c>
      <c r="J1227" s="23"/>
      <c r="K1227" s="23"/>
      <c r="L1227" s="23"/>
      <c r="M1227" s="69"/>
      <c r="N1227" s="68">
        <v>0</v>
      </c>
      <c r="O1227" s="23"/>
      <c r="P1227" s="23"/>
      <c r="Q1227" s="23"/>
      <c r="R1227" s="23"/>
      <c r="S1227" s="23"/>
      <c r="T1227" s="64">
        <v>2935</v>
      </c>
      <c r="U1227" s="290">
        <f t="shared" si="355"/>
        <v>5666.666666666667</v>
      </c>
      <c r="V1227" s="21">
        <v>2500</v>
      </c>
      <c r="W1227" s="22">
        <f>+U1227-V1227</f>
        <v>3166.666666666667</v>
      </c>
      <c r="X1227" s="22">
        <f>+W1227-Y1227</f>
        <v>1733.3333333333335</v>
      </c>
      <c r="Y1227" s="22">
        <f>(U1227-5000)/2+1100</f>
        <v>1433.3333333333335</v>
      </c>
      <c r="Z1227" s="22">
        <f>+V1227*F1227</f>
        <v>37500</v>
      </c>
      <c r="AA1227" s="22">
        <f>+X1227*F1227</f>
        <v>26000.000000000004</v>
      </c>
      <c r="AB1227" s="120">
        <f>+Y1227*F1227</f>
        <v>21500.000000000004</v>
      </c>
    </row>
    <row r="1228" spans="1:28" x14ac:dyDescent="0.25">
      <c r="A1228" s="196"/>
      <c r="B1228" s="31">
        <v>42390</v>
      </c>
      <c r="C1228" s="240">
        <v>46416</v>
      </c>
      <c r="D1228" s="577"/>
      <c r="E1228" s="23" t="s">
        <v>246</v>
      </c>
      <c r="F1228" s="23">
        <v>15</v>
      </c>
      <c r="G1228" s="231">
        <v>85000</v>
      </c>
      <c r="H1228" s="23" t="s">
        <v>25</v>
      </c>
      <c r="I1228" s="577">
        <v>0</v>
      </c>
      <c r="J1228" s="23"/>
      <c r="K1228" s="23"/>
      <c r="L1228" s="23"/>
      <c r="M1228" s="69"/>
      <c r="N1228" s="68">
        <v>0</v>
      </c>
      <c r="O1228" s="23"/>
      <c r="P1228" s="23"/>
      <c r="Q1228" s="23"/>
      <c r="R1228" s="23"/>
      <c r="S1228" s="23"/>
      <c r="T1228" s="64">
        <v>2936</v>
      </c>
      <c r="U1228" s="290">
        <f t="shared" si="355"/>
        <v>5666.666666666667</v>
      </c>
      <c r="V1228" s="21">
        <v>2500</v>
      </c>
      <c r="W1228" s="22">
        <f>+U1228-V1228</f>
        <v>3166.666666666667</v>
      </c>
      <c r="X1228" s="22">
        <f>+W1228-Y1228</f>
        <v>1733.3333333333335</v>
      </c>
      <c r="Y1228" s="22">
        <f>(U1228-5000)/2+1100</f>
        <v>1433.3333333333335</v>
      </c>
      <c r="Z1228" s="22">
        <f>+V1228*F1228</f>
        <v>37500</v>
      </c>
      <c r="AA1228" s="22">
        <f>+X1228*F1228</f>
        <v>26000.000000000004</v>
      </c>
      <c r="AB1228" s="120">
        <f>+Y1228*F1228</f>
        <v>21500.000000000004</v>
      </c>
    </row>
    <row r="1229" spans="1:28" ht="15.75" thickBot="1" x14ac:dyDescent="0.3">
      <c r="A1229" s="196"/>
      <c r="B1229" s="549">
        <v>42390</v>
      </c>
      <c r="C1229" s="544">
        <v>46417</v>
      </c>
      <c r="D1229" s="155"/>
      <c r="E1229" s="94" t="s">
        <v>187</v>
      </c>
      <c r="F1229" s="94">
        <v>15</v>
      </c>
      <c r="G1229" s="232">
        <v>85000</v>
      </c>
      <c r="H1229" s="94" t="s">
        <v>25</v>
      </c>
      <c r="I1229" s="155">
        <v>0</v>
      </c>
      <c r="J1229" s="23"/>
      <c r="K1229" s="23"/>
      <c r="L1229" s="94"/>
      <c r="M1229" s="69"/>
      <c r="N1229" s="68">
        <v>0</v>
      </c>
      <c r="O1229" s="23"/>
      <c r="P1229" s="23"/>
      <c r="Q1229" s="23"/>
      <c r="R1229" s="23"/>
      <c r="S1229" s="23"/>
      <c r="T1229" s="64">
        <v>2937</v>
      </c>
      <c r="U1229" s="291">
        <f t="shared" si="355"/>
        <v>5666.666666666667</v>
      </c>
      <c r="V1229" s="121">
        <v>2500</v>
      </c>
      <c r="W1229" s="122">
        <f>+U1229-V1229</f>
        <v>3166.666666666667</v>
      </c>
      <c r="X1229" s="122">
        <f>+W1229-Y1229</f>
        <v>1733.3333333333335</v>
      </c>
      <c r="Y1229" s="122">
        <f>(U1229-5000)/2+1100</f>
        <v>1433.3333333333335</v>
      </c>
      <c r="Z1229" s="122">
        <f>+V1229*F1229</f>
        <v>37500</v>
      </c>
      <c r="AA1229" s="122">
        <f>+X1229*F1229</f>
        <v>26000.000000000004</v>
      </c>
      <c r="AB1229" s="123">
        <f>+Y1229*F1229</f>
        <v>21500.000000000004</v>
      </c>
    </row>
    <row r="1230" spans="1:28" x14ac:dyDescent="0.25">
      <c r="B1230" s="31">
        <v>42390</v>
      </c>
      <c r="C1230" s="16">
        <v>46418</v>
      </c>
      <c r="D1230" s="23">
        <v>10336</v>
      </c>
      <c r="E1230" s="23" t="s">
        <v>101</v>
      </c>
      <c r="F1230" s="23">
        <v>14</v>
      </c>
      <c r="G1230" s="231"/>
      <c r="H1230" s="23" t="s">
        <v>50</v>
      </c>
      <c r="I1230" s="23">
        <v>0</v>
      </c>
      <c r="J1230" s="23"/>
      <c r="K1230" s="23"/>
      <c r="L1230" s="23"/>
      <c r="M1230" s="69"/>
      <c r="N1230" s="68"/>
      <c r="O1230" s="23">
        <v>0</v>
      </c>
      <c r="P1230" s="23"/>
      <c r="Q1230" s="23"/>
      <c r="R1230" s="23"/>
      <c r="S1230" s="23"/>
      <c r="T1230" s="69"/>
    </row>
    <row r="1231" spans="1:28" ht="15.75" thickBot="1" x14ac:dyDescent="0.3">
      <c r="B1231" s="31">
        <v>42390</v>
      </c>
      <c r="C1231" s="16">
        <v>46419</v>
      </c>
      <c r="D1231" s="23">
        <v>10338</v>
      </c>
      <c r="E1231" s="23" t="s">
        <v>90</v>
      </c>
      <c r="F1231" s="23">
        <v>14</v>
      </c>
      <c r="G1231" s="231"/>
      <c r="H1231" s="23" t="s">
        <v>50</v>
      </c>
      <c r="I1231" s="23"/>
      <c r="J1231" s="23"/>
      <c r="K1231" s="23"/>
      <c r="L1231" s="23">
        <v>0</v>
      </c>
      <c r="M1231" s="69"/>
      <c r="N1231" s="68"/>
      <c r="O1231" s="23">
        <v>0</v>
      </c>
      <c r="P1231" s="23"/>
      <c r="Q1231" s="23"/>
      <c r="R1231" s="23"/>
      <c r="S1231" s="23"/>
      <c r="T1231" s="69"/>
    </row>
    <row r="1232" spans="1:28" x14ac:dyDescent="0.25">
      <c r="A1232" s="196"/>
      <c r="B1232" s="41">
        <v>42390</v>
      </c>
      <c r="C1232" s="350">
        <v>46420</v>
      </c>
      <c r="D1232" s="579"/>
      <c r="E1232" s="32" t="s">
        <v>478</v>
      </c>
      <c r="F1232" s="32">
        <v>15</v>
      </c>
      <c r="G1232" s="234">
        <v>85000</v>
      </c>
      <c r="H1232" s="32" t="s">
        <v>25</v>
      </c>
      <c r="I1232" s="579">
        <v>0</v>
      </c>
      <c r="J1232" s="23"/>
      <c r="K1232" s="23"/>
      <c r="L1232" s="32"/>
      <c r="M1232" s="69"/>
      <c r="N1232" s="68">
        <v>0</v>
      </c>
      <c r="O1232" s="23"/>
      <c r="P1232" s="23"/>
      <c r="Q1232" s="23"/>
      <c r="R1232" s="23"/>
      <c r="S1232" s="23"/>
      <c r="T1232" s="64">
        <v>2938</v>
      </c>
      <c r="U1232" s="289">
        <f t="shared" ref="U1232:U1237" si="356">+G1232/F1232</f>
        <v>5666.666666666667</v>
      </c>
      <c r="V1232" s="117">
        <v>2500</v>
      </c>
      <c r="W1232" s="118">
        <f t="shared" ref="W1232:W1237" si="357">+U1232-V1232</f>
        <v>3166.666666666667</v>
      </c>
      <c r="X1232" s="118">
        <f t="shared" ref="X1232:X1237" si="358">+W1232-Y1232</f>
        <v>1733.3333333333335</v>
      </c>
      <c r="Y1232" s="118">
        <f t="shared" ref="Y1232:Y1237" si="359">(U1232-5000)/2+1100</f>
        <v>1433.3333333333335</v>
      </c>
      <c r="Z1232" s="118">
        <f t="shared" ref="Z1232:Z1237" si="360">+V1232*F1232</f>
        <v>37500</v>
      </c>
      <c r="AA1232" s="118">
        <f t="shared" ref="AA1232:AA1237" si="361">+X1232*F1232</f>
        <v>26000.000000000004</v>
      </c>
      <c r="AB1232" s="119">
        <f t="shared" ref="AB1232:AB1237" si="362">+Y1232*F1232</f>
        <v>21500.000000000004</v>
      </c>
    </row>
    <row r="1233" spans="1:28" x14ac:dyDescent="0.25">
      <c r="B1233" s="550">
        <v>42390</v>
      </c>
      <c r="C1233" s="572">
        <v>46421</v>
      </c>
      <c r="D1233" s="23"/>
      <c r="E1233" s="116" t="s">
        <v>443</v>
      </c>
      <c r="F1233" s="116">
        <v>15</v>
      </c>
      <c r="G1233" s="557">
        <v>79275</v>
      </c>
      <c r="H1233" s="558" t="s">
        <v>402</v>
      </c>
      <c r="I1233" s="68">
        <v>0</v>
      </c>
      <c r="J1233" s="23"/>
      <c r="K1233" s="23"/>
      <c r="L1233" s="23"/>
      <c r="M1233" s="69"/>
      <c r="N1233" s="68">
        <v>0</v>
      </c>
      <c r="O1233" s="23"/>
      <c r="P1233" s="23"/>
      <c r="Q1233" s="23"/>
      <c r="R1233" s="23"/>
      <c r="S1233" s="23"/>
      <c r="T1233" s="64"/>
      <c r="U1233" s="290">
        <f t="shared" si="356"/>
        <v>5285</v>
      </c>
      <c r="V1233" s="21">
        <v>2500</v>
      </c>
      <c r="W1233" s="22">
        <f t="shared" si="357"/>
        <v>2785</v>
      </c>
      <c r="X1233" s="22">
        <f t="shared" si="358"/>
        <v>1542.5</v>
      </c>
      <c r="Y1233" s="22">
        <f t="shared" si="359"/>
        <v>1242.5</v>
      </c>
      <c r="Z1233" s="22">
        <f t="shared" si="360"/>
        <v>37500</v>
      </c>
      <c r="AA1233" s="22">
        <f t="shared" si="361"/>
        <v>23137.5</v>
      </c>
      <c r="AB1233" s="120">
        <f t="shared" si="362"/>
        <v>18637.5</v>
      </c>
    </row>
    <row r="1234" spans="1:28" x14ac:dyDescent="0.25">
      <c r="A1234" s="196"/>
      <c r="B1234" s="31">
        <v>42390</v>
      </c>
      <c r="C1234" s="240">
        <v>46422</v>
      </c>
      <c r="D1234" s="577"/>
      <c r="E1234" s="23" t="s">
        <v>327</v>
      </c>
      <c r="F1234" s="23">
        <v>7</v>
      </c>
      <c r="G1234" s="231">
        <v>39662</v>
      </c>
      <c r="H1234" s="23" t="s">
        <v>25</v>
      </c>
      <c r="I1234" s="577">
        <v>0</v>
      </c>
      <c r="J1234" s="23"/>
      <c r="K1234" s="23"/>
      <c r="L1234" s="23"/>
      <c r="M1234" s="69"/>
      <c r="N1234" s="68">
        <v>0</v>
      </c>
      <c r="O1234" s="23"/>
      <c r="P1234" s="23"/>
      <c r="Q1234" s="23"/>
      <c r="R1234" s="23"/>
      <c r="S1234" s="23"/>
      <c r="T1234" s="64">
        <v>2939</v>
      </c>
      <c r="U1234" s="290">
        <f t="shared" si="356"/>
        <v>5666</v>
      </c>
      <c r="V1234" s="21">
        <v>2500</v>
      </c>
      <c r="W1234" s="22">
        <f t="shared" si="357"/>
        <v>3166</v>
      </c>
      <c r="X1234" s="22">
        <f t="shared" si="358"/>
        <v>1733</v>
      </c>
      <c r="Y1234" s="22">
        <f t="shared" si="359"/>
        <v>1433</v>
      </c>
      <c r="Z1234" s="22">
        <f t="shared" si="360"/>
        <v>17500</v>
      </c>
      <c r="AA1234" s="22">
        <f t="shared" si="361"/>
        <v>12131</v>
      </c>
      <c r="AB1234" s="120">
        <f t="shared" si="362"/>
        <v>10031</v>
      </c>
    </row>
    <row r="1235" spans="1:28" x14ac:dyDescent="0.25">
      <c r="A1235" s="196"/>
      <c r="B1235" s="31">
        <v>42390</v>
      </c>
      <c r="C1235" s="240">
        <v>46423</v>
      </c>
      <c r="D1235" s="577"/>
      <c r="E1235" s="23" t="s">
        <v>827</v>
      </c>
      <c r="F1235" s="23">
        <v>15</v>
      </c>
      <c r="G1235" s="231">
        <v>85000</v>
      </c>
      <c r="H1235" s="23" t="s">
        <v>25</v>
      </c>
      <c r="I1235" s="577">
        <v>0</v>
      </c>
      <c r="J1235" s="23"/>
      <c r="K1235" s="23"/>
      <c r="L1235" s="23"/>
      <c r="M1235" s="69"/>
      <c r="N1235" s="68">
        <v>0</v>
      </c>
      <c r="O1235" s="23"/>
      <c r="P1235" s="23"/>
      <c r="Q1235" s="23"/>
      <c r="R1235" s="23"/>
      <c r="S1235" s="23"/>
      <c r="T1235" s="64">
        <v>29340</v>
      </c>
      <c r="U1235" s="290">
        <f t="shared" si="356"/>
        <v>5666.666666666667</v>
      </c>
      <c r="V1235" s="21">
        <v>2500</v>
      </c>
      <c r="W1235" s="22">
        <f t="shared" si="357"/>
        <v>3166.666666666667</v>
      </c>
      <c r="X1235" s="22">
        <f t="shared" si="358"/>
        <v>1733.3333333333335</v>
      </c>
      <c r="Y1235" s="22">
        <f t="shared" si="359"/>
        <v>1433.3333333333335</v>
      </c>
      <c r="Z1235" s="22">
        <f t="shared" si="360"/>
        <v>37500</v>
      </c>
      <c r="AA1235" s="22">
        <f t="shared" si="361"/>
        <v>26000.000000000004</v>
      </c>
      <c r="AB1235" s="120">
        <f t="shared" si="362"/>
        <v>21500.000000000004</v>
      </c>
    </row>
    <row r="1236" spans="1:28" x14ac:dyDescent="0.25">
      <c r="B1236" s="41">
        <v>42390</v>
      </c>
      <c r="C1236" s="350">
        <v>46424</v>
      </c>
      <c r="D1236" s="23"/>
      <c r="E1236" s="32" t="s">
        <v>814</v>
      </c>
      <c r="F1236" s="24">
        <v>15</v>
      </c>
      <c r="G1236" s="234">
        <v>76500</v>
      </c>
      <c r="H1236" s="77" t="s">
        <v>672</v>
      </c>
      <c r="I1236" s="68">
        <v>0</v>
      </c>
      <c r="J1236" s="23"/>
      <c r="K1236" s="23"/>
      <c r="L1236" s="23"/>
      <c r="M1236" s="69"/>
      <c r="N1236" s="68">
        <v>0</v>
      </c>
      <c r="O1236" s="23"/>
      <c r="P1236" s="23"/>
      <c r="Q1236" s="23"/>
      <c r="R1236" s="23"/>
      <c r="S1236" s="23"/>
      <c r="T1236" s="64"/>
      <c r="U1236" s="290">
        <f t="shared" si="356"/>
        <v>5100</v>
      </c>
      <c r="V1236" s="21">
        <v>2500</v>
      </c>
      <c r="W1236" s="22">
        <f t="shared" si="357"/>
        <v>2600</v>
      </c>
      <c r="X1236" s="22">
        <f t="shared" si="358"/>
        <v>1450</v>
      </c>
      <c r="Y1236" s="22">
        <f t="shared" si="359"/>
        <v>1150</v>
      </c>
      <c r="Z1236" s="22">
        <f t="shared" si="360"/>
        <v>37500</v>
      </c>
      <c r="AA1236" s="22">
        <f t="shared" si="361"/>
        <v>21750</v>
      </c>
      <c r="AB1236" s="120">
        <f t="shared" si="362"/>
        <v>17250</v>
      </c>
    </row>
    <row r="1237" spans="1:28" ht="15.75" thickBot="1" x14ac:dyDescent="0.3">
      <c r="B1237" s="550">
        <v>42390</v>
      </c>
      <c r="C1237" s="544">
        <v>46425</v>
      </c>
      <c r="D1237" s="94"/>
      <c r="E1237" s="94" t="s">
        <v>825</v>
      </c>
      <c r="F1237" s="94">
        <v>15</v>
      </c>
      <c r="G1237" s="232">
        <v>79275</v>
      </c>
      <c r="H1237" s="106" t="s">
        <v>402</v>
      </c>
      <c r="I1237" s="228">
        <v>0</v>
      </c>
      <c r="J1237" s="23"/>
      <c r="K1237" s="23"/>
      <c r="L1237" s="94"/>
      <c r="M1237" s="69"/>
      <c r="N1237" s="68">
        <v>0</v>
      </c>
      <c r="O1237" s="23"/>
      <c r="P1237" s="23"/>
      <c r="Q1237" s="23"/>
      <c r="R1237" s="23"/>
      <c r="S1237" s="23"/>
      <c r="T1237" s="64"/>
      <c r="U1237" s="291">
        <f t="shared" si="356"/>
        <v>5285</v>
      </c>
      <c r="V1237" s="121">
        <v>2500</v>
      </c>
      <c r="W1237" s="122">
        <f t="shared" si="357"/>
        <v>2785</v>
      </c>
      <c r="X1237" s="122">
        <f t="shared" si="358"/>
        <v>1542.5</v>
      </c>
      <c r="Y1237" s="122">
        <f t="shared" si="359"/>
        <v>1242.5</v>
      </c>
      <c r="Z1237" s="122">
        <f t="shared" si="360"/>
        <v>37500</v>
      </c>
      <c r="AA1237" s="122">
        <f t="shared" si="361"/>
        <v>23137.5</v>
      </c>
      <c r="AB1237" s="123">
        <f t="shared" si="362"/>
        <v>18637.5</v>
      </c>
    </row>
    <row r="1238" spans="1:28" x14ac:dyDescent="0.25">
      <c r="B1238" s="31">
        <v>42390</v>
      </c>
      <c r="C1238" s="16">
        <v>46426</v>
      </c>
      <c r="D1238" s="23">
        <v>10341</v>
      </c>
      <c r="E1238" s="23" t="s">
        <v>202</v>
      </c>
      <c r="F1238" s="23">
        <v>14</v>
      </c>
      <c r="G1238" s="231"/>
      <c r="H1238" s="23" t="s">
        <v>50</v>
      </c>
      <c r="I1238" s="23">
        <v>0</v>
      </c>
      <c r="J1238" s="23"/>
      <c r="K1238" s="23"/>
      <c r="L1238" s="23"/>
      <c r="M1238" s="69"/>
      <c r="N1238" s="68">
        <v>0</v>
      </c>
      <c r="O1238" s="23"/>
      <c r="P1238" s="23"/>
      <c r="Q1238" s="23"/>
      <c r="R1238" s="23"/>
      <c r="S1238" s="23"/>
      <c r="T1238" s="69"/>
    </row>
    <row r="1239" spans="1:28" x14ac:dyDescent="0.25">
      <c r="B1239" s="31">
        <v>42390</v>
      </c>
      <c r="C1239" s="16">
        <v>46427</v>
      </c>
      <c r="D1239" s="23">
        <v>10340</v>
      </c>
      <c r="E1239" s="23" t="s">
        <v>117</v>
      </c>
      <c r="F1239" s="23">
        <v>14</v>
      </c>
      <c r="G1239" s="231"/>
      <c r="H1239" s="23" t="s">
        <v>50</v>
      </c>
      <c r="I1239" s="23">
        <v>0</v>
      </c>
      <c r="J1239" s="23"/>
      <c r="K1239" s="23"/>
      <c r="L1239" s="23"/>
      <c r="M1239" s="69"/>
      <c r="N1239" s="68">
        <v>0</v>
      </c>
      <c r="O1239" s="23"/>
      <c r="P1239" s="23"/>
      <c r="Q1239" s="23"/>
      <c r="R1239" s="23"/>
      <c r="S1239" s="23"/>
      <c r="T1239" s="69"/>
    </row>
    <row r="1240" spans="1:28" x14ac:dyDescent="0.25">
      <c r="B1240" s="31">
        <v>42390</v>
      </c>
      <c r="C1240" s="16">
        <v>46428</v>
      </c>
      <c r="D1240" s="23">
        <v>10342</v>
      </c>
      <c r="E1240" s="23" t="s">
        <v>120</v>
      </c>
      <c r="F1240" s="23">
        <v>14</v>
      </c>
      <c r="G1240" s="231"/>
      <c r="H1240" s="23" t="s">
        <v>50</v>
      </c>
      <c r="I1240" s="23"/>
      <c r="J1240" s="23"/>
      <c r="K1240" s="23"/>
      <c r="L1240" s="23">
        <v>0</v>
      </c>
      <c r="M1240" s="69"/>
      <c r="N1240" s="68">
        <v>0</v>
      </c>
      <c r="O1240" s="23"/>
      <c r="P1240" s="23"/>
      <c r="Q1240" s="23"/>
      <c r="R1240" s="23"/>
      <c r="S1240" s="23"/>
      <c r="T1240" s="69"/>
    </row>
    <row r="1241" spans="1:28" ht="15.75" thickBot="1" x14ac:dyDescent="0.3">
      <c r="B1241" s="31">
        <v>42390</v>
      </c>
      <c r="C1241" s="16">
        <v>46429</v>
      </c>
      <c r="D1241" s="23">
        <v>10343</v>
      </c>
      <c r="E1241" s="23" t="s">
        <v>94</v>
      </c>
      <c r="F1241" s="23">
        <v>14</v>
      </c>
      <c r="G1241" s="231"/>
      <c r="H1241" s="23" t="s">
        <v>50</v>
      </c>
      <c r="I1241" s="23"/>
      <c r="J1241" s="23"/>
      <c r="K1241" s="23"/>
      <c r="L1241" s="23">
        <v>0</v>
      </c>
      <c r="M1241" s="69"/>
      <c r="N1241" s="68">
        <v>0</v>
      </c>
      <c r="O1241" s="23"/>
      <c r="P1241" s="23"/>
      <c r="Q1241" s="23"/>
      <c r="R1241" s="23"/>
      <c r="S1241" s="23"/>
      <c r="T1241" s="69"/>
    </row>
    <row r="1242" spans="1:28" x14ac:dyDescent="0.25">
      <c r="B1242" s="41">
        <v>42390</v>
      </c>
      <c r="C1242" s="350">
        <v>46430</v>
      </c>
      <c r="D1242" s="32"/>
      <c r="E1242" s="32" t="s">
        <v>591</v>
      </c>
      <c r="F1242" s="24">
        <v>15</v>
      </c>
      <c r="G1242" s="234">
        <v>76500</v>
      </c>
      <c r="H1242" s="77" t="s">
        <v>672</v>
      </c>
      <c r="I1242" s="78">
        <v>0</v>
      </c>
      <c r="J1242" s="23"/>
      <c r="K1242" s="23"/>
      <c r="L1242" s="32"/>
      <c r="M1242" s="69"/>
      <c r="N1242" s="68">
        <v>0</v>
      </c>
      <c r="O1242" s="23"/>
      <c r="P1242" s="23"/>
      <c r="Q1242" s="23"/>
      <c r="R1242" s="23"/>
      <c r="S1242" s="23"/>
      <c r="T1242" s="64"/>
      <c r="U1242" s="289">
        <f t="shared" ref="U1242:U1245" si="363">+G1242/F1242</f>
        <v>5100</v>
      </c>
      <c r="V1242" s="117">
        <v>2500</v>
      </c>
      <c r="W1242" s="118">
        <f>+U1242-V1242</f>
        <v>2600</v>
      </c>
      <c r="X1242" s="118">
        <f>+W1242-Y1242</f>
        <v>1450</v>
      </c>
      <c r="Y1242" s="118">
        <f>(U1242-5000)/2+1100</f>
        <v>1150</v>
      </c>
      <c r="Z1242" s="118">
        <f>+V1242*F1242</f>
        <v>37500</v>
      </c>
      <c r="AA1242" s="118">
        <f>+X1242*F1242</f>
        <v>21750</v>
      </c>
      <c r="AB1242" s="119">
        <f>+Y1242*F1242</f>
        <v>17250</v>
      </c>
    </row>
    <row r="1243" spans="1:28" x14ac:dyDescent="0.25">
      <c r="B1243" s="41">
        <v>42390</v>
      </c>
      <c r="C1243" s="240">
        <v>46431</v>
      </c>
      <c r="D1243" s="23"/>
      <c r="E1243" s="23" t="s">
        <v>825</v>
      </c>
      <c r="F1243" s="23">
        <v>15</v>
      </c>
      <c r="G1243" s="231">
        <v>79275</v>
      </c>
      <c r="H1243" s="64" t="s">
        <v>402</v>
      </c>
      <c r="I1243" s="68">
        <v>0</v>
      </c>
      <c r="J1243" s="23"/>
      <c r="K1243" s="23"/>
      <c r="L1243" s="23"/>
      <c r="M1243" s="69"/>
      <c r="N1243" s="68">
        <v>0</v>
      </c>
      <c r="O1243" s="23"/>
      <c r="P1243" s="23"/>
      <c r="Q1243" s="23"/>
      <c r="R1243" s="23"/>
      <c r="S1243" s="23"/>
      <c r="T1243" s="64"/>
      <c r="U1243" s="290">
        <f t="shared" si="363"/>
        <v>5285</v>
      </c>
      <c r="V1243" s="21">
        <v>2500</v>
      </c>
      <c r="W1243" s="22">
        <f>+U1243-V1243</f>
        <v>2785</v>
      </c>
      <c r="X1243" s="22">
        <f>+W1243-Y1243</f>
        <v>1542.5</v>
      </c>
      <c r="Y1243" s="22">
        <f>(U1243-5000)/2+1100</f>
        <v>1242.5</v>
      </c>
      <c r="Z1243" s="22">
        <f>+V1243*F1243</f>
        <v>37500</v>
      </c>
      <c r="AA1243" s="22">
        <f>+X1243*F1243</f>
        <v>23137.5</v>
      </c>
      <c r="AB1243" s="120">
        <f>+Y1243*F1243</f>
        <v>18637.5</v>
      </c>
    </row>
    <row r="1244" spans="1:28" x14ac:dyDescent="0.25">
      <c r="B1244" s="54">
        <v>42390</v>
      </c>
      <c r="C1244" s="240">
        <v>46432</v>
      </c>
      <c r="D1244" s="16"/>
      <c r="E1244" s="16" t="s">
        <v>837</v>
      </c>
      <c r="F1244" s="16">
        <v>15</v>
      </c>
      <c r="G1244" s="238">
        <v>79275</v>
      </c>
      <c r="H1244" s="64" t="s">
        <v>402</v>
      </c>
      <c r="I1244" s="28">
        <v>0</v>
      </c>
      <c r="J1244" s="16"/>
      <c r="K1244" s="16"/>
      <c r="L1244" s="16"/>
      <c r="M1244" s="239"/>
      <c r="N1244" s="28">
        <v>0</v>
      </c>
      <c r="O1244" s="16"/>
      <c r="P1244" s="16"/>
      <c r="Q1244" s="16"/>
      <c r="R1244" s="16"/>
      <c r="S1244" s="16"/>
      <c r="T1244" s="26"/>
      <c r="U1244" s="290">
        <f t="shared" si="363"/>
        <v>5285</v>
      </c>
      <c r="V1244" s="21">
        <v>2500</v>
      </c>
      <c r="W1244" s="22">
        <f>+U1244-V1244</f>
        <v>2785</v>
      </c>
      <c r="X1244" s="22">
        <f>+W1244-Y1244</f>
        <v>1542.5</v>
      </c>
      <c r="Y1244" s="22">
        <f>(U1244-5000)/2+1100</f>
        <v>1242.5</v>
      </c>
      <c r="Z1244" s="22">
        <f>+V1244*F1244</f>
        <v>37500</v>
      </c>
      <c r="AA1244" s="22">
        <f>+X1244*F1244</f>
        <v>23137.5</v>
      </c>
      <c r="AB1244" s="120">
        <f>+Y1244*F1244</f>
        <v>18637.5</v>
      </c>
    </row>
    <row r="1245" spans="1:28" ht="15.75" thickBot="1" x14ac:dyDescent="0.3">
      <c r="B1245" s="41">
        <v>42390</v>
      </c>
      <c r="C1245" s="240">
        <v>46433</v>
      </c>
      <c r="D1245" s="23"/>
      <c r="E1245" s="23" t="s">
        <v>761</v>
      </c>
      <c r="F1245" s="16">
        <v>29</v>
      </c>
      <c r="G1245" s="231">
        <v>147900</v>
      </c>
      <c r="H1245" s="64" t="s">
        <v>672</v>
      </c>
      <c r="I1245" s="68">
        <v>0</v>
      </c>
      <c r="J1245" s="23"/>
      <c r="K1245" s="23"/>
      <c r="L1245" s="23"/>
      <c r="M1245" s="69"/>
      <c r="N1245" s="68">
        <v>0</v>
      </c>
      <c r="O1245" s="23"/>
      <c r="P1245" s="23"/>
      <c r="Q1245" s="23"/>
      <c r="R1245" s="23"/>
      <c r="S1245" s="23"/>
      <c r="T1245" s="64"/>
      <c r="U1245" s="291">
        <f t="shared" si="363"/>
        <v>5100</v>
      </c>
      <c r="V1245" s="121">
        <v>2500</v>
      </c>
      <c r="W1245" s="122">
        <f>+U1245-V1245</f>
        <v>2600</v>
      </c>
      <c r="X1245" s="122">
        <f>+W1245-Y1245</f>
        <v>1450</v>
      </c>
      <c r="Y1245" s="122">
        <f>(U1245-5000)/2+1100</f>
        <v>1150</v>
      </c>
      <c r="Z1245" s="122">
        <f>+V1245*F1245</f>
        <v>72500</v>
      </c>
      <c r="AA1245" s="122">
        <f>+X1245*F1245</f>
        <v>42050</v>
      </c>
      <c r="AB1245" s="123">
        <f>+Y1245*F1245</f>
        <v>33350</v>
      </c>
    </row>
    <row r="1246" spans="1:28" ht="15.75" thickBot="1" x14ac:dyDescent="0.3">
      <c r="A1246" s="297"/>
      <c r="B1246" s="585">
        <v>42390</v>
      </c>
      <c r="C1246" s="237">
        <v>46434</v>
      </c>
      <c r="D1246" s="88" t="s">
        <v>188</v>
      </c>
      <c r="E1246" s="237" t="s">
        <v>188</v>
      </c>
      <c r="F1246" s="237" t="s">
        <v>188</v>
      </c>
      <c r="G1246" s="237" t="s">
        <v>188</v>
      </c>
      <c r="H1246" s="548" t="s">
        <v>188</v>
      </c>
      <c r="I1246" s="89" t="s">
        <v>188</v>
      </c>
      <c r="J1246" s="88" t="s">
        <v>188</v>
      </c>
      <c r="K1246" s="88" t="s">
        <v>188</v>
      </c>
      <c r="L1246" s="88" t="s">
        <v>188</v>
      </c>
      <c r="M1246" s="90" t="s">
        <v>188</v>
      </c>
      <c r="N1246" s="89"/>
      <c r="O1246" s="88"/>
      <c r="P1246" s="88"/>
      <c r="Q1246" s="88"/>
      <c r="R1246" s="88"/>
      <c r="S1246" s="88"/>
      <c r="T1246" s="90"/>
    </row>
    <row r="1247" spans="1:28" ht="15.75" thickBot="1" x14ac:dyDescent="0.3">
      <c r="A1247" s="196"/>
      <c r="B1247" s="549">
        <v>42390</v>
      </c>
      <c r="C1247" s="544">
        <v>46435</v>
      </c>
      <c r="D1247" s="155"/>
      <c r="E1247" s="94" t="s">
        <v>443</v>
      </c>
      <c r="F1247" s="94">
        <v>15</v>
      </c>
      <c r="G1247" s="232">
        <v>85000</v>
      </c>
      <c r="H1247" s="94" t="s">
        <v>25</v>
      </c>
      <c r="I1247" s="155">
        <v>0</v>
      </c>
      <c r="J1247" s="23"/>
      <c r="K1247" s="23"/>
      <c r="L1247" s="94"/>
      <c r="M1247" s="69"/>
      <c r="N1247" s="68">
        <v>0</v>
      </c>
      <c r="O1247" s="23"/>
      <c r="P1247" s="23"/>
      <c r="Q1247" s="23"/>
      <c r="R1247" s="23"/>
      <c r="S1247" s="23"/>
      <c r="T1247" s="64">
        <v>2941</v>
      </c>
      <c r="U1247" s="292">
        <f t="shared" ref="U1247" si="364">+G1247/F1247</f>
        <v>5666.666666666667</v>
      </c>
      <c r="V1247" s="124">
        <v>2500</v>
      </c>
      <c r="W1247" s="125">
        <f>+U1247-V1247</f>
        <v>3166.666666666667</v>
      </c>
      <c r="X1247" s="125">
        <f>+W1247-Y1247</f>
        <v>1733.3333333333335</v>
      </c>
      <c r="Y1247" s="125">
        <f>(U1247-5000)/2+1100</f>
        <v>1433.3333333333335</v>
      </c>
      <c r="Z1247" s="125">
        <f>+V1247*F1247</f>
        <v>37500</v>
      </c>
      <c r="AA1247" s="125">
        <f>+X1247*F1247</f>
        <v>26000.000000000004</v>
      </c>
      <c r="AB1247" s="126">
        <f>+Y1247*F1247</f>
        <v>21500.000000000004</v>
      </c>
    </row>
    <row r="1248" spans="1:28" ht="15.75" thickBot="1" x14ac:dyDescent="0.3">
      <c r="B1248" s="31">
        <v>42390</v>
      </c>
      <c r="C1248" s="16">
        <v>46436</v>
      </c>
      <c r="D1248" s="23">
        <v>10345</v>
      </c>
      <c r="E1248" s="23" t="s">
        <v>90</v>
      </c>
      <c r="F1248" s="23">
        <v>14</v>
      </c>
      <c r="G1248" s="231"/>
      <c r="H1248" s="23" t="s">
        <v>50</v>
      </c>
      <c r="I1248" s="23">
        <v>0</v>
      </c>
      <c r="J1248" s="23"/>
      <c r="K1248" s="23"/>
      <c r="L1248" s="23"/>
      <c r="M1248" s="69"/>
      <c r="N1248" s="68">
        <v>0</v>
      </c>
      <c r="O1248" s="23"/>
      <c r="P1248" s="23"/>
      <c r="Q1248" s="23"/>
      <c r="R1248" s="23"/>
      <c r="S1248" s="23"/>
      <c r="T1248" s="69"/>
    </row>
    <row r="1249" spans="1:28" x14ac:dyDescent="0.25">
      <c r="B1249" s="550">
        <v>42390</v>
      </c>
      <c r="C1249" s="572">
        <v>46437</v>
      </c>
      <c r="D1249" s="32"/>
      <c r="E1249" s="116" t="s">
        <v>826</v>
      </c>
      <c r="F1249" s="116">
        <v>15</v>
      </c>
      <c r="G1249" s="557">
        <v>79275</v>
      </c>
      <c r="H1249" s="558" t="s">
        <v>402</v>
      </c>
      <c r="I1249" s="78">
        <v>0</v>
      </c>
      <c r="J1249" s="23"/>
      <c r="K1249" s="23"/>
      <c r="L1249" s="32"/>
      <c r="M1249" s="69"/>
      <c r="N1249" s="68">
        <v>0</v>
      </c>
      <c r="O1249" s="23"/>
      <c r="P1249" s="23"/>
      <c r="Q1249" s="23"/>
      <c r="R1249" s="23"/>
      <c r="S1249" s="23"/>
      <c r="T1249" s="64"/>
      <c r="U1249" s="289">
        <f t="shared" ref="U1249:U1251" si="365">+G1249/F1249</f>
        <v>5285</v>
      </c>
      <c r="V1249" s="117">
        <v>2500</v>
      </c>
      <c r="W1249" s="118">
        <f>+U1249-V1249</f>
        <v>2785</v>
      </c>
      <c r="X1249" s="118">
        <f>+W1249-Y1249</f>
        <v>1542.5</v>
      </c>
      <c r="Y1249" s="118">
        <f>(U1249-5000)/2+1100</f>
        <v>1242.5</v>
      </c>
      <c r="Z1249" s="118">
        <f>+V1249*F1249</f>
        <v>37500</v>
      </c>
      <c r="AA1249" s="118">
        <f>+X1249*F1249</f>
        <v>23137.5</v>
      </c>
      <c r="AB1249" s="119">
        <f>+Y1249*F1249</f>
        <v>18637.5</v>
      </c>
    </row>
    <row r="1250" spans="1:28" x14ac:dyDescent="0.25">
      <c r="A1250" s="196"/>
      <c r="B1250" s="31">
        <v>42390</v>
      </c>
      <c r="C1250" s="240">
        <v>46438</v>
      </c>
      <c r="D1250" s="577"/>
      <c r="E1250" s="23" t="s">
        <v>63</v>
      </c>
      <c r="F1250" s="23">
        <v>7</v>
      </c>
      <c r="G1250" s="231">
        <v>39662</v>
      </c>
      <c r="H1250" s="23" t="s">
        <v>25</v>
      </c>
      <c r="I1250" s="577">
        <v>0</v>
      </c>
      <c r="J1250" s="23"/>
      <c r="K1250" s="23"/>
      <c r="L1250" s="23"/>
      <c r="M1250" s="69"/>
      <c r="N1250" s="68">
        <v>0</v>
      </c>
      <c r="O1250" s="23"/>
      <c r="P1250" s="23"/>
      <c r="Q1250" s="23"/>
      <c r="R1250" s="23"/>
      <c r="S1250" s="23"/>
      <c r="T1250" s="64">
        <v>2942</v>
      </c>
      <c r="U1250" s="290">
        <f t="shared" si="365"/>
        <v>5666</v>
      </c>
      <c r="V1250" s="21">
        <v>2500</v>
      </c>
      <c r="W1250" s="22">
        <f>+U1250-V1250</f>
        <v>3166</v>
      </c>
      <c r="X1250" s="22">
        <f>+W1250-Y1250</f>
        <v>1733</v>
      </c>
      <c r="Y1250" s="22">
        <f>(U1250-5000)/2+1100</f>
        <v>1433</v>
      </c>
      <c r="Z1250" s="22">
        <f>+V1250*F1250</f>
        <v>17500</v>
      </c>
      <c r="AA1250" s="22">
        <f>+X1250*F1250</f>
        <v>12131</v>
      </c>
      <c r="AB1250" s="120">
        <f>+Y1250*F1250</f>
        <v>10031</v>
      </c>
    </row>
    <row r="1251" spans="1:28" ht="15.75" thickBot="1" x14ac:dyDescent="0.3">
      <c r="B1251" s="550">
        <v>42390</v>
      </c>
      <c r="C1251" s="572">
        <v>46439</v>
      </c>
      <c r="D1251" s="94"/>
      <c r="E1251" s="116" t="s">
        <v>766</v>
      </c>
      <c r="F1251" s="233">
        <v>15</v>
      </c>
      <c r="G1251" s="557">
        <v>76500</v>
      </c>
      <c r="H1251" s="558" t="s">
        <v>672</v>
      </c>
      <c r="I1251" s="228">
        <v>0</v>
      </c>
      <c r="J1251" s="23"/>
      <c r="K1251" s="23"/>
      <c r="L1251" s="94"/>
      <c r="M1251" s="69"/>
      <c r="N1251" s="68">
        <v>0</v>
      </c>
      <c r="O1251" s="23"/>
      <c r="P1251" s="23"/>
      <c r="Q1251" s="23"/>
      <c r="R1251" s="23"/>
      <c r="S1251" s="23"/>
      <c r="T1251" s="64"/>
      <c r="U1251" s="291">
        <f t="shared" si="365"/>
        <v>5100</v>
      </c>
      <c r="V1251" s="121">
        <v>2500</v>
      </c>
      <c r="W1251" s="122">
        <f>+U1251-V1251</f>
        <v>2600</v>
      </c>
      <c r="X1251" s="122">
        <f>+W1251-Y1251</f>
        <v>1450</v>
      </c>
      <c r="Y1251" s="122">
        <f>(U1251-5000)/2+1100</f>
        <v>1150</v>
      </c>
      <c r="Z1251" s="122">
        <f>+V1251*F1251</f>
        <v>37500</v>
      </c>
      <c r="AA1251" s="122">
        <f>+X1251*F1251</f>
        <v>21750</v>
      </c>
      <c r="AB1251" s="123">
        <f>+Y1251*F1251</f>
        <v>17250</v>
      </c>
    </row>
    <row r="1252" spans="1:28" x14ac:dyDescent="0.25">
      <c r="B1252" s="31">
        <v>42390</v>
      </c>
      <c r="C1252" s="16">
        <v>46440</v>
      </c>
      <c r="D1252" s="23">
        <v>10352</v>
      </c>
      <c r="E1252" s="23" t="s">
        <v>97</v>
      </c>
      <c r="F1252" s="23">
        <v>24</v>
      </c>
      <c r="G1252" s="231"/>
      <c r="H1252" s="23" t="s">
        <v>50</v>
      </c>
      <c r="I1252" s="23">
        <v>0</v>
      </c>
      <c r="J1252" s="23"/>
      <c r="K1252" s="23"/>
      <c r="L1252" s="23"/>
      <c r="M1252" s="69"/>
      <c r="N1252" s="68">
        <v>0</v>
      </c>
      <c r="O1252" s="23"/>
      <c r="P1252" s="23"/>
      <c r="Q1252" s="23"/>
      <c r="R1252" s="23"/>
      <c r="S1252" s="23"/>
      <c r="T1252" s="69"/>
    </row>
    <row r="1253" spans="1:28" ht="15.75" thickBot="1" x14ac:dyDescent="0.3">
      <c r="B1253" s="31">
        <v>42390</v>
      </c>
      <c r="C1253" s="16">
        <v>46441</v>
      </c>
      <c r="D1253" s="23">
        <v>10344</v>
      </c>
      <c r="E1253" s="23" t="s">
        <v>101</v>
      </c>
      <c r="F1253" s="23">
        <v>14</v>
      </c>
      <c r="G1253" s="231"/>
      <c r="H1253" s="23" t="s">
        <v>50</v>
      </c>
      <c r="I1253" s="23">
        <v>0</v>
      </c>
      <c r="J1253" s="23"/>
      <c r="K1253" s="23"/>
      <c r="L1253" s="23"/>
      <c r="M1253" s="69"/>
      <c r="N1253" s="68">
        <v>0</v>
      </c>
      <c r="O1253" s="23"/>
      <c r="P1253" s="23"/>
      <c r="Q1253" s="23"/>
      <c r="R1253" s="23"/>
      <c r="S1253" s="23"/>
      <c r="T1253" s="69"/>
    </row>
    <row r="1254" spans="1:28" x14ac:dyDescent="0.25">
      <c r="B1254" s="550">
        <v>42390</v>
      </c>
      <c r="C1254" s="572">
        <v>46442</v>
      </c>
      <c r="D1254" s="32"/>
      <c r="E1254" s="116" t="s">
        <v>633</v>
      </c>
      <c r="F1254" s="233">
        <v>15</v>
      </c>
      <c r="G1254" s="557">
        <v>76500</v>
      </c>
      <c r="H1254" s="558" t="s">
        <v>672</v>
      </c>
      <c r="I1254" s="78">
        <v>0</v>
      </c>
      <c r="J1254" s="23"/>
      <c r="K1254" s="23"/>
      <c r="L1254" s="32"/>
      <c r="M1254" s="69"/>
      <c r="N1254" s="68">
        <v>0</v>
      </c>
      <c r="O1254" s="23"/>
      <c r="P1254" s="23"/>
      <c r="Q1254" s="23"/>
      <c r="R1254" s="23"/>
      <c r="S1254" s="23"/>
      <c r="T1254" s="64"/>
      <c r="U1254" s="289">
        <f t="shared" ref="U1254:U1256" si="366">+G1254/F1254</f>
        <v>5100</v>
      </c>
      <c r="V1254" s="117">
        <v>2500</v>
      </c>
      <c r="W1254" s="118">
        <f t="shared" ref="W1254:W1263" si="367">+U1254-V1254</f>
        <v>2600</v>
      </c>
      <c r="X1254" s="118">
        <f>+W1254-Y1254</f>
        <v>1450</v>
      </c>
      <c r="Y1254" s="118">
        <f t="shared" ref="Y1254:Y1263" si="368">(U1254-5000)/2+1100</f>
        <v>1150</v>
      </c>
      <c r="Z1254" s="118">
        <f t="shared" ref="Z1254:Z1263" si="369">+V1254*F1254</f>
        <v>37500</v>
      </c>
      <c r="AA1254" s="118">
        <f t="shared" ref="AA1254:AA1263" si="370">+X1254*F1254</f>
        <v>21750</v>
      </c>
      <c r="AB1254" s="119">
        <f t="shared" ref="AB1254:AB1263" si="371">+Y1254*F1254</f>
        <v>17250</v>
      </c>
    </row>
    <row r="1255" spans="1:28" ht="15.75" thickBot="1" x14ac:dyDescent="0.3">
      <c r="A1255" s="196"/>
      <c r="B1255" s="31">
        <v>42390</v>
      </c>
      <c r="C1255" s="240">
        <v>46443</v>
      </c>
      <c r="D1255" s="577"/>
      <c r="E1255" s="23" t="s">
        <v>173</v>
      </c>
      <c r="F1255" s="23">
        <v>7</v>
      </c>
      <c r="G1255" s="231">
        <v>39662</v>
      </c>
      <c r="H1255" s="23" t="s">
        <v>25</v>
      </c>
      <c r="I1255" s="577">
        <v>0</v>
      </c>
      <c r="J1255" s="23"/>
      <c r="K1255" s="23"/>
      <c r="L1255" s="23"/>
      <c r="M1255" s="69"/>
      <c r="N1255" s="68">
        <v>0</v>
      </c>
      <c r="O1255" s="23"/>
      <c r="P1255" s="23"/>
      <c r="Q1255" s="23"/>
      <c r="R1255" s="23"/>
      <c r="S1255" s="23"/>
      <c r="T1255" s="64">
        <v>2943</v>
      </c>
      <c r="U1255" s="291">
        <f t="shared" si="366"/>
        <v>5666</v>
      </c>
      <c r="V1255" s="121">
        <v>2500</v>
      </c>
      <c r="W1255" s="122">
        <f t="shared" si="367"/>
        <v>3166</v>
      </c>
      <c r="X1255" s="122">
        <f>+W1255-Y1255</f>
        <v>1733</v>
      </c>
      <c r="Y1255" s="122">
        <f t="shared" si="368"/>
        <v>1433</v>
      </c>
      <c r="Z1255" s="122">
        <f t="shared" si="369"/>
        <v>17500</v>
      </c>
      <c r="AA1255" s="122">
        <f t="shared" si="370"/>
        <v>12131</v>
      </c>
      <c r="AB1255" s="123">
        <f t="shared" si="371"/>
        <v>10031</v>
      </c>
    </row>
    <row r="1256" spans="1:28" ht="15.75" thickBot="1" x14ac:dyDescent="0.3">
      <c r="A1256" s="186"/>
      <c r="B1256" s="550">
        <v>42390</v>
      </c>
      <c r="C1256" s="591">
        <v>46444</v>
      </c>
      <c r="D1256" s="23"/>
      <c r="E1256" s="226" t="s">
        <v>545</v>
      </c>
      <c r="F1256" s="116">
        <v>15</v>
      </c>
      <c r="G1256" s="554">
        <f>+F1256*5100</f>
        <v>76500</v>
      </c>
      <c r="H1256" s="227" t="s">
        <v>22</v>
      </c>
      <c r="I1256" s="68">
        <v>0</v>
      </c>
      <c r="J1256" s="23"/>
      <c r="K1256" s="23"/>
      <c r="L1256" s="23"/>
      <c r="M1256" s="69"/>
      <c r="N1256" s="68">
        <v>0</v>
      </c>
      <c r="O1256" s="23"/>
      <c r="P1256" s="23"/>
      <c r="Q1256" s="23"/>
      <c r="R1256" s="23"/>
      <c r="S1256" s="23"/>
      <c r="T1256" s="69"/>
      <c r="U1256" s="292">
        <f t="shared" si="366"/>
        <v>5100</v>
      </c>
      <c r="V1256" s="124">
        <v>2500</v>
      </c>
      <c r="W1256" s="125">
        <f t="shared" si="367"/>
        <v>2600</v>
      </c>
      <c r="X1256" s="125">
        <f>+W1256-Y1256</f>
        <v>1450</v>
      </c>
      <c r="Y1256" s="125">
        <f t="shared" si="368"/>
        <v>1150</v>
      </c>
      <c r="Z1256" s="125">
        <f t="shared" si="369"/>
        <v>37500</v>
      </c>
      <c r="AA1256" s="125">
        <f t="shared" si="370"/>
        <v>21750</v>
      </c>
      <c r="AB1256" s="126">
        <f t="shared" si="371"/>
        <v>17250</v>
      </c>
    </row>
    <row r="1257" spans="1:28" x14ac:dyDescent="0.25">
      <c r="A1257" s="196"/>
      <c r="B1257" s="31">
        <v>42390</v>
      </c>
      <c r="C1257" s="240">
        <v>46445</v>
      </c>
      <c r="D1257" s="577"/>
      <c r="E1257" s="23" t="s">
        <v>103</v>
      </c>
      <c r="F1257" s="23">
        <v>15</v>
      </c>
      <c r="G1257" s="231">
        <v>85000</v>
      </c>
      <c r="H1257" s="23" t="s">
        <v>25</v>
      </c>
      <c r="I1257" s="577">
        <v>0</v>
      </c>
      <c r="J1257" s="23"/>
      <c r="K1257" s="23"/>
      <c r="L1257" s="23"/>
      <c r="M1257" s="69"/>
      <c r="N1257" s="68">
        <v>0</v>
      </c>
      <c r="O1257" s="23"/>
      <c r="P1257" s="23"/>
      <c r="Q1257" s="23"/>
      <c r="R1257" s="23"/>
      <c r="S1257" s="23"/>
      <c r="T1257" s="64">
        <v>2944</v>
      </c>
      <c r="U1257" s="289">
        <f t="shared" ref="U1257:U1263" si="372">+G1257/F1257</f>
        <v>5666.666666666667</v>
      </c>
      <c r="V1257" s="117">
        <v>2500</v>
      </c>
      <c r="W1257" s="118">
        <f t="shared" si="367"/>
        <v>3166.666666666667</v>
      </c>
      <c r="X1257" s="118">
        <f t="shared" ref="X1257:X1263" si="373">+W1257-Y1257</f>
        <v>1733.3333333333335</v>
      </c>
      <c r="Y1257" s="118">
        <f t="shared" si="368"/>
        <v>1433.3333333333335</v>
      </c>
      <c r="Z1257" s="118">
        <f t="shared" si="369"/>
        <v>37500</v>
      </c>
      <c r="AA1257" s="118">
        <f t="shared" si="370"/>
        <v>26000.000000000004</v>
      </c>
      <c r="AB1257" s="119">
        <f t="shared" si="371"/>
        <v>21500.000000000004</v>
      </c>
    </row>
    <row r="1258" spans="1:28" x14ac:dyDescent="0.25">
      <c r="B1258" s="41">
        <v>42390</v>
      </c>
      <c r="C1258" s="350">
        <v>46446</v>
      </c>
      <c r="D1258" s="23"/>
      <c r="E1258" s="32" t="s">
        <v>167</v>
      </c>
      <c r="F1258" s="24">
        <v>15</v>
      </c>
      <c r="G1258" s="234">
        <v>76500</v>
      </c>
      <c r="H1258" s="77" t="s">
        <v>672</v>
      </c>
      <c r="I1258" s="68">
        <v>0</v>
      </c>
      <c r="J1258" s="23"/>
      <c r="K1258" s="23"/>
      <c r="L1258" s="23"/>
      <c r="M1258" s="69"/>
      <c r="N1258" s="68">
        <v>0</v>
      </c>
      <c r="O1258" s="23"/>
      <c r="P1258" s="23"/>
      <c r="Q1258" s="23"/>
      <c r="R1258" s="23"/>
      <c r="S1258" s="23"/>
      <c r="T1258" s="64"/>
      <c r="U1258" s="290">
        <f t="shared" si="372"/>
        <v>5100</v>
      </c>
      <c r="V1258" s="21">
        <v>2500</v>
      </c>
      <c r="W1258" s="22">
        <f t="shared" si="367"/>
        <v>2600</v>
      </c>
      <c r="X1258" s="22">
        <f t="shared" si="373"/>
        <v>1450</v>
      </c>
      <c r="Y1258" s="22">
        <f t="shared" si="368"/>
        <v>1150</v>
      </c>
      <c r="Z1258" s="22">
        <f t="shared" si="369"/>
        <v>37500</v>
      </c>
      <c r="AA1258" s="22">
        <f t="shared" si="370"/>
        <v>21750</v>
      </c>
      <c r="AB1258" s="120">
        <f t="shared" si="371"/>
        <v>17250</v>
      </c>
    </row>
    <row r="1259" spans="1:28" x14ac:dyDescent="0.25">
      <c r="B1259" s="550">
        <v>42390</v>
      </c>
      <c r="C1259" s="544">
        <v>46447</v>
      </c>
      <c r="D1259" s="23"/>
      <c r="E1259" s="94" t="s">
        <v>634</v>
      </c>
      <c r="F1259" s="56">
        <v>15</v>
      </c>
      <c r="G1259" s="232">
        <v>76500</v>
      </c>
      <c r="H1259" s="106" t="s">
        <v>672</v>
      </c>
      <c r="I1259" s="68">
        <v>0</v>
      </c>
      <c r="J1259" s="23"/>
      <c r="K1259" s="23"/>
      <c r="L1259" s="23"/>
      <c r="M1259" s="69"/>
      <c r="N1259" s="68">
        <v>0</v>
      </c>
      <c r="O1259" s="23"/>
      <c r="P1259" s="23"/>
      <c r="Q1259" s="23"/>
      <c r="R1259" s="23"/>
      <c r="S1259" s="23"/>
      <c r="T1259" s="64"/>
      <c r="U1259" s="290">
        <f t="shared" si="372"/>
        <v>5100</v>
      </c>
      <c r="V1259" s="21">
        <v>2500</v>
      </c>
      <c r="W1259" s="22">
        <f t="shared" si="367"/>
        <v>2600</v>
      </c>
      <c r="X1259" s="22">
        <f t="shared" si="373"/>
        <v>1450</v>
      </c>
      <c r="Y1259" s="22">
        <f t="shared" si="368"/>
        <v>1150</v>
      </c>
      <c r="Z1259" s="22">
        <f t="shared" si="369"/>
        <v>37500</v>
      </c>
      <c r="AA1259" s="22">
        <f t="shared" si="370"/>
        <v>21750</v>
      </c>
      <c r="AB1259" s="120">
        <f t="shared" si="371"/>
        <v>17250</v>
      </c>
    </row>
    <row r="1260" spans="1:28" x14ac:dyDescent="0.25">
      <c r="A1260" s="196"/>
      <c r="B1260" s="31">
        <v>42390</v>
      </c>
      <c r="C1260" s="240">
        <v>46448</v>
      </c>
      <c r="D1260" s="577"/>
      <c r="E1260" s="23" t="s">
        <v>828</v>
      </c>
      <c r="F1260" s="23">
        <v>15</v>
      </c>
      <c r="G1260" s="231">
        <v>85000</v>
      </c>
      <c r="H1260" s="23" t="s">
        <v>25</v>
      </c>
      <c r="I1260" s="577">
        <v>0</v>
      </c>
      <c r="J1260" s="23"/>
      <c r="K1260" s="23"/>
      <c r="L1260" s="23"/>
      <c r="M1260" s="69"/>
      <c r="N1260" s="68">
        <v>0</v>
      </c>
      <c r="O1260" s="23"/>
      <c r="P1260" s="23"/>
      <c r="Q1260" s="23"/>
      <c r="R1260" s="23"/>
      <c r="S1260" s="23"/>
      <c r="T1260" s="64">
        <v>2945</v>
      </c>
      <c r="U1260" s="290">
        <f t="shared" si="372"/>
        <v>5666.666666666667</v>
      </c>
      <c r="V1260" s="21">
        <v>2500</v>
      </c>
      <c r="W1260" s="22">
        <f t="shared" si="367"/>
        <v>3166.666666666667</v>
      </c>
      <c r="X1260" s="22">
        <f t="shared" si="373"/>
        <v>1733.3333333333335</v>
      </c>
      <c r="Y1260" s="22">
        <f t="shared" si="368"/>
        <v>1433.3333333333335</v>
      </c>
      <c r="Z1260" s="22">
        <f t="shared" si="369"/>
        <v>37500</v>
      </c>
      <c r="AA1260" s="22">
        <f t="shared" si="370"/>
        <v>26000.000000000004</v>
      </c>
      <c r="AB1260" s="120">
        <f t="shared" si="371"/>
        <v>21500.000000000004</v>
      </c>
    </row>
    <row r="1261" spans="1:28" x14ac:dyDescent="0.25">
      <c r="A1261" s="196"/>
      <c r="B1261" s="31">
        <v>42390</v>
      </c>
      <c r="C1261" s="240">
        <v>46449</v>
      </c>
      <c r="D1261" s="577"/>
      <c r="E1261" s="23" t="s">
        <v>829</v>
      </c>
      <c r="F1261" s="23">
        <v>15</v>
      </c>
      <c r="G1261" s="231">
        <v>85000</v>
      </c>
      <c r="H1261" s="23" t="s">
        <v>25</v>
      </c>
      <c r="I1261" s="577">
        <v>0</v>
      </c>
      <c r="J1261" s="23"/>
      <c r="K1261" s="23"/>
      <c r="L1261" s="23"/>
      <c r="M1261" s="69"/>
      <c r="N1261" s="68">
        <v>0</v>
      </c>
      <c r="O1261" s="23"/>
      <c r="P1261" s="23"/>
      <c r="Q1261" s="23"/>
      <c r="R1261" s="23"/>
      <c r="S1261" s="23"/>
      <c r="T1261" s="64">
        <v>2946</v>
      </c>
      <c r="U1261" s="290">
        <f t="shared" si="372"/>
        <v>5666.666666666667</v>
      </c>
      <c r="V1261" s="21">
        <v>2500</v>
      </c>
      <c r="W1261" s="22">
        <f t="shared" si="367"/>
        <v>3166.666666666667</v>
      </c>
      <c r="X1261" s="22">
        <f t="shared" si="373"/>
        <v>1733.3333333333335</v>
      </c>
      <c r="Y1261" s="22">
        <f t="shared" si="368"/>
        <v>1433.3333333333335</v>
      </c>
      <c r="Z1261" s="22">
        <f t="shared" si="369"/>
        <v>37500</v>
      </c>
      <c r="AA1261" s="22">
        <f t="shared" si="370"/>
        <v>26000.000000000004</v>
      </c>
      <c r="AB1261" s="120">
        <f t="shared" si="371"/>
        <v>21500.000000000004</v>
      </c>
    </row>
    <row r="1262" spans="1:28" x14ac:dyDescent="0.25">
      <c r="A1262" s="196"/>
      <c r="B1262" s="31">
        <v>42390</v>
      </c>
      <c r="C1262" s="240">
        <v>46450</v>
      </c>
      <c r="D1262" s="577"/>
      <c r="E1262" s="23" t="s">
        <v>478</v>
      </c>
      <c r="F1262" s="23">
        <v>15</v>
      </c>
      <c r="G1262" s="231">
        <v>85000</v>
      </c>
      <c r="H1262" s="23" t="s">
        <v>25</v>
      </c>
      <c r="I1262" s="577">
        <v>0</v>
      </c>
      <c r="J1262" s="23"/>
      <c r="K1262" s="23"/>
      <c r="L1262" s="23"/>
      <c r="M1262" s="69"/>
      <c r="N1262" s="68">
        <v>0</v>
      </c>
      <c r="O1262" s="23"/>
      <c r="P1262" s="23"/>
      <c r="Q1262" s="23"/>
      <c r="R1262" s="23"/>
      <c r="S1262" s="23"/>
      <c r="T1262" s="64">
        <v>2947</v>
      </c>
      <c r="U1262" s="290">
        <f t="shared" si="372"/>
        <v>5666.666666666667</v>
      </c>
      <c r="V1262" s="21">
        <v>2500</v>
      </c>
      <c r="W1262" s="22">
        <f t="shared" si="367"/>
        <v>3166.666666666667</v>
      </c>
      <c r="X1262" s="22">
        <f t="shared" si="373"/>
        <v>1733.3333333333335</v>
      </c>
      <c r="Y1262" s="22">
        <f t="shared" si="368"/>
        <v>1433.3333333333335</v>
      </c>
      <c r="Z1262" s="22">
        <f t="shared" si="369"/>
        <v>37500</v>
      </c>
      <c r="AA1262" s="22">
        <f t="shared" si="370"/>
        <v>26000.000000000004</v>
      </c>
      <c r="AB1262" s="120">
        <f t="shared" si="371"/>
        <v>21500.000000000004</v>
      </c>
    </row>
    <row r="1263" spans="1:28" ht="15.75" thickBot="1" x14ac:dyDescent="0.3">
      <c r="B1263" s="550">
        <v>42390</v>
      </c>
      <c r="C1263" s="572">
        <v>46451</v>
      </c>
      <c r="D1263" s="94"/>
      <c r="E1263" s="116" t="s">
        <v>637</v>
      </c>
      <c r="F1263" s="116">
        <v>15</v>
      </c>
      <c r="G1263" s="557">
        <v>79275</v>
      </c>
      <c r="H1263" s="558" t="s">
        <v>402</v>
      </c>
      <c r="I1263" s="228">
        <v>0</v>
      </c>
      <c r="J1263" s="23"/>
      <c r="K1263" s="23"/>
      <c r="L1263" s="94"/>
      <c r="M1263" s="69"/>
      <c r="N1263" s="68">
        <v>0</v>
      </c>
      <c r="O1263" s="23"/>
      <c r="P1263" s="23"/>
      <c r="Q1263" s="23"/>
      <c r="R1263" s="23"/>
      <c r="S1263" s="23"/>
      <c r="T1263" s="64"/>
      <c r="U1263" s="291">
        <f t="shared" si="372"/>
        <v>5285</v>
      </c>
      <c r="V1263" s="121">
        <v>2500</v>
      </c>
      <c r="W1263" s="122">
        <f t="shared" si="367"/>
        <v>2785</v>
      </c>
      <c r="X1263" s="122">
        <f t="shared" si="373"/>
        <v>1542.5</v>
      </c>
      <c r="Y1263" s="122">
        <f t="shared" si="368"/>
        <v>1242.5</v>
      </c>
      <c r="Z1263" s="122">
        <f t="shared" si="369"/>
        <v>37500</v>
      </c>
      <c r="AA1263" s="122">
        <f t="shared" si="370"/>
        <v>23137.5</v>
      </c>
      <c r="AB1263" s="123">
        <f t="shared" si="371"/>
        <v>18637.5</v>
      </c>
    </row>
    <row r="1264" spans="1:28" x14ac:dyDescent="0.25">
      <c r="B1264" s="31">
        <v>42390</v>
      </c>
      <c r="C1264" s="16">
        <v>46452</v>
      </c>
      <c r="D1264" s="23">
        <v>10348</v>
      </c>
      <c r="E1264" s="23" t="s">
        <v>94</v>
      </c>
      <c r="F1264" s="23">
        <v>14</v>
      </c>
      <c r="G1264" s="231"/>
      <c r="H1264" s="23" t="s">
        <v>50</v>
      </c>
      <c r="I1264" s="23">
        <v>0</v>
      </c>
      <c r="J1264" s="23"/>
      <c r="K1264" s="23"/>
      <c r="L1264" s="23"/>
      <c r="M1264" s="69"/>
      <c r="N1264" s="68">
        <v>0</v>
      </c>
      <c r="O1264" s="23"/>
      <c r="P1264" s="23"/>
      <c r="Q1264" s="23"/>
      <c r="R1264" s="23"/>
      <c r="S1264" s="23"/>
      <c r="T1264" s="69"/>
    </row>
    <row r="1265" spans="1:28" ht="15.75" thickBot="1" x14ac:dyDescent="0.3">
      <c r="B1265" s="31">
        <v>42390</v>
      </c>
      <c r="C1265" s="16">
        <v>46453</v>
      </c>
      <c r="D1265" s="23">
        <v>10346</v>
      </c>
      <c r="E1265" s="23" t="s">
        <v>117</v>
      </c>
      <c r="F1265" s="23">
        <v>14</v>
      </c>
      <c r="G1265" s="231"/>
      <c r="H1265" s="23" t="s">
        <v>50</v>
      </c>
      <c r="I1265" s="23">
        <v>0</v>
      </c>
      <c r="J1265" s="23"/>
      <c r="K1265" s="23"/>
      <c r="L1265" s="23"/>
      <c r="M1265" s="69"/>
      <c r="N1265" s="68">
        <v>0</v>
      </c>
      <c r="O1265" s="23"/>
      <c r="P1265" s="23"/>
      <c r="Q1265" s="23"/>
      <c r="R1265" s="23"/>
      <c r="S1265" s="23"/>
      <c r="T1265" s="69"/>
    </row>
    <row r="1266" spans="1:28" ht="15.75" thickBot="1" x14ac:dyDescent="0.3">
      <c r="A1266" s="196"/>
      <c r="B1266" s="550">
        <v>42390</v>
      </c>
      <c r="C1266" s="572">
        <v>46454</v>
      </c>
      <c r="D1266" s="156"/>
      <c r="E1266" s="116" t="s">
        <v>559</v>
      </c>
      <c r="F1266" s="116">
        <v>15</v>
      </c>
      <c r="G1266" s="557">
        <v>85000</v>
      </c>
      <c r="H1266" s="116" t="s">
        <v>25</v>
      </c>
      <c r="I1266" s="156">
        <v>0</v>
      </c>
      <c r="J1266" s="23"/>
      <c r="K1266" s="23"/>
      <c r="L1266" s="116"/>
      <c r="M1266" s="69"/>
      <c r="N1266" s="68">
        <v>0</v>
      </c>
      <c r="O1266" s="23"/>
      <c r="P1266" s="23"/>
      <c r="Q1266" s="23"/>
      <c r="R1266" s="23"/>
      <c r="S1266" s="23"/>
      <c r="T1266" s="64">
        <v>2948</v>
      </c>
      <c r="U1266" s="292">
        <f t="shared" ref="U1266" si="374">+G1266/F1266</f>
        <v>5666.666666666667</v>
      </c>
      <c r="V1266" s="124">
        <v>2500</v>
      </c>
      <c r="W1266" s="125">
        <f>+U1266-V1266</f>
        <v>3166.666666666667</v>
      </c>
      <c r="X1266" s="125">
        <f>+W1266-Y1266</f>
        <v>1733.3333333333335</v>
      </c>
      <c r="Y1266" s="125">
        <f>(U1266-5000)/2+1100</f>
        <v>1433.3333333333335</v>
      </c>
      <c r="Z1266" s="125">
        <f>+V1266*F1266</f>
        <v>37500</v>
      </c>
      <c r="AA1266" s="125">
        <f>+X1266*F1266</f>
        <v>26000.000000000004</v>
      </c>
      <c r="AB1266" s="126">
        <f>+Y1266*F1266</f>
        <v>21500.000000000004</v>
      </c>
    </row>
    <row r="1267" spans="1:28" ht="15.75" thickBot="1" x14ac:dyDescent="0.3">
      <c r="B1267" s="31">
        <v>42390</v>
      </c>
      <c r="C1267" s="16">
        <v>46455</v>
      </c>
      <c r="D1267" s="23">
        <v>10350</v>
      </c>
      <c r="E1267" s="23" t="s">
        <v>90</v>
      </c>
      <c r="F1267" s="23">
        <v>14</v>
      </c>
      <c r="G1267" s="231"/>
      <c r="H1267" s="23" t="s">
        <v>50</v>
      </c>
      <c r="I1267" s="23">
        <v>0</v>
      </c>
      <c r="J1267" s="23"/>
      <c r="K1267" s="23"/>
      <c r="L1267" s="23"/>
      <c r="M1267" s="69"/>
      <c r="N1267" s="68">
        <v>0</v>
      </c>
      <c r="O1267" s="23"/>
      <c r="P1267" s="23"/>
      <c r="Q1267" s="23"/>
      <c r="R1267" s="23"/>
      <c r="S1267" s="23"/>
      <c r="T1267" s="69"/>
    </row>
    <row r="1268" spans="1:28" ht="15.75" thickBot="1" x14ac:dyDescent="0.3">
      <c r="A1268" s="196"/>
      <c r="B1268" s="550">
        <v>42390</v>
      </c>
      <c r="C1268" s="572">
        <v>46456</v>
      </c>
      <c r="D1268" s="156"/>
      <c r="E1268" s="116" t="s">
        <v>66</v>
      </c>
      <c r="F1268" s="116">
        <v>7</v>
      </c>
      <c r="G1268" s="557">
        <v>39662</v>
      </c>
      <c r="H1268" s="116" t="s">
        <v>25</v>
      </c>
      <c r="I1268" s="156">
        <v>0</v>
      </c>
      <c r="J1268" s="23"/>
      <c r="K1268" s="23"/>
      <c r="L1268" s="116"/>
      <c r="M1268" s="69"/>
      <c r="N1268" s="68">
        <v>0</v>
      </c>
      <c r="O1268" s="23"/>
      <c r="P1268" s="23"/>
      <c r="Q1268" s="23"/>
      <c r="R1268" s="23"/>
      <c r="S1268" s="23"/>
      <c r="T1268" s="64">
        <v>2949</v>
      </c>
      <c r="U1268" s="292">
        <f t="shared" ref="U1268" si="375">+G1268/F1268</f>
        <v>5666</v>
      </c>
      <c r="V1268" s="124">
        <v>2500</v>
      </c>
      <c r="W1268" s="125">
        <f>+U1268-V1268</f>
        <v>3166</v>
      </c>
      <c r="X1268" s="125">
        <f>+W1268-Y1268</f>
        <v>1733</v>
      </c>
      <c r="Y1268" s="125">
        <f>(U1268-5000)/2+1100</f>
        <v>1433</v>
      </c>
      <c r="Z1268" s="125">
        <f>+V1268*F1268</f>
        <v>17500</v>
      </c>
      <c r="AA1268" s="125">
        <f>+X1268*F1268</f>
        <v>12131</v>
      </c>
      <c r="AB1268" s="126">
        <f>+Y1268*F1268</f>
        <v>10031</v>
      </c>
    </row>
    <row r="1269" spans="1:28" ht="15.75" thickBot="1" x14ac:dyDescent="0.3">
      <c r="B1269" s="31">
        <v>42390</v>
      </c>
      <c r="C1269" s="16">
        <v>46457</v>
      </c>
      <c r="D1269" s="23">
        <v>10347</v>
      </c>
      <c r="E1269" s="23" t="s">
        <v>120</v>
      </c>
      <c r="F1269" s="23">
        <v>14</v>
      </c>
      <c r="G1269" s="231"/>
      <c r="H1269" s="23" t="s">
        <v>50</v>
      </c>
      <c r="I1269" s="23">
        <v>0</v>
      </c>
      <c r="J1269" s="23"/>
      <c r="K1269" s="23"/>
      <c r="L1269" s="23"/>
      <c r="M1269" s="69"/>
      <c r="N1269" s="68">
        <v>0</v>
      </c>
      <c r="O1269" s="23"/>
      <c r="P1269" s="23"/>
      <c r="Q1269" s="23"/>
      <c r="R1269" s="23"/>
      <c r="S1269" s="23"/>
      <c r="T1269" s="69"/>
    </row>
    <row r="1270" spans="1:28" x14ac:dyDescent="0.25">
      <c r="B1270" s="41">
        <v>42390</v>
      </c>
      <c r="C1270" s="350">
        <v>46458</v>
      </c>
      <c r="D1270" s="32"/>
      <c r="E1270" s="32" t="s">
        <v>179</v>
      </c>
      <c r="F1270" s="24">
        <v>15</v>
      </c>
      <c r="G1270" s="234">
        <v>76500</v>
      </c>
      <c r="H1270" s="77" t="s">
        <v>672</v>
      </c>
      <c r="I1270" s="78">
        <v>0</v>
      </c>
      <c r="J1270" s="23"/>
      <c r="K1270" s="23"/>
      <c r="L1270" s="32"/>
      <c r="M1270" s="69"/>
      <c r="N1270" s="68">
        <v>0</v>
      </c>
      <c r="O1270" s="23"/>
      <c r="P1270" s="23"/>
      <c r="Q1270" s="23"/>
      <c r="R1270" s="23"/>
      <c r="S1270" s="23"/>
      <c r="T1270" s="64"/>
      <c r="U1270" s="289">
        <f t="shared" ref="U1270:U1274" si="376">+G1270/F1270</f>
        <v>5100</v>
      </c>
      <c r="V1270" s="117">
        <v>2500</v>
      </c>
      <c r="W1270" s="118">
        <f>+U1270-V1270</f>
        <v>2600</v>
      </c>
      <c r="X1270" s="118">
        <f>+W1270-Y1270</f>
        <v>1450</v>
      </c>
      <c r="Y1270" s="118">
        <f>(U1270-5000)/2+1100</f>
        <v>1150</v>
      </c>
      <c r="Z1270" s="118">
        <f>+V1270*F1270</f>
        <v>37500</v>
      </c>
      <c r="AA1270" s="118">
        <f>+X1270*F1270</f>
        <v>21750</v>
      </c>
      <c r="AB1270" s="119">
        <f>+Y1270*F1270</f>
        <v>17250</v>
      </c>
    </row>
    <row r="1271" spans="1:28" x14ac:dyDescent="0.25">
      <c r="B1271" s="41">
        <v>42390</v>
      </c>
      <c r="C1271" s="240">
        <v>46459</v>
      </c>
      <c r="D1271" s="23"/>
      <c r="E1271" s="23" t="s">
        <v>826</v>
      </c>
      <c r="F1271" s="23">
        <v>15</v>
      </c>
      <c r="G1271" s="231">
        <v>79275</v>
      </c>
      <c r="H1271" s="64" t="s">
        <v>402</v>
      </c>
      <c r="I1271" s="68">
        <v>0</v>
      </c>
      <c r="J1271" s="23"/>
      <c r="K1271" s="23"/>
      <c r="L1271" s="23"/>
      <c r="M1271" s="69"/>
      <c r="N1271" s="68">
        <v>0</v>
      </c>
      <c r="O1271" s="23"/>
      <c r="P1271" s="23"/>
      <c r="Q1271" s="23"/>
      <c r="R1271" s="23"/>
      <c r="S1271" s="23"/>
      <c r="T1271" s="64"/>
      <c r="U1271" s="290">
        <f t="shared" si="376"/>
        <v>5285</v>
      </c>
      <c r="V1271" s="21">
        <v>2500</v>
      </c>
      <c r="W1271" s="22">
        <f>+U1271-V1271</f>
        <v>2785</v>
      </c>
      <c r="X1271" s="22">
        <f>+W1271-Y1271</f>
        <v>1542.5</v>
      </c>
      <c r="Y1271" s="22">
        <f>(U1271-5000)/2+1100</f>
        <v>1242.5</v>
      </c>
      <c r="Z1271" s="22">
        <f>+V1271*F1271</f>
        <v>37500</v>
      </c>
      <c r="AA1271" s="22">
        <f>+X1271*F1271</f>
        <v>23137.5</v>
      </c>
      <c r="AB1271" s="120">
        <f>+Y1271*F1271</f>
        <v>18637.5</v>
      </c>
    </row>
    <row r="1272" spans="1:28" x14ac:dyDescent="0.25">
      <c r="B1272" s="550">
        <v>42390</v>
      </c>
      <c r="C1272" s="544">
        <v>46460</v>
      </c>
      <c r="D1272" s="23"/>
      <c r="E1272" s="94" t="s">
        <v>591</v>
      </c>
      <c r="F1272" s="56">
        <v>15</v>
      </c>
      <c r="G1272" s="232">
        <v>76500</v>
      </c>
      <c r="H1272" s="106" t="s">
        <v>672</v>
      </c>
      <c r="I1272" s="68">
        <v>0</v>
      </c>
      <c r="J1272" s="23"/>
      <c r="K1272" s="23"/>
      <c r="L1272" s="23"/>
      <c r="M1272" s="69"/>
      <c r="N1272" s="68">
        <v>0</v>
      </c>
      <c r="O1272" s="23"/>
      <c r="P1272" s="23"/>
      <c r="Q1272" s="23"/>
      <c r="R1272" s="23"/>
      <c r="S1272" s="23"/>
      <c r="T1272" s="64"/>
      <c r="U1272" s="290">
        <f t="shared" si="376"/>
        <v>5100</v>
      </c>
      <c r="V1272" s="21">
        <v>2500</v>
      </c>
      <c r="W1272" s="22">
        <f>+U1272-V1272</f>
        <v>2600</v>
      </c>
      <c r="X1272" s="22">
        <f>+W1272-Y1272</f>
        <v>1450</v>
      </c>
      <c r="Y1272" s="22">
        <f>(U1272-5000)/2+1100</f>
        <v>1150</v>
      </c>
      <c r="Z1272" s="22">
        <f>+V1272*F1272</f>
        <v>37500</v>
      </c>
      <c r="AA1272" s="22">
        <f>+X1272*F1272</f>
        <v>21750</v>
      </c>
      <c r="AB1272" s="120">
        <f>+Y1272*F1272</f>
        <v>17250</v>
      </c>
    </row>
    <row r="1273" spans="1:28" x14ac:dyDescent="0.25">
      <c r="A1273" s="196"/>
      <c r="B1273" s="31">
        <v>42390</v>
      </c>
      <c r="C1273" s="240">
        <v>46461</v>
      </c>
      <c r="D1273" s="577"/>
      <c r="E1273" s="23" t="s">
        <v>246</v>
      </c>
      <c r="F1273" s="23">
        <v>15</v>
      </c>
      <c r="G1273" s="231">
        <v>85000</v>
      </c>
      <c r="H1273" s="23" t="s">
        <v>25</v>
      </c>
      <c r="I1273" s="577">
        <v>0</v>
      </c>
      <c r="J1273" s="23"/>
      <c r="K1273" s="23"/>
      <c r="L1273" s="23"/>
      <c r="M1273" s="69"/>
      <c r="N1273" s="68">
        <v>0</v>
      </c>
      <c r="O1273" s="23"/>
      <c r="P1273" s="23"/>
      <c r="Q1273" s="23"/>
      <c r="R1273" s="23"/>
      <c r="S1273" s="23"/>
      <c r="T1273" s="64">
        <v>2950</v>
      </c>
      <c r="U1273" s="290">
        <f t="shared" si="376"/>
        <v>5666.666666666667</v>
      </c>
      <c r="V1273" s="21">
        <v>2500</v>
      </c>
      <c r="W1273" s="22">
        <f>+U1273-V1273</f>
        <v>3166.666666666667</v>
      </c>
      <c r="X1273" s="22">
        <f>+W1273-Y1273</f>
        <v>1733.3333333333335</v>
      </c>
      <c r="Y1273" s="22">
        <f>(U1273-5000)/2+1100</f>
        <v>1433.3333333333335</v>
      </c>
      <c r="Z1273" s="22">
        <f>+V1273*F1273</f>
        <v>37500</v>
      </c>
      <c r="AA1273" s="22">
        <f>+X1273*F1273</f>
        <v>26000.000000000004</v>
      </c>
      <c r="AB1273" s="120">
        <f>+Y1273*F1273</f>
        <v>21500.000000000004</v>
      </c>
    </row>
    <row r="1274" spans="1:28" ht="15.75" thickBot="1" x14ac:dyDescent="0.3">
      <c r="A1274" s="196"/>
      <c r="B1274" s="549">
        <v>42390</v>
      </c>
      <c r="C1274" s="544">
        <v>46462</v>
      </c>
      <c r="D1274" s="155"/>
      <c r="E1274" s="94" t="s">
        <v>107</v>
      </c>
      <c r="F1274" s="94">
        <v>7</v>
      </c>
      <c r="G1274" s="232">
        <v>39662</v>
      </c>
      <c r="H1274" s="94" t="s">
        <v>25</v>
      </c>
      <c r="I1274" s="155">
        <v>0</v>
      </c>
      <c r="J1274" s="23"/>
      <c r="K1274" s="23"/>
      <c r="L1274" s="94"/>
      <c r="M1274" s="69"/>
      <c r="N1274" s="68">
        <v>0</v>
      </c>
      <c r="O1274" s="23"/>
      <c r="P1274" s="23"/>
      <c r="Q1274" s="23"/>
      <c r="R1274" s="23"/>
      <c r="S1274" s="23"/>
      <c r="T1274" s="64">
        <v>2952</v>
      </c>
      <c r="U1274" s="291">
        <f t="shared" si="376"/>
        <v>5666</v>
      </c>
      <c r="V1274" s="121">
        <v>2500</v>
      </c>
      <c r="W1274" s="122">
        <f>+U1274-V1274</f>
        <v>3166</v>
      </c>
      <c r="X1274" s="122">
        <f>+W1274-Y1274</f>
        <v>1733</v>
      </c>
      <c r="Y1274" s="122">
        <f>(U1274-5000)/2+1100</f>
        <v>1433</v>
      </c>
      <c r="Z1274" s="122">
        <f>+V1274*F1274</f>
        <v>17500</v>
      </c>
      <c r="AA1274" s="122">
        <f>+X1274*F1274</f>
        <v>12131</v>
      </c>
      <c r="AB1274" s="123">
        <f>+Y1274*F1274</f>
        <v>10031</v>
      </c>
    </row>
    <row r="1275" spans="1:28" ht="15.75" thickBot="1" x14ac:dyDescent="0.3">
      <c r="B1275" s="31">
        <v>42390</v>
      </c>
      <c r="C1275" s="16">
        <v>46463</v>
      </c>
      <c r="D1275" s="23">
        <v>10353</v>
      </c>
      <c r="E1275" s="23" t="s">
        <v>202</v>
      </c>
      <c r="F1275" s="23">
        <v>14</v>
      </c>
      <c r="G1275" s="231"/>
      <c r="H1275" s="23" t="s">
        <v>50</v>
      </c>
      <c r="I1275" s="23">
        <v>0</v>
      </c>
      <c r="J1275" s="23"/>
      <c r="K1275" s="23"/>
      <c r="L1275" s="23"/>
      <c r="M1275" s="69"/>
      <c r="N1275" s="68">
        <v>0</v>
      </c>
      <c r="O1275" s="23"/>
      <c r="P1275" s="23"/>
      <c r="Q1275" s="23"/>
      <c r="R1275" s="23"/>
      <c r="S1275" s="23"/>
      <c r="T1275" s="69"/>
    </row>
    <row r="1276" spans="1:28" x14ac:dyDescent="0.25">
      <c r="B1276" s="550">
        <v>42390</v>
      </c>
      <c r="C1276" s="572">
        <v>46464</v>
      </c>
      <c r="D1276" s="32"/>
      <c r="E1276" s="116" t="s">
        <v>814</v>
      </c>
      <c r="F1276" s="233">
        <v>15</v>
      </c>
      <c r="G1276" s="557">
        <v>76500</v>
      </c>
      <c r="H1276" s="558" t="s">
        <v>672</v>
      </c>
      <c r="I1276" s="78">
        <v>0</v>
      </c>
      <c r="J1276" s="23"/>
      <c r="K1276" s="23"/>
      <c r="L1276" s="32"/>
      <c r="M1276" s="69"/>
      <c r="N1276" s="68">
        <v>0</v>
      </c>
      <c r="O1276" s="23"/>
      <c r="P1276" s="23"/>
      <c r="Q1276" s="23"/>
      <c r="R1276" s="23"/>
      <c r="S1276" s="23"/>
      <c r="T1276" s="64"/>
      <c r="U1276" s="289">
        <f t="shared" ref="U1276:U1279" si="377">+G1276/F1276</f>
        <v>5100</v>
      </c>
      <c r="V1276" s="117">
        <v>2500</v>
      </c>
      <c r="W1276" s="118">
        <f>+U1276-V1276</f>
        <v>2600</v>
      </c>
      <c r="X1276" s="118">
        <f>+W1276-Y1276</f>
        <v>1450</v>
      </c>
      <c r="Y1276" s="118">
        <f>(U1276-5000)/2+1100</f>
        <v>1150</v>
      </c>
      <c r="Z1276" s="118">
        <f>+V1276*F1276</f>
        <v>37500</v>
      </c>
      <c r="AA1276" s="118">
        <f>+X1276*F1276</f>
        <v>21750</v>
      </c>
      <c r="AB1276" s="119">
        <f>+Y1276*F1276</f>
        <v>17250</v>
      </c>
    </row>
    <row r="1277" spans="1:28" x14ac:dyDescent="0.25">
      <c r="A1277" s="196"/>
      <c r="B1277" s="31">
        <v>42390</v>
      </c>
      <c r="C1277" s="240">
        <v>46465</v>
      </c>
      <c r="D1277" s="577"/>
      <c r="E1277" s="23" t="s">
        <v>148</v>
      </c>
      <c r="F1277" s="23">
        <v>15</v>
      </c>
      <c r="G1277" s="231">
        <v>85000</v>
      </c>
      <c r="H1277" s="23" t="s">
        <v>25</v>
      </c>
      <c r="I1277" s="577">
        <v>0</v>
      </c>
      <c r="J1277" s="23"/>
      <c r="K1277" s="23"/>
      <c r="L1277" s="23"/>
      <c r="M1277" s="69"/>
      <c r="N1277" s="68">
        <v>0</v>
      </c>
      <c r="O1277" s="23"/>
      <c r="P1277" s="23"/>
      <c r="Q1277" s="23"/>
      <c r="R1277" s="23"/>
      <c r="S1277" s="23"/>
      <c r="T1277" s="64">
        <v>2953</v>
      </c>
      <c r="U1277" s="290">
        <f t="shared" si="377"/>
        <v>5666.666666666667</v>
      </c>
      <c r="V1277" s="21">
        <v>2500</v>
      </c>
      <c r="W1277" s="22">
        <f>+U1277-V1277</f>
        <v>3166.666666666667</v>
      </c>
      <c r="X1277" s="22">
        <f>+W1277-Y1277</f>
        <v>1733.3333333333335</v>
      </c>
      <c r="Y1277" s="22">
        <f>(U1277-5000)/2+1100</f>
        <v>1433.3333333333335</v>
      </c>
      <c r="Z1277" s="22">
        <f>+V1277*F1277</f>
        <v>37500</v>
      </c>
      <c r="AA1277" s="22">
        <f>+X1277*F1277</f>
        <v>26000.000000000004</v>
      </c>
      <c r="AB1277" s="120">
        <f>+Y1277*F1277</f>
        <v>21500.000000000004</v>
      </c>
    </row>
    <row r="1278" spans="1:28" x14ac:dyDescent="0.25">
      <c r="A1278" s="196"/>
      <c r="B1278" s="31">
        <v>42390</v>
      </c>
      <c r="C1278" s="240">
        <v>46466</v>
      </c>
      <c r="D1278" s="577"/>
      <c r="E1278" s="23" t="s">
        <v>111</v>
      </c>
      <c r="F1278" s="23">
        <v>15</v>
      </c>
      <c r="G1278" s="231">
        <v>85000</v>
      </c>
      <c r="H1278" s="23" t="s">
        <v>25</v>
      </c>
      <c r="I1278" s="577">
        <v>0</v>
      </c>
      <c r="J1278" s="23"/>
      <c r="K1278" s="23"/>
      <c r="L1278" s="23"/>
      <c r="M1278" s="69"/>
      <c r="N1278" s="68">
        <v>0</v>
      </c>
      <c r="O1278" s="23"/>
      <c r="P1278" s="23"/>
      <c r="Q1278" s="23"/>
      <c r="R1278" s="23"/>
      <c r="S1278" s="23"/>
      <c r="T1278" s="64">
        <v>2954</v>
      </c>
      <c r="U1278" s="290">
        <f t="shared" si="377"/>
        <v>5666.666666666667</v>
      </c>
      <c r="V1278" s="21">
        <v>2500</v>
      </c>
      <c r="W1278" s="22">
        <f>+U1278-V1278</f>
        <v>3166.666666666667</v>
      </c>
      <c r="X1278" s="22">
        <f>+W1278-Y1278</f>
        <v>1733.3333333333335</v>
      </c>
      <c r="Y1278" s="22">
        <f>(U1278-5000)/2+1100</f>
        <v>1433.3333333333335</v>
      </c>
      <c r="Z1278" s="22">
        <f>+V1278*F1278</f>
        <v>37500</v>
      </c>
      <c r="AA1278" s="22">
        <f>+X1278*F1278</f>
        <v>26000.000000000004</v>
      </c>
      <c r="AB1278" s="120">
        <f>+Y1278*F1278</f>
        <v>21500.000000000004</v>
      </c>
    </row>
    <row r="1279" spans="1:28" ht="15.75" thickBot="1" x14ac:dyDescent="0.3">
      <c r="B1279" s="550">
        <v>42390</v>
      </c>
      <c r="C1279" s="572">
        <v>46467</v>
      </c>
      <c r="D1279" s="94"/>
      <c r="E1279" s="116" t="s">
        <v>637</v>
      </c>
      <c r="F1279" s="116">
        <v>15</v>
      </c>
      <c r="G1279" s="557">
        <v>79275</v>
      </c>
      <c r="H1279" s="558" t="s">
        <v>402</v>
      </c>
      <c r="I1279" s="228">
        <v>0</v>
      </c>
      <c r="J1279" s="23"/>
      <c r="K1279" s="23"/>
      <c r="L1279" s="94"/>
      <c r="M1279" s="69"/>
      <c r="N1279" s="68">
        <v>0</v>
      </c>
      <c r="O1279" s="23"/>
      <c r="P1279" s="23"/>
      <c r="Q1279" s="23"/>
      <c r="R1279" s="23"/>
      <c r="S1279" s="23"/>
      <c r="T1279" s="64"/>
      <c r="U1279" s="291">
        <f t="shared" si="377"/>
        <v>5285</v>
      </c>
      <c r="V1279" s="121">
        <v>2500</v>
      </c>
      <c r="W1279" s="122">
        <f>+U1279-V1279</f>
        <v>2785</v>
      </c>
      <c r="X1279" s="122">
        <f>+W1279-Y1279</f>
        <v>1542.5</v>
      </c>
      <c r="Y1279" s="122">
        <f>(U1279-5000)/2+1100</f>
        <v>1242.5</v>
      </c>
      <c r="Z1279" s="122">
        <f>+V1279*F1279</f>
        <v>37500</v>
      </c>
      <c r="AA1279" s="122">
        <f>+X1279*F1279</f>
        <v>23137.5</v>
      </c>
      <c r="AB1279" s="123">
        <f>+Y1279*F1279</f>
        <v>18637.5</v>
      </c>
    </row>
    <row r="1280" spans="1:28" ht="15.75" thickBot="1" x14ac:dyDescent="0.3">
      <c r="B1280" s="31">
        <v>42390</v>
      </c>
      <c r="C1280" s="16">
        <v>46468</v>
      </c>
      <c r="D1280" s="23">
        <v>10356</v>
      </c>
      <c r="E1280" s="23" t="s">
        <v>90</v>
      </c>
      <c r="F1280" s="23">
        <v>14</v>
      </c>
      <c r="G1280" s="231"/>
      <c r="H1280" s="23" t="s">
        <v>50</v>
      </c>
      <c r="I1280" s="23">
        <v>0</v>
      </c>
      <c r="J1280" s="23"/>
      <c r="K1280" s="23"/>
      <c r="L1280" s="23"/>
      <c r="M1280" s="69"/>
      <c r="N1280" s="68">
        <v>0</v>
      </c>
      <c r="O1280" s="23"/>
      <c r="P1280" s="23"/>
      <c r="Q1280" s="23"/>
      <c r="R1280" s="23"/>
      <c r="S1280" s="23"/>
      <c r="T1280" s="69"/>
    </row>
    <row r="1281" spans="1:28" ht="15.75" thickBot="1" x14ac:dyDescent="0.3">
      <c r="A1281" s="196"/>
      <c r="B1281" s="41">
        <v>42390</v>
      </c>
      <c r="C1281" s="350">
        <v>46469</v>
      </c>
      <c r="D1281" s="579"/>
      <c r="E1281" s="32" t="s">
        <v>207</v>
      </c>
      <c r="F1281" s="32">
        <v>7</v>
      </c>
      <c r="G1281" s="234">
        <v>39662</v>
      </c>
      <c r="H1281" s="32" t="s">
        <v>25</v>
      </c>
      <c r="I1281" s="579">
        <v>0</v>
      </c>
      <c r="J1281" s="23"/>
      <c r="K1281" s="23"/>
      <c r="L1281" s="32"/>
      <c r="M1281" s="69"/>
      <c r="N1281" s="68">
        <v>0</v>
      </c>
      <c r="O1281" s="23"/>
      <c r="P1281" s="23"/>
      <c r="Q1281" s="23"/>
      <c r="R1281" s="23"/>
      <c r="S1281" s="23"/>
      <c r="T1281" s="64">
        <v>2955</v>
      </c>
      <c r="U1281" s="292">
        <f t="shared" ref="U1281:U1282" si="378">+G1281/F1281</f>
        <v>5666</v>
      </c>
      <c r="V1281" s="124">
        <v>2500</v>
      </c>
      <c r="W1281" s="125">
        <f>+U1281-V1281</f>
        <v>3166</v>
      </c>
      <c r="X1281" s="125">
        <f>+W1281-Y1281</f>
        <v>1733</v>
      </c>
      <c r="Y1281" s="125">
        <f>(U1281-5000)/2+1100</f>
        <v>1433</v>
      </c>
      <c r="Z1281" s="125">
        <f>+V1281*F1281</f>
        <v>17500</v>
      </c>
      <c r="AA1281" s="125">
        <f>+X1281*F1281</f>
        <v>12131</v>
      </c>
      <c r="AB1281" s="126">
        <f>+Y1281*F1281</f>
        <v>10031</v>
      </c>
    </row>
    <row r="1282" spans="1:28" ht="15.75" thickBot="1" x14ac:dyDescent="0.3">
      <c r="A1282" s="568"/>
      <c r="B1282" s="550">
        <v>42390</v>
      </c>
      <c r="C1282" s="591">
        <v>46470</v>
      </c>
      <c r="D1282" s="94"/>
      <c r="E1282" s="226" t="s">
        <v>80</v>
      </c>
      <c r="F1282" s="116">
        <v>15</v>
      </c>
      <c r="G1282" s="554">
        <f>+F1282*5100</f>
        <v>76500</v>
      </c>
      <c r="H1282" s="227" t="s">
        <v>22</v>
      </c>
      <c r="I1282" s="228">
        <v>0</v>
      </c>
      <c r="J1282" s="23"/>
      <c r="K1282" s="23"/>
      <c r="L1282" s="94"/>
      <c r="M1282" s="69"/>
      <c r="N1282" s="68">
        <v>0</v>
      </c>
      <c r="O1282" s="23"/>
      <c r="P1282" s="23"/>
      <c r="Q1282" s="23"/>
      <c r="R1282" s="23"/>
      <c r="S1282" s="23"/>
      <c r="T1282" s="69"/>
      <c r="U1282" s="292">
        <f t="shared" si="378"/>
        <v>5100</v>
      </c>
      <c r="V1282" s="124">
        <v>2500</v>
      </c>
      <c r="W1282" s="125">
        <f>+U1282-V1282</f>
        <v>2600</v>
      </c>
      <c r="X1282" s="125">
        <f>+W1282-Y1282</f>
        <v>1450</v>
      </c>
      <c r="Y1282" s="125">
        <f>(U1282-5000)/2+1100</f>
        <v>1150</v>
      </c>
      <c r="Z1282" s="125">
        <f>+V1282*F1282</f>
        <v>37500</v>
      </c>
      <c r="AA1282" s="125">
        <f>+X1282*F1282</f>
        <v>21750</v>
      </c>
      <c r="AB1282" s="126">
        <f>+Y1282*F1282</f>
        <v>17250</v>
      </c>
    </row>
    <row r="1283" spans="1:28" ht="15.75" thickBot="1" x14ac:dyDescent="0.3">
      <c r="B1283" s="31">
        <v>42390</v>
      </c>
      <c r="C1283" s="16">
        <v>46471</v>
      </c>
      <c r="D1283" s="23">
        <v>10354</v>
      </c>
      <c r="E1283" s="23" t="s">
        <v>101</v>
      </c>
      <c r="F1283" s="23">
        <v>14</v>
      </c>
      <c r="G1283" s="231"/>
      <c r="H1283" s="23" t="s">
        <v>50</v>
      </c>
      <c r="I1283" s="23">
        <v>0</v>
      </c>
      <c r="J1283" s="23"/>
      <c r="K1283" s="23"/>
      <c r="L1283" s="23"/>
      <c r="M1283" s="69"/>
      <c r="N1283" s="68">
        <v>0</v>
      </c>
      <c r="O1283" s="23"/>
      <c r="P1283" s="23"/>
      <c r="Q1283" s="23"/>
      <c r="R1283" s="23"/>
      <c r="S1283" s="23"/>
      <c r="T1283" s="69"/>
    </row>
    <row r="1284" spans="1:28" x14ac:dyDescent="0.25">
      <c r="A1284" s="196"/>
      <c r="B1284" s="41">
        <v>42390</v>
      </c>
      <c r="C1284" s="350">
        <v>46472</v>
      </c>
      <c r="D1284" s="579"/>
      <c r="E1284" s="32" t="s">
        <v>88</v>
      </c>
      <c r="F1284" s="32">
        <v>15</v>
      </c>
      <c r="G1284" s="234">
        <v>85000</v>
      </c>
      <c r="H1284" s="32" t="s">
        <v>25</v>
      </c>
      <c r="I1284" s="579">
        <v>0</v>
      </c>
      <c r="J1284" s="23"/>
      <c r="K1284" s="23"/>
      <c r="L1284" s="32"/>
      <c r="M1284" s="69"/>
      <c r="N1284" s="68">
        <v>0</v>
      </c>
      <c r="O1284" s="23"/>
      <c r="P1284" s="23"/>
      <c r="Q1284" s="23"/>
      <c r="R1284" s="23"/>
      <c r="S1284" s="23"/>
      <c r="T1284" s="64">
        <v>2956</v>
      </c>
      <c r="U1284" s="289">
        <f t="shared" ref="U1284:U1287" si="379">+G1284/F1284</f>
        <v>5666.666666666667</v>
      </c>
      <c r="V1284" s="117">
        <v>2500</v>
      </c>
      <c r="W1284" s="118">
        <f>+U1284-V1284</f>
        <v>3166.666666666667</v>
      </c>
      <c r="X1284" s="118">
        <f>+W1284-Y1284</f>
        <v>1733.3333333333335</v>
      </c>
      <c r="Y1284" s="118">
        <f>(U1284-5000)/2+1100</f>
        <v>1433.3333333333335</v>
      </c>
      <c r="Z1284" s="118">
        <f>+V1284*F1284</f>
        <v>37500</v>
      </c>
      <c r="AA1284" s="118">
        <f>+X1284*F1284</f>
        <v>26000.000000000004</v>
      </c>
      <c r="AB1284" s="119">
        <f>+Y1284*F1284</f>
        <v>21500.000000000004</v>
      </c>
    </row>
    <row r="1285" spans="1:28" x14ac:dyDescent="0.25">
      <c r="A1285" s="196"/>
      <c r="B1285" s="31">
        <v>42390</v>
      </c>
      <c r="C1285" s="240">
        <v>46473</v>
      </c>
      <c r="D1285" s="577"/>
      <c r="E1285" s="23" t="s">
        <v>830</v>
      </c>
      <c r="F1285" s="23">
        <v>14</v>
      </c>
      <c r="G1285" s="231">
        <v>79324</v>
      </c>
      <c r="H1285" s="23" t="s">
        <v>25</v>
      </c>
      <c r="I1285" s="577">
        <v>0</v>
      </c>
      <c r="J1285" s="23"/>
      <c r="K1285" s="23"/>
      <c r="L1285" s="23"/>
      <c r="M1285" s="69"/>
      <c r="N1285" s="68">
        <v>0</v>
      </c>
      <c r="O1285" s="23"/>
      <c r="P1285" s="23"/>
      <c r="Q1285" s="23"/>
      <c r="R1285" s="23"/>
      <c r="S1285" s="23"/>
      <c r="T1285" s="64">
        <v>2957</v>
      </c>
      <c r="U1285" s="290">
        <f t="shared" si="379"/>
        <v>5666</v>
      </c>
      <c r="V1285" s="21">
        <v>2500</v>
      </c>
      <c r="W1285" s="22">
        <f>+U1285-V1285</f>
        <v>3166</v>
      </c>
      <c r="X1285" s="22">
        <f>+W1285-Y1285</f>
        <v>1733</v>
      </c>
      <c r="Y1285" s="22">
        <f>(U1285-5000)/2+1100</f>
        <v>1433</v>
      </c>
      <c r="Z1285" s="22">
        <f>+V1285*F1285</f>
        <v>35000</v>
      </c>
      <c r="AA1285" s="22">
        <f>+X1285*F1285</f>
        <v>24262</v>
      </c>
      <c r="AB1285" s="120">
        <f>+Y1285*F1285</f>
        <v>20062</v>
      </c>
    </row>
    <row r="1286" spans="1:28" x14ac:dyDescent="0.25">
      <c r="B1286" s="41">
        <v>42390</v>
      </c>
      <c r="C1286" s="350">
        <v>46474</v>
      </c>
      <c r="D1286" s="23"/>
      <c r="E1286" s="32" t="s">
        <v>826</v>
      </c>
      <c r="F1286" s="32">
        <v>15</v>
      </c>
      <c r="G1286" s="234">
        <v>79275</v>
      </c>
      <c r="H1286" s="77" t="s">
        <v>402</v>
      </c>
      <c r="I1286" s="68">
        <v>0</v>
      </c>
      <c r="J1286" s="23"/>
      <c r="K1286" s="23"/>
      <c r="L1286" s="23"/>
      <c r="M1286" s="69"/>
      <c r="N1286" s="68">
        <v>0</v>
      </c>
      <c r="O1286" s="23"/>
      <c r="P1286" s="23"/>
      <c r="Q1286" s="23"/>
      <c r="R1286" s="23"/>
      <c r="S1286" s="23"/>
      <c r="T1286" s="64"/>
      <c r="U1286" s="290">
        <f t="shared" si="379"/>
        <v>5285</v>
      </c>
      <c r="V1286" s="21">
        <v>2500</v>
      </c>
      <c r="W1286" s="22">
        <f>+U1286-V1286</f>
        <v>2785</v>
      </c>
      <c r="X1286" s="22">
        <f>+W1286-Y1286</f>
        <v>1542.5</v>
      </c>
      <c r="Y1286" s="22">
        <f>(U1286-5000)/2+1100</f>
        <v>1242.5</v>
      </c>
      <c r="Z1286" s="22">
        <f>+V1286*F1286</f>
        <v>37500</v>
      </c>
      <c r="AA1286" s="22">
        <f>+X1286*F1286</f>
        <v>23137.5</v>
      </c>
      <c r="AB1286" s="120">
        <f>+Y1286*F1286</f>
        <v>18637.5</v>
      </c>
    </row>
    <row r="1287" spans="1:28" ht="15.75" thickBot="1" x14ac:dyDescent="0.3">
      <c r="B1287" s="550">
        <v>42390</v>
      </c>
      <c r="C1287" s="544">
        <v>46475</v>
      </c>
      <c r="D1287" s="94"/>
      <c r="E1287" s="94" t="s">
        <v>761</v>
      </c>
      <c r="F1287" s="56">
        <v>29</v>
      </c>
      <c r="G1287" s="232">
        <v>147900</v>
      </c>
      <c r="H1287" s="106" t="s">
        <v>672</v>
      </c>
      <c r="I1287" s="228">
        <v>0</v>
      </c>
      <c r="J1287" s="23"/>
      <c r="K1287" s="23"/>
      <c r="L1287" s="94"/>
      <c r="M1287" s="69"/>
      <c r="N1287" s="68"/>
      <c r="O1287" s="23">
        <v>0</v>
      </c>
      <c r="P1287" s="23"/>
      <c r="Q1287" s="23"/>
      <c r="R1287" s="23"/>
      <c r="S1287" s="23"/>
      <c r="T1287" s="64"/>
      <c r="U1287" s="291">
        <f t="shared" si="379"/>
        <v>5100</v>
      </c>
      <c r="V1287" s="121">
        <v>2500</v>
      </c>
      <c r="W1287" s="122">
        <f>+U1287-V1287</f>
        <v>2600</v>
      </c>
      <c r="X1287" s="122">
        <f>+W1287-Y1287</f>
        <v>1450</v>
      </c>
      <c r="Y1287" s="122">
        <f>(U1287-5000)/2+1100</f>
        <v>1150</v>
      </c>
      <c r="Z1287" s="122">
        <f>+V1287*F1287</f>
        <v>72500</v>
      </c>
      <c r="AA1287" s="122">
        <f>+X1287*F1287</f>
        <v>42050</v>
      </c>
      <c r="AB1287" s="123">
        <f>+Y1287*F1287</f>
        <v>33350</v>
      </c>
    </row>
    <row r="1288" spans="1:28" x14ac:dyDescent="0.25">
      <c r="B1288" s="31">
        <v>42390</v>
      </c>
      <c r="C1288" s="16">
        <v>46476</v>
      </c>
      <c r="D1288" s="23">
        <v>10349</v>
      </c>
      <c r="E1288" s="23" t="s">
        <v>94</v>
      </c>
      <c r="F1288" s="23">
        <v>14</v>
      </c>
      <c r="G1288" s="231"/>
      <c r="H1288" s="23" t="s">
        <v>50</v>
      </c>
      <c r="I1288" s="23">
        <v>0</v>
      </c>
      <c r="J1288" s="23"/>
      <c r="K1288" s="23"/>
      <c r="L1288" s="23"/>
      <c r="M1288" s="69"/>
      <c r="N1288" s="68">
        <v>0</v>
      </c>
      <c r="O1288" s="23"/>
      <c r="P1288" s="23"/>
      <c r="Q1288" s="23"/>
      <c r="R1288" s="23"/>
      <c r="S1288" s="23"/>
      <c r="T1288" s="69"/>
    </row>
    <row r="1289" spans="1:28" x14ac:dyDescent="0.25">
      <c r="B1289" s="550">
        <v>42390</v>
      </c>
      <c r="C1289" s="233">
        <v>46477</v>
      </c>
      <c r="D1289" s="116"/>
      <c r="E1289" s="116" t="s">
        <v>630</v>
      </c>
      <c r="F1289" s="116">
        <v>15</v>
      </c>
      <c r="G1289" s="557"/>
      <c r="H1289" s="116" t="s">
        <v>51</v>
      </c>
      <c r="I1289" s="116">
        <v>0</v>
      </c>
      <c r="J1289" s="23"/>
      <c r="K1289" s="23"/>
      <c r="L1289" s="116"/>
      <c r="M1289" s="69"/>
      <c r="N1289" s="68"/>
      <c r="O1289" s="23">
        <v>0</v>
      </c>
      <c r="P1289" s="23"/>
      <c r="Q1289" s="23"/>
      <c r="R1289" s="23"/>
      <c r="S1289" s="23"/>
      <c r="T1289" s="69"/>
    </row>
    <row r="1290" spans="1:28" ht="15.75" thickBot="1" x14ac:dyDescent="0.3">
      <c r="B1290" s="31">
        <v>42390</v>
      </c>
      <c r="C1290" s="16">
        <v>46478</v>
      </c>
      <c r="D1290" s="23">
        <v>10355</v>
      </c>
      <c r="E1290" s="23" t="s">
        <v>117</v>
      </c>
      <c r="F1290" s="23">
        <v>14</v>
      </c>
      <c r="G1290" s="231"/>
      <c r="H1290" s="23" t="s">
        <v>50</v>
      </c>
      <c r="I1290" s="23">
        <v>0</v>
      </c>
      <c r="J1290" s="23"/>
      <c r="K1290" s="23"/>
      <c r="L1290" s="23"/>
      <c r="M1290" s="69"/>
      <c r="N1290" s="68">
        <v>0</v>
      </c>
      <c r="O1290" s="23"/>
      <c r="P1290" s="23"/>
      <c r="Q1290" s="23"/>
      <c r="R1290" s="23"/>
      <c r="S1290" s="23"/>
      <c r="T1290" s="69"/>
    </row>
    <row r="1291" spans="1:28" x14ac:dyDescent="0.25">
      <c r="B1291" s="550">
        <v>42390</v>
      </c>
      <c r="C1291" s="572">
        <v>46479</v>
      </c>
      <c r="D1291" s="32"/>
      <c r="E1291" s="116" t="s">
        <v>766</v>
      </c>
      <c r="F1291" s="233">
        <v>15</v>
      </c>
      <c r="G1291" s="557">
        <v>76500</v>
      </c>
      <c r="H1291" s="558" t="s">
        <v>672</v>
      </c>
      <c r="I1291" s="78">
        <v>0</v>
      </c>
      <c r="J1291" s="23"/>
      <c r="K1291" s="23"/>
      <c r="L1291" s="32"/>
      <c r="M1291" s="69"/>
      <c r="N1291" s="68">
        <v>0</v>
      </c>
      <c r="O1291" s="23"/>
      <c r="P1291" s="23"/>
      <c r="Q1291" s="23"/>
      <c r="R1291" s="23"/>
      <c r="S1291" s="23"/>
      <c r="T1291" s="64"/>
      <c r="U1291" s="289">
        <f t="shared" ref="U1291:U1293" si="380">+G1291/F1291</f>
        <v>5100</v>
      </c>
      <c r="V1291" s="117">
        <v>2500</v>
      </c>
      <c r="W1291" s="118">
        <f>+U1291-V1291</f>
        <v>2600</v>
      </c>
      <c r="X1291" s="118">
        <f>+W1291-Y1291</f>
        <v>1450</v>
      </c>
      <c r="Y1291" s="118">
        <f>(U1291-5000)/2+1100</f>
        <v>1150</v>
      </c>
      <c r="Z1291" s="118">
        <f>+V1291*F1291</f>
        <v>37500</v>
      </c>
      <c r="AA1291" s="118">
        <f>+X1291*F1291</f>
        <v>21750</v>
      </c>
      <c r="AB1291" s="119">
        <f>+Y1291*F1291</f>
        <v>17250</v>
      </c>
    </row>
    <row r="1292" spans="1:28" x14ac:dyDescent="0.25">
      <c r="A1292" s="196"/>
      <c r="B1292" s="31">
        <v>42390</v>
      </c>
      <c r="C1292" s="240">
        <v>46480</v>
      </c>
      <c r="D1292" s="577"/>
      <c r="E1292" s="23" t="s">
        <v>103</v>
      </c>
      <c r="F1292" s="23">
        <v>15</v>
      </c>
      <c r="G1292" s="231">
        <v>85000</v>
      </c>
      <c r="H1292" s="23" t="s">
        <v>25</v>
      </c>
      <c r="I1292" s="577">
        <v>0</v>
      </c>
      <c r="J1292" s="23"/>
      <c r="K1292" s="23"/>
      <c r="L1292" s="23"/>
      <c r="M1292" s="69"/>
      <c r="N1292" s="68"/>
      <c r="O1292" s="23">
        <v>0</v>
      </c>
      <c r="P1292" s="23"/>
      <c r="Q1292" s="23"/>
      <c r="R1292" s="23"/>
      <c r="S1292" s="23"/>
      <c r="T1292" s="64">
        <v>2958</v>
      </c>
      <c r="U1292" s="290">
        <f t="shared" si="380"/>
        <v>5666.666666666667</v>
      </c>
      <c r="V1292" s="21">
        <v>2500</v>
      </c>
      <c r="W1292" s="22">
        <f>+U1292-V1292</f>
        <v>3166.666666666667</v>
      </c>
      <c r="X1292" s="22">
        <f>+W1292-Y1292</f>
        <v>1733.3333333333335</v>
      </c>
      <c r="Y1292" s="22">
        <f>(U1292-5000)/2+1100</f>
        <v>1433.3333333333335</v>
      </c>
      <c r="Z1292" s="22">
        <f>+V1292*F1292</f>
        <v>37500</v>
      </c>
      <c r="AA1292" s="22">
        <f>+X1292*F1292</f>
        <v>26000.000000000004</v>
      </c>
      <c r="AB1292" s="120">
        <f>+Y1292*F1292</f>
        <v>21500.000000000004</v>
      </c>
    </row>
    <row r="1293" spans="1:28" ht="15.75" thickBot="1" x14ac:dyDescent="0.3">
      <c r="B1293" s="41">
        <v>42390</v>
      </c>
      <c r="C1293" s="350">
        <v>46481</v>
      </c>
      <c r="D1293" s="23"/>
      <c r="E1293" s="32" t="s">
        <v>633</v>
      </c>
      <c r="F1293" s="24">
        <v>15</v>
      </c>
      <c r="G1293" s="234">
        <v>76500</v>
      </c>
      <c r="H1293" s="77" t="s">
        <v>672</v>
      </c>
      <c r="I1293" s="68">
        <v>0</v>
      </c>
      <c r="J1293" s="23"/>
      <c r="K1293" s="23"/>
      <c r="L1293" s="23"/>
      <c r="M1293" s="69"/>
      <c r="N1293" s="68">
        <v>0</v>
      </c>
      <c r="O1293" s="23"/>
      <c r="P1293" s="23"/>
      <c r="Q1293" s="23"/>
      <c r="R1293" s="23"/>
      <c r="S1293" s="23"/>
      <c r="T1293" s="64"/>
      <c r="U1293" s="291">
        <f t="shared" si="380"/>
        <v>5100</v>
      </c>
      <c r="V1293" s="121">
        <v>2500</v>
      </c>
      <c r="W1293" s="122">
        <f>+U1293-V1293</f>
        <v>2600</v>
      </c>
      <c r="X1293" s="122">
        <f>+W1293-Y1293</f>
        <v>1450</v>
      </c>
      <c r="Y1293" s="122">
        <f>(U1293-5000)/2+1100</f>
        <v>1150</v>
      </c>
      <c r="Z1293" s="122">
        <f>+V1293*F1293</f>
        <v>37500</v>
      </c>
      <c r="AA1293" s="122">
        <f>+X1293*F1293</f>
        <v>21750</v>
      </c>
      <c r="AB1293" s="123">
        <f>+Y1293*F1293</f>
        <v>17250</v>
      </c>
    </row>
    <row r="1294" spans="1:28" ht="15.75" thickBot="1" x14ac:dyDescent="0.3">
      <c r="B1294" s="550">
        <v>42390</v>
      </c>
      <c r="C1294" s="56">
        <v>46482</v>
      </c>
      <c r="D1294" s="23"/>
      <c r="E1294" s="94" t="s">
        <v>138</v>
      </c>
      <c r="F1294" s="94">
        <v>15</v>
      </c>
      <c r="G1294" s="232"/>
      <c r="H1294" s="106" t="s">
        <v>51</v>
      </c>
      <c r="I1294" s="68">
        <v>0</v>
      </c>
      <c r="J1294" s="23"/>
      <c r="K1294" s="23"/>
      <c r="L1294" s="23"/>
      <c r="M1294" s="69"/>
      <c r="N1294" s="68"/>
      <c r="O1294" s="23">
        <v>0</v>
      </c>
      <c r="P1294" s="23"/>
      <c r="Q1294" s="23"/>
      <c r="R1294" s="23"/>
      <c r="S1294" s="23"/>
      <c r="T1294" s="69"/>
    </row>
    <row r="1295" spans="1:28" ht="15.75" thickBot="1" x14ac:dyDescent="0.3">
      <c r="A1295" s="196"/>
      <c r="B1295" s="549">
        <v>42390</v>
      </c>
      <c r="C1295" s="544">
        <v>46483</v>
      </c>
      <c r="D1295" s="155"/>
      <c r="E1295" s="94" t="s">
        <v>478</v>
      </c>
      <c r="F1295" s="94">
        <v>15</v>
      </c>
      <c r="G1295" s="232">
        <v>85000</v>
      </c>
      <c r="H1295" s="94" t="s">
        <v>25</v>
      </c>
      <c r="I1295" s="155">
        <v>0</v>
      </c>
      <c r="J1295" s="23"/>
      <c r="K1295" s="23"/>
      <c r="L1295" s="94"/>
      <c r="M1295" s="69"/>
      <c r="N1295" s="68">
        <v>0</v>
      </c>
      <c r="O1295" s="23"/>
      <c r="P1295" s="23"/>
      <c r="Q1295" s="23"/>
      <c r="R1295" s="23"/>
      <c r="S1295" s="23"/>
      <c r="T1295" s="64">
        <v>2959</v>
      </c>
      <c r="U1295" s="292">
        <f t="shared" ref="U1295" si="381">+G1295/F1295</f>
        <v>5666.666666666667</v>
      </c>
      <c r="V1295" s="124">
        <v>2500</v>
      </c>
      <c r="W1295" s="125">
        <f>+U1295-V1295</f>
        <v>3166.666666666667</v>
      </c>
      <c r="X1295" s="125">
        <f>+W1295-Y1295</f>
        <v>1733.3333333333335</v>
      </c>
      <c r="Y1295" s="125">
        <f>(U1295-5000)/2+1100</f>
        <v>1433.3333333333335</v>
      </c>
      <c r="Z1295" s="125">
        <f>+V1295*F1295</f>
        <v>37500</v>
      </c>
      <c r="AA1295" s="125">
        <f>+X1295*F1295</f>
        <v>26000.000000000004</v>
      </c>
      <c r="AB1295" s="126">
        <f>+Y1295*F1295</f>
        <v>21500.000000000004</v>
      </c>
    </row>
    <row r="1296" spans="1:28" ht="15.75" thickBot="1" x14ac:dyDescent="0.3">
      <c r="B1296" s="31">
        <v>42390</v>
      </c>
      <c r="C1296" s="16">
        <v>46484</v>
      </c>
      <c r="D1296" s="23">
        <v>10357</v>
      </c>
      <c r="E1296" s="23" t="s">
        <v>120</v>
      </c>
      <c r="F1296" s="23">
        <v>14</v>
      </c>
      <c r="G1296" s="231"/>
      <c r="H1296" s="23" t="s">
        <v>50</v>
      </c>
      <c r="I1296" s="23">
        <v>0</v>
      </c>
      <c r="J1296" s="23"/>
      <c r="K1296" s="23"/>
      <c r="L1296" s="23"/>
      <c r="M1296" s="69"/>
      <c r="N1296" s="68"/>
      <c r="O1296" s="23">
        <v>0</v>
      </c>
      <c r="P1296" s="23"/>
      <c r="Q1296" s="23"/>
      <c r="R1296" s="23"/>
      <c r="S1296" s="23"/>
      <c r="T1296" s="69"/>
    </row>
    <row r="1297" spans="1:28" ht="15.75" thickBot="1" x14ac:dyDescent="0.3">
      <c r="A1297" s="196"/>
      <c r="B1297" s="41">
        <v>42390</v>
      </c>
      <c r="C1297" s="350">
        <v>46485</v>
      </c>
      <c r="D1297" s="579"/>
      <c r="E1297" s="32" t="s">
        <v>173</v>
      </c>
      <c r="F1297" s="32">
        <v>7</v>
      </c>
      <c r="G1297" s="234">
        <v>39662</v>
      </c>
      <c r="H1297" s="32" t="s">
        <v>25</v>
      </c>
      <c r="I1297" s="579">
        <v>0</v>
      </c>
      <c r="J1297" s="23"/>
      <c r="K1297" s="23"/>
      <c r="L1297" s="32"/>
      <c r="M1297" s="69"/>
      <c r="N1297" s="68"/>
      <c r="O1297" s="23">
        <v>0</v>
      </c>
      <c r="P1297" s="23"/>
      <c r="Q1297" s="23"/>
      <c r="R1297" s="23"/>
      <c r="S1297" s="23"/>
      <c r="T1297" s="64">
        <v>2960</v>
      </c>
      <c r="U1297" s="292">
        <f t="shared" ref="U1297" si="382">+G1297/F1297</f>
        <v>5666</v>
      </c>
      <c r="V1297" s="124">
        <v>2500</v>
      </c>
      <c r="W1297" s="125">
        <f>+U1297-V1297</f>
        <v>3166</v>
      </c>
      <c r="X1297" s="125">
        <f>+W1297-Y1297</f>
        <v>1733</v>
      </c>
      <c r="Y1297" s="125">
        <f>(U1297-5000)/2+1100</f>
        <v>1433</v>
      </c>
      <c r="Z1297" s="125">
        <f>+V1297*F1297</f>
        <v>17500</v>
      </c>
      <c r="AA1297" s="125">
        <f>+X1297*F1297</f>
        <v>12131</v>
      </c>
      <c r="AB1297" s="126">
        <f>+Y1297*F1297</f>
        <v>10031</v>
      </c>
    </row>
    <row r="1298" spans="1:28" ht="15.75" thickBot="1" x14ac:dyDescent="0.3">
      <c r="B1298" s="550">
        <v>42390</v>
      </c>
      <c r="C1298" s="233">
        <v>46486</v>
      </c>
      <c r="D1298" s="23"/>
      <c r="E1298" s="116" t="s">
        <v>140</v>
      </c>
      <c r="F1298" s="116">
        <v>15</v>
      </c>
      <c r="G1298" s="557"/>
      <c r="H1298" s="558" t="s">
        <v>51</v>
      </c>
      <c r="I1298" s="70">
        <v>0</v>
      </c>
      <c r="J1298" s="23"/>
      <c r="K1298" s="23"/>
      <c r="L1298" s="23"/>
      <c r="M1298" s="69"/>
      <c r="N1298" s="68"/>
      <c r="O1298" s="23">
        <v>0</v>
      </c>
      <c r="P1298" s="23"/>
      <c r="Q1298" s="23"/>
      <c r="R1298" s="23"/>
      <c r="S1298" s="23"/>
      <c r="T1298" s="69"/>
    </row>
    <row r="1299" spans="1:28" x14ac:dyDescent="0.25">
      <c r="A1299" s="196"/>
      <c r="B1299" s="31">
        <v>42390</v>
      </c>
      <c r="C1299" s="240">
        <v>46487</v>
      </c>
      <c r="D1299" s="577"/>
      <c r="E1299" s="23" t="s">
        <v>70</v>
      </c>
      <c r="F1299" s="23">
        <v>15</v>
      </c>
      <c r="G1299" s="231">
        <v>85000</v>
      </c>
      <c r="H1299" s="23" t="s">
        <v>25</v>
      </c>
      <c r="I1299" s="579">
        <v>0</v>
      </c>
      <c r="J1299" s="23"/>
      <c r="K1299" s="23"/>
      <c r="L1299" s="23"/>
      <c r="M1299" s="69"/>
      <c r="N1299" s="68"/>
      <c r="O1299" s="23">
        <v>0</v>
      </c>
      <c r="P1299" s="23"/>
      <c r="Q1299" s="23"/>
      <c r="R1299" s="23"/>
      <c r="S1299" s="23"/>
      <c r="T1299" s="64">
        <v>2961</v>
      </c>
      <c r="U1299" s="289">
        <f t="shared" ref="U1299:U1310" si="383">+G1299/F1299</f>
        <v>5666.666666666667</v>
      </c>
      <c r="V1299" s="117">
        <v>2500</v>
      </c>
      <c r="W1299" s="118">
        <f t="shared" ref="W1299:W1310" si="384">+U1299-V1299</f>
        <v>3166.666666666667</v>
      </c>
      <c r="X1299" s="118">
        <f t="shared" ref="X1299:X1310" si="385">+W1299-Y1299</f>
        <v>1733.3333333333335</v>
      </c>
      <c r="Y1299" s="118">
        <f t="shared" ref="Y1299:Y1310" si="386">(U1299-5000)/2+1100</f>
        <v>1433.3333333333335</v>
      </c>
      <c r="Z1299" s="118">
        <f t="shared" ref="Z1299:Z1310" si="387">+V1299*F1299</f>
        <v>37500</v>
      </c>
      <c r="AA1299" s="118">
        <f t="shared" ref="AA1299:AA1310" si="388">+X1299*F1299</f>
        <v>26000.000000000004</v>
      </c>
      <c r="AB1299" s="119">
        <f t="shared" ref="AB1299:AB1310" si="389">+Y1299*F1299</f>
        <v>21500.000000000004</v>
      </c>
    </row>
    <row r="1300" spans="1:28" x14ac:dyDescent="0.25">
      <c r="A1300" s="196"/>
      <c r="B1300" s="31">
        <v>42390</v>
      </c>
      <c r="C1300" s="240">
        <v>46488</v>
      </c>
      <c r="D1300" s="577"/>
      <c r="E1300" s="23" t="s">
        <v>831</v>
      </c>
      <c r="F1300" s="23">
        <v>7</v>
      </c>
      <c r="G1300" s="231">
        <v>39662</v>
      </c>
      <c r="H1300" s="23" t="s">
        <v>25</v>
      </c>
      <c r="I1300" s="577">
        <v>0</v>
      </c>
      <c r="J1300" s="23"/>
      <c r="K1300" s="23"/>
      <c r="L1300" s="23"/>
      <c r="M1300" s="69"/>
      <c r="N1300" s="68"/>
      <c r="O1300" s="23">
        <v>0</v>
      </c>
      <c r="P1300" s="23"/>
      <c r="Q1300" s="23"/>
      <c r="R1300" s="23"/>
      <c r="S1300" s="23"/>
      <c r="T1300" s="64">
        <v>2962</v>
      </c>
      <c r="U1300" s="290">
        <f t="shared" si="383"/>
        <v>5666</v>
      </c>
      <c r="V1300" s="21">
        <v>2500</v>
      </c>
      <c r="W1300" s="22">
        <f t="shared" si="384"/>
        <v>3166</v>
      </c>
      <c r="X1300" s="22">
        <f t="shared" si="385"/>
        <v>1733</v>
      </c>
      <c r="Y1300" s="22">
        <f t="shared" si="386"/>
        <v>1433</v>
      </c>
      <c r="Z1300" s="22">
        <f t="shared" si="387"/>
        <v>17500</v>
      </c>
      <c r="AA1300" s="22">
        <f t="shared" si="388"/>
        <v>12131</v>
      </c>
      <c r="AB1300" s="120">
        <f t="shared" si="389"/>
        <v>10031</v>
      </c>
    </row>
    <row r="1301" spans="1:28" x14ac:dyDescent="0.25">
      <c r="A1301" s="196"/>
      <c r="B1301" s="31">
        <v>42390</v>
      </c>
      <c r="C1301" s="240">
        <v>46489</v>
      </c>
      <c r="D1301" s="577"/>
      <c r="E1301" s="23" t="s">
        <v>559</v>
      </c>
      <c r="F1301" s="23">
        <v>15</v>
      </c>
      <c r="G1301" s="231">
        <v>85000</v>
      </c>
      <c r="H1301" s="23" t="s">
        <v>25</v>
      </c>
      <c r="I1301" s="577">
        <v>0</v>
      </c>
      <c r="J1301" s="23"/>
      <c r="K1301" s="23"/>
      <c r="L1301" s="23"/>
      <c r="M1301" s="69"/>
      <c r="N1301" s="68"/>
      <c r="O1301" s="23">
        <v>0</v>
      </c>
      <c r="P1301" s="23"/>
      <c r="Q1301" s="23"/>
      <c r="R1301" s="23"/>
      <c r="S1301" s="23"/>
      <c r="T1301" s="64">
        <v>2963</v>
      </c>
      <c r="U1301" s="290">
        <f t="shared" si="383"/>
        <v>5666.666666666667</v>
      </c>
      <c r="V1301" s="21">
        <v>2500</v>
      </c>
      <c r="W1301" s="22">
        <f t="shared" si="384"/>
        <v>3166.666666666667</v>
      </c>
      <c r="X1301" s="22">
        <f t="shared" si="385"/>
        <v>1733.3333333333335</v>
      </c>
      <c r="Y1301" s="22">
        <f t="shared" si="386"/>
        <v>1433.3333333333335</v>
      </c>
      <c r="Z1301" s="22">
        <f t="shared" si="387"/>
        <v>37500</v>
      </c>
      <c r="AA1301" s="22">
        <f t="shared" si="388"/>
        <v>26000.000000000004</v>
      </c>
      <c r="AB1301" s="120">
        <f t="shared" si="389"/>
        <v>21500.000000000004</v>
      </c>
    </row>
    <row r="1302" spans="1:28" x14ac:dyDescent="0.25">
      <c r="B1302" s="41">
        <v>42390</v>
      </c>
      <c r="C1302" s="350">
        <v>46490</v>
      </c>
      <c r="D1302" s="23"/>
      <c r="E1302" s="32" t="s">
        <v>634</v>
      </c>
      <c r="F1302" s="24">
        <v>15</v>
      </c>
      <c r="G1302" s="234">
        <v>76500</v>
      </c>
      <c r="H1302" s="77" t="s">
        <v>672</v>
      </c>
      <c r="I1302" s="68">
        <v>0</v>
      </c>
      <c r="J1302" s="23"/>
      <c r="K1302" s="23"/>
      <c r="L1302" s="23"/>
      <c r="M1302" s="69"/>
      <c r="N1302" s="68"/>
      <c r="O1302" s="23">
        <v>0</v>
      </c>
      <c r="P1302" s="23"/>
      <c r="Q1302" s="23"/>
      <c r="R1302" s="23"/>
      <c r="S1302" s="23"/>
      <c r="T1302" s="64"/>
      <c r="U1302" s="290">
        <f t="shared" si="383"/>
        <v>5100</v>
      </c>
      <c r="V1302" s="21">
        <v>2500</v>
      </c>
      <c r="W1302" s="22">
        <f t="shared" si="384"/>
        <v>2600</v>
      </c>
      <c r="X1302" s="22">
        <f t="shared" si="385"/>
        <v>1450</v>
      </c>
      <c r="Y1302" s="22">
        <f t="shared" si="386"/>
        <v>1150</v>
      </c>
      <c r="Z1302" s="22">
        <f t="shared" si="387"/>
        <v>37500</v>
      </c>
      <c r="AA1302" s="22">
        <f t="shared" si="388"/>
        <v>21750</v>
      </c>
      <c r="AB1302" s="120">
        <f t="shared" si="389"/>
        <v>17250</v>
      </c>
    </row>
    <row r="1303" spans="1:28" x14ac:dyDescent="0.25">
      <c r="B1303" s="550">
        <v>42390</v>
      </c>
      <c r="C1303" s="544">
        <v>46491</v>
      </c>
      <c r="D1303" s="23"/>
      <c r="E1303" s="94" t="s">
        <v>167</v>
      </c>
      <c r="F1303" s="56">
        <v>15</v>
      </c>
      <c r="G1303" s="232">
        <v>76500</v>
      </c>
      <c r="H1303" s="106" t="s">
        <v>672</v>
      </c>
      <c r="I1303" s="68">
        <v>0</v>
      </c>
      <c r="J1303" s="23"/>
      <c r="K1303" s="23"/>
      <c r="L1303" s="23"/>
      <c r="M1303" s="69"/>
      <c r="N1303" s="68"/>
      <c r="O1303" s="23">
        <v>0</v>
      </c>
      <c r="P1303" s="23"/>
      <c r="Q1303" s="23"/>
      <c r="R1303" s="23"/>
      <c r="S1303" s="23"/>
      <c r="T1303" s="64"/>
      <c r="U1303" s="290">
        <f t="shared" si="383"/>
        <v>5100</v>
      </c>
      <c r="V1303" s="21">
        <v>2500</v>
      </c>
      <c r="W1303" s="22">
        <f t="shared" si="384"/>
        <v>2600</v>
      </c>
      <c r="X1303" s="22">
        <f t="shared" si="385"/>
        <v>1450</v>
      </c>
      <c r="Y1303" s="22">
        <f t="shared" si="386"/>
        <v>1150</v>
      </c>
      <c r="Z1303" s="22">
        <f t="shared" si="387"/>
        <v>37500</v>
      </c>
      <c r="AA1303" s="22">
        <f t="shared" si="388"/>
        <v>21750</v>
      </c>
      <c r="AB1303" s="120">
        <f t="shared" si="389"/>
        <v>17250</v>
      </c>
    </row>
    <row r="1304" spans="1:28" x14ac:dyDescent="0.25">
      <c r="A1304" s="196"/>
      <c r="B1304" s="31">
        <v>42390</v>
      </c>
      <c r="C1304" s="240">
        <v>46492</v>
      </c>
      <c r="D1304" s="577"/>
      <c r="E1304" s="23" t="s">
        <v>66</v>
      </c>
      <c r="F1304" s="23">
        <v>7</v>
      </c>
      <c r="G1304" s="231">
        <v>39662</v>
      </c>
      <c r="H1304" s="23" t="s">
        <v>25</v>
      </c>
      <c r="I1304" s="577">
        <v>0</v>
      </c>
      <c r="J1304" s="23"/>
      <c r="K1304" s="23"/>
      <c r="L1304" s="23"/>
      <c r="M1304" s="69"/>
      <c r="N1304" s="68"/>
      <c r="O1304" s="23">
        <v>0</v>
      </c>
      <c r="P1304" s="23"/>
      <c r="Q1304" s="23"/>
      <c r="R1304" s="23"/>
      <c r="S1304" s="23"/>
      <c r="T1304" s="64">
        <v>2964</v>
      </c>
      <c r="U1304" s="290">
        <f t="shared" si="383"/>
        <v>5666</v>
      </c>
      <c r="V1304" s="21">
        <v>2500</v>
      </c>
      <c r="W1304" s="22">
        <f t="shared" si="384"/>
        <v>3166</v>
      </c>
      <c r="X1304" s="22">
        <f t="shared" si="385"/>
        <v>1733</v>
      </c>
      <c r="Y1304" s="22">
        <f t="shared" si="386"/>
        <v>1433</v>
      </c>
      <c r="Z1304" s="22">
        <f t="shared" si="387"/>
        <v>17500</v>
      </c>
      <c r="AA1304" s="22">
        <f t="shared" si="388"/>
        <v>12131</v>
      </c>
      <c r="AB1304" s="120">
        <f t="shared" si="389"/>
        <v>10031</v>
      </c>
    </row>
    <row r="1305" spans="1:28" x14ac:dyDescent="0.25">
      <c r="A1305" s="196"/>
      <c r="B1305" s="31">
        <v>42390</v>
      </c>
      <c r="C1305" s="240">
        <v>46493</v>
      </c>
      <c r="D1305" s="577"/>
      <c r="E1305" s="23" t="s">
        <v>63</v>
      </c>
      <c r="F1305" s="23">
        <v>7</v>
      </c>
      <c r="G1305" s="231">
        <v>39662</v>
      </c>
      <c r="H1305" s="23" t="s">
        <v>25</v>
      </c>
      <c r="I1305" s="577">
        <v>0</v>
      </c>
      <c r="J1305" s="23"/>
      <c r="K1305" s="23"/>
      <c r="L1305" s="23"/>
      <c r="M1305" s="69"/>
      <c r="N1305" s="68"/>
      <c r="O1305" s="23">
        <v>0</v>
      </c>
      <c r="P1305" s="23"/>
      <c r="Q1305" s="23"/>
      <c r="R1305" s="23"/>
      <c r="S1305" s="23"/>
      <c r="T1305" s="64">
        <v>2965</v>
      </c>
      <c r="U1305" s="290">
        <f t="shared" si="383"/>
        <v>5666</v>
      </c>
      <c r="V1305" s="21">
        <v>2500</v>
      </c>
      <c r="W1305" s="22">
        <f t="shared" si="384"/>
        <v>3166</v>
      </c>
      <c r="X1305" s="22">
        <f t="shared" si="385"/>
        <v>1733</v>
      </c>
      <c r="Y1305" s="22">
        <f t="shared" si="386"/>
        <v>1433</v>
      </c>
      <c r="Z1305" s="22">
        <f t="shared" si="387"/>
        <v>17500</v>
      </c>
      <c r="AA1305" s="22">
        <f t="shared" si="388"/>
        <v>12131</v>
      </c>
      <c r="AB1305" s="120">
        <f t="shared" si="389"/>
        <v>10031</v>
      </c>
    </row>
    <row r="1306" spans="1:28" x14ac:dyDescent="0.25">
      <c r="B1306" s="550">
        <v>42390</v>
      </c>
      <c r="C1306" s="572">
        <v>46494</v>
      </c>
      <c r="D1306" s="23"/>
      <c r="E1306" s="116" t="s">
        <v>637</v>
      </c>
      <c r="F1306" s="116">
        <v>15</v>
      </c>
      <c r="G1306" s="557">
        <v>79275</v>
      </c>
      <c r="H1306" s="558" t="s">
        <v>402</v>
      </c>
      <c r="I1306" s="68">
        <v>0</v>
      </c>
      <c r="J1306" s="23"/>
      <c r="K1306" s="23"/>
      <c r="L1306" s="23"/>
      <c r="M1306" s="69"/>
      <c r="N1306" s="68"/>
      <c r="O1306" s="23">
        <v>0</v>
      </c>
      <c r="P1306" s="23"/>
      <c r="Q1306" s="23"/>
      <c r="R1306" s="23"/>
      <c r="S1306" s="23"/>
      <c r="T1306" s="64"/>
      <c r="U1306" s="290">
        <f t="shared" si="383"/>
        <v>5285</v>
      </c>
      <c r="V1306" s="21">
        <v>2500</v>
      </c>
      <c r="W1306" s="22">
        <f t="shared" si="384"/>
        <v>2785</v>
      </c>
      <c r="X1306" s="22">
        <f t="shared" si="385"/>
        <v>1542.5</v>
      </c>
      <c r="Y1306" s="22">
        <f t="shared" si="386"/>
        <v>1242.5</v>
      </c>
      <c r="Z1306" s="22">
        <f t="shared" si="387"/>
        <v>37500</v>
      </c>
      <c r="AA1306" s="22">
        <f t="shared" si="388"/>
        <v>23137.5</v>
      </c>
      <c r="AB1306" s="120">
        <f t="shared" si="389"/>
        <v>18637.5</v>
      </c>
    </row>
    <row r="1307" spans="1:28" x14ac:dyDescent="0.25">
      <c r="A1307" s="196"/>
      <c r="B1307" s="31">
        <v>42390</v>
      </c>
      <c r="C1307" s="240">
        <v>46495</v>
      </c>
      <c r="D1307" s="577"/>
      <c r="E1307" s="23" t="s">
        <v>456</v>
      </c>
      <c r="F1307" s="23">
        <v>7</v>
      </c>
      <c r="G1307" s="231">
        <v>39662</v>
      </c>
      <c r="H1307" s="23" t="s">
        <v>25</v>
      </c>
      <c r="I1307" s="577">
        <v>0</v>
      </c>
      <c r="J1307" s="23"/>
      <c r="K1307" s="23"/>
      <c r="L1307" s="23"/>
      <c r="M1307" s="69"/>
      <c r="N1307" s="68">
        <v>0</v>
      </c>
      <c r="O1307" s="23"/>
      <c r="P1307" s="23"/>
      <c r="Q1307" s="23"/>
      <c r="R1307" s="23"/>
      <c r="S1307" s="23"/>
      <c r="T1307" s="64">
        <v>2966</v>
      </c>
      <c r="U1307" s="290">
        <f t="shared" si="383"/>
        <v>5666</v>
      </c>
      <c r="V1307" s="21">
        <v>2500</v>
      </c>
      <c r="W1307" s="22">
        <f t="shared" si="384"/>
        <v>3166</v>
      </c>
      <c r="X1307" s="22">
        <f t="shared" si="385"/>
        <v>1733</v>
      </c>
      <c r="Y1307" s="22">
        <f t="shared" si="386"/>
        <v>1433</v>
      </c>
      <c r="Z1307" s="22">
        <f t="shared" si="387"/>
        <v>17500</v>
      </c>
      <c r="AA1307" s="22">
        <f t="shared" si="388"/>
        <v>12131</v>
      </c>
      <c r="AB1307" s="120">
        <f t="shared" si="389"/>
        <v>10031</v>
      </c>
    </row>
    <row r="1308" spans="1:28" x14ac:dyDescent="0.25">
      <c r="A1308" s="196"/>
      <c r="B1308" s="31">
        <v>42390</v>
      </c>
      <c r="C1308" s="240">
        <v>46496</v>
      </c>
      <c r="D1308" s="577"/>
      <c r="E1308" s="23" t="s">
        <v>832</v>
      </c>
      <c r="F1308" s="23">
        <v>7</v>
      </c>
      <c r="G1308" s="231">
        <v>39662</v>
      </c>
      <c r="H1308" s="23" t="s">
        <v>25</v>
      </c>
      <c r="I1308" s="577">
        <v>0</v>
      </c>
      <c r="J1308" s="23"/>
      <c r="K1308" s="23"/>
      <c r="L1308" s="23"/>
      <c r="M1308" s="69"/>
      <c r="N1308" s="68">
        <v>0</v>
      </c>
      <c r="O1308" s="23"/>
      <c r="P1308" s="23"/>
      <c r="Q1308" s="23"/>
      <c r="R1308" s="23"/>
      <c r="S1308" s="23"/>
      <c r="T1308" s="64">
        <v>2967</v>
      </c>
      <c r="U1308" s="290">
        <f t="shared" si="383"/>
        <v>5666</v>
      </c>
      <c r="V1308" s="21">
        <v>2500</v>
      </c>
      <c r="W1308" s="22">
        <f t="shared" si="384"/>
        <v>3166</v>
      </c>
      <c r="X1308" s="22">
        <f t="shared" si="385"/>
        <v>1733</v>
      </c>
      <c r="Y1308" s="22">
        <f t="shared" si="386"/>
        <v>1433</v>
      </c>
      <c r="Z1308" s="22">
        <f t="shared" si="387"/>
        <v>17500</v>
      </c>
      <c r="AA1308" s="22">
        <f t="shared" si="388"/>
        <v>12131</v>
      </c>
      <c r="AB1308" s="120">
        <f t="shared" si="389"/>
        <v>10031</v>
      </c>
    </row>
    <row r="1309" spans="1:28" x14ac:dyDescent="0.25">
      <c r="A1309" s="196"/>
      <c r="B1309" s="31">
        <v>42390</v>
      </c>
      <c r="C1309" s="240">
        <v>46497</v>
      </c>
      <c r="D1309" s="577"/>
      <c r="E1309" s="23" t="s">
        <v>833</v>
      </c>
      <c r="F1309" s="23">
        <v>15</v>
      </c>
      <c r="G1309" s="231">
        <v>85000</v>
      </c>
      <c r="H1309" s="23" t="s">
        <v>25</v>
      </c>
      <c r="I1309" s="577">
        <v>0</v>
      </c>
      <c r="J1309" s="23"/>
      <c r="K1309" s="23"/>
      <c r="L1309" s="23"/>
      <c r="M1309" s="69"/>
      <c r="N1309" s="68">
        <v>0</v>
      </c>
      <c r="O1309" s="23"/>
      <c r="P1309" s="23"/>
      <c r="Q1309" s="23"/>
      <c r="R1309" s="23"/>
      <c r="S1309" s="23"/>
      <c r="T1309" s="64">
        <v>2968</v>
      </c>
      <c r="U1309" s="290">
        <f t="shared" si="383"/>
        <v>5666.666666666667</v>
      </c>
      <c r="V1309" s="21">
        <v>2500</v>
      </c>
      <c r="W1309" s="22">
        <f t="shared" si="384"/>
        <v>3166.666666666667</v>
      </c>
      <c r="X1309" s="22">
        <f t="shared" si="385"/>
        <v>1733.3333333333335</v>
      </c>
      <c r="Y1309" s="22">
        <f t="shared" si="386"/>
        <v>1433.3333333333335</v>
      </c>
      <c r="Z1309" s="22">
        <f t="shared" si="387"/>
        <v>37500</v>
      </c>
      <c r="AA1309" s="22">
        <f t="shared" si="388"/>
        <v>26000.000000000004</v>
      </c>
      <c r="AB1309" s="120">
        <f t="shared" si="389"/>
        <v>21500.000000000004</v>
      </c>
    </row>
    <row r="1310" spans="1:28" ht="15.75" thickBot="1" x14ac:dyDescent="0.3">
      <c r="B1310" s="550">
        <v>42390</v>
      </c>
      <c r="C1310" s="572">
        <v>46498</v>
      </c>
      <c r="D1310" s="94"/>
      <c r="E1310" s="116" t="s">
        <v>826</v>
      </c>
      <c r="F1310" s="116">
        <v>15</v>
      </c>
      <c r="G1310" s="557">
        <v>79275</v>
      </c>
      <c r="H1310" s="558" t="s">
        <v>402</v>
      </c>
      <c r="I1310" s="228">
        <v>0</v>
      </c>
      <c r="J1310" s="23"/>
      <c r="K1310" s="23"/>
      <c r="L1310" s="94"/>
      <c r="M1310" s="69"/>
      <c r="N1310" s="68"/>
      <c r="O1310" s="23">
        <v>0</v>
      </c>
      <c r="P1310" s="23"/>
      <c r="Q1310" s="23"/>
      <c r="R1310" s="23"/>
      <c r="S1310" s="23"/>
      <c r="T1310" s="64"/>
      <c r="U1310" s="291">
        <f t="shared" si="383"/>
        <v>5285</v>
      </c>
      <c r="V1310" s="121">
        <v>2500</v>
      </c>
      <c r="W1310" s="122">
        <f t="shared" si="384"/>
        <v>2785</v>
      </c>
      <c r="X1310" s="122">
        <f t="shared" si="385"/>
        <v>1542.5</v>
      </c>
      <c r="Y1310" s="122">
        <f t="shared" si="386"/>
        <v>1242.5</v>
      </c>
      <c r="Z1310" s="122">
        <f t="shared" si="387"/>
        <v>37500</v>
      </c>
      <c r="AA1310" s="122">
        <f t="shared" si="388"/>
        <v>23137.5</v>
      </c>
      <c r="AB1310" s="123">
        <f t="shared" si="389"/>
        <v>18637.5</v>
      </c>
    </row>
    <row r="1311" spans="1:28" ht="15.75" thickBot="1" x14ac:dyDescent="0.3">
      <c r="B1311" s="31">
        <v>42390</v>
      </c>
      <c r="C1311" s="16">
        <v>46499</v>
      </c>
      <c r="D1311" s="23">
        <v>10358</v>
      </c>
      <c r="E1311" s="23" t="s">
        <v>101</v>
      </c>
      <c r="F1311" s="23">
        <v>14</v>
      </c>
      <c r="G1311" s="231"/>
      <c r="H1311" s="23" t="s">
        <v>50</v>
      </c>
      <c r="I1311" s="23">
        <v>0</v>
      </c>
      <c r="J1311" s="23"/>
      <c r="K1311" s="23"/>
      <c r="L1311" s="23"/>
      <c r="M1311" s="69"/>
      <c r="N1311" s="68"/>
      <c r="O1311" s="23">
        <v>0</v>
      </c>
      <c r="P1311" s="23"/>
      <c r="Q1311" s="23"/>
      <c r="R1311" s="23"/>
      <c r="S1311" s="23"/>
      <c r="T1311" s="69"/>
    </row>
    <row r="1312" spans="1:28" x14ac:dyDescent="0.25">
      <c r="B1312" s="41">
        <v>42390</v>
      </c>
      <c r="C1312" s="350">
        <v>46500</v>
      </c>
      <c r="D1312" s="32"/>
      <c r="E1312" s="32" t="s">
        <v>671</v>
      </c>
      <c r="F1312" s="24">
        <v>15</v>
      </c>
      <c r="G1312" s="234">
        <v>76500</v>
      </c>
      <c r="H1312" s="77" t="s">
        <v>672</v>
      </c>
      <c r="I1312" s="78">
        <v>0</v>
      </c>
      <c r="J1312" s="23"/>
      <c r="K1312" s="23"/>
      <c r="L1312" s="32"/>
      <c r="M1312" s="69"/>
      <c r="N1312" s="68"/>
      <c r="O1312" s="23">
        <v>0</v>
      </c>
      <c r="P1312" s="23"/>
      <c r="Q1312" s="23"/>
      <c r="R1312" s="23"/>
      <c r="S1312" s="23"/>
      <c r="T1312" s="64"/>
      <c r="U1312" s="289">
        <f t="shared" ref="U1312:U1314" si="390">+G1312/F1312</f>
        <v>5100</v>
      </c>
      <c r="V1312" s="117">
        <v>2500</v>
      </c>
      <c r="W1312" s="118">
        <f>+U1312-V1312</f>
        <v>2600</v>
      </c>
      <c r="X1312" s="118">
        <f>+W1312-Y1312</f>
        <v>1450</v>
      </c>
      <c r="Y1312" s="118">
        <f>(U1312-5000)/2+1100</f>
        <v>1150</v>
      </c>
      <c r="Z1312" s="118">
        <f>+V1312*F1312</f>
        <v>37500</v>
      </c>
      <c r="AA1312" s="118">
        <f>+X1312*F1312</f>
        <v>21750</v>
      </c>
      <c r="AB1312" s="119">
        <f>+Y1312*F1312</f>
        <v>17250</v>
      </c>
    </row>
    <row r="1313" spans="1:28" ht="15.75" thickBot="1" x14ac:dyDescent="0.3">
      <c r="B1313" s="550">
        <v>42390</v>
      </c>
      <c r="C1313" s="544">
        <v>46501</v>
      </c>
      <c r="D1313" s="23"/>
      <c r="E1313" s="94" t="s">
        <v>179</v>
      </c>
      <c r="F1313" s="56">
        <v>15</v>
      </c>
      <c r="G1313" s="232">
        <v>76500</v>
      </c>
      <c r="H1313" s="106" t="s">
        <v>672</v>
      </c>
      <c r="I1313" s="68">
        <v>0</v>
      </c>
      <c r="J1313" s="23"/>
      <c r="K1313" s="23"/>
      <c r="L1313" s="23"/>
      <c r="M1313" s="69"/>
      <c r="N1313" s="68">
        <v>0</v>
      </c>
      <c r="O1313" s="23"/>
      <c r="P1313" s="23"/>
      <c r="Q1313" s="23"/>
      <c r="R1313" s="23"/>
      <c r="S1313" s="23"/>
      <c r="T1313" s="64"/>
      <c r="U1313" s="291">
        <f t="shared" si="390"/>
        <v>5100</v>
      </c>
      <c r="V1313" s="121">
        <v>2500</v>
      </c>
      <c r="W1313" s="122">
        <f>+U1313-V1313</f>
        <v>2600</v>
      </c>
      <c r="X1313" s="122">
        <f>+W1313-Y1313</f>
        <v>1450</v>
      </c>
      <c r="Y1313" s="122">
        <f>(U1313-5000)/2+1100</f>
        <v>1150</v>
      </c>
      <c r="Z1313" s="122">
        <f>+V1313*F1313</f>
        <v>37500</v>
      </c>
      <c r="AA1313" s="122">
        <f>+X1313*F1313</f>
        <v>21750</v>
      </c>
      <c r="AB1313" s="123">
        <f>+Y1313*F1313</f>
        <v>17250</v>
      </c>
    </row>
    <row r="1314" spans="1:28" ht="15.75" thickBot="1" x14ac:dyDescent="0.3">
      <c r="A1314" s="566"/>
      <c r="B1314" s="580">
        <v>42390</v>
      </c>
      <c r="C1314" s="581">
        <v>46502</v>
      </c>
      <c r="D1314" s="94"/>
      <c r="E1314" s="573" t="s">
        <v>80</v>
      </c>
      <c r="F1314" s="582">
        <v>15</v>
      </c>
      <c r="G1314" s="583">
        <f>+F1314*5100</f>
        <v>76500</v>
      </c>
      <c r="H1314" s="584" t="s">
        <v>22</v>
      </c>
      <c r="I1314" s="228">
        <v>0</v>
      </c>
      <c r="J1314" s="23"/>
      <c r="K1314" s="23"/>
      <c r="L1314" s="94"/>
      <c r="M1314" s="69"/>
      <c r="N1314" s="68"/>
      <c r="O1314" s="23">
        <v>0</v>
      </c>
      <c r="P1314" s="23"/>
      <c r="Q1314" s="23"/>
      <c r="R1314" s="23"/>
      <c r="S1314" s="23"/>
      <c r="T1314" s="69"/>
      <c r="U1314" s="292">
        <f t="shared" si="390"/>
        <v>5100</v>
      </c>
      <c r="V1314" s="124">
        <v>2500</v>
      </c>
      <c r="W1314" s="125">
        <f>+U1314-V1314</f>
        <v>2600</v>
      </c>
      <c r="X1314" s="125">
        <f>+W1314-Y1314</f>
        <v>1450</v>
      </c>
      <c r="Y1314" s="125">
        <f>(U1314-5000)/2+1100</f>
        <v>1150</v>
      </c>
      <c r="Z1314" s="125">
        <f>+V1314*F1314</f>
        <v>37500</v>
      </c>
      <c r="AA1314" s="125">
        <f>+X1314*F1314</f>
        <v>21750</v>
      </c>
      <c r="AB1314" s="126">
        <f>+Y1314*F1314</f>
        <v>17250</v>
      </c>
    </row>
    <row r="1315" spans="1:28" x14ac:dyDescent="0.25">
      <c r="B1315" s="31">
        <v>42390</v>
      </c>
      <c r="C1315" s="16">
        <v>46503</v>
      </c>
      <c r="D1315" s="23">
        <v>10351</v>
      </c>
      <c r="E1315" s="23" t="s">
        <v>97</v>
      </c>
      <c r="F1315" s="23">
        <v>24</v>
      </c>
      <c r="G1315" s="231"/>
      <c r="H1315" s="23" t="s">
        <v>50</v>
      </c>
      <c r="I1315" s="23">
        <v>0</v>
      </c>
      <c r="J1315" s="23"/>
      <c r="K1315" s="23"/>
      <c r="L1315" s="23"/>
      <c r="M1315" s="69"/>
      <c r="N1315" s="68"/>
      <c r="O1315" s="23">
        <v>0</v>
      </c>
      <c r="P1315" s="23"/>
      <c r="Q1315" s="23"/>
      <c r="R1315" s="23"/>
      <c r="S1315" s="23"/>
      <c r="T1315" s="69"/>
    </row>
    <row r="1316" spans="1:28" x14ac:dyDescent="0.25">
      <c r="B1316" s="31">
        <v>42390</v>
      </c>
      <c r="C1316" s="16">
        <v>46504</v>
      </c>
      <c r="D1316" s="23">
        <v>10359</v>
      </c>
      <c r="E1316" s="23" t="s">
        <v>94</v>
      </c>
      <c r="F1316" s="23">
        <v>14</v>
      </c>
      <c r="G1316" s="231"/>
      <c r="H1316" s="23" t="s">
        <v>50</v>
      </c>
      <c r="I1316" s="23">
        <v>0</v>
      </c>
      <c r="J1316" s="23"/>
      <c r="K1316" s="23"/>
      <c r="L1316" s="23"/>
      <c r="M1316" s="69"/>
      <c r="N1316" s="68"/>
      <c r="O1316" s="23">
        <v>0</v>
      </c>
      <c r="P1316" s="23"/>
      <c r="Q1316" s="23"/>
      <c r="R1316" s="23"/>
      <c r="S1316" s="23"/>
      <c r="T1316" s="69"/>
    </row>
    <row r="1317" spans="1:28" x14ac:dyDescent="0.25">
      <c r="B1317" s="31">
        <v>42390</v>
      </c>
      <c r="C1317" s="16">
        <v>46505</v>
      </c>
      <c r="D1317" s="23">
        <v>10361</v>
      </c>
      <c r="E1317" s="23" t="s">
        <v>202</v>
      </c>
      <c r="F1317" s="23">
        <v>14</v>
      </c>
      <c r="G1317" s="231"/>
      <c r="H1317" s="23" t="s">
        <v>50</v>
      </c>
      <c r="I1317" s="23">
        <v>0</v>
      </c>
      <c r="J1317" s="23"/>
      <c r="K1317" s="23"/>
      <c r="L1317" s="23"/>
      <c r="M1317" s="69"/>
      <c r="N1317" s="68">
        <v>0</v>
      </c>
      <c r="O1317" s="23"/>
      <c r="P1317" s="23"/>
      <c r="Q1317" s="23"/>
      <c r="R1317" s="23"/>
      <c r="S1317" s="23"/>
      <c r="T1317" s="69"/>
    </row>
    <row r="1318" spans="1:28" x14ac:dyDescent="0.25">
      <c r="B1318" s="31">
        <v>42390</v>
      </c>
      <c r="C1318" s="16">
        <v>46506</v>
      </c>
      <c r="D1318" s="23">
        <v>10362</v>
      </c>
      <c r="E1318" s="23" t="s">
        <v>117</v>
      </c>
      <c r="F1318" s="23">
        <v>14</v>
      </c>
      <c r="G1318" s="231"/>
      <c r="H1318" s="23" t="s">
        <v>50</v>
      </c>
      <c r="I1318" s="23">
        <v>0</v>
      </c>
      <c r="J1318" s="23"/>
      <c r="K1318" s="23"/>
      <c r="L1318" s="23"/>
      <c r="M1318" s="69"/>
      <c r="N1318" s="68">
        <v>0</v>
      </c>
      <c r="O1318" s="23"/>
      <c r="P1318" s="23"/>
      <c r="Q1318" s="23"/>
      <c r="R1318" s="23"/>
      <c r="S1318" s="23"/>
      <c r="T1318" s="69"/>
    </row>
    <row r="1319" spans="1:28" ht="15.75" thickBot="1" x14ac:dyDescent="0.3">
      <c r="B1319" s="31">
        <v>42390</v>
      </c>
      <c r="C1319" s="16">
        <v>46507</v>
      </c>
      <c r="D1319" s="23">
        <v>10363</v>
      </c>
      <c r="E1319" s="23" t="s">
        <v>90</v>
      </c>
      <c r="F1319" s="23">
        <v>14</v>
      </c>
      <c r="G1319" s="231"/>
      <c r="H1319" s="23" t="s">
        <v>50</v>
      </c>
      <c r="I1319" s="23">
        <v>0</v>
      </c>
      <c r="J1319" s="23"/>
      <c r="K1319" s="23"/>
      <c r="L1319" s="23"/>
      <c r="M1319" s="69"/>
      <c r="N1319" s="68">
        <v>0</v>
      </c>
      <c r="O1319" s="23"/>
      <c r="P1319" s="23"/>
      <c r="Q1319" s="23"/>
      <c r="R1319" s="23"/>
      <c r="S1319" s="23"/>
      <c r="T1319" s="69"/>
    </row>
    <row r="1320" spans="1:28" x14ac:dyDescent="0.25">
      <c r="B1320" s="550">
        <v>42390</v>
      </c>
      <c r="C1320" s="572">
        <v>46508</v>
      </c>
      <c r="D1320" s="32"/>
      <c r="E1320" s="116" t="s">
        <v>591</v>
      </c>
      <c r="F1320" s="233">
        <v>15</v>
      </c>
      <c r="G1320" s="557">
        <v>76500</v>
      </c>
      <c r="H1320" s="558" t="s">
        <v>672</v>
      </c>
      <c r="I1320" s="78">
        <v>0</v>
      </c>
      <c r="J1320" s="23"/>
      <c r="K1320" s="23"/>
      <c r="L1320" s="32"/>
      <c r="M1320" s="69"/>
      <c r="N1320" s="68">
        <v>0</v>
      </c>
      <c r="O1320" s="23"/>
      <c r="P1320" s="23"/>
      <c r="Q1320" s="23"/>
      <c r="R1320" s="23"/>
      <c r="S1320" s="23"/>
      <c r="T1320" s="64"/>
      <c r="U1320" s="289">
        <f t="shared" ref="U1320:U1323" si="391">+G1320/F1320</f>
        <v>5100</v>
      </c>
      <c r="V1320" s="117">
        <v>2500</v>
      </c>
      <c r="W1320" s="118">
        <f t="shared" ref="W1320:W1326" si="392">+U1320-V1320</f>
        <v>2600</v>
      </c>
      <c r="X1320" s="118">
        <f t="shared" ref="X1320:X1326" si="393">+W1320-Y1320</f>
        <v>1450</v>
      </c>
      <c r="Y1320" s="118">
        <f>(U1320-5000)/2+1100</f>
        <v>1150</v>
      </c>
      <c r="Z1320" s="118">
        <f t="shared" ref="Z1320:Z1326" si="394">+V1320*F1320</f>
        <v>37500</v>
      </c>
      <c r="AA1320" s="118">
        <f t="shared" ref="AA1320:AA1326" si="395">+X1320*F1320</f>
        <v>21750</v>
      </c>
      <c r="AB1320" s="119">
        <f t="shared" ref="AB1320:AB1326" si="396">+Y1320*F1320</f>
        <v>17250</v>
      </c>
    </row>
    <row r="1321" spans="1:28" x14ac:dyDescent="0.25">
      <c r="A1321" s="196"/>
      <c r="B1321" s="31">
        <v>42390</v>
      </c>
      <c r="C1321" s="240">
        <v>46509</v>
      </c>
      <c r="D1321" s="577"/>
      <c r="E1321" s="23" t="s">
        <v>111</v>
      </c>
      <c r="F1321" s="23">
        <v>15</v>
      </c>
      <c r="G1321" s="231">
        <v>85000</v>
      </c>
      <c r="H1321" s="23" t="s">
        <v>25</v>
      </c>
      <c r="I1321" s="577">
        <v>0</v>
      </c>
      <c r="J1321" s="23"/>
      <c r="K1321" s="23"/>
      <c r="L1321" s="23"/>
      <c r="M1321" s="69"/>
      <c r="N1321" s="68"/>
      <c r="O1321" s="23">
        <v>0</v>
      </c>
      <c r="P1321" s="23"/>
      <c r="Q1321" s="23"/>
      <c r="R1321" s="23"/>
      <c r="S1321" s="23"/>
      <c r="T1321" s="64">
        <v>2969</v>
      </c>
      <c r="U1321" s="290">
        <f t="shared" si="391"/>
        <v>5666.666666666667</v>
      </c>
      <c r="V1321" s="21">
        <v>2500</v>
      </c>
      <c r="W1321" s="22">
        <f t="shared" si="392"/>
        <v>3166.666666666667</v>
      </c>
      <c r="X1321" s="22">
        <f t="shared" si="393"/>
        <v>1733.3333333333335</v>
      </c>
      <c r="Y1321" s="22">
        <f>(U1321-5000)/2+1100</f>
        <v>1433.3333333333335</v>
      </c>
      <c r="Z1321" s="22">
        <f t="shared" si="394"/>
        <v>37500</v>
      </c>
      <c r="AA1321" s="22">
        <f t="shared" si="395"/>
        <v>26000.000000000004</v>
      </c>
      <c r="AB1321" s="120">
        <f t="shared" si="396"/>
        <v>21500.000000000004</v>
      </c>
    </row>
    <row r="1322" spans="1:28" ht="15.75" thickBot="1" x14ac:dyDescent="0.3">
      <c r="A1322" s="196"/>
      <c r="B1322" s="31">
        <v>42390</v>
      </c>
      <c r="C1322" s="240">
        <v>46510</v>
      </c>
      <c r="D1322" s="577"/>
      <c r="E1322" s="23" t="s">
        <v>246</v>
      </c>
      <c r="F1322" s="23">
        <v>15</v>
      </c>
      <c r="G1322" s="231">
        <v>85000</v>
      </c>
      <c r="H1322" s="23" t="s">
        <v>25</v>
      </c>
      <c r="I1322" s="577">
        <v>0</v>
      </c>
      <c r="J1322" s="23"/>
      <c r="K1322" s="23"/>
      <c r="L1322" s="23"/>
      <c r="M1322" s="69"/>
      <c r="N1322" s="68"/>
      <c r="O1322" s="23">
        <v>0</v>
      </c>
      <c r="P1322" s="23"/>
      <c r="Q1322" s="23"/>
      <c r="R1322" s="23"/>
      <c r="S1322" s="23"/>
      <c r="T1322" s="64">
        <v>2970</v>
      </c>
      <c r="U1322" s="291">
        <f t="shared" si="391"/>
        <v>5666.666666666667</v>
      </c>
      <c r="V1322" s="121">
        <v>2500</v>
      </c>
      <c r="W1322" s="122">
        <f t="shared" si="392"/>
        <v>3166.666666666667</v>
      </c>
      <c r="X1322" s="122">
        <f t="shared" si="393"/>
        <v>1733.3333333333335</v>
      </c>
      <c r="Y1322" s="122">
        <f>(U1322-5000)/2+1100</f>
        <v>1433.3333333333335</v>
      </c>
      <c r="Z1322" s="122">
        <f t="shared" si="394"/>
        <v>37500</v>
      </c>
      <c r="AA1322" s="122">
        <f t="shared" si="395"/>
        <v>26000.000000000004</v>
      </c>
      <c r="AB1322" s="123">
        <f t="shared" si="396"/>
        <v>21500.000000000004</v>
      </c>
    </row>
    <row r="1323" spans="1:28" ht="15.75" thickBot="1" x14ac:dyDescent="0.3">
      <c r="A1323" s="556"/>
      <c r="B1323" s="550">
        <v>42390</v>
      </c>
      <c r="C1323" s="572">
        <v>46511</v>
      </c>
      <c r="D1323" s="577"/>
      <c r="E1323" s="116" t="s">
        <v>834</v>
      </c>
      <c r="F1323" s="116">
        <v>8</v>
      </c>
      <c r="G1323" s="557">
        <v>48800</v>
      </c>
      <c r="H1323" s="116" t="s">
        <v>839</v>
      </c>
      <c r="I1323" s="577"/>
      <c r="J1323" s="23">
        <v>0</v>
      </c>
      <c r="K1323" s="23"/>
      <c r="L1323" s="23"/>
      <c r="M1323" s="69"/>
      <c r="N1323" s="68"/>
      <c r="O1323" s="23">
        <v>0</v>
      </c>
      <c r="P1323" s="23"/>
      <c r="Q1323" s="23"/>
      <c r="R1323" s="23"/>
      <c r="S1323" s="23"/>
      <c r="T1323" s="69"/>
      <c r="U1323" s="291">
        <f t="shared" si="391"/>
        <v>6100</v>
      </c>
      <c r="V1323" s="121">
        <v>2500</v>
      </c>
      <c r="W1323" s="122">
        <f t="shared" si="392"/>
        <v>3600</v>
      </c>
      <c r="X1323" s="122">
        <f t="shared" si="393"/>
        <v>2167</v>
      </c>
      <c r="Y1323" s="122">
        <f>((U1323-5000)-434)/2+1100</f>
        <v>1433</v>
      </c>
      <c r="Z1323" s="122">
        <f t="shared" si="394"/>
        <v>20000</v>
      </c>
      <c r="AA1323" s="122">
        <f t="shared" si="395"/>
        <v>17336</v>
      </c>
      <c r="AB1323" s="123">
        <f t="shared" si="396"/>
        <v>11464</v>
      </c>
    </row>
    <row r="1324" spans="1:28" ht="15.75" thickBot="1" x14ac:dyDescent="0.3">
      <c r="A1324" s="196"/>
      <c r="B1324" s="31">
        <v>42390</v>
      </c>
      <c r="C1324" s="240">
        <v>46512</v>
      </c>
      <c r="D1324" s="577"/>
      <c r="E1324" s="23" t="s">
        <v>66</v>
      </c>
      <c r="F1324" s="23">
        <v>7</v>
      </c>
      <c r="G1324" s="231">
        <v>39662</v>
      </c>
      <c r="H1324" s="23" t="s">
        <v>25</v>
      </c>
      <c r="I1324" s="577">
        <v>0</v>
      </c>
      <c r="J1324" s="23"/>
      <c r="K1324" s="23"/>
      <c r="L1324" s="23"/>
      <c r="M1324" s="69"/>
      <c r="N1324" s="68"/>
      <c r="O1324" s="23">
        <v>0</v>
      </c>
      <c r="P1324" s="23"/>
      <c r="Q1324" s="23"/>
      <c r="R1324" s="23"/>
      <c r="S1324" s="23"/>
      <c r="T1324" s="64">
        <v>2971</v>
      </c>
      <c r="U1324" s="292">
        <f t="shared" ref="U1324:U1326" si="397">+G1324/F1324</f>
        <v>5666</v>
      </c>
      <c r="V1324" s="124">
        <v>2500</v>
      </c>
      <c r="W1324" s="125">
        <f t="shared" si="392"/>
        <v>3166</v>
      </c>
      <c r="X1324" s="125">
        <f t="shared" si="393"/>
        <v>1733</v>
      </c>
      <c r="Y1324" s="125">
        <f>(U1324-5000)/2+1100</f>
        <v>1433</v>
      </c>
      <c r="Z1324" s="125">
        <f t="shared" si="394"/>
        <v>17500</v>
      </c>
      <c r="AA1324" s="125">
        <f t="shared" si="395"/>
        <v>12131</v>
      </c>
      <c r="AB1324" s="126">
        <f t="shared" si="396"/>
        <v>10031</v>
      </c>
    </row>
    <row r="1325" spans="1:28" ht="15.75" thickBot="1" x14ac:dyDescent="0.3">
      <c r="A1325" s="311"/>
      <c r="B1325" s="41">
        <v>42390</v>
      </c>
      <c r="C1325" s="350">
        <v>46513</v>
      </c>
      <c r="D1325" s="577"/>
      <c r="E1325" s="32" t="s">
        <v>835</v>
      </c>
      <c r="F1325" s="32">
        <v>15</v>
      </c>
      <c r="G1325" s="234">
        <v>91500</v>
      </c>
      <c r="H1325" s="32" t="s">
        <v>839</v>
      </c>
      <c r="I1325" s="577"/>
      <c r="J1325" s="23">
        <v>0</v>
      </c>
      <c r="K1325" s="23"/>
      <c r="L1325" s="23"/>
      <c r="M1325" s="69"/>
      <c r="N1325" s="68"/>
      <c r="O1325" s="23">
        <v>0</v>
      </c>
      <c r="P1325" s="23"/>
      <c r="Q1325" s="23"/>
      <c r="R1325" s="23"/>
      <c r="S1325" s="23"/>
      <c r="T1325" s="69"/>
      <c r="U1325" s="291">
        <f t="shared" si="397"/>
        <v>6100</v>
      </c>
      <c r="V1325" s="121">
        <v>2500</v>
      </c>
      <c r="W1325" s="122">
        <f t="shared" si="392"/>
        <v>3600</v>
      </c>
      <c r="X1325" s="122">
        <f t="shared" si="393"/>
        <v>2167</v>
      </c>
      <c r="Y1325" s="122">
        <f>((U1325-5000)-434)/2+1100</f>
        <v>1433</v>
      </c>
      <c r="Z1325" s="122">
        <f t="shared" si="394"/>
        <v>37500</v>
      </c>
      <c r="AA1325" s="122">
        <f t="shared" si="395"/>
        <v>32505</v>
      </c>
      <c r="AB1325" s="123">
        <f t="shared" si="396"/>
        <v>21495</v>
      </c>
    </row>
    <row r="1326" spans="1:28" ht="15.75" thickBot="1" x14ac:dyDescent="0.3">
      <c r="A1326" s="196"/>
      <c r="B1326" s="549">
        <v>42390</v>
      </c>
      <c r="C1326" s="544">
        <v>46514</v>
      </c>
      <c r="D1326" s="155"/>
      <c r="E1326" s="94" t="s">
        <v>836</v>
      </c>
      <c r="F1326" s="94">
        <v>7</v>
      </c>
      <c r="G1326" s="232">
        <v>42700</v>
      </c>
      <c r="H1326" s="94" t="s">
        <v>839</v>
      </c>
      <c r="I1326" s="155"/>
      <c r="J1326" s="23">
        <v>0</v>
      </c>
      <c r="K1326" s="23"/>
      <c r="L1326" s="94"/>
      <c r="M1326" s="69"/>
      <c r="N1326" s="68"/>
      <c r="O1326" s="23">
        <v>0</v>
      </c>
      <c r="P1326" s="23"/>
      <c r="Q1326" s="23"/>
      <c r="R1326" s="23"/>
      <c r="S1326" s="23"/>
      <c r="T1326" s="69"/>
      <c r="U1326" s="291">
        <f t="shared" si="397"/>
        <v>6100</v>
      </c>
      <c r="V1326" s="121">
        <v>2500</v>
      </c>
      <c r="W1326" s="122">
        <f t="shared" si="392"/>
        <v>3600</v>
      </c>
      <c r="X1326" s="122">
        <f t="shared" si="393"/>
        <v>2167</v>
      </c>
      <c r="Y1326" s="122">
        <f>((U1326-5000)-434)/2+1100</f>
        <v>1433</v>
      </c>
      <c r="Z1326" s="122">
        <f t="shared" si="394"/>
        <v>17500</v>
      </c>
      <c r="AA1326" s="122">
        <f t="shared" si="395"/>
        <v>15169</v>
      </c>
      <c r="AB1326" s="123">
        <f t="shared" si="396"/>
        <v>10031</v>
      </c>
    </row>
    <row r="1327" spans="1:28" ht="15.75" thickBot="1" x14ac:dyDescent="0.3">
      <c r="B1327" s="31">
        <v>42390</v>
      </c>
      <c r="C1327" s="16">
        <v>46515</v>
      </c>
      <c r="D1327" s="23">
        <v>10364</v>
      </c>
      <c r="E1327" s="23" t="s">
        <v>120</v>
      </c>
      <c r="F1327" s="23">
        <v>14</v>
      </c>
      <c r="G1327" s="231"/>
      <c r="H1327" s="23" t="s">
        <v>50</v>
      </c>
      <c r="I1327" s="23">
        <v>0</v>
      </c>
      <c r="J1327" s="23"/>
      <c r="K1327" s="23"/>
      <c r="L1327" s="23"/>
      <c r="M1327" s="69"/>
      <c r="N1327" s="68"/>
      <c r="O1327" s="23">
        <v>0</v>
      </c>
      <c r="P1327" s="23"/>
      <c r="Q1327" s="23"/>
      <c r="R1327" s="23"/>
      <c r="S1327" s="23"/>
      <c r="T1327" s="69"/>
    </row>
    <row r="1328" spans="1:28" x14ac:dyDescent="0.25">
      <c r="B1328" s="550">
        <v>42390</v>
      </c>
      <c r="C1328" s="572">
        <v>46516</v>
      </c>
      <c r="D1328" s="32"/>
      <c r="E1328" s="116" t="s">
        <v>814</v>
      </c>
      <c r="F1328" s="233">
        <v>15</v>
      </c>
      <c r="G1328" s="557">
        <v>76500</v>
      </c>
      <c r="H1328" s="558" t="s">
        <v>672</v>
      </c>
      <c r="I1328" s="78">
        <v>0</v>
      </c>
      <c r="J1328" s="23"/>
      <c r="K1328" s="23"/>
      <c r="L1328" s="32"/>
      <c r="M1328" s="69"/>
      <c r="N1328" s="68">
        <v>0</v>
      </c>
      <c r="O1328" s="23"/>
      <c r="P1328" s="23"/>
      <c r="Q1328" s="23"/>
      <c r="R1328" s="23"/>
      <c r="S1328" s="23"/>
      <c r="T1328" s="64"/>
      <c r="U1328" s="289">
        <f t="shared" ref="U1328:U1338" si="398">+G1328/F1328</f>
        <v>5100</v>
      </c>
      <c r="V1328" s="117">
        <v>2500</v>
      </c>
      <c r="W1328" s="118">
        <f t="shared" ref="W1328:W1338" si="399">+U1328-V1328</f>
        <v>2600</v>
      </c>
      <c r="X1328" s="118">
        <f t="shared" ref="X1328:X1338" si="400">+W1328-Y1328</f>
        <v>1450</v>
      </c>
      <c r="Y1328" s="118">
        <f t="shared" ref="Y1328:Y1338" si="401">(U1328-5000)/2+1100</f>
        <v>1150</v>
      </c>
      <c r="Z1328" s="118">
        <f t="shared" ref="Z1328:Z1338" si="402">+V1328*F1328</f>
        <v>37500</v>
      </c>
      <c r="AA1328" s="118">
        <f t="shared" ref="AA1328:AA1338" si="403">+X1328*F1328</f>
        <v>21750</v>
      </c>
      <c r="AB1328" s="119">
        <f t="shared" ref="AB1328:AB1338" si="404">+Y1328*F1328</f>
        <v>17250</v>
      </c>
    </row>
    <row r="1329" spans="1:28" ht="15.75" thickBot="1" x14ac:dyDescent="0.3">
      <c r="A1329" s="196"/>
      <c r="B1329" s="31">
        <v>42390</v>
      </c>
      <c r="C1329" s="240">
        <v>46517</v>
      </c>
      <c r="D1329" s="577"/>
      <c r="E1329" s="23" t="s">
        <v>67</v>
      </c>
      <c r="F1329" s="23">
        <v>15</v>
      </c>
      <c r="G1329" s="231">
        <v>85000</v>
      </c>
      <c r="H1329" s="23" t="s">
        <v>25</v>
      </c>
      <c r="I1329" s="577">
        <v>0</v>
      </c>
      <c r="J1329" s="23"/>
      <c r="K1329" s="23"/>
      <c r="L1329" s="23"/>
      <c r="M1329" s="69"/>
      <c r="N1329" s="68"/>
      <c r="O1329" s="23">
        <v>0</v>
      </c>
      <c r="P1329" s="23"/>
      <c r="Q1329" s="23"/>
      <c r="R1329" s="23"/>
      <c r="S1329" s="23"/>
      <c r="T1329" s="64">
        <v>2972</v>
      </c>
      <c r="U1329" s="291">
        <f t="shared" si="398"/>
        <v>5666.666666666667</v>
      </c>
      <c r="V1329" s="121">
        <v>2500</v>
      </c>
      <c r="W1329" s="122">
        <f t="shared" si="399"/>
        <v>3166.666666666667</v>
      </c>
      <c r="X1329" s="122">
        <f t="shared" si="400"/>
        <v>1733.3333333333335</v>
      </c>
      <c r="Y1329" s="122">
        <f t="shared" si="401"/>
        <v>1433.3333333333335</v>
      </c>
      <c r="Z1329" s="122">
        <f t="shared" si="402"/>
        <v>37500</v>
      </c>
      <c r="AA1329" s="122">
        <f t="shared" si="403"/>
        <v>26000.000000000004</v>
      </c>
      <c r="AB1329" s="123">
        <f t="shared" si="404"/>
        <v>21500.000000000004</v>
      </c>
    </row>
    <row r="1330" spans="1:28" ht="15.75" thickBot="1" x14ac:dyDescent="0.3">
      <c r="A1330" s="196"/>
      <c r="B1330" s="31">
        <v>42390</v>
      </c>
      <c r="C1330" s="240">
        <v>46518</v>
      </c>
      <c r="D1330" s="577"/>
      <c r="E1330" s="23" t="s">
        <v>148</v>
      </c>
      <c r="F1330" s="23">
        <v>15</v>
      </c>
      <c r="G1330" s="231">
        <v>85000</v>
      </c>
      <c r="H1330" s="23" t="s">
        <v>25</v>
      </c>
      <c r="I1330" s="577">
        <v>0</v>
      </c>
      <c r="J1330" s="23"/>
      <c r="K1330" s="23"/>
      <c r="L1330" s="23"/>
      <c r="M1330" s="69"/>
      <c r="N1330" s="68">
        <v>0</v>
      </c>
      <c r="O1330" s="23"/>
      <c r="P1330" s="23"/>
      <c r="Q1330" s="23"/>
      <c r="R1330" s="23"/>
      <c r="S1330" s="23"/>
      <c r="T1330" s="64">
        <v>2973</v>
      </c>
      <c r="U1330" s="291">
        <f t="shared" si="398"/>
        <v>5666.666666666667</v>
      </c>
      <c r="V1330" s="121">
        <v>2500</v>
      </c>
      <c r="W1330" s="122">
        <f t="shared" si="399"/>
        <v>3166.666666666667</v>
      </c>
      <c r="X1330" s="122">
        <f t="shared" si="400"/>
        <v>1733.3333333333335</v>
      </c>
      <c r="Y1330" s="122">
        <f t="shared" si="401"/>
        <v>1433.3333333333335</v>
      </c>
      <c r="Z1330" s="122">
        <f t="shared" si="402"/>
        <v>37500</v>
      </c>
      <c r="AA1330" s="122">
        <f t="shared" si="403"/>
        <v>26000.000000000004</v>
      </c>
      <c r="AB1330" s="123">
        <f t="shared" si="404"/>
        <v>21500.000000000004</v>
      </c>
    </row>
    <row r="1331" spans="1:28" ht="15.75" thickBot="1" x14ac:dyDescent="0.3">
      <c r="A1331" s="196"/>
      <c r="B1331" s="31">
        <v>42390</v>
      </c>
      <c r="C1331" s="240">
        <v>46519</v>
      </c>
      <c r="D1331" s="577"/>
      <c r="E1331" s="23" t="s">
        <v>88</v>
      </c>
      <c r="F1331" s="23">
        <v>15</v>
      </c>
      <c r="G1331" s="231">
        <v>85000</v>
      </c>
      <c r="H1331" s="23" t="s">
        <v>25</v>
      </c>
      <c r="I1331" s="577">
        <v>0</v>
      </c>
      <c r="J1331" s="23"/>
      <c r="K1331" s="23"/>
      <c r="L1331" s="23"/>
      <c r="M1331" s="69"/>
      <c r="N1331" s="68"/>
      <c r="O1331" s="23">
        <v>0</v>
      </c>
      <c r="P1331" s="23"/>
      <c r="Q1331" s="23"/>
      <c r="R1331" s="23"/>
      <c r="S1331" s="23"/>
      <c r="T1331" s="64">
        <v>2974</v>
      </c>
      <c r="U1331" s="291">
        <f t="shared" si="398"/>
        <v>5666.666666666667</v>
      </c>
      <c r="V1331" s="121">
        <v>2500</v>
      </c>
      <c r="W1331" s="122">
        <f t="shared" si="399"/>
        <v>3166.666666666667</v>
      </c>
      <c r="X1331" s="122">
        <f t="shared" si="400"/>
        <v>1733.3333333333335</v>
      </c>
      <c r="Y1331" s="122">
        <f t="shared" si="401"/>
        <v>1433.3333333333335</v>
      </c>
      <c r="Z1331" s="122">
        <f t="shared" si="402"/>
        <v>37500</v>
      </c>
      <c r="AA1331" s="122">
        <f t="shared" si="403"/>
        <v>26000.000000000004</v>
      </c>
      <c r="AB1331" s="123">
        <f t="shared" si="404"/>
        <v>21500.000000000004</v>
      </c>
    </row>
    <row r="1332" spans="1:28" ht="15.75" thickBot="1" x14ac:dyDescent="0.3">
      <c r="A1332" s="196"/>
      <c r="B1332" s="31">
        <v>42390</v>
      </c>
      <c r="C1332" s="240">
        <v>46520</v>
      </c>
      <c r="D1332" s="577"/>
      <c r="E1332" s="23" t="s">
        <v>103</v>
      </c>
      <c r="F1332" s="23">
        <v>15</v>
      </c>
      <c r="G1332" s="231">
        <v>85000</v>
      </c>
      <c r="H1332" s="23" t="s">
        <v>25</v>
      </c>
      <c r="I1332" s="577">
        <v>0</v>
      </c>
      <c r="J1332" s="23"/>
      <c r="K1332" s="23"/>
      <c r="L1332" s="23"/>
      <c r="M1332" s="69"/>
      <c r="N1332" s="68">
        <v>0</v>
      </c>
      <c r="O1332" s="23"/>
      <c r="P1332" s="23"/>
      <c r="Q1332" s="23"/>
      <c r="R1332" s="23"/>
      <c r="S1332" s="23"/>
      <c r="T1332" s="64">
        <v>2975</v>
      </c>
      <c r="U1332" s="291">
        <f t="shared" si="398"/>
        <v>5666.666666666667</v>
      </c>
      <c r="V1332" s="121">
        <v>2500</v>
      </c>
      <c r="W1332" s="122">
        <f t="shared" si="399"/>
        <v>3166.666666666667</v>
      </c>
      <c r="X1332" s="122">
        <f t="shared" si="400"/>
        <v>1733.3333333333335</v>
      </c>
      <c r="Y1332" s="122">
        <f t="shared" si="401"/>
        <v>1433.3333333333335</v>
      </c>
      <c r="Z1332" s="122">
        <f t="shared" si="402"/>
        <v>37500</v>
      </c>
      <c r="AA1332" s="122">
        <f t="shared" si="403"/>
        <v>26000.000000000004</v>
      </c>
      <c r="AB1332" s="123">
        <f t="shared" si="404"/>
        <v>21500.000000000004</v>
      </c>
    </row>
    <row r="1333" spans="1:28" ht="15.75" thickBot="1" x14ac:dyDescent="0.3">
      <c r="A1333" s="296"/>
      <c r="B1333" s="569">
        <v>42390</v>
      </c>
      <c r="C1333" s="592">
        <v>46521</v>
      </c>
      <c r="D1333" s="42"/>
      <c r="E1333" s="588" t="s">
        <v>766</v>
      </c>
      <c r="F1333" s="600">
        <v>15</v>
      </c>
      <c r="G1333" s="593">
        <v>76500</v>
      </c>
      <c r="H1333" s="594" t="s">
        <v>672</v>
      </c>
      <c r="I1333" s="70">
        <v>0</v>
      </c>
      <c r="J1333" s="42"/>
      <c r="K1333" s="42"/>
      <c r="L1333" s="42"/>
      <c r="M1333" s="71"/>
      <c r="N1333" s="70">
        <v>0</v>
      </c>
      <c r="O1333" s="42"/>
      <c r="P1333" s="42"/>
      <c r="Q1333" s="42"/>
      <c r="R1333" s="42"/>
      <c r="S1333" s="42"/>
      <c r="T1333" s="236"/>
      <c r="U1333" s="290">
        <f t="shared" si="398"/>
        <v>5100</v>
      </c>
      <c r="V1333" s="21">
        <v>2500</v>
      </c>
      <c r="W1333" s="22">
        <f t="shared" si="399"/>
        <v>2600</v>
      </c>
      <c r="X1333" s="22">
        <f t="shared" si="400"/>
        <v>1450</v>
      </c>
      <c r="Y1333" s="22">
        <f t="shared" si="401"/>
        <v>1150</v>
      </c>
      <c r="Z1333" s="22">
        <f t="shared" si="402"/>
        <v>37500</v>
      </c>
      <c r="AA1333" s="22">
        <f t="shared" si="403"/>
        <v>21750</v>
      </c>
      <c r="AB1333" s="120">
        <f t="shared" si="404"/>
        <v>17250</v>
      </c>
    </row>
    <row r="1334" spans="1:28" x14ac:dyDescent="0.25">
      <c r="A1334" s="116"/>
      <c r="B1334" s="550">
        <v>42391</v>
      </c>
      <c r="C1334" s="572">
        <v>46522</v>
      </c>
      <c r="D1334" s="32"/>
      <c r="E1334" s="116" t="s">
        <v>637</v>
      </c>
      <c r="F1334" s="620">
        <v>15</v>
      </c>
      <c r="G1334" s="557">
        <v>79275</v>
      </c>
      <c r="H1334" s="106" t="s">
        <v>402</v>
      </c>
      <c r="I1334" s="78">
        <v>0</v>
      </c>
      <c r="J1334" s="32"/>
      <c r="K1334" s="32"/>
      <c r="L1334" s="32"/>
      <c r="M1334" s="80"/>
      <c r="N1334" s="78">
        <v>0</v>
      </c>
      <c r="O1334" s="32"/>
      <c r="P1334" s="32"/>
      <c r="Q1334" s="32"/>
      <c r="R1334" s="32"/>
      <c r="S1334" s="32"/>
      <c r="T1334" s="77"/>
      <c r="U1334" s="290">
        <f t="shared" si="398"/>
        <v>5285</v>
      </c>
      <c r="V1334" s="21">
        <v>2500</v>
      </c>
      <c r="W1334" s="22">
        <f t="shared" si="399"/>
        <v>2785</v>
      </c>
      <c r="X1334" s="22">
        <f t="shared" si="400"/>
        <v>1542.5</v>
      </c>
      <c r="Y1334" s="22">
        <f t="shared" si="401"/>
        <v>1242.5</v>
      </c>
      <c r="Z1334" s="22">
        <f t="shared" si="402"/>
        <v>37500</v>
      </c>
      <c r="AA1334" s="22">
        <f t="shared" si="403"/>
        <v>23137.5</v>
      </c>
      <c r="AB1334" s="120">
        <f t="shared" si="404"/>
        <v>18637.5</v>
      </c>
    </row>
    <row r="1335" spans="1:28" x14ac:dyDescent="0.25">
      <c r="A1335" s="23"/>
      <c r="B1335" s="31">
        <v>42391</v>
      </c>
      <c r="C1335" s="240">
        <v>46523</v>
      </c>
      <c r="D1335" s="577"/>
      <c r="E1335" s="23" t="s">
        <v>63</v>
      </c>
      <c r="F1335" s="23">
        <v>7</v>
      </c>
      <c r="G1335" s="231">
        <v>39662</v>
      </c>
      <c r="H1335" s="23" t="s">
        <v>25</v>
      </c>
      <c r="I1335" s="577">
        <v>0</v>
      </c>
      <c r="J1335" s="23"/>
      <c r="K1335" s="23"/>
      <c r="L1335" s="23"/>
      <c r="M1335" s="69"/>
      <c r="N1335" s="68"/>
      <c r="O1335" s="23">
        <v>0</v>
      </c>
      <c r="P1335" s="23"/>
      <c r="Q1335" s="23"/>
      <c r="R1335" s="23"/>
      <c r="S1335" s="23"/>
      <c r="T1335" s="64">
        <v>2983</v>
      </c>
      <c r="U1335" s="290">
        <f t="shared" si="398"/>
        <v>5666</v>
      </c>
      <c r="V1335" s="21">
        <v>2500</v>
      </c>
      <c r="W1335" s="22">
        <f t="shared" si="399"/>
        <v>3166</v>
      </c>
      <c r="X1335" s="22">
        <f t="shared" si="400"/>
        <v>1733</v>
      </c>
      <c r="Y1335" s="22">
        <f t="shared" si="401"/>
        <v>1433</v>
      </c>
      <c r="Z1335" s="22">
        <f t="shared" si="402"/>
        <v>17500</v>
      </c>
      <c r="AA1335" s="22">
        <f t="shared" si="403"/>
        <v>12131</v>
      </c>
      <c r="AB1335" s="120">
        <f t="shared" si="404"/>
        <v>10031</v>
      </c>
    </row>
    <row r="1336" spans="1:28" x14ac:dyDescent="0.25">
      <c r="A1336" s="23"/>
      <c r="B1336" s="31">
        <v>42391</v>
      </c>
      <c r="C1336" s="240">
        <v>46524</v>
      </c>
      <c r="D1336" s="577"/>
      <c r="E1336" s="23" t="s">
        <v>409</v>
      </c>
      <c r="F1336" s="23">
        <v>7</v>
      </c>
      <c r="G1336" s="231">
        <v>39662</v>
      </c>
      <c r="H1336" s="23" t="s">
        <v>25</v>
      </c>
      <c r="I1336" s="577">
        <v>0</v>
      </c>
      <c r="J1336" s="23"/>
      <c r="K1336" s="23"/>
      <c r="L1336" s="23"/>
      <c r="M1336" s="69"/>
      <c r="N1336" s="68">
        <v>0</v>
      </c>
      <c r="O1336" s="23"/>
      <c r="P1336" s="23"/>
      <c r="Q1336" s="23"/>
      <c r="R1336" s="23"/>
      <c r="S1336" s="23"/>
      <c r="T1336" s="64">
        <v>2984</v>
      </c>
      <c r="U1336" s="290">
        <f t="shared" si="398"/>
        <v>5666</v>
      </c>
      <c r="V1336" s="21">
        <v>2500</v>
      </c>
      <c r="W1336" s="22">
        <f t="shared" si="399"/>
        <v>3166</v>
      </c>
      <c r="X1336" s="22">
        <f t="shared" si="400"/>
        <v>1733</v>
      </c>
      <c r="Y1336" s="22">
        <f t="shared" si="401"/>
        <v>1433</v>
      </c>
      <c r="Z1336" s="22">
        <f t="shared" si="402"/>
        <v>17500</v>
      </c>
      <c r="AA1336" s="22">
        <f t="shared" si="403"/>
        <v>12131</v>
      </c>
      <c r="AB1336" s="120">
        <f t="shared" si="404"/>
        <v>10031</v>
      </c>
    </row>
    <row r="1337" spans="1:28" x14ac:dyDescent="0.25">
      <c r="A1337" s="116"/>
      <c r="B1337" s="550">
        <v>42391</v>
      </c>
      <c r="C1337" s="572">
        <v>46525</v>
      </c>
      <c r="D1337" s="23"/>
      <c r="E1337" s="116" t="s">
        <v>826</v>
      </c>
      <c r="F1337" s="116">
        <v>15</v>
      </c>
      <c r="G1337" s="557">
        <v>79275</v>
      </c>
      <c r="H1337" s="558" t="s">
        <v>402</v>
      </c>
      <c r="I1337" s="68">
        <v>0</v>
      </c>
      <c r="J1337" s="23"/>
      <c r="K1337" s="23"/>
      <c r="L1337" s="23"/>
      <c r="M1337" s="69"/>
      <c r="N1337" s="68"/>
      <c r="O1337" s="23">
        <v>0</v>
      </c>
      <c r="P1337" s="23"/>
      <c r="Q1337" s="23"/>
      <c r="R1337" s="23"/>
      <c r="S1337" s="23"/>
      <c r="T1337" s="64"/>
      <c r="U1337" s="290">
        <f t="shared" si="398"/>
        <v>5285</v>
      </c>
      <c r="V1337" s="21">
        <v>2500</v>
      </c>
      <c r="W1337" s="22">
        <f t="shared" si="399"/>
        <v>2785</v>
      </c>
      <c r="X1337" s="22">
        <f t="shared" si="400"/>
        <v>1542.5</v>
      </c>
      <c r="Y1337" s="22">
        <f t="shared" si="401"/>
        <v>1242.5</v>
      </c>
      <c r="Z1337" s="22">
        <f t="shared" si="402"/>
        <v>37500</v>
      </c>
      <c r="AA1337" s="22">
        <f t="shared" si="403"/>
        <v>23137.5</v>
      </c>
      <c r="AB1337" s="120">
        <f t="shared" si="404"/>
        <v>18637.5</v>
      </c>
    </row>
    <row r="1338" spans="1:28" ht="15.75" thickBot="1" x14ac:dyDescent="0.3">
      <c r="A1338" s="23"/>
      <c r="B1338" s="549">
        <v>42391</v>
      </c>
      <c r="C1338" s="544">
        <v>46526</v>
      </c>
      <c r="D1338" s="155"/>
      <c r="E1338" s="94" t="s">
        <v>677</v>
      </c>
      <c r="F1338" s="94">
        <v>7</v>
      </c>
      <c r="G1338" s="232">
        <v>39662</v>
      </c>
      <c r="H1338" s="94" t="s">
        <v>25</v>
      </c>
      <c r="I1338" s="155">
        <v>0</v>
      </c>
      <c r="J1338" s="23"/>
      <c r="K1338" s="23"/>
      <c r="L1338" s="94"/>
      <c r="M1338" s="69"/>
      <c r="N1338" s="68">
        <v>0</v>
      </c>
      <c r="O1338" s="23"/>
      <c r="P1338" s="23"/>
      <c r="Q1338" s="23"/>
      <c r="R1338" s="23"/>
      <c r="S1338" s="23"/>
      <c r="T1338" s="64">
        <v>2985</v>
      </c>
      <c r="U1338" s="291">
        <f t="shared" si="398"/>
        <v>5666</v>
      </c>
      <c r="V1338" s="121">
        <v>2500</v>
      </c>
      <c r="W1338" s="122">
        <f t="shared" si="399"/>
        <v>3166</v>
      </c>
      <c r="X1338" s="122">
        <f t="shared" si="400"/>
        <v>1733</v>
      </c>
      <c r="Y1338" s="122">
        <f t="shared" si="401"/>
        <v>1433</v>
      </c>
      <c r="Z1338" s="122">
        <f t="shared" si="402"/>
        <v>17500</v>
      </c>
      <c r="AA1338" s="122">
        <f t="shared" si="403"/>
        <v>12131</v>
      </c>
      <c r="AB1338" s="123">
        <f t="shared" si="404"/>
        <v>10031</v>
      </c>
    </row>
    <row r="1339" spans="1:28" x14ac:dyDescent="0.25">
      <c r="A1339" s="32"/>
      <c r="B1339" s="31">
        <v>42391</v>
      </c>
      <c r="C1339" s="16">
        <v>46527</v>
      </c>
      <c r="D1339" s="23">
        <v>10365</v>
      </c>
      <c r="E1339" s="23" t="s">
        <v>101</v>
      </c>
      <c r="F1339" s="23">
        <v>14</v>
      </c>
      <c r="G1339" s="231"/>
      <c r="H1339" s="23" t="s">
        <v>50</v>
      </c>
      <c r="I1339" s="23">
        <v>0</v>
      </c>
      <c r="J1339" s="23"/>
      <c r="K1339" s="23"/>
      <c r="L1339" s="23"/>
      <c r="M1339" s="69"/>
      <c r="N1339" s="68"/>
      <c r="O1339" s="23">
        <v>0</v>
      </c>
      <c r="P1339" s="23"/>
      <c r="Q1339" s="23"/>
      <c r="R1339" s="23"/>
      <c r="S1339" s="23"/>
      <c r="T1339" s="69"/>
    </row>
    <row r="1340" spans="1:28" ht="15.75" thickBot="1" x14ac:dyDescent="0.3">
      <c r="A1340" s="94"/>
      <c r="B1340" s="31">
        <v>42391</v>
      </c>
      <c r="C1340" s="16">
        <v>46528</v>
      </c>
      <c r="D1340" s="23">
        <v>10367</v>
      </c>
      <c r="E1340" s="23" t="s">
        <v>90</v>
      </c>
      <c r="F1340" s="23">
        <v>14</v>
      </c>
      <c r="G1340" s="231"/>
      <c r="H1340" s="23" t="s">
        <v>50</v>
      </c>
      <c r="I1340" s="23">
        <v>0</v>
      </c>
      <c r="J1340" s="23"/>
      <c r="K1340" s="23"/>
      <c r="L1340" s="23"/>
      <c r="M1340" s="69"/>
      <c r="N1340" s="68"/>
      <c r="O1340" s="23">
        <v>0</v>
      </c>
      <c r="P1340" s="23"/>
      <c r="Q1340" s="23"/>
      <c r="R1340" s="23"/>
      <c r="S1340" s="23"/>
      <c r="T1340" s="69"/>
    </row>
    <row r="1341" spans="1:28" x14ac:dyDescent="0.25">
      <c r="A1341" s="23"/>
      <c r="B1341" s="41">
        <v>42391</v>
      </c>
      <c r="C1341" s="350">
        <v>46529</v>
      </c>
      <c r="D1341" s="579"/>
      <c r="E1341" s="32" t="s">
        <v>841</v>
      </c>
      <c r="F1341" s="32">
        <v>21</v>
      </c>
      <c r="G1341" s="234">
        <v>118986</v>
      </c>
      <c r="H1341" s="32" t="s">
        <v>25</v>
      </c>
      <c r="I1341" s="579">
        <v>0</v>
      </c>
      <c r="J1341" s="23"/>
      <c r="K1341" s="23"/>
      <c r="L1341" s="32"/>
      <c r="M1341" s="69"/>
      <c r="N1341" s="68">
        <v>0</v>
      </c>
      <c r="O1341" s="23"/>
      <c r="P1341" s="23"/>
      <c r="Q1341" s="23"/>
      <c r="R1341" s="23"/>
      <c r="S1341" s="23"/>
      <c r="T1341" s="64">
        <v>2986</v>
      </c>
      <c r="U1341" s="289">
        <f t="shared" ref="U1341:U1342" si="405">+G1341/F1341</f>
        <v>5666</v>
      </c>
      <c r="V1341" s="117">
        <v>2500</v>
      </c>
      <c r="W1341" s="118">
        <f>+U1341-V1341</f>
        <v>3166</v>
      </c>
      <c r="X1341" s="118">
        <f>+W1341-Y1341</f>
        <v>1733</v>
      </c>
      <c r="Y1341" s="118">
        <f>(U1341-5000)/2+1100</f>
        <v>1433</v>
      </c>
      <c r="Z1341" s="118">
        <f>+V1341*F1341</f>
        <v>52500</v>
      </c>
      <c r="AA1341" s="118">
        <f>+X1341*F1341</f>
        <v>36393</v>
      </c>
      <c r="AB1341" s="119">
        <f>+Y1341*F1341</f>
        <v>30093</v>
      </c>
    </row>
    <row r="1342" spans="1:28" ht="15.75" thickBot="1" x14ac:dyDescent="0.3">
      <c r="A1342" s="23"/>
      <c r="B1342" s="31">
        <v>42391</v>
      </c>
      <c r="C1342" s="240">
        <v>46530</v>
      </c>
      <c r="D1342" s="577"/>
      <c r="E1342" s="23" t="s">
        <v>842</v>
      </c>
      <c r="F1342" s="23">
        <v>7</v>
      </c>
      <c r="G1342" s="231">
        <v>39662</v>
      </c>
      <c r="H1342" s="23" t="s">
        <v>25</v>
      </c>
      <c r="I1342" s="577">
        <v>0</v>
      </c>
      <c r="J1342" s="23"/>
      <c r="K1342" s="23"/>
      <c r="L1342" s="23"/>
      <c r="M1342" s="69"/>
      <c r="N1342" s="68">
        <v>0</v>
      </c>
      <c r="O1342" s="23"/>
      <c r="P1342" s="23"/>
      <c r="Q1342" s="23"/>
      <c r="R1342" s="23"/>
      <c r="S1342" s="23"/>
      <c r="T1342" s="64">
        <v>2987</v>
      </c>
      <c r="U1342" s="291">
        <f t="shared" si="405"/>
        <v>5666</v>
      </c>
      <c r="V1342" s="121">
        <v>2500</v>
      </c>
      <c r="W1342" s="122">
        <f>+U1342-V1342</f>
        <v>3166</v>
      </c>
      <c r="X1342" s="122">
        <f>+W1342-Y1342</f>
        <v>1733</v>
      </c>
      <c r="Y1342" s="122">
        <f>(U1342-5000)/2+1100</f>
        <v>1433</v>
      </c>
      <c r="Z1342" s="122">
        <f>+V1342*F1342</f>
        <v>17500</v>
      </c>
      <c r="AA1342" s="122">
        <f>+X1342*F1342</f>
        <v>12131</v>
      </c>
      <c r="AB1342" s="123">
        <f>+Y1342*F1342</f>
        <v>10031</v>
      </c>
    </row>
    <row r="1343" spans="1:28" x14ac:dyDescent="0.25">
      <c r="A1343" s="32"/>
      <c r="B1343" s="550">
        <v>42391</v>
      </c>
      <c r="C1343" s="233">
        <v>46531</v>
      </c>
      <c r="D1343" s="94"/>
      <c r="E1343" s="116" t="s">
        <v>138</v>
      </c>
      <c r="F1343" s="116">
        <v>15</v>
      </c>
      <c r="G1343" s="557"/>
      <c r="H1343" s="558" t="s">
        <v>51</v>
      </c>
      <c r="I1343" s="228">
        <v>0</v>
      </c>
      <c r="J1343" s="23"/>
      <c r="K1343" s="23"/>
      <c r="L1343" s="94"/>
      <c r="M1343" s="69"/>
      <c r="N1343" s="68">
        <v>0</v>
      </c>
      <c r="O1343" s="23"/>
      <c r="P1343" s="23"/>
      <c r="Q1343" s="23"/>
      <c r="R1343" s="23"/>
      <c r="S1343" s="23"/>
      <c r="T1343" s="69"/>
    </row>
    <row r="1344" spans="1:28" ht="15.75" thickBot="1" x14ac:dyDescent="0.3">
      <c r="A1344" s="23"/>
      <c r="B1344" s="31">
        <v>42391</v>
      </c>
      <c r="C1344" s="16">
        <v>46532</v>
      </c>
      <c r="D1344" s="23">
        <v>10366</v>
      </c>
      <c r="E1344" s="23" t="s">
        <v>117</v>
      </c>
      <c r="F1344" s="23">
        <v>14</v>
      </c>
      <c r="G1344" s="231"/>
      <c r="H1344" s="23" t="s">
        <v>50</v>
      </c>
      <c r="I1344" s="23">
        <v>0</v>
      </c>
      <c r="J1344" s="23"/>
      <c r="K1344" s="23"/>
      <c r="L1344" s="23"/>
      <c r="M1344" s="69"/>
      <c r="N1344" s="68">
        <v>0</v>
      </c>
      <c r="O1344" s="23"/>
      <c r="P1344" s="23"/>
      <c r="Q1344" s="23"/>
      <c r="R1344" s="23"/>
      <c r="S1344" s="23"/>
      <c r="T1344" s="69"/>
    </row>
    <row r="1345" spans="1:28" x14ac:dyDescent="0.25">
      <c r="A1345" s="94"/>
      <c r="B1345" s="550">
        <v>42391</v>
      </c>
      <c r="C1345" s="572">
        <v>46533</v>
      </c>
      <c r="D1345" s="32"/>
      <c r="E1345" s="116" t="s">
        <v>633</v>
      </c>
      <c r="F1345" s="233">
        <v>15</v>
      </c>
      <c r="G1345" s="557">
        <v>76500</v>
      </c>
      <c r="H1345" s="558" t="s">
        <v>672</v>
      </c>
      <c r="I1345" s="78">
        <v>0</v>
      </c>
      <c r="J1345" s="23"/>
      <c r="K1345" s="23"/>
      <c r="L1345" s="32"/>
      <c r="M1345" s="69"/>
      <c r="N1345" s="68">
        <v>0</v>
      </c>
      <c r="O1345" s="23"/>
      <c r="P1345" s="23"/>
      <c r="Q1345" s="23"/>
      <c r="R1345" s="23"/>
      <c r="S1345" s="23"/>
      <c r="T1345" s="64"/>
      <c r="U1345" s="289">
        <f t="shared" ref="U1345:U1349" si="406">+G1345/F1345</f>
        <v>5100</v>
      </c>
      <c r="V1345" s="117">
        <v>2500</v>
      </c>
      <c r="W1345" s="118">
        <f>+U1345-V1345</f>
        <v>2600</v>
      </c>
      <c r="X1345" s="118">
        <f>+W1345-Y1345</f>
        <v>1450</v>
      </c>
      <c r="Y1345" s="118">
        <f>(U1345-5000)/2+1100</f>
        <v>1150</v>
      </c>
      <c r="Z1345" s="118">
        <f>+V1345*F1345</f>
        <v>37500</v>
      </c>
      <c r="AA1345" s="118">
        <f>+X1345*F1345</f>
        <v>21750</v>
      </c>
      <c r="AB1345" s="119">
        <f>+Y1345*F1345</f>
        <v>17250</v>
      </c>
    </row>
    <row r="1346" spans="1:28" x14ac:dyDescent="0.25">
      <c r="A1346" s="23"/>
      <c r="B1346" s="31">
        <v>42391</v>
      </c>
      <c r="C1346" s="240">
        <v>46534</v>
      </c>
      <c r="D1346" s="577"/>
      <c r="E1346" s="23" t="s">
        <v>66</v>
      </c>
      <c r="F1346" s="23">
        <v>7</v>
      </c>
      <c r="G1346" s="231">
        <v>39662</v>
      </c>
      <c r="H1346" s="23" t="s">
        <v>25</v>
      </c>
      <c r="I1346" s="577">
        <v>0</v>
      </c>
      <c r="J1346" s="23"/>
      <c r="K1346" s="23"/>
      <c r="L1346" s="23"/>
      <c r="M1346" s="69"/>
      <c r="N1346" s="68"/>
      <c r="O1346" s="23">
        <v>0</v>
      </c>
      <c r="P1346" s="23"/>
      <c r="Q1346" s="23"/>
      <c r="R1346" s="23"/>
      <c r="S1346" s="23"/>
      <c r="T1346" s="64">
        <v>2988</v>
      </c>
      <c r="U1346" s="290">
        <f t="shared" si="406"/>
        <v>5666</v>
      </c>
      <c r="V1346" s="21">
        <v>2500</v>
      </c>
      <c r="W1346" s="22">
        <f>+U1346-V1346</f>
        <v>3166</v>
      </c>
      <c r="X1346" s="22">
        <f>+W1346-Y1346</f>
        <v>1733</v>
      </c>
      <c r="Y1346" s="22">
        <f>(U1346-5000)/2+1100</f>
        <v>1433</v>
      </c>
      <c r="Z1346" s="22">
        <f>+V1346*F1346</f>
        <v>17500</v>
      </c>
      <c r="AA1346" s="22">
        <f>+X1346*F1346</f>
        <v>12131</v>
      </c>
      <c r="AB1346" s="120">
        <f>+Y1346*F1346</f>
        <v>10031</v>
      </c>
    </row>
    <row r="1347" spans="1:28" x14ac:dyDescent="0.25">
      <c r="A1347" s="32"/>
      <c r="B1347" s="41">
        <v>42391</v>
      </c>
      <c r="C1347" s="572">
        <v>46535</v>
      </c>
      <c r="D1347" s="23"/>
      <c r="E1347" s="32" t="s">
        <v>167</v>
      </c>
      <c r="F1347" s="24">
        <v>15</v>
      </c>
      <c r="G1347" s="234">
        <v>76500</v>
      </c>
      <c r="H1347" s="77" t="s">
        <v>672</v>
      </c>
      <c r="I1347" s="68">
        <v>0</v>
      </c>
      <c r="J1347" s="23"/>
      <c r="K1347" s="23"/>
      <c r="L1347" s="23"/>
      <c r="M1347" s="69"/>
      <c r="N1347" s="68">
        <v>0</v>
      </c>
      <c r="O1347" s="23"/>
      <c r="P1347" s="23"/>
      <c r="Q1347" s="23"/>
      <c r="R1347" s="23"/>
      <c r="S1347" s="23"/>
      <c r="T1347" s="64"/>
      <c r="U1347" s="290">
        <f t="shared" si="406"/>
        <v>5100</v>
      </c>
      <c r="V1347" s="21">
        <v>2500</v>
      </c>
      <c r="W1347" s="22">
        <f>+U1347-V1347</f>
        <v>2600</v>
      </c>
      <c r="X1347" s="22">
        <f>+W1347-Y1347</f>
        <v>1450</v>
      </c>
      <c r="Y1347" s="22">
        <f>(U1347-5000)/2+1100</f>
        <v>1150</v>
      </c>
      <c r="Z1347" s="22">
        <f>+V1347*F1347</f>
        <v>37500</v>
      </c>
      <c r="AA1347" s="22">
        <f>+X1347*F1347</f>
        <v>21750</v>
      </c>
      <c r="AB1347" s="120">
        <f>+Y1347*F1347</f>
        <v>17250</v>
      </c>
    </row>
    <row r="1348" spans="1:28" x14ac:dyDescent="0.25">
      <c r="A1348" s="23"/>
      <c r="B1348" s="41">
        <v>42391</v>
      </c>
      <c r="C1348" s="544">
        <v>46536</v>
      </c>
      <c r="D1348" s="23"/>
      <c r="E1348" s="23" t="s">
        <v>761</v>
      </c>
      <c r="F1348" s="16">
        <v>29</v>
      </c>
      <c r="G1348" s="231">
        <v>147900</v>
      </c>
      <c r="H1348" s="64" t="s">
        <v>672</v>
      </c>
      <c r="I1348" s="68">
        <v>0</v>
      </c>
      <c r="J1348" s="23"/>
      <c r="K1348" s="23"/>
      <c r="L1348" s="23"/>
      <c r="M1348" s="69"/>
      <c r="N1348" s="68"/>
      <c r="O1348" s="23">
        <v>0</v>
      </c>
      <c r="P1348" s="23"/>
      <c r="Q1348" s="23"/>
      <c r="R1348" s="23"/>
      <c r="S1348" s="23"/>
      <c r="T1348" s="64"/>
      <c r="U1348" s="290">
        <f t="shared" si="406"/>
        <v>5100</v>
      </c>
      <c r="V1348" s="21">
        <v>2500</v>
      </c>
      <c r="W1348" s="22">
        <f>+U1348-V1348</f>
        <v>2600</v>
      </c>
      <c r="X1348" s="22">
        <f>+W1348-Y1348</f>
        <v>1450</v>
      </c>
      <c r="Y1348" s="22">
        <f>(U1348-5000)/2+1100</f>
        <v>1150</v>
      </c>
      <c r="Z1348" s="22">
        <f>+V1348*F1348</f>
        <v>72500</v>
      </c>
      <c r="AA1348" s="22">
        <f>+X1348*F1348</f>
        <v>42050</v>
      </c>
      <c r="AB1348" s="120">
        <f>+Y1348*F1348</f>
        <v>33350</v>
      </c>
    </row>
    <row r="1349" spans="1:28" ht="15.75" thickBot="1" x14ac:dyDescent="0.3">
      <c r="A1349" s="23"/>
      <c r="B1349" s="550">
        <v>42391</v>
      </c>
      <c r="C1349" s="544">
        <v>46537</v>
      </c>
      <c r="D1349" s="94"/>
      <c r="E1349" s="94" t="s">
        <v>671</v>
      </c>
      <c r="F1349" s="56">
        <v>15</v>
      </c>
      <c r="G1349" s="232">
        <v>76500</v>
      </c>
      <c r="H1349" s="106" t="s">
        <v>672</v>
      </c>
      <c r="I1349" s="228">
        <v>0</v>
      </c>
      <c r="J1349" s="23"/>
      <c r="K1349" s="23"/>
      <c r="L1349" s="94"/>
      <c r="M1349" s="69"/>
      <c r="N1349" s="68">
        <v>0</v>
      </c>
      <c r="O1349" s="23"/>
      <c r="P1349" s="23"/>
      <c r="Q1349" s="23"/>
      <c r="R1349" s="23"/>
      <c r="S1349" s="23"/>
      <c r="T1349" s="64"/>
      <c r="U1349" s="291">
        <f t="shared" si="406"/>
        <v>5100</v>
      </c>
      <c r="V1349" s="121">
        <v>2500</v>
      </c>
      <c r="W1349" s="122">
        <f>+U1349-V1349</f>
        <v>2600</v>
      </c>
      <c r="X1349" s="122">
        <f>+W1349-Y1349</f>
        <v>1450</v>
      </c>
      <c r="Y1349" s="122">
        <f>(U1349-5000)/2+1100</f>
        <v>1150</v>
      </c>
      <c r="Z1349" s="122">
        <f>+V1349*F1349</f>
        <v>37500</v>
      </c>
      <c r="AA1349" s="122">
        <f>+X1349*F1349</f>
        <v>21750</v>
      </c>
      <c r="AB1349" s="123">
        <f>+Y1349*F1349</f>
        <v>17250</v>
      </c>
    </row>
    <row r="1350" spans="1:28" x14ac:dyDescent="0.25">
      <c r="A1350" s="94"/>
      <c r="B1350" s="31">
        <v>42391</v>
      </c>
      <c r="C1350" s="16">
        <v>46538</v>
      </c>
      <c r="D1350" s="23">
        <v>10368</v>
      </c>
      <c r="E1350" s="23" t="s">
        <v>843</v>
      </c>
      <c r="F1350" s="23">
        <v>14</v>
      </c>
      <c r="G1350" s="231"/>
      <c r="H1350" s="23" t="s">
        <v>50</v>
      </c>
      <c r="I1350" s="23">
        <v>0</v>
      </c>
      <c r="J1350" s="23"/>
      <c r="K1350" s="23"/>
      <c r="L1350" s="23"/>
      <c r="M1350" s="69"/>
      <c r="N1350" s="68"/>
      <c r="O1350" s="23">
        <v>0</v>
      </c>
      <c r="P1350" s="23"/>
      <c r="Q1350" s="23"/>
      <c r="R1350" s="23"/>
      <c r="S1350" s="23"/>
      <c r="T1350" s="69"/>
    </row>
    <row r="1351" spans="1:28" ht="15.75" thickBot="1" x14ac:dyDescent="0.3">
      <c r="A1351" s="94"/>
      <c r="B1351" s="550">
        <v>42391</v>
      </c>
      <c r="C1351" s="572">
        <v>46539</v>
      </c>
      <c r="D1351" s="579"/>
      <c r="E1351" s="116" t="s">
        <v>834</v>
      </c>
      <c r="F1351" s="116">
        <v>8</v>
      </c>
      <c r="G1351" s="557">
        <v>48800</v>
      </c>
      <c r="H1351" s="116" t="s">
        <v>839</v>
      </c>
      <c r="I1351" s="579"/>
      <c r="J1351" s="23">
        <v>0</v>
      </c>
      <c r="K1351" s="23"/>
      <c r="L1351" s="32"/>
      <c r="M1351" s="69"/>
      <c r="N1351" s="68"/>
      <c r="O1351" s="23">
        <v>0</v>
      </c>
      <c r="P1351" s="23"/>
      <c r="Q1351" s="23"/>
      <c r="R1351" s="23"/>
      <c r="S1351" s="23"/>
      <c r="T1351" s="69"/>
      <c r="U1351" s="291">
        <f t="shared" ref="U1351" si="407">+G1351/F1351</f>
        <v>6100</v>
      </c>
      <c r="V1351" s="121">
        <v>2500</v>
      </c>
      <c r="W1351" s="122">
        <f t="shared" ref="W1351:W1357" si="408">+U1351-V1351</f>
        <v>3600</v>
      </c>
      <c r="X1351" s="122">
        <f t="shared" ref="X1351:X1357" si="409">+W1351-Y1351</f>
        <v>2167</v>
      </c>
      <c r="Y1351" s="122">
        <f>((U1351-5000)-434)/2+1100</f>
        <v>1433</v>
      </c>
      <c r="Z1351" s="122">
        <f t="shared" ref="Z1351:Z1357" si="410">+V1351*F1351</f>
        <v>20000</v>
      </c>
      <c r="AA1351" s="122">
        <f t="shared" ref="AA1351:AA1357" si="411">+X1351*F1351</f>
        <v>17336</v>
      </c>
      <c r="AB1351" s="123">
        <f t="shared" ref="AB1351:AB1357" si="412">+Y1351*F1351</f>
        <v>11464</v>
      </c>
    </row>
    <row r="1352" spans="1:28" ht="15.75" thickBot="1" x14ac:dyDescent="0.3">
      <c r="A1352" s="23"/>
      <c r="B1352" s="31">
        <v>42391</v>
      </c>
      <c r="C1352" s="240">
        <v>46540</v>
      </c>
      <c r="D1352" s="577"/>
      <c r="E1352" s="23" t="s">
        <v>180</v>
      </c>
      <c r="F1352" s="23">
        <v>7</v>
      </c>
      <c r="G1352" s="231">
        <v>39662</v>
      </c>
      <c r="H1352" s="23" t="s">
        <v>25</v>
      </c>
      <c r="I1352" s="577">
        <v>0</v>
      </c>
      <c r="J1352" s="23"/>
      <c r="K1352" s="23"/>
      <c r="L1352" s="23"/>
      <c r="M1352" s="69"/>
      <c r="N1352" s="68">
        <v>0</v>
      </c>
      <c r="O1352" s="23"/>
      <c r="P1352" s="23"/>
      <c r="Q1352" s="23"/>
      <c r="R1352" s="23"/>
      <c r="S1352" s="23"/>
      <c r="T1352" s="64">
        <v>2989</v>
      </c>
      <c r="U1352" s="292">
        <f t="shared" ref="U1352:U1354" si="413">+G1352/F1352</f>
        <v>5666</v>
      </c>
      <c r="V1352" s="124">
        <v>2500</v>
      </c>
      <c r="W1352" s="125">
        <f t="shared" si="408"/>
        <v>3166</v>
      </c>
      <c r="X1352" s="125">
        <f t="shared" si="409"/>
        <v>1733</v>
      </c>
      <c r="Y1352" s="125">
        <f>(U1352-5000)/2+1100</f>
        <v>1433</v>
      </c>
      <c r="Z1352" s="125">
        <f t="shared" si="410"/>
        <v>17500</v>
      </c>
      <c r="AA1352" s="125">
        <f t="shared" si="411"/>
        <v>12131</v>
      </c>
      <c r="AB1352" s="126">
        <f t="shared" si="412"/>
        <v>10031</v>
      </c>
    </row>
    <row r="1353" spans="1:28" ht="15.75" thickBot="1" x14ac:dyDescent="0.3">
      <c r="A1353" s="32"/>
      <c r="B1353" s="41">
        <v>42391</v>
      </c>
      <c r="C1353" s="350">
        <v>46541</v>
      </c>
      <c r="D1353" s="577"/>
      <c r="E1353" s="32" t="s">
        <v>835</v>
      </c>
      <c r="F1353" s="32">
        <v>15</v>
      </c>
      <c r="G1353" s="234">
        <v>91500</v>
      </c>
      <c r="H1353" s="32" t="s">
        <v>839</v>
      </c>
      <c r="I1353" s="577"/>
      <c r="J1353" s="23">
        <v>0</v>
      </c>
      <c r="K1353" s="23"/>
      <c r="L1353" s="23"/>
      <c r="M1353" s="69"/>
      <c r="N1353" s="68"/>
      <c r="O1353" s="23">
        <v>0</v>
      </c>
      <c r="P1353" s="23"/>
      <c r="Q1353" s="23"/>
      <c r="R1353" s="23"/>
      <c r="S1353" s="23"/>
      <c r="T1353" s="69"/>
      <c r="U1353" s="291">
        <f t="shared" si="413"/>
        <v>6100</v>
      </c>
      <c r="V1353" s="121">
        <v>2500</v>
      </c>
      <c r="W1353" s="122">
        <f t="shared" si="408"/>
        <v>3600</v>
      </c>
      <c r="X1353" s="122">
        <f t="shared" si="409"/>
        <v>2167</v>
      </c>
      <c r="Y1353" s="122">
        <f>((U1353-5000)-434)/2+1100</f>
        <v>1433</v>
      </c>
      <c r="Z1353" s="122">
        <f t="shared" si="410"/>
        <v>37500</v>
      </c>
      <c r="AA1353" s="122">
        <f t="shared" si="411"/>
        <v>32505</v>
      </c>
      <c r="AB1353" s="123">
        <f t="shared" si="412"/>
        <v>21495</v>
      </c>
    </row>
    <row r="1354" spans="1:28" ht="15.75" thickBot="1" x14ac:dyDescent="0.3">
      <c r="A1354" s="23"/>
      <c r="B1354" s="31">
        <v>42391</v>
      </c>
      <c r="C1354" s="240">
        <v>46542</v>
      </c>
      <c r="D1354" s="577"/>
      <c r="E1354" s="23" t="s">
        <v>836</v>
      </c>
      <c r="F1354" s="23">
        <v>7</v>
      </c>
      <c r="G1354" s="231">
        <v>42700</v>
      </c>
      <c r="H1354" s="23" t="s">
        <v>839</v>
      </c>
      <c r="I1354" s="577"/>
      <c r="J1354" s="23">
        <v>0</v>
      </c>
      <c r="K1354" s="23"/>
      <c r="L1354" s="23"/>
      <c r="M1354" s="69"/>
      <c r="N1354" s="68">
        <v>0</v>
      </c>
      <c r="O1354" s="23"/>
      <c r="P1354" s="23"/>
      <c r="Q1354" s="23"/>
      <c r="R1354" s="23"/>
      <c r="S1354" s="23"/>
      <c r="T1354" s="69"/>
      <c r="U1354" s="291">
        <f t="shared" si="413"/>
        <v>6100</v>
      </c>
      <c r="V1354" s="121">
        <v>2500</v>
      </c>
      <c r="W1354" s="122">
        <f t="shared" si="408"/>
        <v>3600</v>
      </c>
      <c r="X1354" s="122">
        <f t="shared" si="409"/>
        <v>2167</v>
      </c>
      <c r="Y1354" s="122">
        <f>((U1354-5000)-434)/2+1100</f>
        <v>1433</v>
      </c>
      <c r="Z1354" s="122">
        <f t="shared" si="410"/>
        <v>17500</v>
      </c>
      <c r="AA1354" s="122">
        <f t="shared" si="411"/>
        <v>15169</v>
      </c>
      <c r="AB1354" s="123">
        <f t="shared" si="412"/>
        <v>10031</v>
      </c>
    </row>
    <row r="1355" spans="1:28" x14ac:dyDescent="0.25">
      <c r="A1355" s="116"/>
      <c r="B1355" s="550">
        <v>42391</v>
      </c>
      <c r="C1355" s="572">
        <v>46543</v>
      </c>
      <c r="D1355" s="23"/>
      <c r="E1355" s="116" t="s">
        <v>637</v>
      </c>
      <c r="F1355" s="116">
        <v>15</v>
      </c>
      <c r="G1355" s="557">
        <v>79275</v>
      </c>
      <c r="H1355" s="558" t="s">
        <v>402</v>
      </c>
      <c r="I1355" s="68">
        <v>0</v>
      </c>
      <c r="J1355" s="23"/>
      <c r="K1355" s="23"/>
      <c r="L1355" s="23"/>
      <c r="M1355" s="69"/>
      <c r="N1355" s="68"/>
      <c r="O1355" s="23">
        <v>0</v>
      </c>
      <c r="P1355" s="23"/>
      <c r="Q1355" s="23"/>
      <c r="R1355" s="23"/>
      <c r="S1355" s="23"/>
      <c r="T1355" s="64"/>
      <c r="U1355" s="289">
        <f t="shared" ref="U1355:U1357" si="414">+G1355/F1355</f>
        <v>5285</v>
      </c>
      <c r="V1355" s="117">
        <v>2500</v>
      </c>
      <c r="W1355" s="118">
        <f t="shared" si="408"/>
        <v>2785</v>
      </c>
      <c r="X1355" s="118">
        <f t="shared" si="409"/>
        <v>1542.5</v>
      </c>
      <c r="Y1355" s="118">
        <f>(U1355-5000)/2+1100</f>
        <v>1242.5</v>
      </c>
      <c r="Z1355" s="118">
        <f t="shared" si="410"/>
        <v>37500</v>
      </c>
      <c r="AA1355" s="118">
        <f t="shared" si="411"/>
        <v>23137.5</v>
      </c>
      <c r="AB1355" s="119">
        <f t="shared" si="412"/>
        <v>18637.5</v>
      </c>
    </row>
    <row r="1356" spans="1:28" x14ac:dyDescent="0.25">
      <c r="A1356" s="23"/>
      <c r="B1356" s="31">
        <v>42391</v>
      </c>
      <c r="C1356" s="240">
        <v>46544</v>
      </c>
      <c r="D1356" s="577"/>
      <c r="E1356" s="23" t="s">
        <v>844</v>
      </c>
      <c r="F1356" s="23">
        <v>7</v>
      </c>
      <c r="G1356" s="231">
        <v>39662</v>
      </c>
      <c r="H1356" s="23" t="s">
        <v>25</v>
      </c>
      <c r="I1356" s="577">
        <v>0</v>
      </c>
      <c r="J1356" s="23"/>
      <c r="K1356" s="23"/>
      <c r="L1356" s="23"/>
      <c r="M1356" s="69"/>
      <c r="N1356" s="68"/>
      <c r="O1356" s="23">
        <v>0</v>
      </c>
      <c r="P1356" s="23"/>
      <c r="Q1356" s="23"/>
      <c r="R1356" s="23"/>
      <c r="S1356" s="23"/>
      <c r="T1356" s="64">
        <v>2976</v>
      </c>
      <c r="U1356" s="290">
        <f t="shared" si="414"/>
        <v>5666</v>
      </c>
      <c r="V1356" s="21">
        <v>2500</v>
      </c>
      <c r="W1356" s="22">
        <f t="shared" si="408"/>
        <v>3166</v>
      </c>
      <c r="X1356" s="22">
        <f t="shared" si="409"/>
        <v>1733</v>
      </c>
      <c r="Y1356" s="22">
        <f>(U1356-5000)/2+1100</f>
        <v>1433</v>
      </c>
      <c r="Z1356" s="22">
        <f t="shared" si="410"/>
        <v>17500</v>
      </c>
      <c r="AA1356" s="22">
        <f t="shared" si="411"/>
        <v>12131</v>
      </c>
      <c r="AB1356" s="120">
        <f t="shared" si="412"/>
        <v>10031</v>
      </c>
    </row>
    <row r="1357" spans="1:28" ht="15.75" thickBot="1" x14ac:dyDescent="0.3">
      <c r="A1357" s="32"/>
      <c r="B1357" s="550">
        <v>42391</v>
      </c>
      <c r="C1357" s="572">
        <v>46545</v>
      </c>
      <c r="D1357" s="94"/>
      <c r="E1357" s="116" t="s">
        <v>826</v>
      </c>
      <c r="F1357" s="116">
        <v>15</v>
      </c>
      <c r="G1357" s="557">
        <v>79275</v>
      </c>
      <c r="H1357" s="558" t="s">
        <v>402</v>
      </c>
      <c r="I1357" s="228">
        <v>0</v>
      </c>
      <c r="J1357" s="23"/>
      <c r="K1357" s="23"/>
      <c r="L1357" s="94"/>
      <c r="M1357" s="69"/>
      <c r="N1357" s="68">
        <v>0</v>
      </c>
      <c r="O1357" s="23"/>
      <c r="P1357" s="23"/>
      <c r="Q1357" s="23"/>
      <c r="R1357" s="23"/>
      <c r="S1357" s="23"/>
      <c r="T1357" s="64"/>
      <c r="U1357" s="291">
        <f t="shared" si="414"/>
        <v>5285</v>
      </c>
      <c r="V1357" s="121">
        <v>2500</v>
      </c>
      <c r="W1357" s="122">
        <f t="shared" si="408"/>
        <v>2785</v>
      </c>
      <c r="X1357" s="122">
        <f t="shared" si="409"/>
        <v>1542.5</v>
      </c>
      <c r="Y1357" s="122">
        <f>(U1357-5000)/2+1100</f>
        <v>1242.5</v>
      </c>
      <c r="Z1357" s="122">
        <f t="shared" si="410"/>
        <v>37500</v>
      </c>
      <c r="AA1357" s="122">
        <f t="shared" si="411"/>
        <v>23137.5</v>
      </c>
      <c r="AB1357" s="123">
        <f t="shared" si="412"/>
        <v>18637.5</v>
      </c>
    </row>
    <row r="1358" spans="1:28" x14ac:dyDescent="0.25">
      <c r="A1358" s="23"/>
      <c r="B1358" s="31">
        <v>42391</v>
      </c>
      <c r="C1358" s="16">
        <v>46546</v>
      </c>
      <c r="D1358" s="23">
        <v>10369</v>
      </c>
      <c r="E1358" s="23" t="s">
        <v>97</v>
      </c>
      <c r="F1358" s="23">
        <v>24</v>
      </c>
      <c r="G1358" s="231"/>
      <c r="H1358" s="23" t="s">
        <v>50</v>
      </c>
      <c r="I1358" s="23"/>
      <c r="J1358" s="23"/>
      <c r="K1358" s="23"/>
      <c r="L1358" s="23">
        <v>0</v>
      </c>
      <c r="M1358" s="69"/>
      <c r="N1358" s="68"/>
      <c r="O1358" s="23">
        <v>0</v>
      </c>
      <c r="P1358" s="23"/>
      <c r="Q1358" s="23"/>
      <c r="R1358" s="23"/>
      <c r="S1358" s="23"/>
      <c r="T1358" s="69"/>
    </row>
    <row r="1359" spans="1:28" x14ac:dyDescent="0.25">
      <c r="A1359" s="23"/>
      <c r="B1359" s="31">
        <v>42391</v>
      </c>
      <c r="C1359" s="16">
        <v>46547</v>
      </c>
      <c r="D1359" s="23">
        <v>10334</v>
      </c>
      <c r="E1359" s="23" t="s">
        <v>113</v>
      </c>
      <c r="F1359" s="23">
        <v>14</v>
      </c>
      <c r="G1359" s="231"/>
      <c r="H1359" s="23" t="s">
        <v>50</v>
      </c>
      <c r="I1359" s="23"/>
      <c r="J1359" s="23"/>
      <c r="K1359" s="23"/>
      <c r="L1359" s="23">
        <v>0</v>
      </c>
      <c r="M1359" s="69"/>
      <c r="N1359" s="68"/>
      <c r="O1359" s="23">
        <v>0</v>
      </c>
      <c r="P1359" s="23"/>
      <c r="Q1359" s="23"/>
      <c r="R1359" s="23"/>
      <c r="S1359" s="23"/>
      <c r="T1359" s="69"/>
    </row>
    <row r="1360" spans="1:28" ht="15.75" thickBot="1" x14ac:dyDescent="0.3">
      <c r="A1360" s="94"/>
      <c r="B1360" s="31">
        <v>42391</v>
      </c>
      <c r="C1360" s="16">
        <v>46548</v>
      </c>
      <c r="D1360" s="23">
        <v>10372</v>
      </c>
      <c r="E1360" s="23" t="s">
        <v>202</v>
      </c>
      <c r="F1360" s="23">
        <v>14</v>
      </c>
      <c r="G1360" s="231"/>
      <c r="H1360" s="23" t="s">
        <v>50</v>
      </c>
      <c r="I1360" s="23"/>
      <c r="J1360" s="23"/>
      <c r="K1360" s="23"/>
      <c r="L1360" s="23">
        <v>0</v>
      </c>
      <c r="M1360" s="69"/>
      <c r="N1360" s="68">
        <v>0</v>
      </c>
      <c r="O1360" s="23"/>
      <c r="P1360" s="23"/>
      <c r="Q1360" s="23"/>
      <c r="R1360" s="23"/>
      <c r="S1360" s="23"/>
      <c r="T1360" s="69"/>
    </row>
    <row r="1361" spans="1:28" x14ac:dyDescent="0.25">
      <c r="A1361" s="23"/>
      <c r="B1361" s="41">
        <v>42391</v>
      </c>
      <c r="C1361" s="350">
        <v>46549</v>
      </c>
      <c r="D1361" s="579"/>
      <c r="E1361" s="32" t="s">
        <v>63</v>
      </c>
      <c r="F1361" s="32">
        <v>7</v>
      </c>
      <c r="G1361" s="234">
        <v>39662</v>
      </c>
      <c r="H1361" s="32" t="s">
        <v>25</v>
      </c>
      <c r="I1361" s="579">
        <v>0</v>
      </c>
      <c r="J1361" s="23"/>
      <c r="K1361" s="23"/>
      <c r="L1361" s="32"/>
      <c r="M1361" s="69"/>
      <c r="N1361" s="68">
        <v>0</v>
      </c>
      <c r="O1361" s="23"/>
      <c r="P1361" s="23"/>
      <c r="Q1361" s="23"/>
      <c r="R1361" s="23"/>
      <c r="S1361" s="23"/>
      <c r="T1361" s="64">
        <v>2977</v>
      </c>
      <c r="U1361" s="289">
        <f t="shared" ref="U1361:U1365" si="415">+G1361/F1361</f>
        <v>5666</v>
      </c>
      <c r="V1361" s="117">
        <v>2500</v>
      </c>
      <c r="W1361" s="118">
        <f t="shared" ref="W1361:W1367" si="416">+U1361-V1361</f>
        <v>3166</v>
      </c>
      <c r="X1361" s="118">
        <f t="shared" ref="X1361:X1367" si="417">+W1361-Y1361</f>
        <v>1733</v>
      </c>
      <c r="Y1361" s="118">
        <f>(U1361-5000)/2+1100</f>
        <v>1433</v>
      </c>
      <c r="Z1361" s="118">
        <f t="shared" ref="Z1361:Z1367" si="418">+V1361*F1361</f>
        <v>17500</v>
      </c>
      <c r="AA1361" s="118">
        <f t="shared" ref="AA1361:AA1367" si="419">+X1361*F1361</f>
        <v>12131</v>
      </c>
      <c r="AB1361" s="119">
        <f t="shared" ref="AB1361:AB1367" si="420">+Y1361*F1361</f>
        <v>10031</v>
      </c>
    </row>
    <row r="1362" spans="1:28" ht="15.75" thickBot="1" x14ac:dyDescent="0.3">
      <c r="A1362" s="23"/>
      <c r="B1362" s="31">
        <v>42391</v>
      </c>
      <c r="C1362" s="240">
        <v>46550</v>
      </c>
      <c r="D1362" s="577"/>
      <c r="E1362" s="23" t="s">
        <v>833</v>
      </c>
      <c r="F1362" s="23">
        <v>15</v>
      </c>
      <c r="G1362" s="231">
        <v>85000</v>
      </c>
      <c r="H1362" s="23" t="s">
        <v>25</v>
      </c>
      <c r="I1362" s="577">
        <v>0</v>
      </c>
      <c r="J1362" s="23"/>
      <c r="K1362" s="23"/>
      <c r="L1362" s="23"/>
      <c r="M1362" s="69"/>
      <c r="N1362" s="68">
        <v>0</v>
      </c>
      <c r="O1362" s="23"/>
      <c r="P1362" s="23"/>
      <c r="Q1362" s="23"/>
      <c r="R1362" s="23"/>
      <c r="S1362" s="23"/>
      <c r="T1362" s="64">
        <v>2978</v>
      </c>
      <c r="U1362" s="291">
        <f t="shared" si="415"/>
        <v>5666.666666666667</v>
      </c>
      <c r="V1362" s="121">
        <v>2500</v>
      </c>
      <c r="W1362" s="122">
        <f t="shared" si="416"/>
        <v>3166.666666666667</v>
      </c>
      <c r="X1362" s="122">
        <f t="shared" si="417"/>
        <v>1733.3333333333335</v>
      </c>
      <c r="Y1362" s="122">
        <f>(U1362-5000)/2+1100</f>
        <v>1433.3333333333335</v>
      </c>
      <c r="Z1362" s="122">
        <f t="shared" si="418"/>
        <v>37500</v>
      </c>
      <c r="AA1362" s="122">
        <f t="shared" si="419"/>
        <v>26000.000000000004</v>
      </c>
      <c r="AB1362" s="123">
        <f t="shared" si="420"/>
        <v>21500.000000000004</v>
      </c>
    </row>
    <row r="1363" spans="1:28" x14ac:dyDescent="0.25">
      <c r="A1363" s="32"/>
      <c r="B1363" s="41">
        <v>42391</v>
      </c>
      <c r="C1363" s="572">
        <v>46551</v>
      </c>
      <c r="D1363" s="23"/>
      <c r="E1363" s="32" t="s">
        <v>814</v>
      </c>
      <c r="F1363" s="24">
        <v>15</v>
      </c>
      <c r="G1363" s="234">
        <v>76500</v>
      </c>
      <c r="H1363" s="77" t="s">
        <v>672</v>
      </c>
      <c r="I1363" s="68">
        <v>0</v>
      </c>
      <c r="J1363" s="23"/>
      <c r="K1363" s="23"/>
      <c r="L1363" s="23"/>
      <c r="M1363" s="69"/>
      <c r="N1363" s="68">
        <v>0</v>
      </c>
      <c r="O1363" s="23"/>
      <c r="P1363" s="23"/>
      <c r="Q1363" s="23"/>
      <c r="R1363" s="23"/>
      <c r="S1363" s="23"/>
      <c r="T1363" s="64"/>
      <c r="U1363" s="290">
        <f t="shared" si="415"/>
        <v>5100</v>
      </c>
      <c r="V1363" s="21">
        <v>2500</v>
      </c>
      <c r="W1363" s="22">
        <f t="shared" si="416"/>
        <v>2600</v>
      </c>
      <c r="X1363" s="22">
        <f t="shared" si="417"/>
        <v>1450</v>
      </c>
      <c r="Y1363" s="22">
        <f>(U1363-5000)/2+1100</f>
        <v>1150</v>
      </c>
      <c r="Z1363" s="22">
        <f t="shared" si="418"/>
        <v>37500</v>
      </c>
      <c r="AA1363" s="22">
        <f t="shared" si="419"/>
        <v>21750</v>
      </c>
      <c r="AB1363" s="120">
        <f t="shared" si="420"/>
        <v>17250</v>
      </c>
    </row>
    <row r="1364" spans="1:28" ht="15.75" thickBot="1" x14ac:dyDescent="0.3">
      <c r="A1364" s="94"/>
      <c r="B1364" s="550">
        <v>42391</v>
      </c>
      <c r="C1364" s="544">
        <v>46552</v>
      </c>
      <c r="D1364" s="23"/>
      <c r="E1364" s="94" t="s">
        <v>634</v>
      </c>
      <c r="F1364" s="56">
        <v>15</v>
      </c>
      <c r="G1364" s="232">
        <v>76500</v>
      </c>
      <c r="H1364" s="106" t="s">
        <v>672</v>
      </c>
      <c r="I1364" s="68">
        <v>0</v>
      </c>
      <c r="J1364" s="23"/>
      <c r="K1364" s="23"/>
      <c r="L1364" s="23"/>
      <c r="M1364" s="69"/>
      <c r="N1364" s="68">
        <v>0</v>
      </c>
      <c r="O1364" s="23"/>
      <c r="P1364" s="23"/>
      <c r="Q1364" s="23"/>
      <c r="R1364" s="23"/>
      <c r="S1364" s="23"/>
      <c r="T1364" s="64"/>
      <c r="U1364" s="291">
        <f t="shared" si="415"/>
        <v>5100</v>
      </c>
      <c r="V1364" s="121">
        <v>2500</v>
      </c>
      <c r="W1364" s="122">
        <f t="shared" si="416"/>
        <v>2600</v>
      </c>
      <c r="X1364" s="122">
        <f t="shared" si="417"/>
        <v>1450</v>
      </c>
      <c r="Y1364" s="122">
        <f>(U1364-5000)/2+1100</f>
        <v>1150</v>
      </c>
      <c r="Z1364" s="122">
        <f t="shared" si="418"/>
        <v>37500</v>
      </c>
      <c r="AA1364" s="122">
        <f t="shared" si="419"/>
        <v>21750</v>
      </c>
      <c r="AB1364" s="123">
        <f t="shared" si="420"/>
        <v>17250</v>
      </c>
    </row>
    <row r="1365" spans="1:28" ht="15.75" thickBot="1" x14ac:dyDescent="0.3">
      <c r="A1365" s="23"/>
      <c r="B1365" s="31">
        <v>42391</v>
      </c>
      <c r="C1365" s="240">
        <v>46553</v>
      </c>
      <c r="D1365" s="577"/>
      <c r="E1365" s="23" t="s">
        <v>834</v>
      </c>
      <c r="F1365" s="23">
        <v>8</v>
      </c>
      <c r="G1365" s="231">
        <v>48800</v>
      </c>
      <c r="H1365" s="23" t="s">
        <v>839</v>
      </c>
      <c r="I1365" s="577"/>
      <c r="J1365" s="23">
        <v>0</v>
      </c>
      <c r="K1365" s="23"/>
      <c r="L1365" s="23"/>
      <c r="M1365" s="69"/>
      <c r="N1365" s="68">
        <v>0</v>
      </c>
      <c r="O1365" s="23"/>
      <c r="P1365" s="23"/>
      <c r="Q1365" s="23"/>
      <c r="R1365" s="23"/>
      <c r="S1365" s="23"/>
      <c r="T1365" s="69"/>
      <c r="U1365" s="291">
        <f t="shared" si="415"/>
        <v>6100</v>
      </c>
      <c r="V1365" s="121">
        <v>2500</v>
      </c>
      <c r="W1365" s="122">
        <f t="shared" si="416"/>
        <v>3600</v>
      </c>
      <c r="X1365" s="122">
        <f t="shared" si="417"/>
        <v>2167</v>
      </c>
      <c r="Y1365" s="122">
        <f>((U1365-5000)-434)/2+1100</f>
        <v>1433</v>
      </c>
      <c r="Z1365" s="122">
        <f t="shared" si="418"/>
        <v>20000</v>
      </c>
      <c r="AA1365" s="122">
        <f t="shared" si="419"/>
        <v>17336</v>
      </c>
      <c r="AB1365" s="123">
        <f t="shared" si="420"/>
        <v>11464</v>
      </c>
    </row>
    <row r="1366" spans="1:28" ht="15.75" thickBot="1" x14ac:dyDescent="0.3">
      <c r="A1366" s="23"/>
      <c r="B1366" s="31">
        <v>42391</v>
      </c>
      <c r="C1366" s="240">
        <v>46554</v>
      </c>
      <c r="D1366" s="577"/>
      <c r="E1366" s="23" t="s">
        <v>835</v>
      </c>
      <c r="F1366" s="23">
        <v>15</v>
      </c>
      <c r="G1366" s="231">
        <v>91500</v>
      </c>
      <c r="H1366" s="23" t="s">
        <v>839</v>
      </c>
      <c r="I1366" s="577"/>
      <c r="J1366" s="23">
        <v>0</v>
      </c>
      <c r="K1366" s="23"/>
      <c r="L1366" s="23"/>
      <c r="M1366" s="69"/>
      <c r="N1366" s="68">
        <v>0</v>
      </c>
      <c r="O1366" s="23"/>
      <c r="P1366" s="23"/>
      <c r="Q1366" s="23"/>
      <c r="R1366" s="23"/>
      <c r="S1366" s="23"/>
      <c r="T1366" s="69"/>
      <c r="U1366" s="291">
        <f t="shared" ref="U1366" si="421">+G1366/F1366</f>
        <v>6100</v>
      </c>
      <c r="V1366" s="121">
        <v>2500</v>
      </c>
      <c r="W1366" s="122">
        <f t="shared" si="416"/>
        <v>3600</v>
      </c>
      <c r="X1366" s="122">
        <f t="shared" si="417"/>
        <v>2167</v>
      </c>
      <c r="Y1366" s="122">
        <f>((U1366-5000)-434)/2+1100</f>
        <v>1433</v>
      </c>
      <c r="Z1366" s="122">
        <f t="shared" si="418"/>
        <v>37500</v>
      </c>
      <c r="AA1366" s="122">
        <f t="shared" si="419"/>
        <v>32505</v>
      </c>
      <c r="AB1366" s="123">
        <f t="shared" si="420"/>
        <v>21495</v>
      </c>
    </row>
    <row r="1367" spans="1:28" ht="15.75" thickBot="1" x14ac:dyDescent="0.3">
      <c r="A1367" s="23"/>
      <c r="B1367" s="549">
        <v>42391</v>
      </c>
      <c r="C1367" s="544">
        <v>46555</v>
      </c>
      <c r="D1367" s="155"/>
      <c r="E1367" s="94" t="s">
        <v>836</v>
      </c>
      <c r="F1367" s="94">
        <v>7</v>
      </c>
      <c r="G1367" s="232">
        <v>42700</v>
      </c>
      <c r="H1367" s="94" t="s">
        <v>839</v>
      </c>
      <c r="I1367" s="155"/>
      <c r="J1367" s="23">
        <v>0</v>
      </c>
      <c r="K1367" s="23"/>
      <c r="L1367" s="94"/>
      <c r="M1367" s="69"/>
      <c r="N1367" s="68">
        <v>0</v>
      </c>
      <c r="O1367" s="23"/>
      <c r="P1367" s="23"/>
      <c r="Q1367" s="23"/>
      <c r="R1367" s="23"/>
      <c r="S1367" s="23"/>
      <c r="T1367" s="69"/>
      <c r="U1367" s="291">
        <f t="shared" ref="U1367" si="422">+G1367/F1367</f>
        <v>6100</v>
      </c>
      <c r="V1367" s="121">
        <v>2500</v>
      </c>
      <c r="W1367" s="122">
        <f t="shared" si="416"/>
        <v>3600</v>
      </c>
      <c r="X1367" s="122">
        <f t="shared" si="417"/>
        <v>2167</v>
      </c>
      <c r="Y1367" s="122">
        <f>((U1367-5000)-434)/2+1100</f>
        <v>1433</v>
      </c>
      <c r="Z1367" s="122">
        <f t="shared" si="418"/>
        <v>17500</v>
      </c>
      <c r="AA1367" s="122">
        <f t="shared" si="419"/>
        <v>15169</v>
      </c>
      <c r="AB1367" s="123">
        <f t="shared" si="420"/>
        <v>10031</v>
      </c>
    </row>
    <row r="1368" spans="1:28" ht="15.75" thickBot="1" x14ac:dyDescent="0.3">
      <c r="A1368" s="32"/>
      <c r="B1368" s="31">
        <v>42391</v>
      </c>
      <c r="C1368" s="16">
        <v>46556</v>
      </c>
      <c r="D1368" s="23">
        <v>10370</v>
      </c>
      <c r="E1368" s="23" t="s">
        <v>90</v>
      </c>
      <c r="F1368" s="23">
        <v>14</v>
      </c>
      <c r="G1368" s="231"/>
      <c r="H1368" s="23" t="s">
        <v>50</v>
      </c>
      <c r="I1368" s="23"/>
      <c r="J1368" s="23"/>
      <c r="K1368" s="23"/>
      <c r="L1368" s="23">
        <v>0</v>
      </c>
      <c r="M1368" s="69"/>
      <c r="N1368" s="68">
        <v>0</v>
      </c>
      <c r="O1368" s="23"/>
      <c r="P1368" s="23"/>
      <c r="Q1368" s="23"/>
      <c r="R1368" s="23"/>
      <c r="S1368" s="23"/>
      <c r="T1368" s="69"/>
    </row>
    <row r="1369" spans="1:28" x14ac:dyDescent="0.25">
      <c r="A1369" s="23"/>
      <c r="B1369" s="41">
        <v>42391</v>
      </c>
      <c r="C1369" s="572">
        <v>46557</v>
      </c>
      <c r="D1369" s="32"/>
      <c r="E1369" s="32" t="s">
        <v>637</v>
      </c>
      <c r="F1369" s="32">
        <v>15</v>
      </c>
      <c r="G1369" s="234">
        <v>79275</v>
      </c>
      <c r="H1369" s="77" t="s">
        <v>402</v>
      </c>
      <c r="I1369" s="78">
        <v>0</v>
      </c>
      <c r="J1369" s="23"/>
      <c r="K1369" s="23"/>
      <c r="L1369" s="32"/>
      <c r="M1369" s="69"/>
      <c r="N1369" s="68">
        <v>0</v>
      </c>
      <c r="O1369" s="23"/>
      <c r="P1369" s="23"/>
      <c r="Q1369" s="23"/>
      <c r="R1369" s="23"/>
      <c r="S1369" s="23"/>
      <c r="T1369" s="64"/>
      <c r="U1369" s="289">
        <f t="shared" ref="U1369:U1381" si="423">+G1369/F1369</f>
        <v>5285</v>
      </c>
      <c r="V1369" s="117">
        <v>2500</v>
      </c>
      <c r="W1369" s="118">
        <f t="shared" ref="W1369:W1381" si="424">+U1369-V1369</f>
        <v>2785</v>
      </c>
      <c r="X1369" s="118">
        <f t="shared" ref="X1369:X1381" si="425">+W1369-Y1369</f>
        <v>1542.5</v>
      </c>
      <c r="Y1369" s="118">
        <f t="shared" ref="Y1369:Y1381" si="426">(U1369-5000)/2+1100</f>
        <v>1242.5</v>
      </c>
      <c r="Z1369" s="118">
        <f t="shared" ref="Z1369:Z1381" si="427">+V1369*F1369</f>
        <v>37500</v>
      </c>
      <c r="AA1369" s="118">
        <f t="shared" ref="AA1369:AA1381" si="428">+X1369*F1369</f>
        <v>23137.5</v>
      </c>
      <c r="AB1369" s="119">
        <f t="shared" ref="AB1369:AB1381" si="429">+Y1369*F1369</f>
        <v>18637.5</v>
      </c>
    </row>
    <row r="1370" spans="1:28" x14ac:dyDescent="0.25">
      <c r="A1370" s="94"/>
      <c r="B1370" s="550">
        <v>42391</v>
      </c>
      <c r="C1370" s="544">
        <v>46558</v>
      </c>
      <c r="D1370" s="23"/>
      <c r="E1370" s="94" t="s">
        <v>826</v>
      </c>
      <c r="F1370" s="94">
        <v>15</v>
      </c>
      <c r="G1370" s="232">
        <v>79275</v>
      </c>
      <c r="H1370" s="106" t="s">
        <v>402</v>
      </c>
      <c r="I1370" s="68">
        <v>0</v>
      </c>
      <c r="J1370" s="23"/>
      <c r="K1370" s="23"/>
      <c r="L1370" s="23"/>
      <c r="M1370" s="69"/>
      <c r="N1370" s="68">
        <v>0</v>
      </c>
      <c r="O1370" s="23"/>
      <c r="P1370" s="23"/>
      <c r="Q1370" s="23"/>
      <c r="R1370" s="23"/>
      <c r="S1370" s="23"/>
      <c r="T1370" s="64"/>
      <c r="U1370" s="290">
        <f t="shared" si="423"/>
        <v>5285</v>
      </c>
      <c r="V1370" s="21">
        <v>2500</v>
      </c>
      <c r="W1370" s="22">
        <f t="shared" si="424"/>
        <v>2785</v>
      </c>
      <c r="X1370" s="22">
        <f t="shared" si="425"/>
        <v>1542.5</v>
      </c>
      <c r="Y1370" s="22">
        <f t="shared" si="426"/>
        <v>1242.5</v>
      </c>
      <c r="Z1370" s="22">
        <f t="shared" si="427"/>
        <v>37500</v>
      </c>
      <c r="AA1370" s="22">
        <f t="shared" si="428"/>
        <v>23137.5</v>
      </c>
      <c r="AB1370" s="120">
        <f t="shared" si="429"/>
        <v>18637.5</v>
      </c>
    </row>
    <row r="1371" spans="1:28" ht="15.75" thickBot="1" x14ac:dyDescent="0.3">
      <c r="A1371" s="23"/>
      <c r="B1371" s="31">
        <v>42391</v>
      </c>
      <c r="C1371" s="240">
        <v>46559</v>
      </c>
      <c r="D1371" s="577"/>
      <c r="E1371" s="23" t="s">
        <v>478</v>
      </c>
      <c r="F1371" s="23">
        <v>15</v>
      </c>
      <c r="G1371" s="231">
        <v>85000</v>
      </c>
      <c r="H1371" s="23" t="s">
        <v>25</v>
      </c>
      <c r="I1371" s="577">
        <v>0</v>
      </c>
      <c r="J1371" s="23"/>
      <c r="K1371" s="23"/>
      <c r="L1371" s="23"/>
      <c r="M1371" s="69"/>
      <c r="N1371" s="68">
        <v>0</v>
      </c>
      <c r="O1371" s="23"/>
      <c r="P1371" s="23"/>
      <c r="Q1371" s="23"/>
      <c r="R1371" s="23"/>
      <c r="S1371" s="23"/>
      <c r="T1371" s="64">
        <v>2979</v>
      </c>
      <c r="U1371" s="291">
        <f t="shared" si="423"/>
        <v>5666.666666666667</v>
      </c>
      <c r="V1371" s="121">
        <v>2500</v>
      </c>
      <c r="W1371" s="122">
        <f t="shared" si="424"/>
        <v>3166.666666666667</v>
      </c>
      <c r="X1371" s="122">
        <f t="shared" si="425"/>
        <v>1733.3333333333335</v>
      </c>
      <c r="Y1371" s="122">
        <f t="shared" si="426"/>
        <v>1433.3333333333335</v>
      </c>
      <c r="Z1371" s="122">
        <f t="shared" si="427"/>
        <v>37500</v>
      </c>
      <c r="AA1371" s="122">
        <f t="shared" si="428"/>
        <v>26000.000000000004</v>
      </c>
      <c r="AB1371" s="123">
        <f t="shared" si="429"/>
        <v>21500.000000000004</v>
      </c>
    </row>
    <row r="1372" spans="1:28" ht="15.75" thickBot="1" x14ac:dyDescent="0.3">
      <c r="A1372" s="23"/>
      <c r="B1372" s="31">
        <v>42391</v>
      </c>
      <c r="C1372" s="240">
        <v>46560</v>
      </c>
      <c r="D1372" s="577"/>
      <c r="E1372" s="23" t="s">
        <v>103</v>
      </c>
      <c r="F1372" s="23">
        <v>15</v>
      </c>
      <c r="G1372" s="231">
        <v>85000</v>
      </c>
      <c r="H1372" s="23" t="s">
        <v>25</v>
      </c>
      <c r="I1372" s="577">
        <v>0</v>
      </c>
      <c r="J1372" s="23"/>
      <c r="K1372" s="23"/>
      <c r="L1372" s="23"/>
      <c r="M1372" s="69"/>
      <c r="N1372" s="68">
        <v>0</v>
      </c>
      <c r="O1372" s="23"/>
      <c r="P1372" s="23"/>
      <c r="Q1372" s="23"/>
      <c r="R1372" s="23"/>
      <c r="S1372" s="23"/>
      <c r="T1372" s="64">
        <v>2980</v>
      </c>
      <c r="U1372" s="291">
        <f t="shared" si="423"/>
        <v>5666.666666666667</v>
      </c>
      <c r="V1372" s="121">
        <v>2500</v>
      </c>
      <c r="W1372" s="122">
        <f t="shared" si="424"/>
        <v>3166.666666666667</v>
      </c>
      <c r="X1372" s="122">
        <f t="shared" si="425"/>
        <v>1733.3333333333335</v>
      </c>
      <c r="Y1372" s="122">
        <f t="shared" si="426"/>
        <v>1433.3333333333335</v>
      </c>
      <c r="Z1372" s="122">
        <f t="shared" si="427"/>
        <v>37500</v>
      </c>
      <c r="AA1372" s="122">
        <f t="shared" si="428"/>
        <v>26000.000000000004</v>
      </c>
      <c r="AB1372" s="123">
        <f t="shared" si="429"/>
        <v>21500.000000000004</v>
      </c>
    </row>
    <row r="1373" spans="1:28" x14ac:dyDescent="0.25">
      <c r="A1373" s="23"/>
      <c r="B1373" s="31">
        <v>42391</v>
      </c>
      <c r="C1373" s="240">
        <v>46561</v>
      </c>
      <c r="D1373" s="577"/>
      <c r="E1373" s="23" t="s">
        <v>845</v>
      </c>
      <c r="F1373" s="23">
        <v>7</v>
      </c>
      <c r="G1373" s="231">
        <v>39662</v>
      </c>
      <c r="H1373" s="23" t="s">
        <v>25</v>
      </c>
      <c r="I1373" s="577">
        <v>0</v>
      </c>
      <c r="J1373" s="23"/>
      <c r="K1373" s="23"/>
      <c r="L1373" s="23"/>
      <c r="M1373" s="69"/>
      <c r="N1373" s="68">
        <v>0</v>
      </c>
      <c r="O1373" s="23"/>
      <c r="P1373" s="23"/>
      <c r="Q1373" s="23"/>
      <c r="R1373" s="23"/>
      <c r="S1373" s="23"/>
      <c r="T1373" s="64">
        <v>2981</v>
      </c>
      <c r="U1373" s="290">
        <f t="shared" si="423"/>
        <v>5666</v>
      </c>
      <c r="V1373" s="21">
        <v>2500</v>
      </c>
      <c r="W1373" s="22">
        <f t="shared" si="424"/>
        <v>3166</v>
      </c>
      <c r="X1373" s="22">
        <f t="shared" si="425"/>
        <v>1733</v>
      </c>
      <c r="Y1373" s="22">
        <f t="shared" si="426"/>
        <v>1433</v>
      </c>
      <c r="Z1373" s="22">
        <f t="shared" si="427"/>
        <v>17500</v>
      </c>
      <c r="AA1373" s="22">
        <f t="shared" si="428"/>
        <v>12131</v>
      </c>
      <c r="AB1373" s="120">
        <f t="shared" si="429"/>
        <v>10031</v>
      </c>
    </row>
    <row r="1374" spans="1:28" ht="15.75" thickBot="1" x14ac:dyDescent="0.3">
      <c r="A1374" s="23"/>
      <c r="B1374" s="31">
        <v>42391</v>
      </c>
      <c r="C1374" s="240">
        <v>46562</v>
      </c>
      <c r="D1374" s="577"/>
      <c r="E1374" s="23" t="s">
        <v>246</v>
      </c>
      <c r="F1374" s="23">
        <v>15</v>
      </c>
      <c r="G1374" s="231">
        <v>85000</v>
      </c>
      <c r="H1374" s="23" t="s">
        <v>25</v>
      </c>
      <c r="I1374" s="577">
        <v>0</v>
      </c>
      <c r="J1374" s="23"/>
      <c r="K1374" s="23"/>
      <c r="L1374" s="23"/>
      <c r="M1374" s="69"/>
      <c r="N1374" s="68">
        <v>0</v>
      </c>
      <c r="O1374" s="23"/>
      <c r="P1374" s="23"/>
      <c r="Q1374" s="23"/>
      <c r="R1374" s="23"/>
      <c r="S1374" s="23"/>
      <c r="T1374" s="64">
        <v>2982</v>
      </c>
      <c r="U1374" s="291">
        <f t="shared" si="423"/>
        <v>5666.666666666667</v>
      </c>
      <c r="V1374" s="121">
        <v>2500</v>
      </c>
      <c r="W1374" s="122">
        <f t="shared" si="424"/>
        <v>3166.666666666667</v>
      </c>
      <c r="X1374" s="122">
        <f t="shared" si="425"/>
        <v>1733.3333333333335</v>
      </c>
      <c r="Y1374" s="122">
        <f t="shared" si="426"/>
        <v>1433.3333333333335</v>
      </c>
      <c r="Z1374" s="122">
        <f t="shared" si="427"/>
        <v>37500</v>
      </c>
      <c r="AA1374" s="122">
        <f t="shared" si="428"/>
        <v>26000.000000000004</v>
      </c>
      <c r="AB1374" s="123">
        <f t="shared" si="429"/>
        <v>21500.000000000004</v>
      </c>
    </row>
    <row r="1375" spans="1:28" x14ac:dyDescent="0.25">
      <c r="A1375" s="23"/>
      <c r="B1375" s="31">
        <v>42391</v>
      </c>
      <c r="C1375" s="240">
        <v>46563</v>
      </c>
      <c r="D1375" s="577"/>
      <c r="E1375" s="23" t="s">
        <v>77</v>
      </c>
      <c r="F1375" s="23">
        <v>7</v>
      </c>
      <c r="G1375" s="231">
        <v>39662</v>
      </c>
      <c r="H1375" s="23" t="s">
        <v>25</v>
      </c>
      <c r="I1375" s="577">
        <v>0</v>
      </c>
      <c r="J1375" s="23"/>
      <c r="K1375" s="23"/>
      <c r="L1375" s="23"/>
      <c r="M1375" s="69"/>
      <c r="N1375" s="68">
        <v>0</v>
      </c>
      <c r="O1375" s="23"/>
      <c r="P1375" s="23"/>
      <c r="Q1375" s="23"/>
      <c r="R1375" s="23"/>
      <c r="S1375" s="23"/>
      <c r="T1375" s="64">
        <v>2990</v>
      </c>
      <c r="U1375" s="290">
        <f t="shared" si="423"/>
        <v>5666</v>
      </c>
      <c r="V1375" s="21">
        <v>2500</v>
      </c>
      <c r="W1375" s="22">
        <f t="shared" si="424"/>
        <v>3166</v>
      </c>
      <c r="X1375" s="22">
        <f t="shared" si="425"/>
        <v>1733</v>
      </c>
      <c r="Y1375" s="22">
        <f t="shared" si="426"/>
        <v>1433</v>
      </c>
      <c r="Z1375" s="22">
        <f t="shared" si="427"/>
        <v>17500</v>
      </c>
      <c r="AA1375" s="22">
        <f t="shared" si="428"/>
        <v>12131</v>
      </c>
      <c r="AB1375" s="120">
        <f t="shared" si="429"/>
        <v>10031</v>
      </c>
    </row>
    <row r="1376" spans="1:28" x14ac:dyDescent="0.25">
      <c r="A1376" s="23"/>
      <c r="B1376" s="31">
        <v>42391</v>
      </c>
      <c r="C1376" s="240">
        <v>46564</v>
      </c>
      <c r="D1376" s="577"/>
      <c r="E1376" s="23" t="s">
        <v>173</v>
      </c>
      <c r="F1376" s="23">
        <v>7</v>
      </c>
      <c r="G1376" s="231">
        <v>39662</v>
      </c>
      <c r="H1376" s="23" t="s">
        <v>25</v>
      </c>
      <c r="I1376" s="577">
        <v>0</v>
      </c>
      <c r="J1376" s="23"/>
      <c r="K1376" s="23"/>
      <c r="L1376" s="23"/>
      <c r="M1376" s="69"/>
      <c r="N1376" s="68"/>
      <c r="O1376" s="23">
        <v>0</v>
      </c>
      <c r="P1376" s="23"/>
      <c r="Q1376" s="23"/>
      <c r="R1376" s="23"/>
      <c r="S1376" s="23"/>
      <c r="T1376" s="64">
        <v>2991</v>
      </c>
      <c r="U1376" s="290">
        <f t="shared" si="423"/>
        <v>5666</v>
      </c>
      <c r="V1376" s="21">
        <v>2500</v>
      </c>
      <c r="W1376" s="22">
        <f t="shared" si="424"/>
        <v>3166</v>
      </c>
      <c r="X1376" s="22">
        <f t="shared" si="425"/>
        <v>1733</v>
      </c>
      <c r="Y1376" s="22">
        <f t="shared" si="426"/>
        <v>1433</v>
      </c>
      <c r="Z1376" s="22">
        <f t="shared" si="427"/>
        <v>17500</v>
      </c>
      <c r="AA1376" s="22">
        <f t="shared" si="428"/>
        <v>12131</v>
      </c>
      <c r="AB1376" s="120">
        <f t="shared" si="429"/>
        <v>10031</v>
      </c>
    </row>
    <row r="1377" spans="1:28" x14ac:dyDescent="0.25">
      <c r="A1377" s="116"/>
      <c r="B1377" s="550">
        <v>42391</v>
      </c>
      <c r="C1377" s="572">
        <v>46565</v>
      </c>
      <c r="D1377" s="23"/>
      <c r="E1377" s="116" t="s">
        <v>634</v>
      </c>
      <c r="F1377" s="233">
        <v>15</v>
      </c>
      <c r="G1377" s="557">
        <v>76500</v>
      </c>
      <c r="H1377" s="558" t="s">
        <v>672</v>
      </c>
      <c r="I1377" s="68">
        <v>0</v>
      </c>
      <c r="J1377" s="23"/>
      <c r="K1377" s="23"/>
      <c r="L1377" s="23"/>
      <c r="M1377" s="69"/>
      <c r="N1377" s="68"/>
      <c r="O1377" s="23">
        <v>0</v>
      </c>
      <c r="P1377" s="23"/>
      <c r="Q1377" s="23"/>
      <c r="R1377" s="23"/>
      <c r="S1377" s="23"/>
      <c r="T1377" s="64"/>
      <c r="U1377" s="290">
        <f t="shared" si="423"/>
        <v>5100</v>
      </c>
      <c r="V1377" s="21">
        <v>2500</v>
      </c>
      <c r="W1377" s="22">
        <f t="shared" si="424"/>
        <v>2600</v>
      </c>
      <c r="X1377" s="22">
        <f t="shared" si="425"/>
        <v>1450</v>
      </c>
      <c r="Y1377" s="22">
        <f t="shared" si="426"/>
        <v>1150</v>
      </c>
      <c r="Z1377" s="22">
        <f t="shared" si="427"/>
        <v>37500</v>
      </c>
      <c r="AA1377" s="22">
        <f t="shared" si="428"/>
        <v>21750</v>
      </c>
      <c r="AB1377" s="120">
        <f t="shared" si="429"/>
        <v>17250</v>
      </c>
    </row>
    <row r="1378" spans="1:28" x14ac:dyDescent="0.25">
      <c r="A1378" s="23"/>
      <c r="B1378" s="31">
        <v>42391</v>
      </c>
      <c r="C1378" s="240">
        <v>46566</v>
      </c>
      <c r="D1378" s="577"/>
      <c r="E1378" s="23" t="s">
        <v>62</v>
      </c>
      <c r="F1378" s="23">
        <v>7</v>
      </c>
      <c r="G1378" s="231">
        <v>39662</v>
      </c>
      <c r="H1378" s="23" t="s">
        <v>25</v>
      </c>
      <c r="I1378" s="577">
        <v>0</v>
      </c>
      <c r="J1378" s="23"/>
      <c r="K1378" s="23"/>
      <c r="L1378" s="23"/>
      <c r="M1378" s="69"/>
      <c r="N1378" s="68">
        <v>0</v>
      </c>
      <c r="O1378" s="23"/>
      <c r="P1378" s="23"/>
      <c r="Q1378" s="23"/>
      <c r="R1378" s="23"/>
      <c r="S1378" s="23"/>
      <c r="T1378" s="64">
        <v>2993</v>
      </c>
      <c r="U1378" s="290">
        <f t="shared" si="423"/>
        <v>5666</v>
      </c>
      <c r="V1378" s="21">
        <v>2500</v>
      </c>
      <c r="W1378" s="22">
        <f t="shared" si="424"/>
        <v>3166</v>
      </c>
      <c r="X1378" s="22">
        <f t="shared" si="425"/>
        <v>1733</v>
      </c>
      <c r="Y1378" s="22">
        <f t="shared" si="426"/>
        <v>1433</v>
      </c>
      <c r="Z1378" s="22">
        <f t="shared" si="427"/>
        <v>17500</v>
      </c>
      <c r="AA1378" s="22">
        <f t="shared" si="428"/>
        <v>12131</v>
      </c>
      <c r="AB1378" s="120">
        <f t="shared" si="429"/>
        <v>10031</v>
      </c>
    </row>
    <row r="1379" spans="1:28" x14ac:dyDescent="0.25">
      <c r="A1379" s="32"/>
      <c r="B1379" s="41">
        <v>42391</v>
      </c>
      <c r="C1379" s="572">
        <v>46567</v>
      </c>
      <c r="D1379" s="23"/>
      <c r="E1379" s="32" t="s">
        <v>633</v>
      </c>
      <c r="F1379" s="24">
        <v>15</v>
      </c>
      <c r="G1379" s="234">
        <v>76500</v>
      </c>
      <c r="H1379" s="77" t="s">
        <v>672</v>
      </c>
      <c r="I1379" s="68">
        <v>0</v>
      </c>
      <c r="J1379" s="23"/>
      <c r="K1379" s="23"/>
      <c r="L1379" s="23"/>
      <c r="M1379" s="69"/>
      <c r="N1379" s="68"/>
      <c r="O1379" s="23">
        <v>0</v>
      </c>
      <c r="P1379" s="23"/>
      <c r="Q1379" s="23"/>
      <c r="R1379" s="23"/>
      <c r="S1379" s="23"/>
      <c r="T1379" s="64"/>
      <c r="U1379" s="290">
        <f t="shared" si="423"/>
        <v>5100</v>
      </c>
      <c r="V1379" s="21">
        <v>2500</v>
      </c>
      <c r="W1379" s="22">
        <f t="shared" si="424"/>
        <v>2600</v>
      </c>
      <c r="X1379" s="22">
        <f t="shared" si="425"/>
        <v>1450</v>
      </c>
      <c r="Y1379" s="22">
        <f t="shared" si="426"/>
        <v>1150</v>
      </c>
      <c r="Z1379" s="22">
        <f t="shared" si="427"/>
        <v>37500</v>
      </c>
      <c r="AA1379" s="22">
        <f t="shared" si="428"/>
        <v>21750</v>
      </c>
      <c r="AB1379" s="120">
        <f t="shared" si="429"/>
        <v>17250</v>
      </c>
    </row>
    <row r="1380" spans="1:28" x14ac:dyDescent="0.25">
      <c r="A1380" s="23"/>
      <c r="B1380" s="41">
        <v>42391</v>
      </c>
      <c r="C1380" s="544">
        <v>46568</v>
      </c>
      <c r="D1380" s="23"/>
      <c r="E1380" s="23" t="s">
        <v>766</v>
      </c>
      <c r="F1380" s="16">
        <v>15</v>
      </c>
      <c r="G1380" s="231">
        <v>76500</v>
      </c>
      <c r="H1380" s="64" t="s">
        <v>672</v>
      </c>
      <c r="I1380" s="68">
        <v>0</v>
      </c>
      <c r="J1380" s="23"/>
      <c r="K1380" s="23"/>
      <c r="L1380" s="23"/>
      <c r="M1380" s="69"/>
      <c r="N1380" s="68">
        <v>0</v>
      </c>
      <c r="O1380" s="23"/>
      <c r="P1380" s="23"/>
      <c r="Q1380" s="23"/>
      <c r="R1380" s="23"/>
      <c r="S1380" s="23"/>
      <c r="T1380" s="64"/>
      <c r="U1380" s="290">
        <f t="shared" si="423"/>
        <v>5100</v>
      </c>
      <c r="V1380" s="21">
        <v>2500</v>
      </c>
      <c r="W1380" s="22">
        <f t="shared" si="424"/>
        <v>2600</v>
      </c>
      <c r="X1380" s="22">
        <f t="shared" si="425"/>
        <v>1450</v>
      </c>
      <c r="Y1380" s="22">
        <f t="shared" si="426"/>
        <v>1150</v>
      </c>
      <c r="Z1380" s="22">
        <f t="shared" si="427"/>
        <v>37500</v>
      </c>
      <c r="AA1380" s="22">
        <f t="shared" si="428"/>
        <v>21750</v>
      </c>
      <c r="AB1380" s="120">
        <f t="shared" si="429"/>
        <v>17250</v>
      </c>
    </row>
    <row r="1381" spans="1:28" ht="15.75" thickBot="1" x14ac:dyDescent="0.3">
      <c r="A1381" s="23"/>
      <c r="B1381" s="550">
        <v>42391</v>
      </c>
      <c r="C1381" s="544">
        <v>46569</v>
      </c>
      <c r="D1381" s="94"/>
      <c r="E1381" s="94" t="s">
        <v>167</v>
      </c>
      <c r="F1381" s="56">
        <v>15</v>
      </c>
      <c r="G1381" s="232">
        <v>76500</v>
      </c>
      <c r="H1381" s="106" t="s">
        <v>672</v>
      </c>
      <c r="I1381" s="228">
        <v>0</v>
      </c>
      <c r="J1381" s="23"/>
      <c r="K1381" s="23"/>
      <c r="L1381" s="94"/>
      <c r="M1381" s="69"/>
      <c r="N1381" s="68"/>
      <c r="O1381" s="23">
        <v>0</v>
      </c>
      <c r="P1381" s="23"/>
      <c r="Q1381" s="23"/>
      <c r="R1381" s="23"/>
      <c r="S1381" s="23"/>
      <c r="T1381" s="64"/>
      <c r="U1381" s="291">
        <f t="shared" si="423"/>
        <v>5100</v>
      </c>
      <c r="V1381" s="121">
        <v>2500</v>
      </c>
      <c r="W1381" s="122">
        <f t="shared" si="424"/>
        <v>2600</v>
      </c>
      <c r="X1381" s="122">
        <f t="shared" si="425"/>
        <v>1450</v>
      </c>
      <c r="Y1381" s="122">
        <f t="shared" si="426"/>
        <v>1150</v>
      </c>
      <c r="Z1381" s="122">
        <f t="shared" si="427"/>
        <v>37500</v>
      </c>
      <c r="AA1381" s="122">
        <f t="shared" si="428"/>
        <v>21750</v>
      </c>
      <c r="AB1381" s="123">
        <f t="shared" si="429"/>
        <v>17250</v>
      </c>
    </row>
    <row r="1382" spans="1:28" ht="15.75" thickBot="1" x14ac:dyDescent="0.3">
      <c r="A1382" s="23"/>
      <c r="B1382" s="31">
        <v>42391</v>
      </c>
      <c r="C1382" s="16">
        <v>46570</v>
      </c>
      <c r="D1382" s="23">
        <v>10373</v>
      </c>
      <c r="E1382" s="23" t="s">
        <v>117</v>
      </c>
      <c r="F1382" s="23">
        <v>14</v>
      </c>
      <c r="G1382" s="231"/>
      <c r="H1382" s="23" t="s">
        <v>50</v>
      </c>
      <c r="I1382" s="23"/>
      <c r="J1382" s="23"/>
      <c r="K1382" s="23"/>
      <c r="L1382" s="23">
        <v>0</v>
      </c>
      <c r="M1382" s="69"/>
      <c r="N1382" s="68">
        <v>0</v>
      </c>
      <c r="O1382" s="23"/>
      <c r="P1382" s="23"/>
      <c r="Q1382" s="23"/>
      <c r="R1382" s="23"/>
      <c r="S1382" s="23"/>
      <c r="T1382" s="69"/>
    </row>
    <row r="1383" spans="1:28" ht="15.75" thickBot="1" x14ac:dyDescent="0.3">
      <c r="A1383" s="23"/>
      <c r="B1383" s="550">
        <v>42391</v>
      </c>
      <c r="C1383" s="572">
        <v>46571</v>
      </c>
      <c r="D1383" s="116"/>
      <c r="E1383" s="116" t="s">
        <v>671</v>
      </c>
      <c r="F1383" s="233">
        <v>15</v>
      </c>
      <c r="G1383" s="557">
        <v>76500</v>
      </c>
      <c r="H1383" s="558" t="s">
        <v>672</v>
      </c>
      <c r="I1383" s="226">
        <v>0</v>
      </c>
      <c r="J1383" s="23"/>
      <c r="K1383" s="23"/>
      <c r="L1383" s="116"/>
      <c r="M1383" s="69"/>
      <c r="N1383" s="68"/>
      <c r="O1383" s="23">
        <v>0</v>
      </c>
      <c r="P1383" s="23"/>
      <c r="Q1383" s="23"/>
      <c r="R1383" s="23"/>
      <c r="S1383" s="23"/>
      <c r="T1383" s="64"/>
      <c r="U1383" s="292">
        <f t="shared" ref="U1383" si="430">+G1383/F1383</f>
        <v>5100</v>
      </c>
      <c r="V1383" s="124">
        <v>2500</v>
      </c>
      <c r="W1383" s="125">
        <f>+U1383-V1383</f>
        <v>2600</v>
      </c>
      <c r="X1383" s="125">
        <f>+W1383-Y1383</f>
        <v>1450</v>
      </c>
      <c r="Y1383" s="125">
        <f>(U1383-5000)/2+1100</f>
        <v>1150</v>
      </c>
      <c r="Z1383" s="125">
        <f>+V1383*F1383</f>
        <v>37500</v>
      </c>
      <c r="AA1383" s="125">
        <f>+X1383*F1383</f>
        <v>21750</v>
      </c>
      <c r="AB1383" s="126">
        <f>+Y1383*F1383</f>
        <v>17250</v>
      </c>
    </row>
    <row r="1384" spans="1:28" x14ac:dyDescent="0.25">
      <c r="A1384" s="23"/>
      <c r="B1384" s="31">
        <v>42391</v>
      </c>
      <c r="C1384" s="16">
        <v>46572</v>
      </c>
      <c r="D1384" s="23">
        <v>10377</v>
      </c>
      <c r="E1384" s="23" t="s">
        <v>90</v>
      </c>
      <c r="F1384" s="23">
        <v>14</v>
      </c>
      <c r="G1384" s="231"/>
      <c r="H1384" s="23" t="s">
        <v>50</v>
      </c>
      <c r="I1384" s="23"/>
      <c r="J1384" s="23"/>
      <c r="K1384" s="23"/>
      <c r="L1384" s="23">
        <v>0</v>
      </c>
      <c r="M1384" s="69"/>
      <c r="N1384" s="68">
        <v>0</v>
      </c>
      <c r="O1384" s="23"/>
      <c r="P1384" s="23"/>
      <c r="Q1384" s="23"/>
      <c r="R1384" s="23"/>
      <c r="S1384" s="23"/>
      <c r="T1384" s="69"/>
    </row>
    <row r="1385" spans="1:28" ht="15.75" thickBot="1" x14ac:dyDescent="0.3">
      <c r="A1385" s="94"/>
      <c r="B1385" s="31">
        <v>42391</v>
      </c>
      <c r="C1385" s="16">
        <v>46573</v>
      </c>
      <c r="D1385" s="23">
        <v>10380</v>
      </c>
      <c r="E1385" s="23" t="s">
        <v>94</v>
      </c>
      <c r="F1385" s="23">
        <v>14</v>
      </c>
      <c r="G1385" s="231"/>
      <c r="H1385" s="23" t="s">
        <v>50</v>
      </c>
      <c r="I1385" s="23"/>
      <c r="J1385" s="23"/>
      <c r="K1385" s="23"/>
      <c r="L1385" s="23">
        <v>0</v>
      </c>
      <c r="M1385" s="69"/>
      <c r="N1385" s="68"/>
      <c r="O1385" s="23">
        <v>0</v>
      </c>
      <c r="P1385" s="23"/>
      <c r="Q1385" s="23"/>
      <c r="R1385" s="23"/>
      <c r="S1385" s="23"/>
      <c r="T1385" s="69"/>
    </row>
    <row r="1386" spans="1:28" ht="15.75" thickBot="1" x14ac:dyDescent="0.3">
      <c r="A1386" s="561"/>
      <c r="B1386" s="569">
        <v>42391</v>
      </c>
      <c r="C1386" s="587">
        <v>46574</v>
      </c>
      <c r="D1386" s="32"/>
      <c r="E1386" s="574" t="s">
        <v>80</v>
      </c>
      <c r="F1386" s="588">
        <v>15</v>
      </c>
      <c r="G1386" s="589">
        <f>+F1386*5100</f>
        <v>76500</v>
      </c>
      <c r="H1386" s="590" t="s">
        <v>22</v>
      </c>
      <c r="I1386" s="78">
        <v>0</v>
      </c>
      <c r="J1386" s="23"/>
      <c r="K1386" s="23"/>
      <c r="L1386" s="32"/>
      <c r="M1386" s="69"/>
      <c r="N1386" s="68"/>
      <c r="O1386" s="23">
        <v>0</v>
      </c>
      <c r="P1386" s="23"/>
      <c r="Q1386" s="23"/>
      <c r="R1386" s="23"/>
      <c r="S1386" s="23"/>
      <c r="T1386" s="69"/>
      <c r="U1386" s="292">
        <f t="shared" ref="U1386" si="431">+G1386/F1386</f>
        <v>5100</v>
      </c>
      <c r="V1386" s="124">
        <v>2500</v>
      </c>
      <c r="W1386" s="125">
        <f>+U1386-V1386</f>
        <v>2600</v>
      </c>
      <c r="X1386" s="125">
        <f>+W1386-Y1386</f>
        <v>1450</v>
      </c>
      <c r="Y1386" s="125">
        <f>(U1386-5000)/2+1100</f>
        <v>1150</v>
      </c>
      <c r="Z1386" s="125">
        <f>+V1386*F1386</f>
        <v>37500</v>
      </c>
      <c r="AA1386" s="125">
        <f>+X1386*F1386</f>
        <v>21750</v>
      </c>
      <c r="AB1386" s="126">
        <f>+Y1386*F1386</f>
        <v>17250</v>
      </c>
    </row>
    <row r="1387" spans="1:28" ht="15.75" thickBot="1" x14ac:dyDescent="0.3">
      <c r="A1387" s="32"/>
      <c r="B1387" s="550">
        <v>42391</v>
      </c>
      <c r="C1387" s="572">
        <v>46575</v>
      </c>
      <c r="D1387" s="94"/>
      <c r="E1387" s="116" t="s">
        <v>179</v>
      </c>
      <c r="F1387" s="233">
        <v>15</v>
      </c>
      <c r="G1387" s="557">
        <v>76500</v>
      </c>
      <c r="H1387" s="558" t="s">
        <v>672</v>
      </c>
      <c r="I1387" s="228">
        <v>0</v>
      </c>
      <c r="J1387" s="23"/>
      <c r="K1387" s="23"/>
      <c r="L1387" s="94"/>
      <c r="M1387" s="69"/>
      <c r="N1387" s="68"/>
      <c r="O1387" s="23">
        <v>0</v>
      </c>
      <c r="P1387" s="23"/>
      <c r="Q1387" s="23"/>
      <c r="R1387" s="23"/>
      <c r="S1387" s="23"/>
      <c r="T1387" s="64"/>
      <c r="U1387" s="292">
        <f t="shared" ref="U1387" si="432">+G1387/F1387</f>
        <v>5100</v>
      </c>
      <c r="V1387" s="124">
        <v>2500</v>
      </c>
      <c r="W1387" s="125">
        <f>+U1387-V1387</f>
        <v>2600</v>
      </c>
      <c r="X1387" s="125">
        <f>+W1387-Y1387</f>
        <v>1450</v>
      </c>
      <c r="Y1387" s="125">
        <f>(U1387-5000)/2+1100</f>
        <v>1150</v>
      </c>
      <c r="Z1387" s="125">
        <f>+V1387*F1387</f>
        <v>37500</v>
      </c>
      <c r="AA1387" s="125">
        <f>+X1387*F1387</f>
        <v>21750</v>
      </c>
      <c r="AB1387" s="126">
        <f>+Y1387*F1387</f>
        <v>17250</v>
      </c>
    </row>
    <row r="1388" spans="1:28" ht="15.75" thickBot="1" x14ac:dyDescent="0.3">
      <c r="A1388" s="94"/>
      <c r="B1388" s="31">
        <v>42391</v>
      </c>
      <c r="C1388" s="16">
        <v>46576</v>
      </c>
      <c r="D1388" s="23">
        <v>10378</v>
      </c>
      <c r="E1388" s="23" t="s">
        <v>101</v>
      </c>
      <c r="F1388" s="23">
        <v>14</v>
      </c>
      <c r="G1388" s="231"/>
      <c r="H1388" s="23" t="s">
        <v>50</v>
      </c>
      <c r="I1388" s="23"/>
      <c r="J1388" s="23"/>
      <c r="K1388" s="23"/>
      <c r="L1388" s="23">
        <v>0</v>
      </c>
      <c r="M1388" s="69"/>
      <c r="N1388" s="68"/>
      <c r="O1388" s="23">
        <v>0</v>
      </c>
      <c r="P1388" s="23"/>
      <c r="Q1388" s="23"/>
      <c r="R1388" s="23"/>
      <c r="S1388" s="23"/>
      <c r="T1388" s="69"/>
    </row>
    <row r="1389" spans="1:28" x14ac:dyDescent="0.25">
      <c r="A1389" s="23"/>
      <c r="B1389" s="41">
        <v>42391</v>
      </c>
      <c r="C1389" s="350">
        <v>46577</v>
      </c>
      <c r="D1389" s="579"/>
      <c r="E1389" s="32" t="s">
        <v>185</v>
      </c>
      <c r="F1389" s="32">
        <v>7</v>
      </c>
      <c r="G1389" s="234">
        <v>39622</v>
      </c>
      <c r="H1389" s="32" t="s">
        <v>25</v>
      </c>
      <c r="I1389" s="579">
        <v>0</v>
      </c>
      <c r="J1389" s="23"/>
      <c r="K1389" s="23"/>
      <c r="L1389" s="32"/>
      <c r="M1389" s="69"/>
      <c r="N1389" s="68"/>
      <c r="O1389" s="23">
        <v>0</v>
      </c>
      <c r="P1389" s="23"/>
      <c r="Q1389" s="23"/>
      <c r="R1389" s="23"/>
      <c r="S1389" s="23"/>
      <c r="T1389" s="64">
        <v>2992</v>
      </c>
      <c r="U1389" s="289">
        <f t="shared" ref="U1389:U1392" si="433">+G1389/F1389</f>
        <v>5660.2857142857147</v>
      </c>
      <c r="V1389" s="117">
        <v>2500</v>
      </c>
      <c r="W1389" s="118">
        <f>+U1389-V1389</f>
        <v>3160.2857142857147</v>
      </c>
      <c r="X1389" s="118">
        <f>+W1389-Y1389</f>
        <v>1730.1428571428573</v>
      </c>
      <c r="Y1389" s="118">
        <f>(U1389-5000)/2+1100</f>
        <v>1430.1428571428573</v>
      </c>
      <c r="Z1389" s="118">
        <f>+V1389*F1389</f>
        <v>17500</v>
      </c>
      <c r="AA1389" s="118">
        <f>+X1389*F1389</f>
        <v>12111.000000000002</v>
      </c>
      <c r="AB1389" s="119">
        <f>+Y1389*F1389</f>
        <v>10011.000000000002</v>
      </c>
    </row>
    <row r="1390" spans="1:28" x14ac:dyDescent="0.25">
      <c r="A1390" s="23"/>
      <c r="B1390" s="31">
        <v>42391</v>
      </c>
      <c r="C1390" s="240">
        <v>46578</v>
      </c>
      <c r="D1390" s="577"/>
      <c r="E1390" s="23" t="s">
        <v>207</v>
      </c>
      <c r="F1390" s="23">
        <v>7</v>
      </c>
      <c r="G1390" s="231">
        <v>39662</v>
      </c>
      <c r="H1390" s="23" t="s">
        <v>25</v>
      </c>
      <c r="I1390" s="577">
        <v>0</v>
      </c>
      <c r="J1390" s="23"/>
      <c r="K1390" s="23"/>
      <c r="L1390" s="23"/>
      <c r="M1390" s="69"/>
      <c r="N1390" s="68"/>
      <c r="O1390" s="23">
        <v>0</v>
      </c>
      <c r="P1390" s="23"/>
      <c r="Q1390" s="23"/>
      <c r="R1390" s="23"/>
      <c r="S1390" s="23"/>
      <c r="T1390" s="64">
        <v>2994</v>
      </c>
      <c r="U1390" s="290">
        <f t="shared" si="433"/>
        <v>5666</v>
      </c>
      <c r="V1390" s="21">
        <v>2500</v>
      </c>
      <c r="W1390" s="22">
        <f>+U1390-V1390</f>
        <v>3166</v>
      </c>
      <c r="X1390" s="22">
        <f>+W1390-Y1390</f>
        <v>1733</v>
      </c>
      <c r="Y1390" s="22">
        <f>(U1390-5000)/2+1100</f>
        <v>1433</v>
      </c>
      <c r="Z1390" s="22">
        <f>+V1390*F1390</f>
        <v>17500</v>
      </c>
      <c r="AA1390" s="22">
        <f>+X1390*F1390</f>
        <v>12131</v>
      </c>
      <c r="AB1390" s="120">
        <f>+Y1390*F1390</f>
        <v>10031</v>
      </c>
    </row>
    <row r="1391" spans="1:28" x14ac:dyDescent="0.25">
      <c r="A1391" s="23"/>
      <c r="B1391" s="31">
        <v>42391</v>
      </c>
      <c r="C1391" s="240">
        <v>46579</v>
      </c>
      <c r="D1391" s="577"/>
      <c r="E1391" s="23" t="s">
        <v>71</v>
      </c>
      <c r="F1391" s="23">
        <v>7</v>
      </c>
      <c r="G1391" s="231">
        <v>39662</v>
      </c>
      <c r="H1391" s="23" t="s">
        <v>25</v>
      </c>
      <c r="I1391" s="577">
        <v>0</v>
      </c>
      <c r="J1391" s="23"/>
      <c r="K1391" s="23"/>
      <c r="L1391" s="23"/>
      <c r="M1391" s="69"/>
      <c r="N1391" s="68"/>
      <c r="O1391" s="23">
        <v>0</v>
      </c>
      <c r="P1391" s="23"/>
      <c r="Q1391" s="23"/>
      <c r="R1391" s="23"/>
      <c r="S1391" s="23"/>
      <c r="T1391" s="64">
        <v>2995</v>
      </c>
      <c r="U1391" s="290">
        <f t="shared" si="433"/>
        <v>5666</v>
      </c>
      <c r="V1391" s="21">
        <v>2500</v>
      </c>
      <c r="W1391" s="22">
        <f>+U1391-V1391</f>
        <v>3166</v>
      </c>
      <c r="X1391" s="22">
        <f>+W1391-Y1391</f>
        <v>1733</v>
      </c>
      <c r="Y1391" s="22">
        <f>(U1391-5000)/2+1100</f>
        <v>1433</v>
      </c>
      <c r="Z1391" s="22">
        <f>+V1391*F1391</f>
        <v>17500</v>
      </c>
      <c r="AA1391" s="22">
        <f>+X1391*F1391</f>
        <v>12131</v>
      </c>
      <c r="AB1391" s="120">
        <f>+Y1391*F1391</f>
        <v>10031</v>
      </c>
    </row>
    <row r="1392" spans="1:28" ht="15.75" thickBot="1" x14ac:dyDescent="0.3">
      <c r="A1392" s="23"/>
      <c r="B1392" s="549">
        <v>42391</v>
      </c>
      <c r="C1392" s="544">
        <v>46580</v>
      </c>
      <c r="D1392" s="155"/>
      <c r="E1392" s="94" t="s">
        <v>74</v>
      </c>
      <c r="F1392" s="94">
        <v>7</v>
      </c>
      <c r="G1392" s="232">
        <v>39662</v>
      </c>
      <c r="H1392" s="94" t="s">
        <v>25</v>
      </c>
      <c r="I1392" s="155">
        <v>0</v>
      </c>
      <c r="J1392" s="23"/>
      <c r="K1392" s="23"/>
      <c r="L1392" s="94"/>
      <c r="M1392" s="69"/>
      <c r="N1392" s="68"/>
      <c r="O1392" s="23">
        <v>0</v>
      </c>
      <c r="P1392" s="23"/>
      <c r="Q1392" s="23"/>
      <c r="R1392" s="23"/>
      <c r="S1392" s="23"/>
      <c r="T1392" s="64">
        <v>2996</v>
      </c>
      <c r="U1392" s="291">
        <f t="shared" si="433"/>
        <v>5666</v>
      </c>
      <c r="V1392" s="121">
        <v>2500</v>
      </c>
      <c r="W1392" s="122">
        <f>+U1392-V1392</f>
        <v>3166</v>
      </c>
      <c r="X1392" s="122">
        <f>+W1392-Y1392</f>
        <v>1733</v>
      </c>
      <c r="Y1392" s="122">
        <f>(U1392-5000)/2+1100</f>
        <v>1433</v>
      </c>
      <c r="Z1392" s="122">
        <f>+V1392*F1392</f>
        <v>17500</v>
      </c>
      <c r="AA1392" s="122">
        <f>+X1392*F1392</f>
        <v>12131</v>
      </c>
      <c r="AB1392" s="123">
        <f>+Y1392*F1392</f>
        <v>10031</v>
      </c>
    </row>
    <row r="1393" spans="1:28" x14ac:dyDescent="0.25">
      <c r="A1393" s="116"/>
      <c r="B1393" s="31">
        <v>42391</v>
      </c>
      <c r="C1393" s="16">
        <v>46581</v>
      </c>
      <c r="D1393" s="23">
        <v>10379</v>
      </c>
      <c r="E1393" s="23" t="s">
        <v>120</v>
      </c>
      <c r="F1393" s="23">
        <v>14</v>
      </c>
      <c r="G1393" s="231"/>
      <c r="H1393" s="23" t="s">
        <v>50</v>
      </c>
      <c r="I1393" s="23">
        <v>0</v>
      </c>
      <c r="J1393" s="23"/>
      <c r="K1393" s="23"/>
      <c r="L1393" s="23"/>
      <c r="M1393" s="69"/>
      <c r="N1393" s="68">
        <v>0</v>
      </c>
      <c r="O1393" s="23"/>
      <c r="P1393" s="23"/>
      <c r="Q1393" s="23"/>
      <c r="R1393" s="23"/>
      <c r="S1393" s="23"/>
      <c r="T1393" s="69"/>
    </row>
    <row r="1394" spans="1:28" ht="15.75" thickBot="1" x14ac:dyDescent="0.3">
      <c r="A1394" s="23"/>
      <c r="B1394" s="550">
        <v>42391</v>
      </c>
      <c r="C1394" s="572">
        <v>46582</v>
      </c>
      <c r="D1394" s="156"/>
      <c r="E1394" s="116" t="s">
        <v>559</v>
      </c>
      <c r="F1394" s="116">
        <v>15</v>
      </c>
      <c r="G1394" s="557">
        <v>85000</v>
      </c>
      <c r="H1394" s="116" t="s">
        <v>25</v>
      </c>
      <c r="I1394" s="156">
        <v>0</v>
      </c>
      <c r="J1394" s="23"/>
      <c r="K1394" s="23"/>
      <c r="L1394" s="116"/>
      <c r="M1394" s="69"/>
      <c r="N1394" s="68">
        <v>0</v>
      </c>
      <c r="O1394" s="23"/>
      <c r="P1394" s="23"/>
      <c r="Q1394" s="23"/>
      <c r="R1394" s="23"/>
      <c r="S1394" s="23"/>
      <c r="T1394" s="64">
        <v>2997</v>
      </c>
      <c r="U1394" s="291">
        <f t="shared" ref="U1394" si="434">+G1394/F1394</f>
        <v>5666.666666666667</v>
      </c>
      <c r="V1394" s="121">
        <v>2500</v>
      </c>
      <c r="W1394" s="122">
        <f>+U1394-V1394</f>
        <v>3166.666666666667</v>
      </c>
      <c r="X1394" s="122">
        <f>+W1394-Y1394</f>
        <v>1733.3333333333335</v>
      </c>
      <c r="Y1394" s="122">
        <f>(U1394-5000)/2+1100</f>
        <v>1433.3333333333335</v>
      </c>
      <c r="Z1394" s="122">
        <f>+V1394*F1394</f>
        <v>37500</v>
      </c>
      <c r="AA1394" s="122">
        <f>+X1394*F1394</f>
        <v>26000.000000000004</v>
      </c>
      <c r="AB1394" s="123">
        <f>+Y1394*F1394</f>
        <v>21500.000000000004</v>
      </c>
    </row>
    <row r="1395" spans="1:28" ht="15.75" thickBot="1" x14ac:dyDescent="0.3">
      <c r="A1395" s="116"/>
      <c r="B1395" s="31">
        <v>42391</v>
      </c>
      <c r="C1395" s="16">
        <v>46583</v>
      </c>
      <c r="D1395" s="23">
        <v>10371</v>
      </c>
      <c r="E1395" s="23" t="s">
        <v>97</v>
      </c>
      <c r="F1395" s="23">
        <v>24</v>
      </c>
      <c r="G1395" s="231"/>
      <c r="H1395" s="23" t="s">
        <v>50</v>
      </c>
      <c r="I1395" s="23">
        <v>0</v>
      </c>
      <c r="J1395" s="23"/>
      <c r="K1395" s="23"/>
      <c r="L1395" s="23"/>
      <c r="M1395" s="69"/>
      <c r="N1395" s="68"/>
      <c r="O1395" s="23">
        <v>0</v>
      </c>
      <c r="P1395" s="23"/>
      <c r="Q1395" s="23"/>
      <c r="R1395" s="23"/>
      <c r="S1395" s="23"/>
      <c r="T1395" s="69"/>
    </row>
    <row r="1396" spans="1:28" x14ac:dyDescent="0.25">
      <c r="A1396" s="23"/>
      <c r="B1396" s="41">
        <v>42391</v>
      </c>
      <c r="C1396" s="350">
        <v>46584</v>
      </c>
      <c r="D1396" s="579"/>
      <c r="E1396" s="32" t="s">
        <v>844</v>
      </c>
      <c r="F1396" s="32">
        <v>7</v>
      </c>
      <c r="G1396" s="234">
        <v>39662</v>
      </c>
      <c r="H1396" s="32" t="s">
        <v>25</v>
      </c>
      <c r="I1396" s="579">
        <v>0</v>
      </c>
      <c r="J1396" s="23"/>
      <c r="K1396" s="23"/>
      <c r="L1396" s="32"/>
      <c r="M1396" s="69"/>
      <c r="N1396" s="68">
        <v>0</v>
      </c>
      <c r="O1396" s="23"/>
      <c r="P1396" s="23"/>
      <c r="Q1396" s="23"/>
      <c r="R1396" s="23"/>
      <c r="S1396" s="23"/>
      <c r="T1396" s="64">
        <v>2998</v>
      </c>
      <c r="U1396" s="289">
        <f t="shared" ref="U1396:U1400" si="435">+G1396/F1396</f>
        <v>5666</v>
      </c>
      <c r="V1396" s="117">
        <v>2500</v>
      </c>
      <c r="W1396" s="118">
        <f>+U1396-V1396</f>
        <v>3166</v>
      </c>
      <c r="X1396" s="118">
        <f>+W1396-Y1396</f>
        <v>1733</v>
      </c>
      <c r="Y1396" s="118">
        <f>(U1396-5000)/2+1100</f>
        <v>1433</v>
      </c>
      <c r="Z1396" s="118">
        <f>+V1396*F1396</f>
        <v>17500</v>
      </c>
      <c r="AA1396" s="118">
        <f>+X1396*F1396</f>
        <v>12131</v>
      </c>
      <c r="AB1396" s="119">
        <f>+Y1396*F1396</f>
        <v>10031</v>
      </c>
    </row>
    <row r="1397" spans="1:28" x14ac:dyDescent="0.25">
      <c r="A1397" s="32"/>
      <c r="B1397" s="41">
        <v>42391</v>
      </c>
      <c r="C1397" s="572">
        <v>46585</v>
      </c>
      <c r="D1397" s="23"/>
      <c r="E1397" s="32" t="s">
        <v>591</v>
      </c>
      <c r="F1397" s="24">
        <v>15</v>
      </c>
      <c r="G1397" s="234">
        <v>76500</v>
      </c>
      <c r="H1397" s="77" t="s">
        <v>672</v>
      </c>
      <c r="I1397" s="68">
        <v>0</v>
      </c>
      <c r="J1397" s="23"/>
      <c r="K1397" s="23"/>
      <c r="L1397" s="23"/>
      <c r="M1397" s="69"/>
      <c r="N1397" s="68"/>
      <c r="O1397" s="23">
        <v>0</v>
      </c>
      <c r="P1397" s="23"/>
      <c r="Q1397" s="23"/>
      <c r="R1397" s="23"/>
      <c r="S1397" s="23"/>
      <c r="T1397" s="64"/>
      <c r="U1397" s="290">
        <f t="shared" si="435"/>
        <v>5100</v>
      </c>
      <c r="V1397" s="21">
        <v>2500</v>
      </c>
      <c r="W1397" s="22">
        <f>+U1397-V1397</f>
        <v>2600</v>
      </c>
      <c r="X1397" s="22">
        <f>+W1397-Y1397</f>
        <v>1450</v>
      </c>
      <c r="Y1397" s="22">
        <f>(U1397-5000)/2+1100</f>
        <v>1150</v>
      </c>
      <c r="Z1397" s="22">
        <f>+V1397*F1397</f>
        <v>37500</v>
      </c>
      <c r="AA1397" s="22">
        <f>+X1397*F1397</f>
        <v>21750</v>
      </c>
      <c r="AB1397" s="120">
        <f>+Y1397*F1397</f>
        <v>17250</v>
      </c>
    </row>
    <row r="1398" spans="1:28" x14ac:dyDescent="0.25">
      <c r="A1398" s="23"/>
      <c r="B1398" s="41">
        <v>42391</v>
      </c>
      <c r="C1398" s="544">
        <v>46586</v>
      </c>
      <c r="D1398" s="23"/>
      <c r="E1398" s="23" t="s">
        <v>846</v>
      </c>
      <c r="F1398" s="16">
        <v>17</v>
      </c>
      <c r="G1398" s="231">
        <v>86700</v>
      </c>
      <c r="H1398" s="64" t="s">
        <v>672</v>
      </c>
      <c r="I1398" s="68">
        <v>0</v>
      </c>
      <c r="J1398" s="23"/>
      <c r="K1398" s="23"/>
      <c r="L1398" s="23"/>
      <c r="M1398" s="69"/>
      <c r="N1398" s="68">
        <v>0</v>
      </c>
      <c r="O1398" s="23"/>
      <c r="P1398" s="23"/>
      <c r="Q1398" s="23"/>
      <c r="R1398" s="23"/>
      <c r="S1398" s="23"/>
      <c r="T1398" s="64"/>
      <c r="U1398" s="290">
        <f t="shared" si="435"/>
        <v>5100</v>
      </c>
      <c r="V1398" s="21">
        <v>2500</v>
      </c>
      <c r="W1398" s="22">
        <f>+U1398-V1398</f>
        <v>2600</v>
      </c>
      <c r="X1398" s="22">
        <f>+W1398-Y1398</f>
        <v>1450</v>
      </c>
      <c r="Y1398" s="22">
        <f>(U1398-5000)/2+1100</f>
        <v>1150</v>
      </c>
      <c r="Z1398" s="22">
        <f>+V1398*F1398</f>
        <v>42500</v>
      </c>
      <c r="AA1398" s="22">
        <f>+X1398*F1398</f>
        <v>24650</v>
      </c>
      <c r="AB1398" s="120">
        <f>+Y1398*F1398</f>
        <v>19550</v>
      </c>
    </row>
    <row r="1399" spans="1:28" x14ac:dyDescent="0.25">
      <c r="A1399" s="94"/>
      <c r="B1399" s="550">
        <v>42391</v>
      </c>
      <c r="C1399" s="544">
        <v>46587</v>
      </c>
      <c r="D1399" s="23"/>
      <c r="E1399" s="94" t="s">
        <v>814</v>
      </c>
      <c r="F1399" s="56">
        <v>15</v>
      </c>
      <c r="G1399" s="232">
        <v>76500</v>
      </c>
      <c r="H1399" s="106" t="s">
        <v>672</v>
      </c>
      <c r="I1399" s="68">
        <v>0</v>
      </c>
      <c r="J1399" s="23"/>
      <c r="K1399" s="23"/>
      <c r="L1399" s="23"/>
      <c r="M1399" s="69"/>
      <c r="N1399" s="68"/>
      <c r="O1399" s="23">
        <v>0</v>
      </c>
      <c r="P1399" s="23"/>
      <c r="Q1399" s="23"/>
      <c r="R1399" s="23"/>
      <c r="S1399" s="23"/>
      <c r="T1399" s="64"/>
      <c r="U1399" s="290">
        <f t="shared" si="435"/>
        <v>5100</v>
      </c>
      <c r="V1399" s="21">
        <v>2500</v>
      </c>
      <c r="W1399" s="22">
        <f>+U1399-V1399</f>
        <v>2600</v>
      </c>
      <c r="X1399" s="22">
        <f>+W1399-Y1399</f>
        <v>1450</v>
      </c>
      <c r="Y1399" s="22">
        <f>(U1399-5000)/2+1100</f>
        <v>1150</v>
      </c>
      <c r="Z1399" s="22">
        <f>+V1399*F1399</f>
        <v>37500</v>
      </c>
      <c r="AA1399" s="22">
        <f>+X1399*F1399</f>
        <v>21750</v>
      </c>
      <c r="AB1399" s="120">
        <f>+Y1399*F1399</f>
        <v>17250</v>
      </c>
    </row>
    <row r="1400" spans="1:28" ht="15.75" thickBot="1" x14ac:dyDescent="0.3">
      <c r="A1400" s="23"/>
      <c r="B1400" s="549">
        <v>42391</v>
      </c>
      <c r="C1400" s="544">
        <v>46588</v>
      </c>
      <c r="D1400" s="155"/>
      <c r="E1400" s="94" t="s">
        <v>847</v>
      </c>
      <c r="F1400" s="94">
        <v>7</v>
      </c>
      <c r="G1400" s="232">
        <v>39662</v>
      </c>
      <c r="H1400" s="94" t="s">
        <v>25</v>
      </c>
      <c r="I1400" s="155">
        <v>0</v>
      </c>
      <c r="J1400" s="23"/>
      <c r="K1400" s="23"/>
      <c r="L1400" s="94"/>
      <c r="M1400" s="69"/>
      <c r="N1400" s="68">
        <v>0</v>
      </c>
      <c r="O1400" s="23"/>
      <c r="P1400" s="23"/>
      <c r="Q1400" s="23"/>
      <c r="R1400" s="23"/>
      <c r="S1400" s="23"/>
      <c r="T1400" s="64">
        <v>2999</v>
      </c>
      <c r="U1400" s="291">
        <f t="shared" si="435"/>
        <v>5666</v>
      </c>
      <c r="V1400" s="121">
        <v>2500</v>
      </c>
      <c r="W1400" s="122">
        <f>+U1400-V1400</f>
        <v>3166</v>
      </c>
      <c r="X1400" s="122">
        <f>+W1400-Y1400</f>
        <v>1733</v>
      </c>
      <c r="Y1400" s="122">
        <f>(U1400-5000)/2+1100</f>
        <v>1433</v>
      </c>
      <c r="Z1400" s="122">
        <f>+V1400*F1400</f>
        <v>17500</v>
      </c>
      <c r="AA1400" s="122">
        <f>+X1400*F1400</f>
        <v>12131</v>
      </c>
      <c r="AB1400" s="123">
        <f>+Y1400*F1400</f>
        <v>10031</v>
      </c>
    </row>
    <row r="1401" spans="1:28" x14ac:dyDescent="0.25">
      <c r="A1401" s="32"/>
      <c r="B1401" s="31">
        <v>42391</v>
      </c>
      <c r="C1401" s="16">
        <v>46589</v>
      </c>
      <c r="D1401" s="23">
        <v>10376</v>
      </c>
      <c r="E1401" s="23" t="s">
        <v>202</v>
      </c>
      <c r="F1401" s="23">
        <v>14</v>
      </c>
      <c r="G1401" s="231"/>
      <c r="H1401" s="23" t="s">
        <v>50</v>
      </c>
      <c r="I1401" s="23">
        <v>0</v>
      </c>
      <c r="J1401" s="23"/>
      <c r="K1401" s="23"/>
      <c r="L1401" s="23"/>
      <c r="M1401" s="69"/>
      <c r="N1401" s="68">
        <v>0</v>
      </c>
      <c r="O1401" s="23"/>
      <c r="P1401" s="23"/>
      <c r="Q1401" s="23"/>
      <c r="R1401" s="23"/>
      <c r="S1401" s="23"/>
      <c r="T1401" s="69"/>
    </row>
    <row r="1402" spans="1:28" ht="15.75" thickBot="1" x14ac:dyDescent="0.3">
      <c r="A1402" s="23"/>
      <c r="B1402" s="31">
        <v>42391</v>
      </c>
      <c r="C1402" s="16">
        <v>46590</v>
      </c>
      <c r="D1402" s="23">
        <v>10374</v>
      </c>
      <c r="E1402" s="23" t="s">
        <v>113</v>
      </c>
      <c r="F1402" s="23">
        <v>14</v>
      </c>
      <c r="G1402" s="231"/>
      <c r="H1402" s="23" t="s">
        <v>50</v>
      </c>
      <c r="I1402" s="23">
        <v>0</v>
      </c>
      <c r="J1402" s="23"/>
      <c r="K1402" s="23"/>
      <c r="L1402" s="23"/>
      <c r="M1402" s="69"/>
      <c r="N1402" s="68">
        <v>0</v>
      </c>
      <c r="O1402" s="23"/>
      <c r="P1402" s="23"/>
      <c r="Q1402" s="23"/>
      <c r="R1402" s="23"/>
      <c r="S1402" s="23"/>
      <c r="T1402" s="69"/>
    </row>
    <row r="1403" spans="1:28" x14ac:dyDescent="0.25">
      <c r="A1403" s="23"/>
      <c r="B1403" s="41">
        <v>42391</v>
      </c>
      <c r="C1403" s="572">
        <v>46591</v>
      </c>
      <c r="D1403" s="32"/>
      <c r="E1403" s="32" t="s">
        <v>848</v>
      </c>
      <c r="F1403" s="32">
        <v>15</v>
      </c>
      <c r="G1403" s="234">
        <v>79275</v>
      </c>
      <c r="H1403" s="77" t="s">
        <v>402</v>
      </c>
      <c r="I1403" s="78">
        <v>0</v>
      </c>
      <c r="J1403" s="23"/>
      <c r="K1403" s="23"/>
      <c r="L1403" s="32"/>
      <c r="M1403" s="69"/>
      <c r="N1403" s="68">
        <v>0</v>
      </c>
      <c r="O1403" s="23"/>
      <c r="P1403" s="23"/>
      <c r="Q1403" s="23"/>
      <c r="R1403" s="23"/>
      <c r="S1403" s="23"/>
      <c r="T1403" s="64"/>
      <c r="U1403" s="289">
        <f t="shared" ref="U1403:U1404" si="436">+G1403/F1403</f>
        <v>5285</v>
      </c>
      <c r="V1403" s="117">
        <v>2500</v>
      </c>
      <c r="W1403" s="118">
        <f>+U1403-V1403</f>
        <v>2785</v>
      </c>
      <c r="X1403" s="118">
        <f>+W1403-Y1403</f>
        <v>1542.5</v>
      </c>
      <c r="Y1403" s="118">
        <f>(U1403-5000)/2+1100</f>
        <v>1242.5</v>
      </c>
      <c r="Z1403" s="118">
        <f>+V1403*F1403</f>
        <v>37500</v>
      </c>
      <c r="AA1403" s="118">
        <f>+X1403*F1403</f>
        <v>23137.5</v>
      </c>
      <c r="AB1403" s="119">
        <f>+Y1403*F1403</f>
        <v>18637.5</v>
      </c>
    </row>
    <row r="1404" spans="1:28" ht="15.75" thickBot="1" x14ac:dyDescent="0.3">
      <c r="A1404" s="23"/>
      <c r="B1404" s="550">
        <v>42391</v>
      </c>
      <c r="C1404" s="544">
        <v>46592</v>
      </c>
      <c r="D1404" s="94"/>
      <c r="E1404" s="94" t="s">
        <v>826</v>
      </c>
      <c r="F1404" s="94">
        <v>15</v>
      </c>
      <c r="G1404" s="232">
        <v>79275</v>
      </c>
      <c r="H1404" s="106" t="s">
        <v>402</v>
      </c>
      <c r="I1404" s="228">
        <v>0</v>
      </c>
      <c r="J1404" s="23"/>
      <c r="K1404" s="23"/>
      <c r="L1404" s="94"/>
      <c r="M1404" s="69"/>
      <c r="N1404" s="68"/>
      <c r="O1404" s="23">
        <v>0</v>
      </c>
      <c r="P1404" s="23"/>
      <c r="Q1404" s="23"/>
      <c r="R1404" s="23"/>
      <c r="S1404" s="23"/>
      <c r="T1404" s="64"/>
      <c r="U1404" s="291">
        <f t="shared" si="436"/>
        <v>5285</v>
      </c>
      <c r="V1404" s="121">
        <v>2500</v>
      </c>
      <c r="W1404" s="122">
        <f>+U1404-V1404</f>
        <v>2785</v>
      </c>
      <c r="X1404" s="122">
        <f>+W1404-Y1404</f>
        <v>1542.5</v>
      </c>
      <c r="Y1404" s="122">
        <f>(U1404-5000)/2+1100</f>
        <v>1242.5</v>
      </c>
      <c r="Z1404" s="122">
        <f>+V1404*F1404</f>
        <v>37500</v>
      </c>
      <c r="AA1404" s="122">
        <f>+X1404*F1404</f>
        <v>23137.5</v>
      </c>
      <c r="AB1404" s="123">
        <f>+Y1404*F1404</f>
        <v>18637.5</v>
      </c>
    </row>
    <row r="1405" spans="1:28" x14ac:dyDescent="0.25">
      <c r="A1405" s="94"/>
      <c r="B1405" s="31">
        <v>42391</v>
      </c>
      <c r="C1405" s="16">
        <v>46593</v>
      </c>
      <c r="D1405" s="23">
        <v>10327</v>
      </c>
      <c r="E1405" s="23" t="s">
        <v>109</v>
      </c>
      <c r="F1405" s="23">
        <v>14</v>
      </c>
      <c r="G1405" s="231"/>
      <c r="H1405" s="23" t="s">
        <v>50</v>
      </c>
      <c r="I1405" s="23">
        <v>0</v>
      </c>
      <c r="J1405" s="23"/>
      <c r="K1405" s="23"/>
      <c r="L1405" s="23"/>
      <c r="M1405" s="69"/>
      <c r="N1405" s="68">
        <v>0</v>
      </c>
      <c r="O1405" s="23"/>
      <c r="P1405" s="23"/>
      <c r="Q1405" s="23"/>
      <c r="R1405" s="23"/>
      <c r="S1405" s="23"/>
      <c r="T1405" s="69"/>
    </row>
    <row r="1406" spans="1:28" ht="15.75" thickBot="1" x14ac:dyDescent="0.3">
      <c r="A1406" s="23"/>
      <c r="B1406" s="41">
        <v>42391</v>
      </c>
      <c r="C1406" s="350">
        <v>46594</v>
      </c>
      <c r="D1406" s="579"/>
      <c r="E1406" s="32" t="s">
        <v>833</v>
      </c>
      <c r="F1406" s="32">
        <v>15</v>
      </c>
      <c r="G1406" s="234">
        <v>85000</v>
      </c>
      <c r="H1406" s="32" t="s">
        <v>25</v>
      </c>
      <c r="I1406" s="579">
        <v>0</v>
      </c>
      <c r="J1406" s="23"/>
      <c r="K1406" s="23"/>
      <c r="L1406" s="32"/>
      <c r="M1406" s="69"/>
      <c r="N1406" s="68"/>
      <c r="O1406" s="23">
        <v>0</v>
      </c>
      <c r="P1406" s="23"/>
      <c r="Q1406" s="23"/>
      <c r="R1406" s="23"/>
      <c r="S1406" s="23"/>
      <c r="T1406" s="64">
        <v>30000</v>
      </c>
      <c r="U1406" s="291">
        <f t="shared" ref="U1406:U1410" si="437">+G1406/F1406</f>
        <v>5666.666666666667</v>
      </c>
      <c r="V1406" s="121">
        <v>2500</v>
      </c>
      <c r="W1406" s="122">
        <f t="shared" ref="W1406:W1412" si="438">+U1406-V1406</f>
        <v>3166.666666666667</v>
      </c>
      <c r="X1406" s="122">
        <f t="shared" ref="X1406:X1412" si="439">+W1406-Y1406</f>
        <v>1733.3333333333335</v>
      </c>
      <c r="Y1406" s="122">
        <f>(U1406-5000)/2+1100</f>
        <v>1433.3333333333335</v>
      </c>
      <c r="Z1406" s="122">
        <f t="shared" ref="Z1406:Z1412" si="440">+V1406*F1406</f>
        <v>37500</v>
      </c>
      <c r="AA1406" s="122">
        <f t="shared" ref="AA1406:AA1412" si="441">+X1406*F1406</f>
        <v>26000.000000000004</v>
      </c>
      <c r="AB1406" s="123">
        <f t="shared" ref="AB1406:AB1412" si="442">+Y1406*F1406</f>
        <v>21500.000000000004</v>
      </c>
    </row>
    <row r="1407" spans="1:28" ht="15.75" thickBot="1" x14ac:dyDescent="0.3">
      <c r="A1407" s="23"/>
      <c r="B1407" s="31">
        <v>42391</v>
      </c>
      <c r="C1407" s="240">
        <v>46595</v>
      </c>
      <c r="D1407" s="577"/>
      <c r="E1407" s="23" t="s">
        <v>111</v>
      </c>
      <c r="F1407" s="23">
        <v>15</v>
      </c>
      <c r="G1407" s="231">
        <v>85000</v>
      </c>
      <c r="H1407" s="23" t="s">
        <v>25</v>
      </c>
      <c r="I1407" s="577">
        <v>0</v>
      </c>
      <c r="J1407" s="23"/>
      <c r="K1407" s="23"/>
      <c r="L1407" s="23"/>
      <c r="M1407" s="69"/>
      <c r="N1407" s="68"/>
      <c r="O1407" s="23">
        <v>0</v>
      </c>
      <c r="P1407" s="23"/>
      <c r="Q1407" s="23"/>
      <c r="R1407" s="23"/>
      <c r="S1407" s="23"/>
      <c r="T1407" s="64">
        <v>2051</v>
      </c>
      <c r="U1407" s="291">
        <f t="shared" si="437"/>
        <v>5666.666666666667</v>
      </c>
      <c r="V1407" s="121">
        <v>2500</v>
      </c>
      <c r="W1407" s="122">
        <f t="shared" si="438"/>
        <v>3166.666666666667</v>
      </c>
      <c r="X1407" s="122">
        <f t="shared" si="439"/>
        <v>1733.3333333333335</v>
      </c>
      <c r="Y1407" s="122">
        <f>(U1407-5000)/2+1100</f>
        <v>1433.3333333333335</v>
      </c>
      <c r="Z1407" s="122">
        <f t="shared" si="440"/>
        <v>37500</v>
      </c>
      <c r="AA1407" s="122">
        <f t="shared" si="441"/>
        <v>26000.000000000004</v>
      </c>
      <c r="AB1407" s="123">
        <f t="shared" si="442"/>
        <v>21500.000000000004</v>
      </c>
    </row>
    <row r="1408" spans="1:28" ht="15.75" thickBot="1" x14ac:dyDescent="0.3">
      <c r="A1408" s="32"/>
      <c r="B1408" s="41">
        <v>42391</v>
      </c>
      <c r="C1408" s="350">
        <v>46596</v>
      </c>
      <c r="D1408" s="577"/>
      <c r="E1408" s="32" t="s">
        <v>835</v>
      </c>
      <c r="F1408" s="32">
        <v>15</v>
      </c>
      <c r="G1408" s="234">
        <v>91500</v>
      </c>
      <c r="H1408" s="32" t="s">
        <v>839</v>
      </c>
      <c r="I1408" s="577"/>
      <c r="J1408" s="23">
        <v>0</v>
      </c>
      <c r="K1408" s="23"/>
      <c r="L1408" s="23"/>
      <c r="M1408" s="69"/>
      <c r="N1408" s="68"/>
      <c r="O1408" s="23">
        <v>0</v>
      </c>
      <c r="P1408" s="23"/>
      <c r="Q1408" s="23"/>
      <c r="R1408" s="23"/>
      <c r="S1408" s="23"/>
      <c r="T1408" s="69"/>
      <c r="U1408" s="291">
        <f t="shared" si="437"/>
        <v>6100</v>
      </c>
      <c r="V1408" s="121">
        <v>2500</v>
      </c>
      <c r="W1408" s="122">
        <f t="shared" si="438"/>
        <v>3600</v>
      </c>
      <c r="X1408" s="122">
        <f t="shared" si="439"/>
        <v>2167</v>
      </c>
      <c r="Y1408" s="122">
        <f>((U1408-5000)-434)/2+1100</f>
        <v>1433</v>
      </c>
      <c r="Z1408" s="122">
        <f t="shared" si="440"/>
        <v>37500</v>
      </c>
      <c r="AA1408" s="122">
        <f t="shared" si="441"/>
        <v>32505</v>
      </c>
      <c r="AB1408" s="123">
        <f t="shared" si="442"/>
        <v>21495</v>
      </c>
    </row>
    <row r="1409" spans="1:28" ht="15.75" thickBot="1" x14ac:dyDescent="0.3">
      <c r="A1409" s="23"/>
      <c r="B1409" s="31">
        <v>42391</v>
      </c>
      <c r="C1409" s="240">
        <v>46597</v>
      </c>
      <c r="D1409" s="577"/>
      <c r="E1409" s="23" t="s">
        <v>834</v>
      </c>
      <c r="F1409" s="23">
        <v>8</v>
      </c>
      <c r="G1409" s="231">
        <v>48800</v>
      </c>
      <c r="H1409" s="23" t="s">
        <v>839</v>
      </c>
      <c r="I1409" s="577"/>
      <c r="J1409" s="23">
        <v>0</v>
      </c>
      <c r="K1409" s="23"/>
      <c r="L1409" s="23"/>
      <c r="M1409" s="69"/>
      <c r="N1409" s="68"/>
      <c r="O1409" s="23">
        <v>0</v>
      </c>
      <c r="P1409" s="23"/>
      <c r="Q1409" s="23"/>
      <c r="R1409" s="23"/>
      <c r="S1409" s="23"/>
      <c r="T1409" s="69"/>
      <c r="U1409" s="291">
        <f t="shared" si="437"/>
        <v>6100</v>
      </c>
      <c r="V1409" s="121">
        <v>2500</v>
      </c>
      <c r="W1409" s="122">
        <f t="shared" si="438"/>
        <v>3600</v>
      </c>
      <c r="X1409" s="122">
        <f t="shared" si="439"/>
        <v>2167</v>
      </c>
      <c r="Y1409" s="122">
        <f>((U1409-5000)-434)/2+1100</f>
        <v>1433</v>
      </c>
      <c r="Z1409" s="122">
        <f t="shared" si="440"/>
        <v>20000</v>
      </c>
      <c r="AA1409" s="122">
        <f t="shared" si="441"/>
        <v>17336</v>
      </c>
      <c r="AB1409" s="123">
        <f t="shared" si="442"/>
        <v>11464</v>
      </c>
    </row>
    <row r="1410" spans="1:28" ht="15.75" thickBot="1" x14ac:dyDescent="0.3">
      <c r="A1410" s="94"/>
      <c r="B1410" s="549">
        <v>42391</v>
      </c>
      <c r="C1410" s="544">
        <v>46598</v>
      </c>
      <c r="D1410" s="577"/>
      <c r="E1410" s="94" t="s">
        <v>836</v>
      </c>
      <c r="F1410" s="94">
        <v>8</v>
      </c>
      <c r="G1410" s="232">
        <v>48800</v>
      </c>
      <c r="H1410" s="94" t="s">
        <v>839</v>
      </c>
      <c r="I1410" s="577"/>
      <c r="J1410" s="23">
        <v>0</v>
      </c>
      <c r="K1410" s="23"/>
      <c r="L1410" s="23"/>
      <c r="M1410" s="69"/>
      <c r="N1410" s="68"/>
      <c r="O1410" s="23">
        <v>0</v>
      </c>
      <c r="P1410" s="23"/>
      <c r="Q1410" s="23"/>
      <c r="R1410" s="23"/>
      <c r="S1410" s="23"/>
      <c r="T1410" s="69"/>
      <c r="U1410" s="291">
        <f t="shared" si="437"/>
        <v>6100</v>
      </c>
      <c r="V1410" s="121">
        <v>2500</v>
      </c>
      <c r="W1410" s="122">
        <f t="shared" si="438"/>
        <v>3600</v>
      </c>
      <c r="X1410" s="122">
        <f t="shared" si="439"/>
        <v>2167</v>
      </c>
      <c r="Y1410" s="122">
        <f>((U1410-5000)-434)/2+1100</f>
        <v>1433</v>
      </c>
      <c r="Z1410" s="122">
        <f t="shared" si="440"/>
        <v>20000</v>
      </c>
      <c r="AA1410" s="122">
        <f t="shared" si="441"/>
        <v>17336</v>
      </c>
      <c r="AB1410" s="123">
        <f t="shared" si="442"/>
        <v>11464</v>
      </c>
    </row>
    <row r="1411" spans="1:28" ht="15.75" thickBot="1" x14ac:dyDescent="0.3">
      <c r="A1411" s="23"/>
      <c r="B1411" s="31">
        <v>42391</v>
      </c>
      <c r="C1411" s="240">
        <v>46599</v>
      </c>
      <c r="D1411" s="577"/>
      <c r="E1411" s="23" t="s">
        <v>849</v>
      </c>
      <c r="F1411" s="23">
        <v>15</v>
      </c>
      <c r="G1411" s="231">
        <v>85000</v>
      </c>
      <c r="H1411" s="23" t="s">
        <v>25</v>
      </c>
      <c r="I1411" s="577">
        <v>0</v>
      </c>
      <c r="J1411" s="23"/>
      <c r="K1411" s="23"/>
      <c r="L1411" s="23"/>
      <c r="M1411" s="69"/>
      <c r="N1411" s="68">
        <v>0</v>
      </c>
      <c r="O1411" s="23"/>
      <c r="P1411" s="23"/>
      <c r="Q1411" s="23"/>
      <c r="R1411" s="23"/>
      <c r="S1411" s="23"/>
      <c r="T1411" s="64">
        <v>2052</v>
      </c>
      <c r="U1411" s="291">
        <f t="shared" ref="U1411:U1412" si="443">+G1411/F1411</f>
        <v>5666.666666666667</v>
      </c>
      <c r="V1411" s="121">
        <v>2500</v>
      </c>
      <c r="W1411" s="122">
        <f t="shared" si="438"/>
        <v>3166.666666666667</v>
      </c>
      <c r="X1411" s="122">
        <f t="shared" si="439"/>
        <v>1733.3333333333335</v>
      </c>
      <c r="Y1411" s="122">
        <f>(U1411-5000)/2+1100</f>
        <v>1433.3333333333335</v>
      </c>
      <c r="Z1411" s="122">
        <f t="shared" si="440"/>
        <v>37500</v>
      </c>
      <c r="AA1411" s="122">
        <f t="shared" si="441"/>
        <v>26000.000000000004</v>
      </c>
      <c r="AB1411" s="123">
        <f t="shared" si="442"/>
        <v>21500.000000000004</v>
      </c>
    </row>
    <row r="1412" spans="1:28" ht="15.75" thickBot="1" x14ac:dyDescent="0.3">
      <c r="A1412" s="23"/>
      <c r="B1412" s="549">
        <v>42391</v>
      </c>
      <c r="C1412" s="544">
        <v>46600</v>
      </c>
      <c r="D1412" s="155"/>
      <c r="E1412" s="94" t="s">
        <v>850</v>
      </c>
      <c r="F1412" s="94">
        <v>15</v>
      </c>
      <c r="G1412" s="232">
        <v>85000</v>
      </c>
      <c r="H1412" s="94" t="s">
        <v>25</v>
      </c>
      <c r="I1412" s="155">
        <v>0</v>
      </c>
      <c r="J1412" s="23"/>
      <c r="K1412" s="23"/>
      <c r="L1412" s="94"/>
      <c r="M1412" s="69"/>
      <c r="N1412" s="68">
        <v>0</v>
      </c>
      <c r="O1412" s="23"/>
      <c r="P1412" s="23"/>
      <c r="Q1412" s="23"/>
      <c r="R1412" s="23"/>
      <c r="S1412" s="23"/>
      <c r="T1412" s="64">
        <v>2053</v>
      </c>
      <c r="U1412" s="291">
        <f t="shared" si="443"/>
        <v>5666.666666666667</v>
      </c>
      <c r="V1412" s="121">
        <v>2500</v>
      </c>
      <c r="W1412" s="122">
        <f t="shared" si="438"/>
        <v>3166.666666666667</v>
      </c>
      <c r="X1412" s="122">
        <f t="shared" si="439"/>
        <v>1733.3333333333335</v>
      </c>
      <c r="Y1412" s="122">
        <f>(U1412-5000)/2+1100</f>
        <v>1433.3333333333335</v>
      </c>
      <c r="Z1412" s="122">
        <f t="shared" si="440"/>
        <v>37500</v>
      </c>
      <c r="AA1412" s="122">
        <f t="shared" si="441"/>
        <v>26000.000000000004</v>
      </c>
      <c r="AB1412" s="123">
        <f t="shared" si="442"/>
        <v>21500.000000000004</v>
      </c>
    </row>
    <row r="1413" spans="1:28" ht="15.75" thickBot="1" x14ac:dyDescent="0.3">
      <c r="A1413" s="116"/>
      <c r="B1413" s="31">
        <v>42391</v>
      </c>
      <c r="C1413" s="16">
        <v>46601</v>
      </c>
      <c r="D1413" s="23">
        <v>10382</v>
      </c>
      <c r="E1413" s="23" t="s">
        <v>86</v>
      </c>
      <c r="F1413" s="23">
        <v>14</v>
      </c>
      <c r="G1413" s="231"/>
      <c r="H1413" s="23" t="s">
        <v>50</v>
      </c>
      <c r="I1413" s="23">
        <v>0</v>
      </c>
      <c r="J1413" s="23"/>
      <c r="K1413" s="23"/>
      <c r="L1413" s="23"/>
      <c r="M1413" s="69"/>
      <c r="N1413" s="68"/>
      <c r="O1413" s="23">
        <v>0</v>
      </c>
      <c r="P1413" s="23"/>
      <c r="Q1413" s="23"/>
      <c r="R1413" s="23"/>
      <c r="S1413" s="23"/>
      <c r="T1413" s="69"/>
    </row>
    <row r="1414" spans="1:28" x14ac:dyDescent="0.25">
      <c r="A1414" s="23"/>
      <c r="B1414" s="41">
        <v>42391</v>
      </c>
      <c r="C1414" s="350">
        <v>46602</v>
      </c>
      <c r="D1414" s="579"/>
      <c r="E1414" s="32" t="s">
        <v>844</v>
      </c>
      <c r="F1414" s="32">
        <v>7</v>
      </c>
      <c r="G1414" s="234">
        <v>39662</v>
      </c>
      <c r="H1414" s="32" t="s">
        <v>25</v>
      </c>
      <c r="I1414" s="579">
        <v>0</v>
      </c>
      <c r="J1414" s="23"/>
      <c r="K1414" s="23"/>
      <c r="L1414" s="32"/>
      <c r="M1414" s="69"/>
      <c r="N1414" s="68">
        <v>0</v>
      </c>
      <c r="O1414" s="23"/>
      <c r="P1414" s="23"/>
      <c r="Q1414" s="23"/>
      <c r="R1414" s="23"/>
      <c r="S1414" s="23"/>
      <c r="T1414" s="64">
        <v>2054</v>
      </c>
      <c r="U1414" s="289">
        <f t="shared" ref="U1414:U1416" si="444">+G1414/F1414</f>
        <v>5666</v>
      </c>
      <c r="V1414" s="117">
        <v>2500</v>
      </c>
      <c r="W1414" s="118">
        <f t="shared" ref="W1414:W1425" si="445">+U1414-V1414</f>
        <v>3166</v>
      </c>
      <c r="X1414" s="118">
        <f>+W1414-Y1414</f>
        <v>1733</v>
      </c>
      <c r="Y1414" s="118">
        <f>(U1414-5000)/2+1100</f>
        <v>1433</v>
      </c>
      <c r="Z1414" s="118">
        <f t="shared" ref="Z1414:Z1425" si="446">+V1414*F1414</f>
        <v>17500</v>
      </c>
      <c r="AA1414" s="118">
        <f t="shared" ref="AA1414:AA1425" si="447">+X1414*F1414</f>
        <v>12131</v>
      </c>
      <c r="AB1414" s="119">
        <f t="shared" ref="AB1414:AB1425" si="448">+Y1414*F1414</f>
        <v>10031</v>
      </c>
    </row>
    <row r="1415" spans="1:28" ht="15.75" thickBot="1" x14ac:dyDescent="0.3">
      <c r="A1415" s="23"/>
      <c r="B1415" s="31">
        <v>42391</v>
      </c>
      <c r="C1415" s="240">
        <v>46603</v>
      </c>
      <c r="D1415" s="577"/>
      <c r="E1415" s="23" t="s">
        <v>155</v>
      </c>
      <c r="F1415" s="23">
        <v>7</v>
      </c>
      <c r="G1415" s="231">
        <v>39662</v>
      </c>
      <c r="H1415" s="23" t="s">
        <v>25</v>
      </c>
      <c r="I1415" s="577">
        <v>0</v>
      </c>
      <c r="J1415" s="23"/>
      <c r="K1415" s="23"/>
      <c r="L1415" s="23"/>
      <c r="M1415" s="69"/>
      <c r="N1415" s="68"/>
      <c r="O1415" s="23">
        <v>0</v>
      </c>
      <c r="P1415" s="23"/>
      <c r="Q1415" s="23"/>
      <c r="R1415" s="23"/>
      <c r="S1415" s="23"/>
      <c r="T1415" s="64">
        <v>2055</v>
      </c>
      <c r="U1415" s="291">
        <f t="shared" si="444"/>
        <v>5666</v>
      </c>
      <c r="V1415" s="121">
        <v>2500</v>
      </c>
      <c r="W1415" s="122">
        <f t="shared" si="445"/>
        <v>3166</v>
      </c>
      <c r="X1415" s="122">
        <f>+W1415-Y1415</f>
        <v>1733</v>
      </c>
      <c r="Y1415" s="122">
        <f>(U1415-5000)/2+1100</f>
        <v>1433</v>
      </c>
      <c r="Z1415" s="122">
        <f t="shared" si="446"/>
        <v>17500</v>
      </c>
      <c r="AA1415" s="122">
        <f t="shared" si="447"/>
        <v>12131</v>
      </c>
      <c r="AB1415" s="123">
        <f t="shared" si="448"/>
        <v>10031</v>
      </c>
    </row>
    <row r="1416" spans="1:28" ht="15.75" thickBot="1" x14ac:dyDescent="0.3">
      <c r="A1416" s="226"/>
      <c r="B1416" s="550">
        <v>42391</v>
      </c>
      <c r="C1416" s="591">
        <v>46604</v>
      </c>
      <c r="D1416" s="23"/>
      <c r="E1416" s="226" t="s">
        <v>80</v>
      </c>
      <c r="F1416" s="116">
        <v>15</v>
      </c>
      <c r="G1416" s="554">
        <f>+F1416*5100</f>
        <v>76500</v>
      </c>
      <c r="H1416" s="227" t="s">
        <v>22</v>
      </c>
      <c r="I1416" s="68">
        <v>0</v>
      </c>
      <c r="J1416" s="23"/>
      <c r="K1416" s="23"/>
      <c r="L1416" s="23"/>
      <c r="M1416" s="69"/>
      <c r="N1416" s="68"/>
      <c r="O1416" s="23">
        <v>0</v>
      </c>
      <c r="P1416" s="23"/>
      <c r="Q1416" s="23"/>
      <c r="R1416" s="23"/>
      <c r="S1416" s="23"/>
      <c r="T1416" s="69"/>
      <c r="U1416" s="292">
        <f t="shared" si="444"/>
        <v>5100</v>
      </c>
      <c r="V1416" s="124">
        <v>2500</v>
      </c>
      <c r="W1416" s="125">
        <f t="shared" si="445"/>
        <v>2600</v>
      </c>
      <c r="X1416" s="125">
        <f>+W1416-Y1416</f>
        <v>1450</v>
      </c>
      <c r="Y1416" s="125">
        <f>(U1416-5000)/2+1100</f>
        <v>1150</v>
      </c>
      <c r="Z1416" s="125">
        <f t="shared" si="446"/>
        <v>37500</v>
      </c>
      <c r="AA1416" s="125">
        <f t="shared" si="447"/>
        <v>21750</v>
      </c>
      <c r="AB1416" s="126">
        <f t="shared" si="448"/>
        <v>17250</v>
      </c>
    </row>
    <row r="1417" spans="1:28" ht="15.75" thickBot="1" x14ac:dyDescent="0.3">
      <c r="A1417" s="23"/>
      <c r="B1417" s="31">
        <v>42391</v>
      </c>
      <c r="C1417" s="240">
        <v>46605</v>
      </c>
      <c r="D1417" s="577"/>
      <c r="E1417" s="23" t="s">
        <v>103</v>
      </c>
      <c r="F1417" s="23">
        <v>15</v>
      </c>
      <c r="G1417" s="231">
        <v>85000</v>
      </c>
      <c r="H1417" s="23" t="s">
        <v>25</v>
      </c>
      <c r="I1417" s="577">
        <v>0</v>
      </c>
      <c r="J1417" s="23"/>
      <c r="K1417" s="23"/>
      <c r="L1417" s="23"/>
      <c r="M1417" s="69"/>
      <c r="N1417" s="68">
        <v>0</v>
      </c>
      <c r="O1417" s="23"/>
      <c r="P1417" s="23"/>
      <c r="Q1417" s="23"/>
      <c r="R1417" s="23"/>
      <c r="S1417" s="23"/>
      <c r="T1417" s="64">
        <v>2056</v>
      </c>
      <c r="U1417" s="291">
        <f t="shared" ref="U1417:U1418" si="449">+G1417/F1417</f>
        <v>5666.666666666667</v>
      </c>
      <c r="V1417" s="121">
        <v>2500</v>
      </c>
      <c r="W1417" s="122">
        <f t="shared" si="445"/>
        <v>3166.666666666667</v>
      </c>
      <c r="X1417" s="122">
        <f t="shared" ref="X1417:X1425" si="450">+W1417-Y1417</f>
        <v>1733.3333333333335</v>
      </c>
      <c r="Y1417" s="122">
        <f>(U1417-5000)/2+1100</f>
        <v>1433.3333333333335</v>
      </c>
      <c r="Z1417" s="122">
        <f t="shared" si="446"/>
        <v>37500</v>
      </c>
      <c r="AA1417" s="122">
        <f t="shared" si="447"/>
        <v>26000.000000000004</v>
      </c>
      <c r="AB1417" s="123">
        <f t="shared" si="448"/>
        <v>21500.000000000004</v>
      </c>
    </row>
    <row r="1418" spans="1:28" ht="15.75" thickBot="1" x14ac:dyDescent="0.3">
      <c r="A1418" s="116"/>
      <c r="B1418" s="550">
        <v>42391</v>
      </c>
      <c r="C1418" s="572">
        <v>46606</v>
      </c>
      <c r="D1418" s="38"/>
      <c r="E1418" s="233" t="s">
        <v>835</v>
      </c>
      <c r="F1418" s="233">
        <v>15</v>
      </c>
      <c r="G1418" s="557">
        <v>91500</v>
      </c>
      <c r="H1418" s="233" t="s">
        <v>839</v>
      </c>
      <c r="I1418" s="38"/>
      <c r="J1418" s="16">
        <v>0</v>
      </c>
      <c r="K1418" s="16"/>
      <c r="L1418" s="16"/>
      <c r="M1418" s="16"/>
      <c r="N1418" s="16"/>
      <c r="O1418" s="16">
        <v>0</v>
      </c>
      <c r="P1418" s="16"/>
      <c r="Q1418" s="16"/>
      <c r="R1418" s="16"/>
      <c r="S1418" s="16"/>
      <c r="T1418" s="16"/>
      <c r="U1418" s="291">
        <f t="shared" si="449"/>
        <v>6100</v>
      </c>
      <c r="V1418" s="121">
        <v>2500</v>
      </c>
      <c r="W1418" s="122">
        <f t="shared" si="445"/>
        <v>3600</v>
      </c>
      <c r="X1418" s="122">
        <f t="shared" si="450"/>
        <v>2167</v>
      </c>
      <c r="Y1418" s="122">
        <f>((U1418-5000)-434)/2+1100</f>
        <v>1433</v>
      </c>
      <c r="Z1418" s="122">
        <f t="shared" si="446"/>
        <v>37500</v>
      </c>
      <c r="AA1418" s="122">
        <f t="shared" si="447"/>
        <v>32505</v>
      </c>
      <c r="AB1418" s="123">
        <f t="shared" si="448"/>
        <v>21495</v>
      </c>
    </row>
    <row r="1419" spans="1:28" ht="15.75" thickBot="1" x14ac:dyDescent="0.3">
      <c r="A1419" s="23"/>
      <c r="B1419" s="31">
        <v>42391</v>
      </c>
      <c r="C1419" s="240">
        <v>46607</v>
      </c>
      <c r="D1419" s="577"/>
      <c r="E1419" s="23" t="s">
        <v>173</v>
      </c>
      <c r="F1419" s="23">
        <v>7</v>
      </c>
      <c r="G1419" s="231">
        <v>39662</v>
      </c>
      <c r="H1419" s="23" t="s">
        <v>25</v>
      </c>
      <c r="I1419" s="577">
        <v>0</v>
      </c>
      <c r="J1419" s="23"/>
      <c r="K1419" s="23"/>
      <c r="L1419" s="23"/>
      <c r="M1419" s="69"/>
      <c r="N1419" s="68"/>
      <c r="O1419" s="23">
        <v>0</v>
      </c>
      <c r="P1419" s="23"/>
      <c r="Q1419" s="23"/>
      <c r="R1419" s="23"/>
      <c r="S1419" s="23"/>
      <c r="T1419" s="64">
        <v>2057</v>
      </c>
      <c r="U1419" s="292">
        <f t="shared" ref="U1419:U1421" si="451">+G1419/F1419</f>
        <v>5666</v>
      </c>
      <c r="V1419" s="124">
        <v>2500</v>
      </c>
      <c r="W1419" s="125">
        <f t="shared" si="445"/>
        <v>3166</v>
      </c>
      <c r="X1419" s="125">
        <f t="shared" si="450"/>
        <v>1733</v>
      </c>
      <c r="Y1419" s="125">
        <f>(U1419-5000)/2+1100</f>
        <v>1433</v>
      </c>
      <c r="Z1419" s="125">
        <f t="shared" si="446"/>
        <v>17500</v>
      </c>
      <c r="AA1419" s="125">
        <f t="shared" si="447"/>
        <v>12131</v>
      </c>
      <c r="AB1419" s="126">
        <f t="shared" si="448"/>
        <v>10031</v>
      </c>
    </row>
    <row r="1420" spans="1:28" ht="15.75" thickBot="1" x14ac:dyDescent="0.3">
      <c r="A1420" s="32"/>
      <c r="B1420" s="41">
        <v>42391</v>
      </c>
      <c r="C1420" s="350">
        <v>46608</v>
      </c>
      <c r="D1420" s="577"/>
      <c r="E1420" s="32" t="s">
        <v>834</v>
      </c>
      <c r="F1420" s="32">
        <v>8</v>
      </c>
      <c r="G1420" s="234">
        <v>48800</v>
      </c>
      <c r="H1420" s="32" t="s">
        <v>839</v>
      </c>
      <c r="I1420" s="577"/>
      <c r="J1420" s="23">
        <v>0</v>
      </c>
      <c r="K1420" s="23"/>
      <c r="L1420" s="23"/>
      <c r="M1420" s="69"/>
      <c r="N1420" s="68"/>
      <c r="O1420" s="23">
        <v>0</v>
      </c>
      <c r="P1420" s="23"/>
      <c r="Q1420" s="23"/>
      <c r="R1420" s="23"/>
      <c r="S1420" s="23"/>
      <c r="T1420" s="69"/>
      <c r="U1420" s="291">
        <f t="shared" si="451"/>
        <v>6100</v>
      </c>
      <c r="V1420" s="121">
        <v>2500</v>
      </c>
      <c r="W1420" s="122">
        <f t="shared" si="445"/>
        <v>3600</v>
      </c>
      <c r="X1420" s="122">
        <f t="shared" si="450"/>
        <v>2167</v>
      </c>
      <c r="Y1420" s="122">
        <f>((U1420-5000)-434)/2+1100</f>
        <v>1433</v>
      </c>
      <c r="Z1420" s="122">
        <f t="shared" si="446"/>
        <v>20000</v>
      </c>
      <c r="AA1420" s="122">
        <f t="shared" si="447"/>
        <v>17336</v>
      </c>
      <c r="AB1420" s="123">
        <f t="shared" si="448"/>
        <v>11464</v>
      </c>
    </row>
    <row r="1421" spans="1:28" ht="15.75" thickBot="1" x14ac:dyDescent="0.3">
      <c r="A1421" s="23"/>
      <c r="B1421" s="31">
        <v>42391</v>
      </c>
      <c r="C1421" s="240">
        <v>46609</v>
      </c>
      <c r="D1421" s="577"/>
      <c r="E1421" s="23" t="s">
        <v>836</v>
      </c>
      <c r="F1421" s="23">
        <v>8</v>
      </c>
      <c r="G1421" s="231">
        <v>48800</v>
      </c>
      <c r="H1421" s="23" t="s">
        <v>839</v>
      </c>
      <c r="I1421" s="577"/>
      <c r="J1421" s="23">
        <v>0</v>
      </c>
      <c r="K1421" s="23"/>
      <c r="L1421" s="23"/>
      <c r="M1421" s="69"/>
      <c r="N1421" s="68"/>
      <c r="O1421" s="23">
        <v>0</v>
      </c>
      <c r="P1421" s="23"/>
      <c r="Q1421" s="23"/>
      <c r="R1421" s="23"/>
      <c r="S1421" s="23"/>
      <c r="T1421" s="69"/>
      <c r="U1421" s="291">
        <f t="shared" si="451"/>
        <v>6100</v>
      </c>
      <c r="V1421" s="121">
        <v>2500</v>
      </c>
      <c r="W1421" s="122">
        <f t="shared" si="445"/>
        <v>3600</v>
      </c>
      <c r="X1421" s="122">
        <f t="shared" si="450"/>
        <v>2167</v>
      </c>
      <c r="Y1421" s="122">
        <f>((U1421-5000)-434)/2+1100</f>
        <v>1433</v>
      </c>
      <c r="Z1421" s="122">
        <f t="shared" si="446"/>
        <v>20000</v>
      </c>
      <c r="AA1421" s="122">
        <f t="shared" si="447"/>
        <v>17336</v>
      </c>
      <c r="AB1421" s="123">
        <f t="shared" si="448"/>
        <v>11464</v>
      </c>
    </row>
    <row r="1422" spans="1:28" x14ac:dyDescent="0.25">
      <c r="A1422" s="32"/>
      <c r="B1422" s="41">
        <v>42391</v>
      </c>
      <c r="C1422" s="572">
        <v>46610</v>
      </c>
      <c r="D1422" s="23"/>
      <c r="E1422" s="32" t="s">
        <v>848</v>
      </c>
      <c r="F1422" s="32">
        <v>15</v>
      </c>
      <c r="G1422" s="234">
        <v>79275</v>
      </c>
      <c r="H1422" s="77" t="s">
        <v>402</v>
      </c>
      <c r="I1422" s="68">
        <v>0</v>
      </c>
      <c r="J1422" s="23"/>
      <c r="K1422" s="23"/>
      <c r="L1422" s="23"/>
      <c r="M1422" s="69"/>
      <c r="N1422" s="68"/>
      <c r="O1422" s="23">
        <v>0</v>
      </c>
      <c r="P1422" s="23"/>
      <c r="Q1422" s="23"/>
      <c r="R1422" s="23"/>
      <c r="S1422" s="23"/>
      <c r="T1422" s="64"/>
      <c r="U1422" s="289">
        <f t="shared" ref="U1422:U1425" si="452">+G1422/F1422</f>
        <v>5285</v>
      </c>
      <c r="V1422" s="117">
        <v>2500</v>
      </c>
      <c r="W1422" s="118">
        <f t="shared" si="445"/>
        <v>2785</v>
      </c>
      <c r="X1422" s="118">
        <f t="shared" si="450"/>
        <v>1542.5</v>
      </c>
      <c r="Y1422" s="118">
        <f>(U1422-5000)/2+1100</f>
        <v>1242.5</v>
      </c>
      <c r="Z1422" s="118">
        <f t="shared" si="446"/>
        <v>37500</v>
      </c>
      <c r="AA1422" s="118">
        <f t="shared" si="447"/>
        <v>23137.5</v>
      </c>
      <c r="AB1422" s="119">
        <f t="shared" si="448"/>
        <v>18637.5</v>
      </c>
    </row>
    <row r="1423" spans="1:28" x14ac:dyDescent="0.25">
      <c r="A1423" s="23"/>
      <c r="B1423" s="41">
        <v>42391</v>
      </c>
      <c r="C1423" s="544">
        <v>46611</v>
      </c>
      <c r="D1423" s="23"/>
      <c r="E1423" s="23" t="s">
        <v>826</v>
      </c>
      <c r="F1423" s="23">
        <v>15</v>
      </c>
      <c r="G1423" s="231">
        <v>79275</v>
      </c>
      <c r="H1423" s="64" t="s">
        <v>402</v>
      </c>
      <c r="I1423" s="68">
        <v>0</v>
      </c>
      <c r="J1423" s="23"/>
      <c r="K1423" s="23"/>
      <c r="L1423" s="23"/>
      <c r="M1423" s="69"/>
      <c r="N1423" s="68">
        <v>0</v>
      </c>
      <c r="O1423" s="23"/>
      <c r="P1423" s="23"/>
      <c r="Q1423" s="23"/>
      <c r="R1423" s="23"/>
      <c r="S1423" s="23"/>
      <c r="T1423" s="64"/>
      <c r="U1423" s="290">
        <f t="shared" si="452"/>
        <v>5285</v>
      </c>
      <c r="V1423" s="21">
        <v>2500</v>
      </c>
      <c r="W1423" s="22">
        <f t="shared" si="445"/>
        <v>2785</v>
      </c>
      <c r="X1423" s="22">
        <f t="shared" si="450"/>
        <v>1542.5</v>
      </c>
      <c r="Y1423" s="22">
        <f>(U1423-5000)/2+1100</f>
        <v>1242.5</v>
      </c>
      <c r="Z1423" s="22">
        <f t="shared" si="446"/>
        <v>37500</v>
      </c>
      <c r="AA1423" s="22">
        <f t="shared" si="447"/>
        <v>23137.5</v>
      </c>
      <c r="AB1423" s="120">
        <f t="shared" si="448"/>
        <v>18637.5</v>
      </c>
    </row>
    <row r="1424" spans="1:28" x14ac:dyDescent="0.25">
      <c r="A1424" s="94"/>
      <c r="B1424" s="550">
        <v>42391</v>
      </c>
      <c r="C1424" s="544">
        <v>46612</v>
      </c>
      <c r="D1424" s="23"/>
      <c r="E1424" s="94" t="s">
        <v>634</v>
      </c>
      <c r="F1424" s="56">
        <v>15</v>
      </c>
      <c r="G1424" s="232">
        <v>76500</v>
      </c>
      <c r="H1424" s="106" t="s">
        <v>672</v>
      </c>
      <c r="I1424" s="68">
        <v>0</v>
      </c>
      <c r="J1424" s="23"/>
      <c r="K1424" s="23"/>
      <c r="L1424" s="23"/>
      <c r="M1424" s="69"/>
      <c r="N1424" s="68"/>
      <c r="O1424" s="23">
        <v>0</v>
      </c>
      <c r="P1424" s="23"/>
      <c r="Q1424" s="23"/>
      <c r="R1424" s="23"/>
      <c r="S1424" s="23"/>
      <c r="T1424" s="64"/>
      <c r="U1424" s="290">
        <f t="shared" si="452"/>
        <v>5100</v>
      </c>
      <c r="V1424" s="21">
        <v>2500</v>
      </c>
      <c r="W1424" s="22">
        <f t="shared" si="445"/>
        <v>2600</v>
      </c>
      <c r="X1424" s="22">
        <f t="shared" si="450"/>
        <v>1450</v>
      </c>
      <c r="Y1424" s="22">
        <f>(U1424-5000)/2+1100</f>
        <v>1150</v>
      </c>
      <c r="Z1424" s="22">
        <f t="shared" si="446"/>
        <v>37500</v>
      </c>
      <c r="AA1424" s="22">
        <f t="shared" si="447"/>
        <v>21750</v>
      </c>
      <c r="AB1424" s="120">
        <f t="shared" si="448"/>
        <v>17250</v>
      </c>
    </row>
    <row r="1425" spans="1:28" ht="15.75" thickBot="1" x14ac:dyDescent="0.3">
      <c r="A1425" s="23"/>
      <c r="B1425" s="31">
        <v>42391</v>
      </c>
      <c r="C1425" s="240">
        <v>46613</v>
      </c>
      <c r="D1425" s="577"/>
      <c r="E1425" s="23" t="s">
        <v>396</v>
      </c>
      <c r="F1425" s="23">
        <v>15</v>
      </c>
      <c r="G1425" s="231">
        <v>85000</v>
      </c>
      <c r="H1425" s="23" t="s">
        <v>25</v>
      </c>
      <c r="I1425" s="577">
        <v>0</v>
      </c>
      <c r="J1425" s="23"/>
      <c r="K1425" s="23"/>
      <c r="L1425" s="23"/>
      <c r="M1425" s="69"/>
      <c r="N1425" s="68"/>
      <c r="O1425" s="23">
        <v>0</v>
      </c>
      <c r="P1425" s="23"/>
      <c r="Q1425" s="23"/>
      <c r="R1425" s="23"/>
      <c r="S1425" s="23"/>
      <c r="T1425" s="64"/>
      <c r="U1425" s="291">
        <f t="shared" si="452"/>
        <v>5666.666666666667</v>
      </c>
      <c r="V1425" s="121">
        <v>2500</v>
      </c>
      <c r="W1425" s="122">
        <f t="shared" si="445"/>
        <v>3166.666666666667</v>
      </c>
      <c r="X1425" s="122">
        <f t="shared" si="450"/>
        <v>1733.3333333333335</v>
      </c>
      <c r="Y1425" s="122">
        <f>(U1425-5000)/2+1100</f>
        <v>1433.3333333333335</v>
      </c>
      <c r="Z1425" s="122">
        <f t="shared" si="446"/>
        <v>37500</v>
      </c>
      <c r="AA1425" s="122">
        <f t="shared" si="447"/>
        <v>26000.000000000004</v>
      </c>
      <c r="AB1425" s="123">
        <f t="shared" si="448"/>
        <v>21500.000000000004</v>
      </c>
    </row>
    <row r="1426" spans="1:28" ht="15.75" thickBot="1" x14ac:dyDescent="0.3">
      <c r="A1426" s="116"/>
      <c r="B1426" s="550">
        <v>42391</v>
      </c>
      <c r="C1426" s="233">
        <v>46614</v>
      </c>
      <c r="D1426" s="23"/>
      <c r="E1426" s="116" t="s">
        <v>630</v>
      </c>
      <c r="F1426" s="116">
        <v>15</v>
      </c>
      <c r="G1426" s="557"/>
      <c r="H1426" s="558" t="s">
        <v>51</v>
      </c>
      <c r="I1426" s="68">
        <v>0</v>
      </c>
      <c r="J1426" s="23"/>
      <c r="K1426" s="23"/>
      <c r="L1426" s="23"/>
      <c r="M1426" s="69"/>
      <c r="N1426" s="68">
        <v>0</v>
      </c>
      <c r="O1426" s="23"/>
      <c r="P1426" s="23"/>
      <c r="Q1426" s="23"/>
      <c r="R1426" s="23"/>
      <c r="S1426" s="23"/>
      <c r="T1426" s="69"/>
    </row>
    <row r="1427" spans="1:28" ht="15.75" thickBot="1" x14ac:dyDescent="0.3">
      <c r="A1427" s="23"/>
      <c r="B1427" s="31">
        <v>42391</v>
      </c>
      <c r="C1427" s="240">
        <v>46615</v>
      </c>
      <c r="D1427" s="577"/>
      <c r="E1427" s="23" t="s">
        <v>851</v>
      </c>
      <c r="F1427" s="23">
        <v>7</v>
      </c>
      <c r="G1427" s="231">
        <v>39662</v>
      </c>
      <c r="H1427" s="23" t="s">
        <v>25</v>
      </c>
      <c r="I1427" s="577">
        <v>0</v>
      </c>
      <c r="J1427" s="23"/>
      <c r="K1427" s="23"/>
      <c r="L1427" s="23"/>
      <c r="M1427" s="69"/>
      <c r="N1427" s="68"/>
      <c r="O1427" s="23">
        <v>0</v>
      </c>
      <c r="P1427" s="23"/>
      <c r="Q1427" s="23"/>
      <c r="R1427" s="23"/>
      <c r="S1427" s="23"/>
      <c r="T1427" s="64">
        <v>2059</v>
      </c>
      <c r="U1427" s="292">
        <f t="shared" ref="U1427" si="453">+G1427/F1427</f>
        <v>5666</v>
      </c>
      <c r="V1427" s="124">
        <v>2500</v>
      </c>
      <c r="W1427" s="125">
        <f>+U1427-V1427</f>
        <v>3166</v>
      </c>
      <c r="X1427" s="125">
        <f>+W1427-Y1427</f>
        <v>1733</v>
      </c>
      <c r="Y1427" s="125">
        <f>(U1427-5000)/2+1100</f>
        <v>1433</v>
      </c>
      <c r="Z1427" s="125">
        <f>+V1427*F1427</f>
        <v>17500</v>
      </c>
      <c r="AA1427" s="125">
        <f>+X1427*F1427</f>
        <v>12131</v>
      </c>
      <c r="AB1427" s="126">
        <f>+Y1427*F1427</f>
        <v>10031</v>
      </c>
    </row>
    <row r="1428" spans="1:28" x14ac:dyDescent="0.25">
      <c r="A1428" s="116"/>
      <c r="B1428" s="550">
        <v>42391</v>
      </c>
      <c r="C1428" s="233">
        <v>46616</v>
      </c>
      <c r="D1428" s="23"/>
      <c r="E1428" s="116" t="s">
        <v>138</v>
      </c>
      <c r="F1428" s="116">
        <v>15</v>
      </c>
      <c r="G1428" s="557"/>
      <c r="H1428" s="558" t="s">
        <v>51</v>
      </c>
      <c r="I1428" s="68">
        <v>0</v>
      </c>
      <c r="J1428" s="23"/>
      <c r="K1428" s="23"/>
      <c r="L1428" s="23"/>
      <c r="M1428" s="69"/>
      <c r="N1428" s="68">
        <v>0</v>
      </c>
      <c r="O1428" s="23"/>
      <c r="P1428" s="23"/>
      <c r="Q1428" s="23"/>
      <c r="R1428" s="23"/>
      <c r="S1428" s="23"/>
      <c r="T1428" s="69"/>
    </row>
    <row r="1429" spans="1:28" ht="15.75" thickBot="1" x14ac:dyDescent="0.3">
      <c r="A1429" s="23"/>
      <c r="B1429" s="31">
        <v>42391</v>
      </c>
      <c r="C1429" s="240">
        <v>46617</v>
      </c>
      <c r="D1429" s="577"/>
      <c r="E1429" s="23" t="s">
        <v>148</v>
      </c>
      <c r="F1429" s="23">
        <v>15</v>
      </c>
      <c r="G1429" s="231">
        <v>85000</v>
      </c>
      <c r="H1429" s="23" t="s">
        <v>25</v>
      </c>
      <c r="I1429" s="577">
        <v>0</v>
      </c>
      <c r="J1429" s="23"/>
      <c r="K1429" s="23"/>
      <c r="L1429" s="23"/>
      <c r="M1429" s="69"/>
      <c r="N1429" s="68"/>
      <c r="O1429" s="23">
        <v>0</v>
      </c>
      <c r="P1429" s="23"/>
      <c r="Q1429" s="23"/>
      <c r="R1429" s="23"/>
      <c r="S1429" s="23"/>
      <c r="T1429" s="64">
        <v>2060</v>
      </c>
      <c r="U1429" s="291">
        <f t="shared" ref="U1429" si="454">+G1429/F1429</f>
        <v>5666.666666666667</v>
      </c>
      <c r="V1429" s="121">
        <v>2500</v>
      </c>
      <c r="W1429" s="122">
        <f>+U1429-V1429</f>
        <v>3166.666666666667</v>
      </c>
      <c r="X1429" s="122">
        <f>+W1429-Y1429</f>
        <v>1733.3333333333335</v>
      </c>
      <c r="Y1429" s="122">
        <f>(U1429-5000)/2+1100</f>
        <v>1433.3333333333335</v>
      </c>
      <c r="Z1429" s="122">
        <f>+V1429*F1429</f>
        <v>37500</v>
      </c>
      <c r="AA1429" s="122">
        <f>+X1429*F1429</f>
        <v>26000.000000000004</v>
      </c>
      <c r="AB1429" s="123">
        <f>+Y1429*F1429</f>
        <v>21500.000000000004</v>
      </c>
    </row>
    <row r="1430" spans="1:28" x14ac:dyDescent="0.25">
      <c r="A1430" s="23"/>
      <c r="B1430" s="31">
        <v>42391</v>
      </c>
      <c r="C1430" s="240">
        <v>46618</v>
      </c>
      <c r="D1430" s="577"/>
      <c r="E1430" s="23" t="s">
        <v>172</v>
      </c>
      <c r="F1430" s="23">
        <v>7</v>
      </c>
      <c r="G1430" s="231">
        <v>39662</v>
      </c>
      <c r="H1430" s="23" t="s">
        <v>25</v>
      </c>
      <c r="I1430" s="577">
        <v>0</v>
      </c>
      <c r="J1430" s="23"/>
      <c r="K1430" s="23"/>
      <c r="L1430" s="23"/>
      <c r="M1430" s="69"/>
      <c r="N1430" s="68">
        <v>0</v>
      </c>
      <c r="O1430" s="23"/>
      <c r="P1430" s="23"/>
      <c r="Q1430" s="23"/>
      <c r="R1430" s="23"/>
      <c r="S1430" s="23"/>
      <c r="T1430" s="64">
        <v>2061</v>
      </c>
      <c r="U1430" s="290">
        <f t="shared" ref="U1430:U1431" si="455">+G1430/F1430</f>
        <v>5666</v>
      </c>
      <c r="V1430" s="21">
        <v>2500</v>
      </c>
      <c r="W1430" s="22">
        <f>+U1430-V1430</f>
        <v>3166</v>
      </c>
      <c r="X1430" s="22">
        <f>+W1430-Y1430</f>
        <v>1733</v>
      </c>
      <c r="Y1430" s="22">
        <f>(U1430-5000)/2+1100</f>
        <v>1433</v>
      </c>
      <c r="Z1430" s="22">
        <f>+V1430*F1430</f>
        <v>17500</v>
      </c>
      <c r="AA1430" s="22">
        <f>+X1430*F1430</f>
        <v>12131</v>
      </c>
      <c r="AB1430" s="120">
        <f>+Y1430*F1430</f>
        <v>10031</v>
      </c>
    </row>
    <row r="1431" spans="1:28" ht="15.75" thickBot="1" x14ac:dyDescent="0.3">
      <c r="A1431" s="32"/>
      <c r="B1431" s="550">
        <v>42391</v>
      </c>
      <c r="C1431" s="572">
        <v>46619</v>
      </c>
      <c r="D1431" s="94"/>
      <c r="E1431" s="116" t="s">
        <v>633</v>
      </c>
      <c r="F1431" s="233">
        <v>15</v>
      </c>
      <c r="G1431" s="557">
        <v>76500</v>
      </c>
      <c r="H1431" s="558" t="s">
        <v>672</v>
      </c>
      <c r="I1431" s="228">
        <v>0</v>
      </c>
      <c r="J1431" s="23"/>
      <c r="K1431" s="23"/>
      <c r="L1431" s="94"/>
      <c r="M1431" s="69"/>
      <c r="N1431" s="68"/>
      <c r="O1431" s="23">
        <v>0</v>
      </c>
      <c r="P1431" s="23"/>
      <c r="Q1431" s="23"/>
      <c r="R1431" s="23"/>
      <c r="S1431" s="23"/>
      <c r="T1431" s="64"/>
      <c r="U1431" s="291">
        <f t="shared" si="455"/>
        <v>5100</v>
      </c>
      <c r="V1431" s="121">
        <v>2500</v>
      </c>
      <c r="W1431" s="122">
        <f>+U1431-V1431</f>
        <v>2600</v>
      </c>
      <c r="X1431" s="122">
        <f>+W1431-Y1431</f>
        <v>1450</v>
      </c>
      <c r="Y1431" s="122">
        <f>(U1431-5000)/2+1100</f>
        <v>1150</v>
      </c>
      <c r="Z1431" s="122">
        <f>+V1431*F1431</f>
        <v>37500</v>
      </c>
      <c r="AA1431" s="122">
        <f>+X1431*F1431</f>
        <v>21750</v>
      </c>
      <c r="AB1431" s="123">
        <f>+Y1431*F1431</f>
        <v>17250</v>
      </c>
    </row>
    <row r="1432" spans="1:28" x14ac:dyDescent="0.25">
      <c r="A1432" s="94"/>
      <c r="B1432" s="31">
        <v>42391</v>
      </c>
      <c r="C1432" s="16">
        <v>46620</v>
      </c>
      <c r="D1432" s="23">
        <v>10391</v>
      </c>
      <c r="E1432" s="23" t="s">
        <v>86</v>
      </c>
      <c r="F1432" s="23">
        <v>14</v>
      </c>
      <c r="G1432" s="231"/>
      <c r="H1432" s="23" t="s">
        <v>50</v>
      </c>
      <c r="I1432" s="23">
        <v>0</v>
      </c>
      <c r="J1432" s="23"/>
      <c r="K1432" s="23"/>
      <c r="L1432" s="23"/>
      <c r="M1432" s="69"/>
      <c r="N1432" s="68">
        <v>0</v>
      </c>
      <c r="O1432" s="23"/>
      <c r="P1432" s="23"/>
      <c r="Q1432" s="23"/>
      <c r="R1432" s="23"/>
      <c r="S1432" s="23"/>
      <c r="T1432" s="69"/>
    </row>
    <row r="1433" spans="1:28" ht="15.75" thickBot="1" x14ac:dyDescent="0.3">
      <c r="A1433" s="23"/>
      <c r="B1433" s="41">
        <v>42391</v>
      </c>
      <c r="C1433" s="350">
        <v>46621</v>
      </c>
      <c r="D1433" s="579"/>
      <c r="E1433" s="32" t="s">
        <v>835</v>
      </c>
      <c r="F1433" s="32">
        <v>15</v>
      </c>
      <c r="G1433" s="234">
        <v>91500</v>
      </c>
      <c r="H1433" s="32" t="s">
        <v>839</v>
      </c>
      <c r="I1433" s="579"/>
      <c r="J1433" s="23">
        <v>0</v>
      </c>
      <c r="K1433" s="23"/>
      <c r="L1433" s="32"/>
      <c r="M1433" s="69"/>
      <c r="N1433" s="68"/>
      <c r="O1433" s="23">
        <v>0</v>
      </c>
      <c r="P1433" s="23"/>
      <c r="Q1433" s="23"/>
      <c r="R1433" s="23"/>
      <c r="S1433" s="23"/>
      <c r="T1433" s="69"/>
      <c r="U1433" s="291">
        <f t="shared" ref="U1433:U1434" si="456">+G1433/F1433</f>
        <v>6100</v>
      </c>
      <c r="V1433" s="121">
        <v>2500</v>
      </c>
      <c r="W1433" s="122">
        <f t="shared" ref="W1433:W1443" si="457">+U1433-V1433</f>
        <v>3600</v>
      </c>
      <c r="X1433" s="122">
        <f t="shared" ref="X1433:X1443" si="458">+W1433-Y1433</f>
        <v>2167</v>
      </c>
      <c r="Y1433" s="122">
        <f>((U1433-5000)-434)/2+1100</f>
        <v>1433</v>
      </c>
      <c r="Z1433" s="122">
        <f t="shared" ref="Z1433:Z1443" si="459">+V1433*F1433</f>
        <v>37500</v>
      </c>
      <c r="AA1433" s="122">
        <f t="shared" ref="AA1433:AA1443" si="460">+X1433*F1433</f>
        <v>32505</v>
      </c>
      <c r="AB1433" s="123">
        <f t="shared" ref="AB1433:AB1443" si="461">+Y1433*F1433</f>
        <v>21495</v>
      </c>
    </row>
    <row r="1434" spans="1:28" ht="15.75" thickBot="1" x14ac:dyDescent="0.3">
      <c r="A1434" s="23"/>
      <c r="B1434" s="31">
        <v>42391</v>
      </c>
      <c r="C1434" s="240">
        <v>46622</v>
      </c>
      <c r="D1434" s="577"/>
      <c r="E1434" s="23" t="s">
        <v>834</v>
      </c>
      <c r="F1434" s="23">
        <v>8</v>
      </c>
      <c r="G1434" s="231">
        <v>48800</v>
      </c>
      <c r="H1434" s="23" t="s">
        <v>839</v>
      </c>
      <c r="I1434" s="577"/>
      <c r="J1434" s="23">
        <v>0</v>
      </c>
      <c r="K1434" s="23"/>
      <c r="L1434" s="23"/>
      <c r="M1434" s="69"/>
      <c r="N1434" s="68"/>
      <c r="O1434" s="23">
        <v>0</v>
      </c>
      <c r="P1434" s="23"/>
      <c r="Q1434" s="23"/>
      <c r="R1434" s="23"/>
      <c r="S1434" s="23"/>
      <c r="T1434" s="69"/>
      <c r="U1434" s="291">
        <f t="shared" si="456"/>
        <v>6100</v>
      </c>
      <c r="V1434" s="121">
        <v>2500</v>
      </c>
      <c r="W1434" s="122">
        <f t="shared" si="457"/>
        <v>3600</v>
      </c>
      <c r="X1434" s="122">
        <f t="shared" si="458"/>
        <v>2167</v>
      </c>
      <c r="Y1434" s="122">
        <f>((U1434-5000)-434)/2+1100</f>
        <v>1433</v>
      </c>
      <c r="Z1434" s="122">
        <f t="shared" si="459"/>
        <v>20000</v>
      </c>
      <c r="AA1434" s="122">
        <f t="shared" si="460"/>
        <v>17336</v>
      </c>
      <c r="AB1434" s="123">
        <f t="shared" si="461"/>
        <v>11464</v>
      </c>
    </row>
    <row r="1435" spans="1:28" ht="15.75" thickBot="1" x14ac:dyDescent="0.3">
      <c r="A1435" s="116"/>
      <c r="B1435" s="550">
        <v>42391</v>
      </c>
      <c r="C1435" s="572">
        <v>46623</v>
      </c>
      <c r="D1435" s="23"/>
      <c r="E1435" s="116" t="s">
        <v>826</v>
      </c>
      <c r="F1435" s="116">
        <v>15</v>
      </c>
      <c r="G1435" s="557">
        <v>79275</v>
      </c>
      <c r="H1435" s="558" t="s">
        <v>402</v>
      </c>
      <c r="I1435" s="68">
        <v>0</v>
      </c>
      <c r="J1435" s="23"/>
      <c r="K1435" s="23"/>
      <c r="L1435" s="23"/>
      <c r="M1435" s="69"/>
      <c r="N1435" s="68">
        <v>0</v>
      </c>
      <c r="O1435" s="23"/>
      <c r="P1435" s="23"/>
      <c r="Q1435" s="23"/>
      <c r="R1435" s="23"/>
      <c r="S1435" s="23"/>
      <c r="T1435" s="64"/>
      <c r="U1435" s="292">
        <f t="shared" ref="U1435:U1436" si="462">+G1435/F1435</f>
        <v>5285</v>
      </c>
      <c r="V1435" s="124">
        <v>2500</v>
      </c>
      <c r="W1435" s="125">
        <f t="shared" si="457"/>
        <v>2785</v>
      </c>
      <c r="X1435" s="125">
        <f t="shared" si="458"/>
        <v>1542.5</v>
      </c>
      <c r="Y1435" s="125">
        <f>(U1435-5000)/2+1100</f>
        <v>1242.5</v>
      </c>
      <c r="Z1435" s="125">
        <f t="shared" si="459"/>
        <v>37500</v>
      </c>
      <c r="AA1435" s="125">
        <f t="shared" si="460"/>
        <v>23137.5</v>
      </c>
      <c r="AB1435" s="126">
        <f t="shared" si="461"/>
        <v>18637.5</v>
      </c>
    </row>
    <row r="1436" spans="1:28" ht="15.75" thickBot="1" x14ac:dyDescent="0.3">
      <c r="A1436" s="94"/>
      <c r="B1436" s="549">
        <v>42391</v>
      </c>
      <c r="C1436" s="544">
        <v>46624</v>
      </c>
      <c r="D1436" s="577"/>
      <c r="E1436" s="94" t="s">
        <v>836</v>
      </c>
      <c r="F1436" s="94">
        <v>8</v>
      </c>
      <c r="G1436" s="232">
        <v>48800</v>
      </c>
      <c r="H1436" s="94" t="s">
        <v>839</v>
      </c>
      <c r="I1436" s="577"/>
      <c r="J1436" s="23">
        <v>0</v>
      </c>
      <c r="K1436" s="23"/>
      <c r="L1436" s="23"/>
      <c r="M1436" s="69"/>
      <c r="N1436" s="68"/>
      <c r="O1436" s="23">
        <v>0</v>
      </c>
      <c r="P1436" s="23"/>
      <c r="Q1436" s="23"/>
      <c r="R1436" s="23"/>
      <c r="S1436" s="23"/>
      <c r="T1436" s="69"/>
      <c r="U1436" s="291">
        <f t="shared" si="462"/>
        <v>6100</v>
      </c>
      <c r="V1436" s="121">
        <v>2500</v>
      </c>
      <c r="W1436" s="122">
        <f t="shared" si="457"/>
        <v>3600</v>
      </c>
      <c r="X1436" s="122">
        <f t="shared" si="458"/>
        <v>2167</v>
      </c>
      <c r="Y1436" s="122">
        <f>((U1436-5000)-434)/2+1100</f>
        <v>1433</v>
      </c>
      <c r="Z1436" s="122">
        <f t="shared" si="459"/>
        <v>20000</v>
      </c>
      <c r="AA1436" s="122">
        <f t="shared" si="460"/>
        <v>17336</v>
      </c>
      <c r="AB1436" s="123">
        <f t="shared" si="461"/>
        <v>11464</v>
      </c>
    </row>
    <row r="1437" spans="1:28" x14ac:dyDescent="0.25">
      <c r="A1437" s="23"/>
      <c r="B1437" s="31">
        <v>42391</v>
      </c>
      <c r="C1437" s="240">
        <v>46625</v>
      </c>
      <c r="D1437" s="577"/>
      <c r="E1437" s="23" t="s">
        <v>852</v>
      </c>
      <c r="F1437" s="23">
        <v>25</v>
      </c>
      <c r="G1437" s="231">
        <v>141650</v>
      </c>
      <c r="H1437" s="23" t="s">
        <v>25</v>
      </c>
      <c r="I1437" s="577">
        <v>0</v>
      </c>
      <c r="J1437" s="23"/>
      <c r="K1437" s="23"/>
      <c r="L1437" s="23"/>
      <c r="M1437" s="69"/>
      <c r="N1437" s="68"/>
      <c r="O1437" s="23">
        <v>0</v>
      </c>
      <c r="P1437" s="23"/>
      <c r="Q1437" s="23"/>
      <c r="R1437" s="23"/>
      <c r="S1437" s="23"/>
      <c r="T1437" s="64">
        <v>2062</v>
      </c>
      <c r="U1437" s="289">
        <f t="shared" ref="U1437:U1443" si="463">+G1437/F1437</f>
        <v>5666</v>
      </c>
      <c r="V1437" s="117">
        <v>2500</v>
      </c>
      <c r="W1437" s="118">
        <f t="shared" si="457"/>
        <v>3166</v>
      </c>
      <c r="X1437" s="118">
        <f t="shared" si="458"/>
        <v>1733</v>
      </c>
      <c r="Y1437" s="118">
        <f t="shared" ref="Y1437:Y1443" si="464">(U1437-5000)/2+1100</f>
        <v>1433</v>
      </c>
      <c r="Z1437" s="118">
        <f t="shared" si="459"/>
        <v>62500</v>
      </c>
      <c r="AA1437" s="118">
        <f t="shared" si="460"/>
        <v>43325</v>
      </c>
      <c r="AB1437" s="119">
        <f t="shared" si="461"/>
        <v>35825</v>
      </c>
    </row>
    <row r="1438" spans="1:28" x14ac:dyDescent="0.25">
      <c r="A1438" s="32"/>
      <c r="B1438" s="41">
        <v>42391</v>
      </c>
      <c r="C1438" s="572">
        <v>46626</v>
      </c>
      <c r="D1438" s="23"/>
      <c r="E1438" s="32" t="s">
        <v>591</v>
      </c>
      <c r="F1438" s="24">
        <v>15</v>
      </c>
      <c r="G1438" s="234">
        <v>76500</v>
      </c>
      <c r="H1438" s="77" t="s">
        <v>672</v>
      </c>
      <c r="I1438" s="68">
        <v>0</v>
      </c>
      <c r="J1438" s="23"/>
      <c r="K1438" s="23"/>
      <c r="L1438" s="23"/>
      <c r="M1438" s="69"/>
      <c r="N1438" s="68">
        <v>0</v>
      </c>
      <c r="O1438" s="23"/>
      <c r="P1438" s="23"/>
      <c r="Q1438" s="23"/>
      <c r="R1438" s="23"/>
      <c r="S1438" s="23"/>
      <c r="T1438" s="64"/>
      <c r="U1438" s="290">
        <f t="shared" si="463"/>
        <v>5100</v>
      </c>
      <c r="V1438" s="21">
        <v>2500</v>
      </c>
      <c r="W1438" s="22">
        <f t="shared" si="457"/>
        <v>2600</v>
      </c>
      <c r="X1438" s="22">
        <f t="shared" si="458"/>
        <v>1450</v>
      </c>
      <c r="Y1438" s="22">
        <f t="shared" si="464"/>
        <v>1150</v>
      </c>
      <c r="Z1438" s="22">
        <f t="shared" si="459"/>
        <v>37500</v>
      </c>
      <c r="AA1438" s="22">
        <f t="shared" si="460"/>
        <v>21750</v>
      </c>
      <c r="AB1438" s="120">
        <f t="shared" si="461"/>
        <v>17250</v>
      </c>
    </row>
    <row r="1439" spans="1:28" x14ac:dyDescent="0.25">
      <c r="A1439" s="94"/>
      <c r="B1439" s="550">
        <v>42391</v>
      </c>
      <c r="C1439" s="544">
        <v>46627</v>
      </c>
      <c r="D1439" s="23"/>
      <c r="E1439" s="94" t="s">
        <v>848</v>
      </c>
      <c r="F1439" s="94">
        <v>15</v>
      </c>
      <c r="G1439" s="232">
        <v>79275</v>
      </c>
      <c r="H1439" s="106" t="s">
        <v>402</v>
      </c>
      <c r="I1439" s="68">
        <v>0</v>
      </c>
      <c r="J1439" s="23"/>
      <c r="K1439" s="23"/>
      <c r="L1439" s="23"/>
      <c r="M1439" s="69"/>
      <c r="N1439" s="68"/>
      <c r="O1439" s="23">
        <v>0</v>
      </c>
      <c r="P1439" s="23"/>
      <c r="Q1439" s="23"/>
      <c r="R1439" s="23"/>
      <c r="S1439" s="23"/>
      <c r="T1439" s="64"/>
      <c r="U1439" s="290">
        <f t="shared" si="463"/>
        <v>5285</v>
      </c>
      <c r="V1439" s="21">
        <v>2500</v>
      </c>
      <c r="W1439" s="22">
        <f t="shared" si="457"/>
        <v>2785</v>
      </c>
      <c r="X1439" s="22">
        <f t="shared" si="458"/>
        <v>1542.5</v>
      </c>
      <c r="Y1439" s="22">
        <f t="shared" si="464"/>
        <v>1242.5</v>
      </c>
      <c r="Z1439" s="22">
        <f t="shared" si="459"/>
        <v>37500</v>
      </c>
      <c r="AA1439" s="22">
        <f t="shared" si="460"/>
        <v>23137.5</v>
      </c>
      <c r="AB1439" s="120">
        <f t="shared" si="461"/>
        <v>18637.5</v>
      </c>
    </row>
    <row r="1440" spans="1:28" ht="15.75" thickBot="1" x14ac:dyDescent="0.3">
      <c r="A1440" s="23"/>
      <c r="B1440" s="31">
        <v>42391</v>
      </c>
      <c r="C1440" s="240">
        <v>46628</v>
      </c>
      <c r="D1440" s="577"/>
      <c r="E1440" s="23" t="s">
        <v>748</v>
      </c>
      <c r="F1440" s="23">
        <v>15</v>
      </c>
      <c r="G1440" s="231">
        <v>85000</v>
      </c>
      <c r="H1440" s="23" t="s">
        <v>25</v>
      </c>
      <c r="I1440" s="577">
        <v>0</v>
      </c>
      <c r="J1440" s="23"/>
      <c r="K1440" s="23"/>
      <c r="L1440" s="23"/>
      <c r="M1440" s="69"/>
      <c r="N1440" s="68">
        <v>0</v>
      </c>
      <c r="O1440" s="23"/>
      <c r="P1440" s="23"/>
      <c r="Q1440" s="23"/>
      <c r="R1440" s="23"/>
      <c r="S1440" s="23"/>
      <c r="T1440" s="64">
        <v>2063</v>
      </c>
      <c r="U1440" s="291">
        <f t="shared" si="463"/>
        <v>5666.666666666667</v>
      </c>
      <c r="V1440" s="121">
        <v>2500</v>
      </c>
      <c r="W1440" s="122">
        <f t="shared" si="457"/>
        <v>3166.666666666667</v>
      </c>
      <c r="X1440" s="122">
        <f t="shared" si="458"/>
        <v>1733.3333333333335</v>
      </c>
      <c r="Y1440" s="122">
        <f t="shared" si="464"/>
        <v>1433.3333333333335</v>
      </c>
      <c r="Z1440" s="122">
        <f t="shared" si="459"/>
        <v>37500</v>
      </c>
      <c r="AA1440" s="122">
        <f t="shared" si="460"/>
        <v>26000.000000000004</v>
      </c>
      <c r="AB1440" s="123">
        <f t="shared" si="461"/>
        <v>21500.000000000004</v>
      </c>
    </row>
    <row r="1441" spans="1:28" x14ac:dyDescent="0.25">
      <c r="A1441" s="116"/>
      <c r="B1441" s="550">
        <v>42391</v>
      </c>
      <c r="C1441" s="572">
        <v>46629</v>
      </c>
      <c r="D1441" s="23"/>
      <c r="E1441" s="116" t="s">
        <v>766</v>
      </c>
      <c r="F1441" s="233">
        <v>15</v>
      </c>
      <c r="G1441" s="557">
        <v>76500</v>
      </c>
      <c r="H1441" s="558" t="s">
        <v>672</v>
      </c>
      <c r="I1441" s="68">
        <v>0</v>
      </c>
      <c r="J1441" s="23"/>
      <c r="K1441" s="23"/>
      <c r="L1441" s="23"/>
      <c r="M1441" s="69"/>
      <c r="N1441" s="68">
        <v>0</v>
      </c>
      <c r="O1441" s="23"/>
      <c r="P1441" s="23"/>
      <c r="Q1441" s="23"/>
      <c r="R1441" s="23"/>
      <c r="S1441" s="23"/>
      <c r="T1441" s="64"/>
      <c r="U1441" s="290">
        <f t="shared" si="463"/>
        <v>5100</v>
      </c>
      <c r="V1441" s="21">
        <v>2500</v>
      </c>
      <c r="W1441" s="22">
        <f t="shared" si="457"/>
        <v>2600</v>
      </c>
      <c r="X1441" s="22">
        <f t="shared" si="458"/>
        <v>1450</v>
      </c>
      <c r="Y1441" s="22">
        <f t="shared" si="464"/>
        <v>1150</v>
      </c>
      <c r="Z1441" s="22">
        <f t="shared" si="459"/>
        <v>37500</v>
      </c>
      <c r="AA1441" s="22">
        <f t="shared" si="460"/>
        <v>21750</v>
      </c>
      <c r="AB1441" s="120">
        <f t="shared" si="461"/>
        <v>17250</v>
      </c>
    </row>
    <row r="1442" spans="1:28" ht="15.75" thickBot="1" x14ac:dyDescent="0.3">
      <c r="A1442" s="23"/>
      <c r="B1442" s="31">
        <v>42391</v>
      </c>
      <c r="C1442" s="240">
        <v>46630</v>
      </c>
      <c r="D1442" s="577"/>
      <c r="E1442" s="23" t="s">
        <v>559</v>
      </c>
      <c r="F1442" s="23">
        <v>15</v>
      </c>
      <c r="G1442" s="231">
        <v>85000</v>
      </c>
      <c r="H1442" s="23" t="s">
        <v>25</v>
      </c>
      <c r="I1442" s="577">
        <v>0</v>
      </c>
      <c r="J1442" s="23"/>
      <c r="K1442" s="23"/>
      <c r="L1442" s="23"/>
      <c r="M1442" s="69"/>
      <c r="N1442" s="68"/>
      <c r="O1442" s="23">
        <v>0</v>
      </c>
      <c r="P1442" s="23"/>
      <c r="Q1442" s="23"/>
      <c r="R1442" s="23"/>
      <c r="S1442" s="23"/>
      <c r="T1442" s="64">
        <v>2064</v>
      </c>
      <c r="U1442" s="291">
        <f t="shared" si="463"/>
        <v>5666.666666666667</v>
      </c>
      <c r="V1442" s="121">
        <v>2500</v>
      </c>
      <c r="W1442" s="122">
        <f t="shared" si="457"/>
        <v>3166.666666666667</v>
      </c>
      <c r="X1442" s="122">
        <f t="shared" si="458"/>
        <v>1733.3333333333335</v>
      </c>
      <c r="Y1442" s="122">
        <f t="shared" si="464"/>
        <v>1433.3333333333335</v>
      </c>
      <c r="Z1442" s="122">
        <f t="shared" si="459"/>
        <v>37500</v>
      </c>
      <c r="AA1442" s="122">
        <f t="shared" si="460"/>
        <v>26000.000000000004</v>
      </c>
      <c r="AB1442" s="123">
        <f t="shared" si="461"/>
        <v>21500.000000000004</v>
      </c>
    </row>
    <row r="1443" spans="1:28" ht="15.75" thickBot="1" x14ac:dyDescent="0.3">
      <c r="A1443" s="23"/>
      <c r="B1443" s="31">
        <v>42391</v>
      </c>
      <c r="C1443" s="240">
        <v>46631</v>
      </c>
      <c r="D1443" s="577"/>
      <c r="E1443" s="23" t="s">
        <v>365</v>
      </c>
      <c r="F1443" s="23">
        <v>7</v>
      </c>
      <c r="G1443" s="231">
        <v>39662</v>
      </c>
      <c r="H1443" s="23" t="s">
        <v>25</v>
      </c>
      <c r="I1443" s="577">
        <v>0</v>
      </c>
      <c r="J1443" s="23"/>
      <c r="K1443" s="23"/>
      <c r="L1443" s="23"/>
      <c r="M1443" s="69"/>
      <c r="N1443" s="68"/>
      <c r="O1443" s="23">
        <v>0</v>
      </c>
      <c r="P1443" s="23"/>
      <c r="Q1443" s="23"/>
      <c r="R1443" s="23"/>
      <c r="S1443" s="23"/>
      <c r="T1443" s="64">
        <v>2065</v>
      </c>
      <c r="U1443" s="291">
        <f t="shared" si="463"/>
        <v>5666</v>
      </c>
      <c r="V1443" s="121">
        <v>2500</v>
      </c>
      <c r="W1443" s="122">
        <f t="shared" si="457"/>
        <v>3166</v>
      </c>
      <c r="X1443" s="122">
        <f t="shared" si="458"/>
        <v>1733</v>
      </c>
      <c r="Y1443" s="122">
        <f t="shared" si="464"/>
        <v>1433</v>
      </c>
      <c r="Z1443" s="122">
        <f t="shared" si="459"/>
        <v>17500</v>
      </c>
      <c r="AA1443" s="122">
        <f t="shared" si="460"/>
        <v>12131</v>
      </c>
      <c r="AB1443" s="123">
        <f t="shared" si="461"/>
        <v>10031</v>
      </c>
    </row>
    <row r="1444" spans="1:28" ht="15.75" thickBot="1" x14ac:dyDescent="0.3">
      <c r="A1444" s="160"/>
      <c r="B1444" s="91">
        <v>42391</v>
      </c>
      <c r="C1444" s="555">
        <v>46632</v>
      </c>
      <c r="D1444" s="88" t="s">
        <v>188</v>
      </c>
      <c r="E1444" s="160" t="s">
        <v>188</v>
      </c>
      <c r="F1444" s="160" t="s">
        <v>188</v>
      </c>
      <c r="G1444" s="160" t="s">
        <v>188</v>
      </c>
      <c r="H1444" s="160" t="s">
        <v>188</v>
      </c>
      <c r="I1444" s="88" t="s">
        <v>188</v>
      </c>
      <c r="J1444" s="88" t="s">
        <v>188</v>
      </c>
      <c r="K1444" s="88" t="s">
        <v>188</v>
      </c>
      <c r="L1444" s="88" t="s">
        <v>188</v>
      </c>
      <c r="M1444" s="88" t="s">
        <v>188</v>
      </c>
      <c r="N1444" s="89"/>
      <c r="O1444" s="88"/>
      <c r="P1444" s="88"/>
      <c r="Q1444" s="88"/>
      <c r="R1444" s="88"/>
      <c r="S1444" s="88"/>
      <c r="T1444" s="90"/>
    </row>
    <row r="1445" spans="1:28" x14ac:dyDescent="0.25">
      <c r="A1445" s="23"/>
      <c r="B1445" s="41">
        <v>42391</v>
      </c>
      <c r="C1445" s="544">
        <v>46633</v>
      </c>
      <c r="D1445" s="23"/>
      <c r="E1445" s="23" t="s">
        <v>179</v>
      </c>
      <c r="F1445" s="16">
        <v>15</v>
      </c>
      <c r="G1445" s="231">
        <v>76500</v>
      </c>
      <c r="H1445" s="64" t="s">
        <v>672</v>
      </c>
      <c r="I1445" s="68">
        <v>0</v>
      </c>
      <c r="J1445" s="23"/>
      <c r="K1445" s="23"/>
      <c r="L1445" s="23"/>
      <c r="M1445" s="69"/>
      <c r="N1445" s="68">
        <v>0</v>
      </c>
      <c r="O1445" s="23"/>
      <c r="P1445" s="23"/>
      <c r="Q1445" s="23"/>
      <c r="R1445" s="23"/>
      <c r="S1445" s="23"/>
      <c r="T1445" s="64"/>
      <c r="U1445" s="289">
        <f t="shared" ref="U1445:U1451" si="465">+G1445/F1445</f>
        <v>5100</v>
      </c>
      <c r="V1445" s="117">
        <v>2500</v>
      </c>
      <c r="W1445" s="118">
        <f t="shared" ref="W1445:W1451" si="466">+U1445-V1445</f>
        <v>2600</v>
      </c>
      <c r="X1445" s="118">
        <f t="shared" ref="X1445:X1451" si="467">+W1445-Y1445</f>
        <v>1450</v>
      </c>
      <c r="Y1445" s="118">
        <f t="shared" ref="Y1445:Y1451" si="468">(U1445-5000)/2+1100</f>
        <v>1150</v>
      </c>
      <c r="Z1445" s="118">
        <f t="shared" ref="Z1445:Z1451" si="469">+V1445*F1445</f>
        <v>37500</v>
      </c>
      <c r="AA1445" s="118">
        <f t="shared" ref="AA1445:AA1451" si="470">+X1445*F1445</f>
        <v>21750</v>
      </c>
      <c r="AB1445" s="119">
        <f t="shared" ref="AB1445:AB1451" si="471">+Y1445*F1445</f>
        <v>17250</v>
      </c>
    </row>
    <row r="1446" spans="1:28" x14ac:dyDescent="0.25">
      <c r="A1446" s="94"/>
      <c r="B1446" s="550">
        <v>42391</v>
      </c>
      <c r="C1446" s="544">
        <v>46634</v>
      </c>
      <c r="D1446" s="23"/>
      <c r="E1446" s="94" t="s">
        <v>814</v>
      </c>
      <c r="F1446" s="56">
        <v>15</v>
      </c>
      <c r="G1446" s="232">
        <v>76500</v>
      </c>
      <c r="H1446" s="106" t="s">
        <v>672</v>
      </c>
      <c r="I1446" s="68">
        <v>0</v>
      </c>
      <c r="J1446" s="23"/>
      <c r="K1446" s="23"/>
      <c r="L1446" s="23"/>
      <c r="M1446" s="69"/>
      <c r="N1446" s="68">
        <v>0</v>
      </c>
      <c r="O1446" s="23"/>
      <c r="P1446" s="23"/>
      <c r="Q1446" s="23"/>
      <c r="R1446" s="23"/>
      <c r="S1446" s="23"/>
      <c r="T1446" s="64"/>
      <c r="U1446" s="290">
        <f t="shared" si="465"/>
        <v>5100</v>
      </c>
      <c r="V1446" s="21">
        <v>2500</v>
      </c>
      <c r="W1446" s="22">
        <f t="shared" si="466"/>
        <v>2600</v>
      </c>
      <c r="X1446" s="22">
        <f t="shared" si="467"/>
        <v>1450</v>
      </c>
      <c r="Y1446" s="22">
        <f t="shared" si="468"/>
        <v>1150</v>
      </c>
      <c r="Z1446" s="22">
        <f t="shared" si="469"/>
        <v>37500</v>
      </c>
      <c r="AA1446" s="22">
        <f t="shared" si="470"/>
        <v>21750</v>
      </c>
      <c r="AB1446" s="120">
        <f t="shared" si="471"/>
        <v>17250</v>
      </c>
    </row>
    <row r="1447" spans="1:28" x14ac:dyDescent="0.25">
      <c r="A1447" s="23"/>
      <c r="B1447" s="31">
        <v>42391</v>
      </c>
      <c r="C1447" s="240">
        <v>46635</v>
      </c>
      <c r="D1447" s="577"/>
      <c r="E1447" s="23" t="s">
        <v>62</v>
      </c>
      <c r="F1447" s="23">
        <v>7</v>
      </c>
      <c r="G1447" s="231">
        <v>39662</v>
      </c>
      <c r="H1447" s="23" t="s">
        <v>25</v>
      </c>
      <c r="I1447" s="577">
        <v>0</v>
      </c>
      <c r="J1447" s="23"/>
      <c r="K1447" s="23"/>
      <c r="L1447" s="23"/>
      <c r="M1447" s="69"/>
      <c r="N1447" s="68"/>
      <c r="O1447" s="23">
        <v>0</v>
      </c>
      <c r="P1447" s="23"/>
      <c r="Q1447" s="23"/>
      <c r="R1447" s="23"/>
      <c r="S1447" s="23"/>
      <c r="T1447" s="64">
        <v>2066</v>
      </c>
      <c r="U1447" s="290">
        <f t="shared" si="465"/>
        <v>5666</v>
      </c>
      <c r="V1447" s="21">
        <v>2500</v>
      </c>
      <c r="W1447" s="22">
        <f t="shared" si="466"/>
        <v>3166</v>
      </c>
      <c r="X1447" s="22">
        <f t="shared" si="467"/>
        <v>1733</v>
      </c>
      <c r="Y1447" s="22">
        <f t="shared" si="468"/>
        <v>1433</v>
      </c>
      <c r="Z1447" s="22">
        <f t="shared" si="469"/>
        <v>17500</v>
      </c>
      <c r="AA1447" s="22">
        <f t="shared" si="470"/>
        <v>12131</v>
      </c>
      <c r="AB1447" s="120">
        <f t="shared" si="471"/>
        <v>10031</v>
      </c>
    </row>
    <row r="1448" spans="1:28" x14ac:dyDescent="0.25">
      <c r="A1448" s="116"/>
      <c r="B1448" s="550">
        <v>42391</v>
      </c>
      <c r="C1448" s="572">
        <v>46636</v>
      </c>
      <c r="D1448" s="23"/>
      <c r="E1448" s="116" t="s">
        <v>671</v>
      </c>
      <c r="F1448" s="233">
        <v>15</v>
      </c>
      <c r="G1448" s="557">
        <v>76500</v>
      </c>
      <c r="H1448" s="558" t="s">
        <v>672</v>
      </c>
      <c r="I1448" s="68">
        <v>0</v>
      </c>
      <c r="J1448" s="23"/>
      <c r="K1448" s="23"/>
      <c r="L1448" s="23"/>
      <c r="M1448" s="69"/>
      <c r="N1448" s="68">
        <v>0</v>
      </c>
      <c r="O1448" s="23"/>
      <c r="P1448" s="23"/>
      <c r="Q1448" s="23"/>
      <c r="R1448" s="23"/>
      <c r="S1448" s="23"/>
      <c r="T1448" s="64"/>
      <c r="U1448" s="290">
        <f t="shared" si="465"/>
        <v>5100</v>
      </c>
      <c r="V1448" s="21">
        <v>2500</v>
      </c>
      <c r="W1448" s="22">
        <f t="shared" si="466"/>
        <v>2600</v>
      </c>
      <c r="X1448" s="22">
        <f t="shared" si="467"/>
        <v>1450</v>
      </c>
      <c r="Y1448" s="22">
        <f t="shared" si="468"/>
        <v>1150</v>
      </c>
      <c r="Z1448" s="22">
        <f t="shared" si="469"/>
        <v>37500</v>
      </c>
      <c r="AA1448" s="22">
        <f t="shared" si="470"/>
        <v>21750</v>
      </c>
      <c r="AB1448" s="120">
        <f t="shared" si="471"/>
        <v>17250</v>
      </c>
    </row>
    <row r="1449" spans="1:28" ht="15.75" thickBot="1" x14ac:dyDescent="0.3">
      <c r="A1449" s="23"/>
      <c r="B1449" s="31">
        <v>42391</v>
      </c>
      <c r="C1449" s="240">
        <v>46637</v>
      </c>
      <c r="D1449" s="577"/>
      <c r="E1449" s="23" t="s">
        <v>478</v>
      </c>
      <c r="F1449" s="23">
        <v>15</v>
      </c>
      <c r="G1449" s="231">
        <v>85000</v>
      </c>
      <c r="H1449" s="23" t="s">
        <v>25</v>
      </c>
      <c r="I1449" s="577">
        <v>0</v>
      </c>
      <c r="J1449" s="23"/>
      <c r="K1449" s="23"/>
      <c r="L1449" s="23"/>
      <c r="M1449" s="69"/>
      <c r="N1449" s="68"/>
      <c r="O1449" s="23">
        <v>0</v>
      </c>
      <c r="P1449" s="23"/>
      <c r="Q1449" s="23"/>
      <c r="R1449" s="23"/>
      <c r="S1449" s="23"/>
      <c r="T1449" s="64">
        <v>2067</v>
      </c>
      <c r="U1449" s="291">
        <f t="shared" si="465"/>
        <v>5666.666666666667</v>
      </c>
      <c r="V1449" s="121">
        <v>2500</v>
      </c>
      <c r="W1449" s="122">
        <f t="shared" si="466"/>
        <v>3166.666666666667</v>
      </c>
      <c r="X1449" s="122">
        <f t="shared" si="467"/>
        <v>1733.3333333333335</v>
      </c>
      <c r="Y1449" s="122">
        <f t="shared" si="468"/>
        <v>1433.3333333333335</v>
      </c>
      <c r="Z1449" s="122">
        <f t="shared" si="469"/>
        <v>37500</v>
      </c>
      <c r="AA1449" s="122">
        <f t="shared" si="470"/>
        <v>26000.000000000004</v>
      </c>
      <c r="AB1449" s="123">
        <f t="shared" si="471"/>
        <v>21500.000000000004</v>
      </c>
    </row>
    <row r="1450" spans="1:28" ht="15.75" thickBot="1" x14ac:dyDescent="0.3">
      <c r="A1450" s="23"/>
      <c r="B1450" s="31">
        <v>42391</v>
      </c>
      <c r="C1450" s="240">
        <v>46638</v>
      </c>
      <c r="D1450" s="577"/>
      <c r="E1450" s="23" t="s">
        <v>111</v>
      </c>
      <c r="F1450" s="23">
        <v>15</v>
      </c>
      <c r="G1450" s="231">
        <v>85000</v>
      </c>
      <c r="H1450" s="23" t="s">
        <v>25</v>
      </c>
      <c r="I1450" s="577">
        <v>0</v>
      </c>
      <c r="J1450" s="23"/>
      <c r="K1450" s="23"/>
      <c r="L1450" s="23"/>
      <c r="M1450" s="69"/>
      <c r="N1450" s="68">
        <v>0</v>
      </c>
      <c r="O1450" s="23"/>
      <c r="P1450" s="23"/>
      <c r="Q1450" s="23"/>
      <c r="R1450" s="23"/>
      <c r="S1450" s="23"/>
      <c r="T1450" s="64">
        <v>2068</v>
      </c>
      <c r="U1450" s="291">
        <f t="shared" si="465"/>
        <v>5666.666666666667</v>
      </c>
      <c r="V1450" s="121">
        <v>2500</v>
      </c>
      <c r="W1450" s="122">
        <f t="shared" si="466"/>
        <v>3166.666666666667</v>
      </c>
      <c r="X1450" s="122">
        <f t="shared" si="467"/>
        <v>1733.3333333333335</v>
      </c>
      <c r="Y1450" s="122">
        <f t="shared" si="468"/>
        <v>1433.3333333333335</v>
      </c>
      <c r="Z1450" s="122">
        <f t="shared" si="469"/>
        <v>37500</v>
      </c>
      <c r="AA1450" s="122">
        <f t="shared" si="470"/>
        <v>26000.000000000004</v>
      </c>
      <c r="AB1450" s="123">
        <f t="shared" si="471"/>
        <v>21500.000000000004</v>
      </c>
    </row>
    <row r="1451" spans="1:28" ht="15.75" thickBot="1" x14ac:dyDescent="0.3">
      <c r="A1451" s="32"/>
      <c r="B1451" s="41">
        <v>42391</v>
      </c>
      <c r="C1451" s="572">
        <v>46639</v>
      </c>
      <c r="D1451" s="23"/>
      <c r="E1451" s="32" t="s">
        <v>846</v>
      </c>
      <c r="F1451" s="24">
        <v>17</v>
      </c>
      <c r="G1451" s="234">
        <v>86700</v>
      </c>
      <c r="H1451" s="77" t="s">
        <v>672</v>
      </c>
      <c r="I1451" s="68">
        <v>0</v>
      </c>
      <c r="J1451" s="23"/>
      <c r="K1451" s="23"/>
      <c r="L1451" s="23"/>
      <c r="M1451" s="69"/>
      <c r="N1451" s="68">
        <v>0</v>
      </c>
      <c r="O1451" s="23"/>
      <c r="P1451" s="23"/>
      <c r="Q1451" s="23"/>
      <c r="R1451" s="23"/>
      <c r="S1451" s="23"/>
      <c r="T1451" s="64"/>
      <c r="U1451" s="291">
        <f t="shared" si="465"/>
        <v>5100</v>
      </c>
      <c r="V1451" s="121">
        <v>2500</v>
      </c>
      <c r="W1451" s="122">
        <f t="shared" si="466"/>
        <v>2600</v>
      </c>
      <c r="X1451" s="122">
        <f t="shared" si="467"/>
        <v>1450</v>
      </c>
      <c r="Y1451" s="122">
        <f t="shared" si="468"/>
        <v>1150</v>
      </c>
      <c r="Z1451" s="122">
        <f t="shared" si="469"/>
        <v>42500</v>
      </c>
      <c r="AA1451" s="122">
        <f t="shared" si="470"/>
        <v>24650</v>
      </c>
      <c r="AB1451" s="123">
        <f t="shared" si="471"/>
        <v>19550</v>
      </c>
    </row>
    <row r="1452" spans="1:28" ht="15.75" thickBot="1" x14ac:dyDescent="0.3">
      <c r="A1452" s="23"/>
      <c r="B1452" s="41">
        <v>42391</v>
      </c>
      <c r="C1452" s="16">
        <v>46640</v>
      </c>
      <c r="D1452" s="23"/>
      <c r="E1452" s="23" t="s">
        <v>853</v>
      </c>
      <c r="F1452" s="23">
        <v>15</v>
      </c>
      <c r="G1452" s="231"/>
      <c r="H1452" s="64" t="s">
        <v>49</v>
      </c>
      <c r="I1452" s="68">
        <v>0</v>
      </c>
      <c r="J1452" s="23"/>
      <c r="K1452" s="23"/>
      <c r="L1452" s="23"/>
      <c r="M1452" s="69"/>
      <c r="N1452" s="68"/>
      <c r="O1452" s="23">
        <v>0</v>
      </c>
      <c r="P1452" s="23"/>
      <c r="Q1452" s="23"/>
      <c r="R1452" s="23"/>
      <c r="S1452" s="23"/>
      <c r="T1452" s="69"/>
    </row>
    <row r="1453" spans="1:28" x14ac:dyDescent="0.25">
      <c r="A1453" s="94"/>
      <c r="B1453" s="550">
        <v>42391</v>
      </c>
      <c r="C1453" s="544">
        <v>46641</v>
      </c>
      <c r="D1453" s="23"/>
      <c r="E1453" s="94" t="s">
        <v>167</v>
      </c>
      <c r="F1453" s="56">
        <v>15</v>
      </c>
      <c r="G1453" s="232">
        <v>76500</v>
      </c>
      <c r="H1453" s="106" t="s">
        <v>672</v>
      </c>
      <c r="I1453" s="68">
        <v>0</v>
      </c>
      <c r="J1453" s="23"/>
      <c r="K1453" s="23"/>
      <c r="L1453" s="23"/>
      <c r="M1453" s="69"/>
      <c r="N1453" s="68">
        <v>0</v>
      </c>
      <c r="O1453" s="23"/>
      <c r="P1453" s="23"/>
      <c r="Q1453" s="23"/>
      <c r="R1453" s="23"/>
      <c r="S1453" s="23"/>
      <c r="T1453" s="64"/>
      <c r="U1453" s="289">
        <f t="shared" ref="U1453:U1457" si="472">+G1453/F1453</f>
        <v>5100</v>
      </c>
      <c r="V1453" s="117">
        <v>2500</v>
      </c>
      <c r="W1453" s="118">
        <f>+U1453-V1453</f>
        <v>2600</v>
      </c>
      <c r="X1453" s="118">
        <f>+W1453-Y1453</f>
        <v>1450</v>
      </c>
      <c r="Y1453" s="118">
        <f>(U1453-5000)/2+1100</f>
        <v>1150</v>
      </c>
      <c r="Z1453" s="118">
        <f>+V1453*F1453</f>
        <v>37500</v>
      </c>
      <c r="AA1453" s="118">
        <f>+X1453*F1453</f>
        <v>21750</v>
      </c>
      <c r="AB1453" s="119">
        <f>+Y1453*F1453</f>
        <v>17250</v>
      </c>
    </row>
    <row r="1454" spans="1:28" x14ac:dyDescent="0.25">
      <c r="A1454" s="23"/>
      <c r="B1454" s="31">
        <v>42391</v>
      </c>
      <c r="C1454" s="240">
        <v>46642</v>
      </c>
      <c r="D1454" s="577"/>
      <c r="E1454" s="23" t="s">
        <v>851</v>
      </c>
      <c r="F1454" s="23">
        <v>7</v>
      </c>
      <c r="G1454" s="231">
        <v>39662</v>
      </c>
      <c r="H1454" s="23" t="s">
        <v>25</v>
      </c>
      <c r="I1454" s="577">
        <v>0</v>
      </c>
      <c r="J1454" s="23"/>
      <c r="K1454" s="23"/>
      <c r="L1454" s="23"/>
      <c r="M1454" s="69"/>
      <c r="N1454" s="68"/>
      <c r="O1454" s="23">
        <v>0</v>
      </c>
      <c r="P1454" s="23"/>
      <c r="Q1454" s="23"/>
      <c r="R1454" s="23"/>
      <c r="S1454" s="23"/>
      <c r="T1454" s="64">
        <v>2069</v>
      </c>
      <c r="U1454" s="290">
        <f t="shared" si="472"/>
        <v>5666</v>
      </c>
      <c r="V1454" s="21">
        <v>2500</v>
      </c>
      <c r="W1454" s="22">
        <f>+U1454-V1454</f>
        <v>3166</v>
      </c>
      <c r="X1454" s="22">
        <f>+W1454-Y1454</f>
        <v>1733</v>
      </c>
      <c r="Y1454" s="22">
        <f>(U1454-5000)/2+1100</f>
        <v>1433</v>
      </c>
      <c r="Z1454" s="22">
        <f>+V1454*F1454</f>
        <v>17500</v>
      </c>
      <c r="AA1454" s="22">
        <f>+X1454*F1454</f>
        <v>12131</v>
      </c>
      <c r="AB1454" s="120">
        <f>+Y1454*F1454</f>
        <v>10031</v>
      </c>
    </row>
    <row r="1455" spans="1:28" ht="15.75" thickBot="1" x14ac:dyDescent="0.3">
      <c r="A1455" s="23"/>
      <c r="B1455" s="31">
        <v>42391</v>
      </c>
      <c r="C1455" s="240">
        <v>46643</v>
      </c>
      <c r="D1455" s="577"/>
      <c r="E1455" s="23" t="s">
        <v>74</v>
      </c>
      <c r="F1455" s="23">
        <v>7</v>
      </c>
      <c r="G1455" s="231">
        <v>39662</v>
      </c>
      <c r="H1455" s="23" t="s">
        <v>25</v>
      </c>
      <c r="I1455" s="577">
        <v>0</v>
      </c>
      <c r="J1455" s="23"/>
      <c r="K1455" s="23"/>
      <c r="L1455" s="23"/>
      <c r="M1455" s="69"/>
      <c r="N1455" s="68"/>
      <c r="O1455" s="23">
        <v>0</v>
      </c>
      <c r="P1455" s="23"/>
      <c r="Q1455" s="23"/>
      <c r="R1455" s="23"/>
      <c r="S1455" s="23"/>
      <c r="T1455" s="64">
        <v>2070</v>
      </c>
      <c r="U1455" s="291">
        <f t="shared" si="472"/>
        <v>5666</v>
      </c>
      <c r="V1455" s="121">
        <v>2500</v>
      </c>
      <c r="W1455" s="122">
        <f>+U1455-V1455</f>
        <v>3166</v>
      </c>
      <c r="X1455" s="122">
        <f>+W1455-Y1455</f>
        <v>1733</v>
      </c>
      <c r="Y1455" s="122">
        <f>(U1455-5000)/2+1100</f>
        <v>1433</v>
      </c>
      <c r="Z1455" s="122">
        <f>+V1455*F1455</f>
        <v>17500</v>
      </c>
      <c r="AA1455" s="122">
        <f>+X1455*F1455</f>
        <v>12131</v>
      </c>
      <c r="AB1455" s="123">
        <f>+Y1455*F1455</f>
        <v>10031</v>
      </c>
    </row>
    <row r="1456" spans="1:28" ht="15.75" thickBot="1" x14ac:dyDescent="0.3">
      <c r="A1456" s="116"/>
      <c r="B1456" s="550">
        <v>42391</v>
      </c>
      <c r="C1456" s="572">
        <v>46644</v>
      </c>
      <c r="D1456" s="577"/>
      <c r="E1456" s="7" t="s">
        <v>835</v>
      </c>
      <c r="F1456" s="7">
        <v>15</v>
      </c>
      <c r="G1456" s="557">
        <v>91500</v>
      </c>
      <c r="H1456" s="7" t="s">
        <v>839</v>
      </c>
      <c r="I1456" s="578"/>
      <c r="J1456" s="244">
        <v>0</v>
      </c>
      <c r="K1456" s="244"/>
      <c r="L1456" s="244"/>
      <c r="M1456" s="244"/>
      <c r="N1456" s="244"/>
      <c r="O1456" s="241">
        <v>0</v>
      </c>
      <c r="P1456" s="244"/>
      <c r="Q1456" s="244"/>
      <c r="R1456" s="244"/>
      <c r="S1456" s="244"/>
      <c r="T1456" s="244"/>
      <c r="U1456" s="291">
        <f t="shared" si="472"/>
        <v>6100</v>
      </c>
      <c r="V1456" s="121">
        <v>2500</v>
      </c>
      <c r="W1456" s="122">
        <f>+U1456-V1456</f>
        <v>3600</v>
      </c>
      <c r="X1456" s="122">
        <f>+W1456-Y1456</f>
        <v>2167</v>
      </c>
      <c r="Y1456" s="122">
        <f>((U1456-5000)-434)/2+1100</f>
        <v>1433</v>
      </c>
      <c r="Z1456" s="122">
        <f>+V1456*F1456</f>
        <v>37500</v>
      </c>
      <c r="AA1456" s="122">
        <f>+X1456*F1456</f>
        <v>32505</v>
      </c>
      <c r="AB1456" s="123">
        <f>+Y1456*F1456</f>
        <v>21495</v>
      </c>
    </row>
    <row r="1457" spans="1:28" ht="15.75" thickBot="1" x14ac:dyDescent="0.3">
      <c r="A1457" s="23"/>
      <c r="B1457" s="549">
        <v>42391</v>
      </c>
      <c r="C1457" s="544">
        <v>46645</v>
      </c>
      <c r="D1457" s="155"/>
      <c r="E1457" s="94" t="s">
        <v>246</v>
      </c>
      <c r="F1457" s="94">
        <v>15</v>
      </c>
      <c r="G1457" s="232">
        <v>85000</v>
      </c>
      <c r="H1457" s="94" t="s">
        <v>25</v>
      </c>
      <c r="I1457" s="155">
        <v>0</v>
      </c>
      <c r="J1457" s="23"/>
      <c r="K1457" s="23"/>
      <c r="L1457" s="94"/>
      <c r="M1457" s="69"/>
      <c r="N1457" s="68">
        <v>0</v>
      </c>
      <c r="O1457" s="23"/>
      <c r="P1457" s="23"/>
      <c r="Q1457" s="23"/>
      <c r="R1457" s="23"/>
      <c r="S1457" s="23"/>
      <c r="T1457" s="64">
        <v>2071</v>
      </c>
      <c r="U1457" s="291">
        <f t="shared" si="472"/>
        <v>5666.666666666667</v>
      </c>
      <c r="V1457" s="121">
        <v>2500</v>
      </c>
      <c r="W1457" s="122">
        <f>+U1457-V1457</f>
        <v>3166.666666666667</v>
      </c>
      <c r="X1457" s="122">
        <f>+W1457-Y1457</f>
        <v>1733.3333333333335</v>
      </c>
      <c r="Y1457" s="122">
        <f>(U1457-5000)/2+1100</f>
        <v>1433.3333333333335</v>
      </c>
      <c r="Z1457" s="122">
        <f>+V1457*F1457</f>
        <v>37500</v>
      </c>
      <c r="AA1457" s="122">
        <f>+X1457*F1457</f>
        <v>26000.000000000004</v>
      </c>
      <c r="AB1457" s="123">
        <f>+Y1457*F1457</f>
        <v>21500.000000000004</v>
      </c>
    </row>
    <row r="1458" spans="1:28" x14ac:dyDescent="0.25">
      <c r="A1458" s="116"/>
      <c r="B1458" s="31">
        <v>42391</v>
      </c>
      <c r="C1458" s="16">
        <v>46646</v>
      </c>
      <c r="D1458" s="23">
        <v>10390</v>
      </c>
      <c r="E1458" s="23" t="s">
        <v>462</v>
      </c>
      <c r="F1458" s="23">
        <v>14</v>
      </c>
      <c r="G1458" s="231"/>
      <c r="H1458" s="23" t="s">
        <v>50</v>
      </c>
      <c r="I1458" s="23">
        <v>0</v>
      </c>
      <c r="J1458" s="23"/>
      <c r="K1458" s="23"/>
      <c r="L1458" s="23"/>
      <c r="M1458" s="69"/>
      <c r="N1458" s="68">
        <v>0</v>
      </c>
      <c r="O1458" s="23"/>
      <c r="P1458" s="23"/>
      <c r="Q1458" s="23"/>
      <c r="R1458" s="23"/>
      <c r="S1458" s="23"/>
      <c r="T1458" s="69"/>
    </row>
    <row r="1459" spans="1:28" ht="15.75" thickBot="1" x14ac:dyDescent="0.3">
      <c r="A1459" s="23"/>
      <c r="B1459" s="41">
        <v>42391</v>
      </c>
      <c r="C1459" s="350">
        <v>46647</v>
      </c>
      <c r="D1459" s="579"/>
      <c r="E1459" s="32" t="s">
        <v>836</v>
      </c>
      <c r="F1459" s="32">
        <v>8</v>
      </c>
      <c r="G1459" s="234">
        <v>48800</v>
      </c>
      <c r="H1459" s="32" t="s">
        <v>839</v>
      </c>
      <c r="I1459" s="579"/>
      <c r="J1459" s="23">
        <v>0</v>
      </c>
      <c r="K1459" s="23"/>
      <c r="L1459" s="32"/>
      <c r="M1459" s="69"/>
      <c r="N1459" s="68"/>
      <c r="O1459" s="23">
        <v>0</v>
      </c>
      <c r="P1459" s="23"/>
      <c r="Q1459" s="23"/>
      <c r="R1459" s="23"/>
      <c r="S1459" s="23"/>
      <c r="T1459" s="69"/>
      <c r="U1459" s="291">
        <f t="shared" ref="U1459:U1460" si="473">+G1459/F1459</f>
        <v>6100</v>
      </c>
      <c r="V1459" s="121">
        <v>2500</v>
      </c>
      <c r="W1459" s="122">
        <f t="shared" ref="W1459:W1470" si="474">+U1459-V1459</f>
        <v>3600</v>
      </c>
      <c r="X1459" s="122">
        <f t="shared" ref="X1459:X1470" si="475">+W1459-Y1459</f>
        <v>2167</v>
      </c>
      <c r="Y1459" s="122">
        <f>((U1459-5000)-434)/2+1100</f>
        <v>1433</v>
      </c>
      <c r="Z1459" s="122">
        <f t="shared" ref="Z1459:Z1470" si="476">+V1459*F1459</f>
        <v>20000</v>
      </c>
      <c r="AA1459" s="122">
        <f t="shared" ref="AA1459:AA1470" si="477">+X1459*F1459</f>
        <v>17336</v>
      </c>
      <c r="AB1459" s="123">
        <f t="shared" ref="AB1459:AB1470" si="478">+Y1459*F1459</f>
        <v>11464</v>
      </c>
    </row>
    <row r="1460" spans="1:28" ht="15.75" thickBot="1" x14ac:dyDescent="0.3">
      <c r="A1460" s="94"/>
      <c r="B1460" s="549">
        <v>42391</v>
      </c>
      <c r="C1460" s="544">
        <v>46648</v>
      </c>
      <c r="D1460" s="577"/>
      <c r="E1460" s="94" t="s">
        <v>834</v>
      </c>
      <c r="F1460" s="94">
        <v>8</v>
      </c>
      <c r="G1460" s="232">
        <v>48800</v>
      </c>
      <c r="H1460" s="94" t="s">
        <v>839</v>
      </c>
      <c r="I1460" s="577"/>
      <c r="J1460" s="23">
        <v>0</v>
      </c>
      <c r="K1460" s="23"/>
      <c r="L1460" s="23"/>
      <c r="M1460" s="69"/>
      <c r="N1460" s="68"/>
      <c r="O1460" s="23">
        <v>0</v>
      </c>
      <c r="P1460" s="23"/>
      <c r="Q1460" s="23"/>
      <c r="R1460" s="23"/>
      <c r="S1460" s="23"/>
      <c r="T1460" s="69"/>
      <c r="U1460" s="291">
        <f t="shared" si="473"/>
        <v>6100</v>
      </c>
      <c r="V1460" s="121">
        <v>2500</v>
      </c>
      <c r="W1460" s="122">
        <f t="shared" si="474"/>
        <v>3600</v>
      </c>
      <c r="X1460" s="122">
        <f t="shared" si="475"/>
        <v>2167</v>
      </c>
      <c r="Y1460" s="122">
        <f>((U1460-5000)-434)/2+1100</f>
        <v>1433</v>
      </c>
      <c r="Z1460" s="122">
        <f t="shared" si="476"/>
        <v>20000</v>
      </c>
      <c r="AA1460" s="122">
        <f t="shared" si="477"/>
        <v>17336</v>
      </c>
      <c r="AB1460" s="123">
        <f t="shared" si="478"/>
        <v>11464</v>
      </c>
    </row>
    <row r="1461" spans="1:28" ht="15.75" thickBot="1" x14ac:dyDescent="0.3">
      <c r="A1461" s="23"/>
      <c r="B1461" s="31">
        <v>42391</v>
      </c>
      <c r="C1461" s="240">
        <v>46649</v>
      </c>
      <c r="D1461" s="577"/>
      <c r="E1461" s="23" t="s">
        <v>833</v>
      </c>
      <c r="F1461" s="23">
        <v>15</v>
      </c>
      <c r="G1461" s="231">
        <v>85000</v>
      </c>
      <c r="H1461" s="23" t="s">
        <v>25</v>
      </c>
      <c r="I1461" s="577">
        <v>0</v>
      </c>
      <c r="J1461" s="23"/>
      <c r="K1461" s="23"/>
      <c r="L1461" s="23"/>
      <c r="M1461" s="69"/>
      <c r="N1461" s="68">
        <v>0</v>
      </c>
      <c r="O1461" s="23"/>
      <c r="P1461" s="23"/>
      <c r="Q1461" s="23"/>
      <c r="R1461" s="23"/>
      <c r="S1461" s="23"/>
      <c r="T1461" s="64">
        <v>2072</v>
      </c>
      <c r="U1461" s="291">
        <f t="shared" ref="U1461:U1462" si="479">+G1461/F1461</f>
        <v>5666.666666666667</v>
      </c>
      <c r="V1461" s="121">
        <v>2500</v>
      </c>
      <c r="W1461" s="122">
        <f t="shared" si="474"/>
        <v>3166.666666666667</v>
      </c>
      <c r="X1461" s="122">
        <f t="shared" si="475"/>
        <v>1733.3333333333335</v>
      </c>
      <c r="Y1461" s="122">
        <f t="shared" ref="Y1461:Y1470" si="480">(U1461-5000)/2+1100</f>
        <v>1433.3333333333335</v>
      </c>
      <c r="Z1461" s="122">
        <f t="shared" si="476"/>
        <v>37500</v>
      </c>
      <c r="AA1461" s="122">
        <f t="shared" si="477"/>
        <v>26000.000000000004</v>
      </c>
      <c r="AB1461" s="123">
        <f t="shared" si="478"/>
        <v>21500.000000000004</v>
      </c>
    </row>
    <row r="1462" spans="1:28" ht="15.75" thickBot="1" x14ac:dyDescent="0.3">
      <c r="A1462" s="23"/>
      <c r="B1462" s="31">
        <v>42391</v>
      </c>
      <c r="C1462" s="240">
        <v>46650</v>
      </c>
      <c r="D1462" s="577"/>
      <c r="E1462" s="23" t="s">
        <v>103</v>
      </c>
      <c r="F1462" s="23">
        <v>15</v>
      </c>
      <c r="G1462" s="231">
        <v>85000</v>
      </c>
      <c r="H1462" s="23" t="s">
        <v>25</v>
      </c>
      <c r="I1462" s="577">
        <v>0</v>
      </c>
      <c r="J1462" s="23"/>
      <c r="K1462" s="23"/>
      <c r="L1462" s="23"/>
      <c r="M1462" s="69"/>
      <c r="N1462" s="68"/>
      <c r="O1462" s="23">
        <v>0</v>
      </c>
      <c r="P1462" s="23"/>
      <c r="Q1462" s="23"/>
      <c r="R1462" s="23"/>
      <c r="S1462" s="23"/>
      <c r="T1462" s="64">
        <v>2073</v>
      </c>
      <c r="U1462" s="291">
        <f t="shared" si="479"/>
        <v>5666.666666666667</v>
      </c>
      <c r="V1462" s="121">
        <v>2500</v>
      </c>
      <c r="W1462" s="122">
        <f t="shared" si="474"/>
        <v>3166.666666666667</v>
      </c>
      <c r="X1462" s="122">
        <f t="shared" si="475"/>
        <v>1733.3333333333335</v>
      </c>
      <c r="Y1462" s="122">
        <f t="shared" si="480"/>
        <v>1433.3333333333335</v>
      </c>
      <c r="Z1462" s="122">
        <f t="shared" si="476"/>
        <v>37500</v>
      </c>
      <c r="AA1462" s="122">
        <f t="shared" si="477"/>
        <v>26000.000000000004</v>
      </c>
      <c r="AB1462" s="123">
        <f t="shared" si="478"/>
        <v>21500.000000000004</v>
      </c>
    </row>
    <row r="1463" spans="1:28" x14ac:dyDescent="0.25">
      <c r="A1463" s="32"/>
      <c r="B1463" s="41">
        <v>42391</v>
      </c>
      <c r="C1463" s="350">
        <v>46651</v>
      </c>
      <c r="D1463" s="23"/>
      <c r="E1463" s="32" t="s">
        <v>848</v>
      </c>
      <c r="F1463" s="32">
        <v>15</v>
      </c>
      <c r="G1463" s="234">
        <v>79275</v>
      </c>
      <c r="H1463" s="77" t="s">
        <v>402</v>
      </c>
      <c r="I1463" s="68">
        <v>0</v>
      </c>
      <c r="J1463" s="23"/>
      <c r="K1463" s="23"/>
      <c r="L1463" s="23"/>
      <c r="M1463" s="69"/>
      <c r="N1463" s="68"/>
      <c r="O1463" s="23">
        <v>0</v>
      </c>
      <c r="P1463" s="23"/>
      <c r="Q1463" s="23"/>
      <c r="R1463" s="23"/>
      <c r="S1463" s="23"/>
      <c r="T1463" s="64"/>
      <c r="U1463" s="290">
        <f t="shared" ref="U1463:U1467" si="481">+G1463/F1463</f>
        <v>5285</v>
      </c>
      <c r="V1463" s="21">
        <v>2500</v>
      </c>
      <c r="W1463" s="22">
        <f t="shared" si="474"/>
        <v>2785</v>
      </c>
      <c r="X1463" s="22">
        <f t="shared" si="475"/>
        <v>1542.5</v>
      </c>
      <c r="Y1463" s="22">
        <f t="shared" si="480"/>
        <v>1242.5</v>
      </c>
      <c r="Z1463" s="22">
        <f t="shared" si="476"/>
        <v>37500</v>
      </c>
      <c r="AA1463" s="22">
        <f t="shared" si="477"/>
        <v>23137.5</v>
      </c>
      <c r="AB1463" s="120">
        <f t="shared" si="478"/>
        <v>18637.5</v>
      </c>
    </row>
    <row r="1464" spans="1:28" x14ac:dyDescent="0.25">
      <c r="A1464" s="23"/>
      <c r="B1464" s="41">
        <v>42391</v>
      </c>
      <c r="C1464" s="544">
        <v>46652</v>
      </c>
      <c r="D1464" s="23"/>
      <c r="E1464" s="23" t="s">
        <v>634</v>
      </c>
      <c r="F1464" s="16">
        <v>15</v>
      </c>
      <c r="G1464" s="231">
        <v>76500</v>
      </c>
      <c r="H1464" s="64" t="s">
        <v>672</v>
      </c>
      <c r="I1464" s="68">
        <v>0</v>
      </c>
      <c r="J1464" s="23"/>
      <c r="K1464" s="23"/>
      <c r="L1464" s="23"/>
      <c r="M1464" s="69"/>
      <c r="N1464" s="68"/>
      <c r="O1464" s="23">
        <v>0</v>
      </c>
      <c r="P1464" s="23"/>
      <c r="Q1464" s="23"/>
      <c r="R1464" s="23"/>
      <c r="S1464" s="23"/>
      <c r="T1464" s="64"/>
      <c r="U1464" s="290">
        <f t="shared" si="481"/>
        <v>5100</v>
      </c>
      <c r="V1464" s="21">
        <v>2500</v>
      </c>
      <c r="W1464" s="22">
        <f t="shared" si="474"/>
        <v>2600</v>
      </c>
      <c r="X1464" s="22">
        <f t="shared" si="475"/>
        <v>1450</v>
      </c>
      <c r="Y1464" s="22">
        <f t="shared" si="480"/>
        <v>1150</v>
      </c>
      <c r="Z1464" s="22">
        <f t="shared" si="476"/>
        <v>37500</v>
      </c>
      <c r="AA1464" s="22">
        <f t="shared" si="477"/>
        <v>21750</v>
      </c>
      <c r="AB1464" s="120">
        <f t="shared" si="478"/>
        <v>17250</v>
      </c>
    </row>
    <row r="1465" spans="1:28" x14ac:dyDescent="0.25">
      <c r="A1465" s="94"/>
      <c r="B1465" s="550">
        <v>42391</v>
      </c>
      <c r="C1465" s="544">
        <v>46653</v>
      </c>
      <c r="D1465" s="23"/>
      <c r="E1465" s="94" t="s">
        <v>633</v>
      </c>
      <c r="F1465" s="56">
        <v>15</v>
      </c>
      <c r="G1465" s="232">
        <v>76500</v>
      </c>
      <c r="H1465" s="106" t="s">
        <v>672</v>
      </c>
      <c r="I1465" s="68">
        <v>0</v>
      </c>
      <c r="J1465" s="23"/>
      <c r="K1465" s="23"/>
      <c r="L1465" s="23"/>
      <c r="M1465" s="69"/>
      <c r="N1465" s="68"/>
      <c r="O1465" s="23">
        <v>0</v>
      </c>
      <c r="P1465" s="23"/>
      <c r="Q1465" s="23"/>
      <c r="R1465" s="23"/>
      <c r="S1465" s="23"/>
      <c r="T1465" s="64"/>
      <c r="U1465" s="290">
        <f t="shared" si="481"/>
        <v>5100</v>
      </c>
      <c r="V1465" s="21">
        <v>2500</v>
      </c>
      <c r="W1465" s="22">
        <f t="shared" si="474"/>
        <v>2600</v>
      </c>
      <c r="X1465" s="22">
        <f t="shared" si="475"/>
        <v>1450</v>
      </c>
      <c r="Y1465" s="22">
        <f t="shared" si="480"/>
        <v>1150</v>
      </c>
      <c r="Z1465" s="22">
        <f t="shared" si="476"/>
        <v>37500</v>
      </c>
      <c r="AA1465" s="22">
        <f t="shared" si="477"/>
        <v>21750</v>
      </c>
      <c r="AB1465" s="120">
        <f t="shared" si="478"/>
        <v>17250</v>
      </c>
    </row>
    <row r="1466" spans="1:28" ht="15.75" thickBot="1" x14ac:dyDescent="0.3">
      <c r="A1466" s="23"/>
      <c r="B1466" s="31">
        <v>42391</v>
      </c>
      <c r="C1466" s="240">
        <v>46654</v>
      </c>
      <c r="D1466" s="577"/>
      <c r="E1466" s="23" t="s">
        <v>148</v>
      </c>
      <c r="F1466" s="23">
        <v>15</v>
      </c>
      <c r="G1466" s="231">
        <v>85000</v>
      </c>
      <c r="H1466" s="23" t="s">
        <v>25</v>
      </c>
      <c r="I1466" s="577">
        <v>0</v>
      </c>
      <c r="J1466" s="23"/>
      <c r="K1466" s="23"/>
      <c r="L1466" s="23"/>
      <c r="M1466" s="69"/>
      <c r="N1466" s="68"/>
      <c r="O1466" s="23">
        <v>0</v>
      </c>
      <c r="P1466" s="23"/>
      <c r="Q1466" s="23"/>
      <c r="R1466" s="23"/>
      <c r="S1466" s="23"/>
      <c r="T1466" s="64">
        <v>2074</v>
      </c>
      <c r="U1466" s="291">
        <f t="shared" si="481"/>
        <v>5666.666666666667</v>
      </c>
      <c r="V1466" s="121">
        <v>2500</v>
      </c>
      <c r="W1466" s="122">
        <f t="shared" si="474"/>
        <v>3166.666666666667</v>
      </c>
      <c r="X1466" s="122">
        <f t="shared" si="475"/>
        <v>1733.3333333333335</v>
      </c>
      <c r="Y1466" s="122">
        <f t="shared" si="480"/>
        <v>1433.3333333333335</v>
      </c>
      <c r="Z1466" s="122">
        <f t="shared" si="476"/>
        <v>37500</v>
      </c>
      <c r="AA1466" s="122">
        <f t="shared" si="477"/>
        <v>26000.000000000004</v>
      </c>
      <c r="AB1466" s="123">
        <f t="shared" si="478"/>
        <v>21500.000000000004</v>
      </c>
    </row>
    <row r="1467" spans="1:28" ht="15.75" thickBot="1" x14ac:dyDescent="0.3">
      <c r="A1467" s="588"/>
      <c r="B1467" s="569">
        <v>42391</v>
      </c>
      <c r="C1467" s="592">
        <v>46655</v>
      </c>
      <c r="D1467" s="42"/>
      <c r="E1467" s="588" t="s">
        <v>766</v>
      </c>
      <c r="F1467" s="600">
        <v>15</v>
      </c>
      <c r="G1467" s="593">
        <v>76500</v>
      </c>
      <c r="H1467" s="594" t="s">
        <v>672</v>
      </c>
      <c r="I1467" s="70">
        <v>0</v>
      </c>
      <c r="J1467" s="42"/>
      <c r="K1467" s="42"/>
      <c r="L1467" s="42"/>
      <c r="M1467" s="71"/>
      <c r="N1467" s="70">
        <v>0</v>
      </c>
      <c r="O1467" s="42"/>
      <c r="P1467" s="42"/>
      <c r="Q1467" s="42"/>
      <c r="R1467" s="42"/>
      <c r="S1467" s="42"/>
      <c r="T1467" s="236"/>
      <c r="U1467" s="291">
        <f t="shared" si="481"/>
        <v>5100</v>
      </c>
      <c r="V1467" s="121">
        <v>2500</v>
      </c>
      <c r="W1467" s="122">
        <f t="shared" si="474"/>
        <v>2600</v>
      </c>
      <c r="X1467" s="122">
        <f t="shared" si="475"/>
        <v>1450</v>
      </c>
      <c r="Y1467" s="122">
        <f t="shared" si="480"/>
        <v>1150</v>
      </c>
      <c r="Z1467" s="122">
        <f t="shared" si="476"/>
        <v>37500</v>
      </c>
      <c r="AA1467" s="122">
        <f t="shared" si="477"/>
        <v>21750</v>
      </c>
      <c r="AB1467" s="123">
        <f t="shared" si="478"/>
        <v>17250</v>
      </c>
    </row>
    <row r="1468" spans="1:28" ht="15.75" thickBot="1" x14ac:dyDescent="0.3">
      <c r="A1468" s="116"/>
      <c r="B1468" s="550">
        <v>42392</v>
      </c>
      <c r="C1468" s="572">
        <v>46656</v>
      </c>
      <c r="D1468" s="32"/>
      <c r="E1468" s="116" t="s">
        <v>761</v>
      </c>
      <c r="F1468" s="233">
        <v>29</v>
      </c>
      <c r="G1468" s="557">
        <v>147900</v>
      </c>
      <c r="H1468" s="558" t="s">
        <v>672</v>
      </c>
      <c r="I1468" s="78">
        <v>0</v>
      </c>
      <c r="J1468" s="32"/>
      <c r="K1468" s="32"/>
      <c r="L1468" s="32"/>
      <c r="M1468" s="80"/>
      <c r="N1468" s="78">
        <v>0</v>
      </c>
      <c r="O1468" s="32"/>
      <c r="P1468" s="32"/>
      <c r="Q1468" s="32"/>
      <c r="R1468" s="32"/>
      <c r="S1468" s="32"/>
      <c r="T1468" s="80"/>
      <c r="U1468" s="291">
        <f t="shared" ref="U1468:U1470" si="482">+G1468/F1468</f>
        <v>5100</v>
      </c>
      <c r="V1468" s="121">
        <v>2500</v>
      </c>
      <c r="W1468" s="122">
        <f t="shared" si="474"/>
        <v>2600</v>
      </c>
      <c r="X1468" s="122">
        <f t="shared" si="475"/>
        <v>1450</v>
      </c>
      <c r="Y1468" s="122">
        <f t="shared" si="480"/>
        <v>1150</v>
      </c>
      <c r="Z1468" s="122">
        <f t="shared" si="476"/>
        <v>72500</v>
      </c>
      <c r="AA1468" s="122">
        <f t="shared" si="477"/>
        <v>42050</v>
      </c>
      <c r="AB1468" s="123">
        <f t="shared" si="478"/>
        <v>33350</v>
      </c>
    </row>
    <row r="1469" spans="1:28" ht="15.75" thickBot="1" x14ac:dyDescent="0.3">
      <c r="A1469" s="23"/>
      <c r="B1469" s="31">
        <v>42392</v>
      </c>
      <c r="C1469" s="240">
        <v>46657</v>
      </c>
      <c r="D1469" s="577"/>
      <c r="E1469" s="23" t="s">
        <v>478</v>
      </c>
      <c r="F1469" s="23">
        <v>15</v>
      </c>
      <c r="G1469" s="231">
        <v>85000</v>
      </c>
      <c r="H1469" s="23" t="s">
        <v>25</v>
      </c>
      <c r="I1469" s="577">
        <v>0</v>
      </c>
      <c r="J1469" s="23"/>
      <c r="K1469" s="23"/>
      <c r="L1469" s="23"/>
      <c r="M1469" s="69"/>
      <c r="N1469" s="68">
        <v>0</v>
      </c>
      <c r="O1469" s="23"/>
      <c r="P1469" s="23"/>
      <c r="Q1469" s="23"/>
      <c r="R1469" s="23"/>
      <c r="S1469" s="23"/>
      <c r="T1469" s="69">
        <v>2075</v>
      </c>
      <c r="U1469" s="291">
        <f t="shared" si="482"/>
        <v>5666.666666666667</v>
      </c>
      <c r="V1469" s="121">
        <v>2500</v>
      </c>
      <c r="W1469" s="122">
        <f t="shared" si="474"/>
        <v>3166.666666666667</v>
      </c>
      <c r="X1469" s="122">
        <f t="shared" si="475"/>
        <v>1733.3333333333335</v>
      </c>
      <c r="Y1469" s="122">
        <f t="shared" si="480"/>
        <v>1433.3333333333335</v>
      </c>
      <c r="Z1469" s="122">
        <f t="shared" si="476"/>
        <v>37500</v>
      </c>
      <c r="AA1469" s="122">
        <f t="shared" si="477"/>
        <v>26000.000000000004</v>
      </c>
      <c r="AB1469" s="123">
        <f t="shared" si="478"/>
        <v>21500.000000000004</v>
      </c>
    </row>
    <row r="1470" spans="1:28" ht="15.75" thickBot="1" x14ac:dyDescent="0.3">
      <c r="A1470" s="23"/>
      <c r="B1470" s="31">
        <v>42392</v>
      </c>
      <c r="C1470" s="240">
        <v>46658</v>
      </c>
      <c r="D1470" s="577"/>
      <c r="E1470" s="23" t="s">
        <v>850</v>
      </c>
      <c r="F1470" s="23">
        <v>15</v>
      </c>
      <c r="G1470" s="231">
        <v>85000</v>
      </c>
      <c r="H1470" s="23" t="s">
        <v>25</v>
      </c>
      <c r="I1470" s="577">
        <v>0</v>
      </c>
      <c r="J1470" s="23"/>
      <c r="K1470" s="23"/>
      <c r="L1470" s="23"/>
      <c r="M1470" s="69"/>
      <c r="N1470" s="68">
        <v>0</v>
      </c>
      <c r="O1470" s="23"/>
      <c r="P1470" s="23"/>
      <c r="Q1470" s="23"/>
      <c r="R1470" s="23"/>
      <c r="S1470" s="23"/>
      <c r="T1470" s="69">
        <v>2076</v>
      </c>
      <c r="U1470" s="291">
        <f t="shared" si="482"/>
        <v>5666.666666666667</v>
      </c>
      <c r="V1470" s="121">
        <v>2500</v>
      </c>
      <c r="W1470" s="122">
        <f t="shared" si="474"/>
        <v>3166.666666666667</v>
      </c>
      <c r="X1470" s="122">
        <f t="shared" si="475"/>
        <v>1733.3333333333335</v>
      </c>
      <c r="Y1470" s="122">
        <f t="shared" si="480"/>
        <v>1433.3333333333335</v>
      </c>
      <c r="Z1470" s="122">
        <f t="shared" si="476"/>
        <v>37500</v>
      </c>
      <c r="AA1470" s="122">
        <f t="shared" si="477"/>
        <v>26000.000000000004</v>
      </c>
      <c r="AB1470" s="123">
        <f t="shared" si="478"/>
        <v>21500.000000000004</v>
      </c>
    </row>
    <row r="1471" spans="1:28" x14ac:dyDescent="0.25">
      <c r="A1471" s="116"/>
      <c r="B1471" s="550">
        <v>42392</v>
      </c>
      <c r="C1471" s="233">
        <v>46659</v>
      </c>
      <c r="D1471" s="23"/>
      <c r="E1471" s="116" t="s">
        <v>630</v>
      </c>
      <c r="F1471" s="116">
        <v>15</v>
      </c>
      <c r="G1471" s="557"/>
      <c r="H1471" s="558" t="s">
        <v>51</v>
      </c>
      <c r="I1471" s="68">
        <v>0</v>
      </c>
      <c r="J1471" s="23"/>
      <c r="K1471" s="23"/>
      <c r="L1471" s="23"/>
      <c r="M1471" s="69"/>
      <c r="N1471" s="68">
        <v>0</v>
      </c>
      <c r="O1471" s="23"/>
      <c r="P1471" s="23"/>
      <c r="Q1471" s="23"/>
      <c r="R1471" s="23"/>
      <c r="S1471" s="23"/>
      <c r="T1471" s="69"/>
    </row>
    <row r="1472" spans="1:28" ht="15.75" thickBot="1" x14ac:dyDescent="0.3">
      <c r="A1472" s="23"/>
      <c r="B1472" s="31">
        <v>42392</v>
      </c>
      <c r="C1472" s="240">
        <v>46660</v>
      </c>
      <c r="D1472" s="577"/>
      <c r="E1472" s="23" t="s">
        <v>836</v>
      </c>
      <c r="F1472" s="23">
        <v>8</v>
      </c>
      <c r="G1472" s="231">
        <v>48800</v>
      </c>
      <c r="H1472" s="23" t="s">
        <v>839</v>
      </c>
      <c r="I1472" s="577"/>
      <c r="J1472" s="23">
        <v>0</v>
      </c>
      <c r="K1472" s="23"/>
      <c r="L1472" s="23"/>
      <c r="M1472" s="69"/>
      <c r="N1472" s="68">
        <v>0</v>
      </c>
      <c r="O1472" s="23"/>
      <c r="P1472" s="23"/>
      <c r="Q1472" s="23"/>
      <c r="R1472" s="23"/>
      <c r="S1472" s="23"/>
      <c r="T1472" s="69"/>
      <c r="U1472" s="291">
        <f t="shared" ref="U1472" si="483">+G1472/F1472</f>
        <v>6100</v>
      </c>
      <c r="V1472" s="121">
        <v>2500</v>
      </c>
      <c r="W1472" s="122">
        <f>+U1472-V1472</f>
        <v>3600</v>
      </c>
      <c r="X1472" s="122">
        <f>+W1472-Y1472</f>
        <v>2167</v>
      </c>
      <c r="Y1472" s="122">
        <f>((U1472-5000)-434)/2+1100</f>
        <v>1433</v>
      </c>
      <c r="Z1472" s="122">
        <f>+V1472*F1472</f>
        <v>20000</v>
      </c>
      <c r="AA1472" s="122">
        <f>+X1472*F1472</f>
        <v>17336</v>
      </c>
      <c r="AB1472" s="123">
        <f>+Y1472*F1472</f>
        <v>11464</v>
      </c>
    </row>
    <row r="1473" spans="1:28" ht="15.75" thickBot="1" x14ac:dyDescent="0.3">
      <c r="A1473" s="116"/>
      <c r="B1473" s="550">
        <v>42392</v>
      </c>
      <c r="C1473" s="233">
        <v>46661</v>
      </c>
      <c r="D1473" s="23"/>
      <c r="E1473" s="116" t="s">
        <v>138</v>
      </c>
      <c r="F1473" s="116">
        <v>15</v>
      </c>
      <c r="G1473" s="557"/>
      <c r="H1473" s="558" t="s">
        <v>51</v>
      </c>
      <c r="I1473" s="68">
        <v>0</v>
      </c>
      <c r="J1473" s="23"/>
      <c r="K1473" s="23"/>
      <c r="L1473" s="23"/>
      <c r="M1473" s="69"/>
      <c r="N1473" s="68">
        <v>0</v>
      </c>
      <c r="O1473" s="23"/>
      <c r="P1473" s="23"/>
      <c r="Q1473" s="23"/>
      <c r="R1473" s="23"/>
      <c r="S1473" s="23"/>
      <c r="T1473" s="69"/>
    </row>
    <row r="1474" spans="1:28" ht="15.75" thickBot="1" x14ac:dyDescent="0.3">
      <c r="A1474" s="573"/>
      <c r="B1474" s="580">
        <v>42392</v>
      </c>
      <c r="C1474" s="581">
        <v>46662</v>
      </c>
      <c r="D1474" s="23"/>
      <c r="E1474" s="573" t="s">
        <v>80</v>
      </c>
      <c r="F1474" s="582">
        <v>15</v>
      </c>
      <c r="G1474" s="583">
        <f>+F1474*5100</f>
        <v>76500</v>
      </c>
      <c r="H1474" s="584" t="s">
        <v>22</v>
      </c>
      <c r="I1474" s="68">
        <v>0</v>
      </c>
      <c r="J1474" s="23"/>
      <c r="K1474" s="23"/>
      <c r="L1474" s="23"/>
      <c r="M1474" s="69"/>
      <c r="N1474" s="68">
        <v>0</v>
      </c>
      <c r="O1474" s="23"/>
      <c r="P1474" s="23"/>
      <c r="Q1474" s="23"/>
      <c r="R1474" s="23"/>
      <c r="S1474" s="23"/>
      <c r="T1474" s="69"/>
      <c r="U1474" s="292">
        <f t="shared" ref="U1474" si="484">+G1474/F1474</f>
        <v>5100</v>
      </c>
      <c r="V1474" s="124">
        <v>2500</v>
      </c>
      <c r="W1474" s="125">
        <f t="shared" ref="W1474:W1516" si="485">+U1474-V1474</f>
        <v>2600</v>
      </c>
      <c r="X1474" s="125">
        <f>+W1474-Y1474</f>
        <v>1450</v>
      </c>
      <c r="Y1474" s="125">
        <f>(U1474-5000)/2+1100</f>
        <v>1150</v>
      </c>
      <c r="Z1474" s="125">
        <f t="shared" ref="Z1474:Z1516" si="486">+V1474*F1474</f>
        <v>37500</v>
      </c>
      <c r="AA1474" s="125">
        <f t="shared" ref="AA1474:AA1516" si="487">+X1474*F1474</f>
        <v>21750</v>
      </c>
      <c r="AB1474" s="126">
        <f t="shared" ref="AB1474:AB1516" si="488">+Y1474*F1474</f>
        <v>17250</v>
      </c>
    </row>
    <row r="1475" spans="1:28" ht="15.75" thickBot="1" x14ac:dyDescent="0.3">
      <c r="A1475" s="23"/>
      <c r="B1475" s="31">
        <v>42392</v>
      </c>
      <c r="C1475" s="240">
        <v>46663</v>
      </c>
      <c r="D1475" s="577"/>
      <c r="E1475" s="23" t="s">
        <v>834</v>
      </c>
      <c r="F1475" s="23">
        <v>8</v>
      </c>
      <c r="G1475" s="231">
        <v>48800</v>
      </c>
      <c r="H1475" s="23" t="s">
        <v>839</v>
      </c>
      <c r="I1475" s="577"/>
      <c r="J1475" s="23">
        <v>0</v>
      </c>
      <c r="K1475" s="23"/>
      <c r="L1475" s="23"/>
      <c r="M1475" s="69"/>
      <c r="N1475" s="68">
        <v>0</v>
      </c>
      <c r="O1475" s="23"/>
      <c r="P1475" s="23"/>
      <c r="Q1475" s="23"/>
      <c r="R1475" s="23"/>
      <c r="S1475" s="23"/>
      <c r="T1475" s="69"/>
      <c r="U1475" s="291">
        <f t="shared" ref="U1475" si="489">+G1475/F1475</f>
        <v>6100</v>
      </c>
      <c r="V1475" s="121">
        <v>2500</v>
      </c>
      <c r="W1475" s="122">
        <f t="shared" si="485"/>
        <v>3600</v>
      </c>
      <c r="X1475" s="122">
        <f t="shared" ref="X1475:X1516" si="490">+W1475-Y1475</f>
        <v>2167</v>
      </c>
      <c r="Y1475" s="122">
        <f>((U1475-5000)-434)/2+1100</f>
        <v>1433</v>
      </c>
      <c r="Z1475" s="122">
        <f t="shared" si="486"/>
        <v>20000</v>
      </c>
      <c r="AA1475" s="122">
        <f t="shared" si="487"/>
        <v>17336</v>
      </c>
      <c r="AB1475" s="123">
        <f t="shared" si="488"/>
        <v>11464</v>
      </c>
    </row>
    <row r="1476" spans="1:28" ht="15.75" thickBot="1" x14ac:dyDescent="0.3">
      <c r="A1476" s="32"/>
      <c r="B1476" s="41">
        <v>42392</v>
      </c>
      <c r="C1476" s="572">
        <v>46664</v>
      </c>
      <c r="D1476" s="23"/>
      <c r="E1476" s="32" t="s">
        <v>848</v>
      </c>
      <c r="F1476" s="32">
        <v>15</v>
      </c>
      <c r="G1476" s="234">
        <v>79275</v>
      </c>
      <c r="H1476" s="77" t="s">
        <v>402</v>
      </c>
      <c r="I1476" s="68">
        <v>0</v>
      </c>
      <c r="J1476" s="23"/>
      <c r="K1476" s="23"/>
      <c r="L1476" s="23"/>
      <c r="M1476" s="69"/>
      <c r="N1476" s="68">
        <v>0</v>
      </c>
      <c r="O1476" s="23"/>
      <c r="P1476" s="23"/>
      <c r="Q1476" s="23"/>
      <c r="R1476" s="23"/>
      <c r="S1476" s="23"/>
      <c r="T1476" s="69"/>
      <c r="U1476" s="291">
        <f t="shared" ref="U1476:U1478" si="491">+G1476/F1476</f>
        <v>5285</v>
      </c>
      <c r="V1476" s="121">
        <v>2500</v>
      </c>
      <c r="W1476" s="122">
        <f t="shared" si="485"/>
        <v>2785</v>
      </c>
      <c r="X1476" s="122">
        <f t="shared" si="490"/>
        <v>1542.5</v>
      </c>
      <c r="Y1476" s="122">
        <f>(U1476-5000)/2+1100</f>
        <v>1242.5</v>
      </c>
      <c r="Z1476" s="122">
        <f t="shared" si="486"/>
        <v>37500</v>
      </c>
      <c r="AA1476" s="122">
        <f t="shared" si="487"/>
        <v>23137.5</v>
      </c>
      <c r="AB1476" s="123">
        <f t="shared" si="488"/>
        <v>18637.5</v>
      </c>
    </row>
    <row r="1477" spans="1:28" ht="15.75" thickBot="1" x14ac:dyDescent="0.3">
      <c r="A1477" s="94"/>
      <c r="B1477" s="550">
        <v>42392</v>
      </c>
      <c r="C1477" s="544">
        <v>46665</v>
      </c>
      <c r="D1477" s="23"/>
      <c r="E1477" s="94" t="s">
        <v>826</v>
      </c>
      <c r="F1477" s="94">
        <v>15</v>
      </c>
      <c r="G1477" s="232">
        <v>79275</v>
      </c>
      <c r="H1477" s="106" t="s">
        <v>402</v>
      </c>
      <c r="I1477" s="68">
        <v>0</v>
      </c>
      <c r="J1477" s="23"/>
      <c r="K1477" s="23"/>
      <c r="L1477" s="23"/>
      <c r="M1477" s="69"/>
      <c r="N1477" s="68">
        <v>0</v>
      </c>
      <c r="O1477" s="23"/>
      <c r="P1477" s="23"/>
      <c r="Q1477" s="23"/>
      <c r="R1477" s="23"/>
      <c r="S1477" s="23"/>
      <c r="T1477" s="69"/>
      <c r="U1477" s="291">
        <f t="shared" si="491"/>
        <v>5285</v>
      </c>
      <c r="V1477" s="121">
        <v>2500</v>
      </c>
      <c r="W1477" s="122">
        <f t="shared" si="485"/>
        <v>2785</v>
      </c>
      <c r="X1477" s="122">
        <f t="shared" si="490"/>
        <v>1542.5</v>
      </c>
      <c r="Y1477" s="122">
        <f>(U1477-5000)/2+1100</f>
        <v>1242.5</v>
      </c>
      <c r="Z1477" s="122">
        <f t="shared" si="486"/>
        <v>37500</v>
      </c>
      <c r="AA1477" s="122">
        <f t="shared" si="487"/>
        <v>23137.5</v>
      </c>
      <c r="AB1477" s="123">
        <f t="shared" si="488"/>
        <v>18637.5</v>
      </c>
    </row>
    <row r="1478" spans="1:28" ht="15.75" thickBot="1" x14ac:dyDescent="0.3">
      <c r="A1478" s="23"/>
      <c r="B1478" s="31">
        <v>42392</v>
      </c>
      <c r="C1478" s="240">
        <v>46666</v>
      </c>
      <c r="D1478" s="577"/>
      <c r="E1478" s="23" t="s">
        <v>835</v>
      </c>
      <c r="F1478" s="23">
        <v>15</v>
      </c>
      <c r="G1478" s="231">
        <v>91500</v>
      </c>
      <c r="H1478" s="23" t="s">
        <v>839</v>
      </c>
      <c r="I1478" s="577"/>
      <c r="J1478" s="23">
        <v>0</v>
      </c>
      <c r="K1478" s="23"/>
      <c r="L1478" s="23"/>
      <c r="M1478" s="69"/>
      <c r="N1478" s="68">
        <v>0</v>
      </c>
      <c r="O1478" s="23"/>
      <c r="P1478" s="23"/>
      <c r="Q1478" s="23"/>
      <c r="R1478" s="23"/>
      <c r="S1478" s="23"/>
      <c r="T1478" s="69"/>
      <c r="U1478" s="291">
        <f t="shared" si="491"/>
        <v>6100</v>
      </c>
      <c r="V1478" s="121">
        <v>2500</v>
      </c>
      <c r="W1478" s="122">
        <f t="shared" si="485"/>
        <v>3600</v>
      </c>
      <c r="X1478" s="122">
        <f t="shared" si="490"/>
        <v>2167</v>
      </c>
      <c r="Y1478" s="122">
        <f>((U1478-5000)-434)/2+1100</f>
        <v>1433</v>
      </c>
      <c r="Z1478" s="122">
        <f t="shared" si="486"/>
        <v>37500</v>
      </c>
      <c r="AA1478" s="122">
        <f t="shared" si="487"/>
        <v>32505</v>
      </c>
      <c r="AB1478" s="123">
        <f t="shared" si="488"/>
        <v>21495</v>
      </c>
    </row>
    <row r="1479" spans="1:28" ht="15.75" thickBot="1" x14ac:dyDescent="0.3">
      <c r="A1479" s="32"/>
      <c r="B1479" s="41">
        <v>42392</v>
      </c>
      <c r="C1479" s="572">
        <v>46667</v>
      </c>
      <c r="D1479" s="23"/>
      <c r="E1479" s="32" t="s">
        <v>167</v>
      </c>
      <c r="F1479" s="24">
        <v>15</v>
      </c>
      <c r="G1479" s="234">
        <v>76500</v>
      </c>
      <c r="H1479" s="77" t="s">
        <v>672</v>
      </c>
      <c r="I1479" s="68">
        <v>0</v>
      </c>
      <c r="J1479" s="23"/>
      <c r="K1479" s="23"/>
      <c r="L1479" s="23"/>
      <c r="M1479" s="69"/>
      <c r="N1479" s="68">
        <v>0</v>
      </c>
      <c r="O1479" s="23"/>
      <c r="P1479" s="23"/>
      <c r="Q1479" s="23"/>
      <c r="R1479" s="23"/>
      <c r="S1479" s="23"/>
      <c r="T1479" s="69"/>
      <c r="U1479" s="291">
        <f t="shared" ref="U1479:U1489" si="492">+G1479/F1479</f>
        <v>5100</v>
      </c>
      <c r="V1479" s="121">
        <v>2500</v>
      </c>
      <c r="W1479" s="122">
        <f t="shared" si="485"/>
        <v>2600</v>
      </c>
      <c r="X1479" s="122">
        <f t="shared" si="490"/>
        <v>1450</v>
      </c>
      <c r="Y1479" s="122">
        <f t="shared" ref="Y1479:Y1487" si="493">(U1479-5000)/2+1100</f>
        <v>1150</v>
      </c>
      <c r="Z1479" s="122">
        <f t="shared" si="486"/>
        <v>37500</v>
      </c>
      <c r="AA1479" s="122">
        <f t="shared" si="487"/>
        <v>21750</v>
      </c>
      <c r="AB1479" s="123">
        <f t="shared" si="488"/>
        <v>17250</v>
      </c>
    </row>
    <row r="1480" spans="1:28" ht="15.75" thickBot="1" x14ac:dyDescent="0.3">
      <c r="A1480" s="94"/>
      <c r="B1480" s="550">
        <v>42392</v>
      </c>
      <c r="C1480" s="544">
        <v>46668</v>
      </c>
      <c r="D1480" s="23"/>
      <c r="E1480" s="94" t="s">
        <v>825</v>
      </c>
      <c r="F1480" s="94">
        <v>15</v>
      </c>
      <c r="G1480" s="232">
        <v>76275</v>
      </c>
      <c r="H1480" s="106" t="s">
        <v>402</v>
      </c>
      <c r="I1480" s="68">
        <v>0</v>
      </c>
      <c r="J1480" s="23"/>
      <c r="K1480" s="23"/>
      <c r="L1480" s="23"/>
      <c r="M1480" s="69"/>
      <c r="N1480" s="68">
        <v>0</v>
      </c>
      <c r="O1480" s="23"/>
      <c r="P1480" s="23"/>
      <c r="Q1480" s="23"/>
      <c r="R1480" s="23"/>
      <c r="S1480" s="23"/>
      <c r="T1480" s="69"/>
      <c r="U1480" s="291">
        <f t="shared" si="492"/>
        <v>5085</v>
      </c>
      <c r="V1480" s="121">
        <v>2500</v>
      </c>
      <c r="W1480" s="122">
        <f t="shared" si="485"/>
        <v>2585</v>
      </c>
      <c r="X1480" s="122">
        <f t="shared" si="490"/>
        <v>1442.5</v>
      </c>
      <c r="Y1480" s="122">
        <f t="shared" si="493"/>
        <v>1142.5</v>
      </c>
      <c r="Z1480" s="122">
        <f t="shared" si="486"/>
        <v>37500</v>
      </c>
      <c r="AA1480" s="122">
        <f t="shared" si="487"/>
        <v>21637.5</v>
      </c>
      <c r="AB1480" s="123">
        <f t="shared" si="488"/>
        <v>17137.5</v>
      </c>
    </row>
    <row r="1481" spans="1:28" ht="15.75" thickBot="1" x14ac:dyDescent="0.3">
      <c r="A1481" s="23"/>
      <c r="B1481" s="31">
        <v>42392</v>
      </c>
      <c r="C1481" s="240">
        <v>46669</v>
      </c>
      <c r="D1481" s="577"/>
      <c r="E1481" s="23" t="s">
        <v>396</v>
      </c>
      <c r="F1481" s="23">
        <v>15</v>
      </c>
      <c r="G1481" s="231">
        <v>85000</v>
      </c>
      <c r="H1481" s="23" t="s">
        <v>25</v>
      </c>
      <c r="I1481" s="577">
        <v>0</v>
      </c>
      <c r="J1481" s="23"/>
      <c r="K1481" s="23"/>
      <c r="L1481" s="23"/>
      <c r="M1481" s="69"/>
      <c r="N1481" s="68">
        <v>0</v>
      </c>
      <c r="O1481" s="23"/>
      <c r="P1481" s="23"/>
      <c r="Q1481" s="23"/>
      <c r="R1481" s="23"/>
      <c r="S1481" s="23"/>
      <c r="T1481" s="69">
        <v>2077</v>
      </c>
      <c r="U1481" s="291">
        <f t="shared" si="492"/>
        <v>5666.666666666667</v>
      </c>
      <c r="V1481" s="121">
        <v>2500</v>
      </c>
      <c r="W1481" s="122">
        <f t="shared" si="485"/>
        <v>3166.666666666667</v>
      </c>
      <c r="X1481" s="122">
        <f t="shared" si="490"/>
        <v>1733.3333333333335</v>
      </c>
      <c r="Y1481" s="122">
        <f t="shared" si="493"/>
        <v>1433.3333333333335</v>
      </c>
      <c r="Z1481" s="122">
        <f t="shared" si="486"/>
        <v>37500</v>
      </c>
      <c r="AA1481" s="122">
        <f t="shared" si="487"/>
        <v>26000.000000000004</v>
      </c>
      <c r="AB1481" s="123">
        <f t="shared" si="488"/>
        <v>21500.000000000004</v>
      </c>
    </row>
    <row r="1482" spans="1:28" ht="15.75" thickBot="1" x14ac:dyDescent="0.3">
      <c r="A1482" s="116"/>
      <c r="B1482" s="550">
        <v>42392</v>
      </c>
      <c r="C1482" s="572">
        <v>46670</v>
      </c>
      <c r="D1482" s="23"/>
      <c r="E1482" s="116" t="s">
        <v>814</v>
      </c>
      <c r="F1482" s="233">
        <v>15</v>
      </c>
      <c r="G1482" s="557">
        <v>76500</v>
      </c>
      <c r="H1482" s="558" t="s">
        <v>672</v>
      </c>
      <c r="I1482" s="68">
        <v>0</v>
      </c>
      <c r="J1482" s="23"/>
      <c r="K1482" s="23"/>
      <c r="L1482" s="23"/>
      <c r="M1482" s="69"/>
      <c r="N1482" s="68">
        <v>0</v>
      </c>
      <c r="O1482" s="23"/>
      <c r="P1482" s="23"/>
      <c r="Q1482" s="23"/>
      <c r="R1482" s="23"/>
      <c r="S1482" s="23"/>
      <c r="T1482" s="69"/>
      <c r="U1482" s="291">
        <f t="shared" si="492"/>
        <v>5100</v>
      </c>
      <c r="V1482" s="121">
        <v>2500</v>
      </c>
      <c r="W1482" s="122">
        <f t="shared" si="485"/>
        <v>2600</v>
      </c>
      <c r="X1482" s="122">
        <f t="shared" si="490"/>
        <v>1450</v>
      </c>
      <c r="Y1482" s="122">
        <f t="shared" si="493"/>
        <v>1150</v>
      </c>
      <c r="Z1482" s="122">
        <f t="shared" si="486"/>
        <v>37500</v>
      </c>
      <c r="AA1482" s="122">
        <f t="shared" si="487"/>
        <v>21750</v>
      </c>
      <c r="AB1482" s="123">
        <f t="shared" si="488"/>
        <v>17250</v>
      </c>
    </row>
    <row r="1483" spans="1:28" ht="15.75" thickBot="1" x14ac:dyDescent="0.3">
      <c r="A1483" s="23"/>
      <c r="B1483" s="31">
        <v>42392</v>
      </c>
      <c r="C1483" s="240">
        <v>46671</v>
      </c>
      <c r="D1483" s="577"/>
      <c r="E1483" s="23" t="s">
        <v>849</v>
      </c>
      <c r="F1483" s="23">
        <v>15</v>
      </c>
      <c r="G1483" s="231">
        <v>85000</v>
      </c>
      <c r="H1483" s="23" t="s">
        <v>25</v>
      </c>
      <c r="I1483" s="577">
        <v>0</v>
      </c>
      <c r="J1483" s="23"/>
      <c r="K1483" s="23"/>
      <c r="L1483" s="23"/>
      <c r="M1483" s="69"/>
      <c r="N1483" s="68">
        <v>0</v>
      </c>
      <c r="O1483" s="23"/>
      <c r="P1483" s="23"/>
      <c r="Q1483" s="23"/>
      <c r="R1483" s="23"/>
      <c r="S1483" s="23"/>
      <c r="T1483" s="69">
        <v>2078</v>
      </c>
      <c r="U1483" s="291">
        <f t="shared" si="492"/>
        <v>5666.666666666667</v>
      </c>
      <c r="V1483" s="121">
        <v>2500</v>
      </c>
      <c r="W1483" s="122">
        <f t="shared" si="485"/>
        <v>3166.666666666667</v>
      </c>
      <c r="X1483" s="122">
        <f t="shared" si="490"/>
        <v>1733.3333333333335</v>
      </c>
      <c r="Y1483" s="122">
        <f t="shared" si="493"/>
        <v>1433.3333333333335</v>
      </c>
      <c r="Z1483" s="122">
        <f t="shared" si="486"/>
        <v>37500</v>
      </c>
      <c r="AA1483" s="122">
        <f t="shared" si="487"/>
        <v>26000.000000000004</v>
      </c>
      <c r="AB1483" s="123">
        <f t="shared" si="488"/>
        <v>21500.000000000004</v>
      </c>
    </row>
    <row r="1484" spans="1:28" ht="15.75" thickBot="1" x14ac:dyDescent="0.3">
      <c r="A1484" s="23"/>
      <c r="B1484" s="31">
        <v>42392</v>
      </c>
      <c r="C1484" s="240">
        <v>46672</v>
      </c>
      <c r="D1484" s="577"/>
      <c r="E1484" s="23" t="s">
        <v>67</v>
      </c>
      <c r="F1484" s="23">
        <v>15</v>
      </c>
      <c r="G1484" s="231">
        <v>85000</v>
      </c>
      <c r="H1484" s="23" t="s">
        <v>25</v>
      </c>
      <c r="I1484" s="577">
        <v>0</v>
      </c>
      <c r="J1484" s="23"/>
      <c r="K1484" s="23"/>
      <c r="L1484" s="23"/>
      <c r="M1484" s="69"/>
      <c r="N1484" s="68">
        <v>0</v>
      </c>
      <c r="O1484" s="23"/>
      <c r="P1484" s="23"/>
      <c r="Q1484" s="23"/>
      <c r="R1484" s="23"/>
      <c r="S1484" s="23"/>
      <c r="T1484" s="69">
        <v>2079</v>
      </c>
      <c r="U1484" s="291">
        <f t="shared" si="492"/>
        <v>5666.666666666667</v>
      </c>
      <c r="V1484" s="121">
        <v>2500</v>
      </c>
      <c r="W1484" s="122">
        <f t="shared" si="485"/>
        <v>3166.666666666667</v>
      </c>
      <c r="X1484" s="122">
        <f t="shared" si="490"/>
        <v>1733.3333333333335</v>
      </c>
      <c r="Y1484" s="122">
        <f t="shared" si="493"/>
        <v>1433.3333333333335</v>
      </c>
      <c r="Z1484" s="122">
        <f t="shared" si="486"/>
        <v>37500</v>
      </c>
      <c r="AA1484" s="122">
        <f t="shared" si="487"/>
        <v>26000.000000000004</v>
      </c>
      <c r="AB1484" s="123">
        <f t="shared" si="488"/>
        <v>21500.000000000004</v>
      </c>
    </row>
    <row r="1485" spans="1:28" ht="15.75" thickBot="1" x14ac:dyDescent="0.3">
      <c r="A1485" s="32"/>
      <c r="B1485" s="41">
        <v>42392</v>
      </c>
      <c r="C1485" s="572">
        <v>46673</v>
      </c>
      <c r="D1485" s="23"/>
      <c r="E1485" s="32" t="s">
        <v>591</v>
      </c>
      <c r="F1485" s="24">
        <v>15</v>
      </c>
      <c r="G1485" s="234">
        <v>76500</v>
      </c>
      <c r="H1485" s="77" t="s">
        <v>672</v>
      </c>
      <c r="I1485" s="68">
        <v>0</v>
      </c>
      <c r="J1485" s="23"/>
      <c r="K1485" s="23"/>
      <c r="L1485" s="23"/>
      <c r="M1485" s="69"/>
      <c r="N1485" s="68">
        <v>0</v>
      </c>
      <c r="O1485" s="23"/>
      <c r="P1485" s="23"/>
      <c r="Q1485" s="23"/>
      <c r="R1485" s="23"/>
      <c r="S1485" s="23"/>
      <c r="T1485" s="69"/>
      <c r="U1485" s="291">
        <f t="shared" si="492"/>
        <v>5100</v>
      </c>
      <c r="V1485" s="121">
        <v>2500</v>
      </c>
      <c r="W1485" s="122">
        <f t="shared" si="485"/>
        <v>2600</v>
      </c>
      <c r="X1485" s="122">
        <f t="shared" si="490"/>
        <v>1450</v>
      </c>
      <c r="Y1485" s="122">
        <f t="shared" si="493"/>
        <v>1150</v>
      </c>
      <c r="Z1485" s="122">
        <f t="shared" si="486"/>
        <v>37500</v>
      </c>
      <c r="AA1485" s="122">
        <f t="shared" si="487"/>
        <v>21750</v>
      </c>
      <c r="AB1485" s="123">
        <f t="shared" si="488"/>
        <v>17250</v>
      </c>
    </row>
    <row r="1486" spans="1:28" ht="15.75" thickBot="1" x14ac:dyDescent="0.3">
      <c r="A1486" s="94"/>
      <c r="B1486" s="550">
        <v>42392</v>
      </c>
      <c r="C1486" s="544">
        <v>46674</v>
      </c>
      <c r="D1486" s="23"/>
      <c r="E1486" s="94" t="s">
        <v>671</v>
      </c>
      <c r="F1486" s="56">
        <v>15</v>
      </c>
      <c r="G1486" s="232">
        <v>76500</v>
      </c>
      <c r="H1486" s="106" t="s">
        <v>672</v>
      </c>
      <c r="I1486" s="68">
        <v>0</v>
      </c>
      <c r="J1486" s="23"/>
      <c r="K1486" s="23"/>
      <c r="L1486" s="23"/>
      <c r="M1486" s="69"/>
      <c r="N1486" s="68">
        <v>0</v>
      </c>
      <c r="O1486" s="23"/>
      <c r="P1486" s="23"/>
      <c r="Q1486" s="23"/>
      <c r="R1486" s="23"/>
      <c r="S1486" s="23"/>
      <c r="T1486" s="69"/>
      <c r="U1486" s="291">
        <f t="shared" si="492"/>
        <v>5100</v>
      </c>
      <c r="V1486" s="121">
        <v>2500</v>
      </c>
      <c r="W1486" s="122">
        <f t="shared" si="485"/>
        <v>2600</v>
      </c>
      <c r="X1486" s="122">
        <f t="shared" si="490"/>
        <v>1450</v>
      </c>
      <c r="Y1486" s="122">
        <f t="shared" si="493"/>
        <v>1150</v>
      </c>
      <c r="Z1486" s="122">
        <f t="shared" si="486"/>
        <v>37500</v>
      </c>
      <c r="AA1486" s="122">
        <f t="shared" si="487"/>
        <v>21750</v>
      </c>
      <c r="AB1486" s="123">
        <f t="shared" si="488"/>
        <v>17250</v>
      </c>
    </row>
    <row r="1487" spans="1:28" ht="15.75" thickBot="1" x14ac:dyDescent="0.3">
      <c r="A1487" s="23"/>
      <c r="B1487" s="31">
        <v>42392</v>
      </c>
      <c r="C1487" s="240">
        <v>46675</v>
      </c>
      <c r="D1487" s="577"/>
      <c r="E1487" s="23" t="s">
        <v>871</v>
      </c>
      <c r="F1487" s="23">
        <v>15</v>
      </c>
      <c r="G1487" s="231">
        <v>85000</v>
      </c>
      <c r="H1487" s="23" t="s">
        <v>25</v>
      </c>
      <c r="I1487" s="577">
        <v>0</v>
      </c>
      <c r="J1487" s="23"/>
      <c r="K1487" s="23"/>
      <c r="L1487" s="23"/>
      <c r="M1487" s="69"/>
      <c r="N1487" s="68">
        <v>0</v>
      </c>
      <c r="O1487" s="23"/>
      <c r="P1487" s="23"/>
      <c r="Q1487" s="23"/>
      <c r="R1487" s="23"/>
      <c r="S1487" s="23"/>
      <c r="T1487" s="69">
        <v>2080</v>
      </c>
      <c r="U1487" s="291">
        <f t="shared" si="492"/>
        <v>5666.666666666667</v>
      </c>
      <c r="V1487" s="121">
        <v>2500</v>
      </c>
      <c r="W1487" s="122">
        <f t="shared" si="485"/>
        <v>3166.666666666667</v>
      </c>
      <c r="X1487" s="122">
        <f t="shared" si="490"/>
        <v>1733.3333333333335</v>
      </c>
      <c r="Y1487" s="122">
        <f t="shared" si="493"/>
        <v>1433.3333333333335</v>
      </c>
      <c r="Z1487" s="122">
        <f t="shared" si="486"/>
        <v>37500</v>
      </c>
      <c r="AA1487" s="122">
        <f t="shared" si="487"/>
        <v>26000.000000000004</v>
      </c>
      <c r="AB1487" s="123">
        <f t="shared" si="488"/>
        <v>21500.000000000004</v>
      </c>
    </row>
    <row r="1488" spans="1:28" ht="15.75" thickBot="1" x14ac:dyDescent="0.3">
      <c r="A1488" s="32"/>
      <c r="B1488" s="41">
        <v>42392</v>
      </c>
      <c r="C1488" s="350">
        <v>46676</v>
      </c>
      <c r="D1488" s="577"/>
      <c r="E1488" s="32" t="s">
        <v>836</v>
      </c>
      <c r="F1488" s="32">
        <v>8</v>
      </c>
      <c r="G1488" s="234">
        <v>48800</v>
      </c>
      <c r="H1488" s="32" t="s">
        <v>839</v>
      </c>
      <c r="I1488" s="577"/>
      <c r="J1488" s="23">
        <v>0</v>
      </c>
      <c r="K1488" s="23"/>
      <c r="L1488" s="23"/>
      <c r="M1488" s="69"/>
      <c r="N1488" s="68">
        <v>0</v>
      </c>
      <c r="O1488" s="23"/>
      <c r="P1488" s="23"/>
      <c r="Q1488" s="23"/>
      <c r="R1488" s="23"/>
      <c r="S1488" s="23"/>
      <c r="T1488" s="69"/>
      <c r="U1488" s="291">
        <f t="shared" si="492"/>
        <v>6100</v>
      </c>
      <c r="V1488" s="121">
        <v>2500</v>
      </c>
      <c r="W1488" s="122">
        <f t="shared" si="485"/>
        <v>3600</v>
      </c>
      <c r="X1488" s="122">
        <f t="shared" si="490"/>
        <v>2167</v>
      </c>
      <c r="Y1488" s="122">
        <f>((U1488-5000)-434)/2+1100</f>
        <v>1433</v>
      </c>
      <c r="Z1488" s="122">
        <f t="shared" si="486"/>
        <v>20000</v>
      </c>
      <c r="AA1488" s="122">
        <f t="shared" si="487"/>
        <v>17336</v>
      </c>
      <c r="AB1488" s="123">
        <f t="shared" si="488"/>
        <v>11464</v>
      </c>
    </row>
    <row r="1489" spans="1:28" ht="15.75" thickBot="1" x14ac:dyDescent="0.3">
      <c r="A1489" s="94"/>
      <c r="B1489" s="549">
        <v>42392</v>
      </c>
      <c r="C1489" s="544">
        <v>46677</v>
      </c>
      <c r="D1489" s="577"/>
      <c r="E1489" s="94" t="s">
        <v>834</v>
      </c>
      <c r="F1489" s="94">
        <v>8</v>
      </c>
      <c r="G1489" s="232">
        <v>48800</v>
      </c>
      <c r="H1489" s="94" t="s">
        <v>839</v>
      </c>
      <c r="I1489" s="577"/>
      <c r="J1489" s="23">
        <v>0</v>
      </c>
      <c r="K1489" s="23"/>
      <c r="L1489" s="23"/>
      <c r="M1489" s="69"/>
      <c r="N1489" s="68">
        <v>0</v>
      </c>
      <c r="O1489" s="23"/>
      <c r="P1489" s="23"/>
      <c r="Q1489" s="23"/>
      <c r="R1489" s="23"/>
      <c r="S1489" s="23"/>
      <c r="T1489" s="69"/>
      <c r="U1489" s="291">
        <f t="shared" si="492"/>
        <v>6100</v>
      </c>
      <c r="V1489" s="121">
        <v>2500</v>
      </c>
      <c r="W1489" s="122">
        <f t="shared" si="485"/>
        <v>3600</v>
      </c>
      <c r="X1489" s="122">
        <f t="shared" si="490"/>
        <v>2167</v>
      </c>
      <c r="Y1489" s="122">
        <f>((U1489-5000)-434)/2+1100</f>
        <v>1433</v>
      </c>
      <c r="Z1489" s="122">
        <f t="shared" si="486"/>
        <v>20000</v>
      </c>
      <c r="AA1489" s="122">
        <f t="shared" si="487"/>
        <v>17336</v>
      </c>
      <c r="AB1489" s="123">
        <f t="shared" si="488"/>
        <v>11464</v>
      </c>
    </row>
    <row r="1490" spans="1:28" ht="15.75" thickBot="1" x14ac:dyDescent="0.3">
      <c r="A1490" s="23"/>
      <c r="B1490" s="31">
        <v>42392</v>
      </c>
      <c r="C1490" s="240">
        <v>46678</v>
      </c>
      <c r="D1490" s="577"/>
      <c r="E1490" s="23" t="s">
        <v>872</v>
      </c>
      <c r="F1490" s="23">
        <v>7</v>
      </c>
      <c r="G1490" s="231">
        <v>39662</v>
      </c>
      <c r="H1490" s="23" t="s">
        <v>25</v>
      </c>
      <c r="I1490" s="577">
        <v>0</v>
      </c>
      <c r="J1490" s="23"/>
      <c r="K1490" s="23"/>
      <c r="L1490" s="23"/>
      <c r="M1490" s="69"/>
      <c r="N1490" s="68">
        <v>0</v>
      </c>
      <c r="O1490" s="23"/>
      <c r="P1490" s="23"/>
      <c r="Q1490" s="23"/>
      <c r="R1490" s="23"/>
      <c r="S1490" s="23"/>
      <c r="T1490" s="69">
        <v>2081</v>
      </c>
      <c r="U1490" s="291">
        <f t="shared" ref="U1490:U1510" si="494">+G1490/F1490</f>
        <v>5666</v>
      </c>
      <c r="V1490" s="121">
        <v>2500</v>
      </c>
      <c r="W1490" s="122">
        <f t="shared" si="485"/>
        <v>3166</v>
      </c>
      <c r="X1490" s="122">
        <f t="shared" si="490"/>
        <v>1733</v>
      </c>
      <c r="Y1490" s="122">
        <f t="shared" ref="Y1490:Y1509" si="495">(U1490-5000)/2+1100</f>
        <v>1433</v>
      </c>
      <c r="Z1490" s="122">
        <f t="shared" si="486"/>
        <v>17500</v>
      </c>
      <c r="AA1490" s="122">
        <f t="shared" si="487"/>
        <v>12131</v>
      </c>
      <c r="AB1490" s="123">
        <f t="shared" si="488"/>
        <v>10031</v>
      </c>
    </row>
    <row r="1491" spans="1:28" ht="15.75" thickBot="1" x14ac:dyDescent="0.3">
      <c r="A1491" s="23"/>
      <c r="B1491" s="31">
        <v>42392</v>
      </c>
      <c r="C1491" s="240">
        <v>46679</v>
      </c>
      <c r="D1491" s="577"/>
      <c r="E1491" s="23" t="s">
        <v>748</v>
      </c>
      <c r="F1491" s="23">
        <v>15</v>
      </c>
      <c r="G1491" s="231">
        <v>85000</v>
      </c>
      <c r="H1491" s="23" t="s">
        <v>25</v>
      </c>
      <c r="I1491" s="577">
        <v>0</v>
      </c>
      <c r="J1491" s="23"/>
      <c r="K1491" s="23"/>
      <c r="L1491" s="23"/>
      <c r="M1491" s="69"/>
      <c r="N1491" s="68">
        <v>0</v>
      </c>
      <c r="O1491" s="23"/>
      <c r="P1491" s="23"/>
      <c r="Q1491" s="23"/>
      <c r="R1491" s="23"/>
      <c r="S1491" s="23"/>
      <c r="T1491" s="69">
        <v>2082</v>
      </c>
      <c r="U1491" s="291">
        <f t="shared" si="494"/>
        <v>5666.666666666667</v>
      </c>
      <c r="V1491" s="121">
        <v>2500</v>
      </c>
      <c r="W1491" s="122">
        <f t="shared" si="485"/>
        <v>3166.666666666667</v>
      </c>
      <c r="X1491" s="122">
        <f t="shared" si="490"/>
        <v>1733.3333333333335</v>
      </c>
      <c r="Y1491" s="122">
        <f t="shared" si="495"/>
        <v>1433.3333333333335</v>
      </c>
      <c r="Z1491" s="122">
        <f t="shared" si="486"/>
        <v>37500</v>
      </c>
      <c r="AA1491" s="122">
        <f t="shared" si="487"/>
        <v>26000.000000000004</v>
      </c>
      <c r="AB1491" s="123">
        <f t="shared" si="488"/>
        <v>21500.000000000004</v>
      </c>
    </row>
    <row r="1492" spans="1:28" ht="15.75" thickBot="1" x14ac:dyDescent="0.3">
      <c r="A1492" s="23"/>
      <c r="B1492" s="31">
        <v>42392</v>
      </c>
      <c r="C1492" s="240">
        <v>46680</v>
      </c>
      <c r="D1492" s="577"/>
      <c r="E1492" s="23" t="s">
        <v>833</v>
      </c>
      <c r="F1492" s="23">
        <v>15</v>
      </c>
      <c r="G1492" s="231">
        <v>85000</v>
      </c>
      <c r="H1492" s="23" t="s">
        <v>25</v>
      </c>
      <c r="I1492" s="577">
        <v>0</v>
      </c>
      <c r="J1492" s="23"/>
      <c r="K1492" s="23"/>
      <c r="L1492" s="23"/>
      <c r="M1492" s="69"/>
      <c r="N1492" s="68">
        <v>0</v>
      </c>
      <c r="O1492" s="23"/>
      <c r="P1492" s="23"/>
      <c r="Q1492" s="23"/>
      <c r="R1492" s="23"/>
      <c r="S1492" s="23"/>
      <c r="T1492" s="69">
        <v>2083</v>
      </c>
      <c r="U1492" s="291">
        <f t="shared" si="494"/>
        <v>5666.666666666667</v>
      </c>
      <c r="V1492" s="121">
        <v>2500</v>
      </c>
      <c r="W1492" s="122">
        <f t="shared" si="485"/>
        <v>3166.666666666667</v>
      </c>
      <c r="X1492" s="122">
        <f t="shared" si="490"/>
        <v>1733.3333333333335</v>
      </c>
      <c r="Y1492" s="122">
        <f t="shared" si="495"/>
        <v>1433.3333333333335</v>
      </c>
      <c r="Z1492" s="122">
        <f t="shared" si="486"/>
        <v>37500</v>
      </c>
      <c r="AA1492" s="122">
        <f t="shared" si="487"/>
        <v>26000.000000000004</v>
      </c>
      <c r="AB1492" s="123">
        <f t="shared" si="488"/>
        <v>21500.000000000004</v>
      </c>
    </row>
    <row r="1493" spans="1:28" ht="15.75" thickBot="1" x14ac:dyDescent="0.3">
      <c r="A1493" s="32"/>
      <c r="B1493" s="41">
        <v>42392</v>
      </c>
      <c r="C1493" s="572">
        <v>46681</v>
      </c>
      <c r="D1493" s="23"/>
      <c r="E1493" s="32" t="s">
        <v>846</v>
      </c>
      <c r="F1493" s="24">
        <v>17</v>
      </c>
      <c r="G1493" s="234">
        <v>86700</v>
      </c>
      <c r="H1493" s="77" t="s">
        <v>672</v>
      </c>
      <c r="I1493" s="68">
        <v>0</v>
      </c>
      <c r="J1493" s="23"/>
      <c r="K1493" s="23"/>
      <c r="L1493" s="23"/>
      <c r="M1493" s="69"/>
      <c r="N1493" s="68">
        <v>0</v>
      </c>
      <c r="O1493" s="23"/>
      <c r="P1493" s="23"/>
      <c r="Q1493" s="23"/>
      <c r="R1493" s="23"/>
      <c r="S1493" s="23"/>
      <c r="T1493" s="69"/>
      <c r="U1493" s="291">
        <f t="shared" si="494"/>
        <v>5100</v>
      </c>
      <c r="V1493" s="121">
        <v>2500</v>
      </c>
      <c r="W1493" s="122">
        <f t="shared" si="485"/>
        <v>2600</v>
      </c>
      <c r="X1493" s="122">
        <f t="shared" si="490"/>
        <v>1450</v>
      </c>
      <c r="Y1493" s="122">
        <f t="shared" si="495"/>
        <v>1150</v>
      </c>
      <c r="Z1493" s="122">
        <f t="shared" si="486"/>
        <v>42500</v>
      </c>
      <c r="AA1493" s="122">
        <f t="shared" si="487"/>
        <v>24650</v>
      </c>
      <c r="AB1493" s="123">
        <f t="shared" si="488"/>
        <v>19550</v>
      </c>
    </row>
    <row r="1494" spans="1:28" ht="15.75" thickBot="1" x14ac:dyDescent="0.3">
      <c r="A1494" s="23"/>
      <c r="B1494" s="41">
        <v>42392</v>
      </c>
      <c r="C1494" s="544">
        <v>46682</v>
      </c>
      <c r="D1494" s="23"/>
      <c r="E1494" s="23" t="s">
        <v>634</v>
      </c>
      <c r="F1494" s="16">
        <v>15</v>
      </c>
      <c r="G1494" s="231">
        <v>76500</v>
      </c>
      <c r="H1494" s="64" t="s">
        <v>672</v>
      </c>
      <c r="I1494" s="68">
        <v>0</v>
      </c>
      <c r="J1494" s="23"/>
      <c r="K1494" s="23"/>
      <c r="L1494" s="23"/>
      <c r="M1494" s="69"/>
      <c r="N1494" s="68">
        <v>0</v>
      </c>
      <c r="O1494" s="23"/>
      <c r="P1494" s="23"/>
      <c r="Q1494" s="23"/>
      <c r="R1494" s="23"/>
      <c r="S1494" s="23"/>
      <c r="T1494" s="69"/>
      <c r="U1494" s="291">
        <f t="shared" si="494"/>
        <v>5100</v>
      </c>
      <c r="V1494" s="121">
        <v>2500</v>
      </c>
      <c r="W1494" s="122">
        <f t="shared" si="485"/>
        <v>2600</v>
      </c>
      <c r="X1494" s="122">
        <f t="shared" si="490"/>
        <v>1450</v>
      </c>
      <c r="Y1494" s="122">
        <f t="shared" si="495"/>
        <v>1150</v>
      </c>
      <c r="Z1494" s="122">
        <f t="shared" si="486"/>
        <v>37500</v>
      </c>
      <c r="AA1494" s="122">
        <f t="shared" si="487"/>
        <v>21750</v>
      </c>
      <c r="AB1494" s="123">
        <f t="shared" si="488"/>
        <v>17250</v>
      </c>
    </row>
    <row r="1495" spans="1:28" ht="15.75" thickBot="1" x14ac:dyDescent="0.3">
      <c r="A1495" s="23"/>
      <c r="B1495" s="41">
        <v>42392</v>
      </c>
      <c r="C1495" s="544">
        <v>46683</v>
      </c>
      <c r="D1495" s="23"/>
      <c r="E1495" s="23" t="s">
        <v>633</v>
      </c>
      <c r="F1495" s="16">
        <v>15</v>
      </c>
      <c r="G1495" s="231">
        <v>76500</v>
      </c>
      <c r="H1495" s="64" t="s">
        <v>672</v>
      </c>
      <c r="I1495" s="68">
        <v>0</v>
      </c>
      <c r="J1495" s="23"/>
      <c r="K1495" s="23"/>
      <c r="L1495" s="23"/>
      <c r="M1495" s="69"/>
      <c r="N1495" s="68"/>
      <c r="O1495" s="23">
        <v>0</v>
      </c>
      <c r="P1495" s="23"/>
      <c r="Q1495" s="23"/>
      <c r="R1495" s="23"/>
      <c r="S1495" s="23"/>
      <c r="T1495" s="69"/>
      <c r="U1495" s="291">
        <f t="shared" si="494"/>
        <v>5100</v>
      </c>
      <c r="V1495" s="121">
        <v>2500</v>
      </c>
      <c r="W1495" s="122">
        <f t="shared" si="485"/>
        <v>2600</v>
      </c>
      <c r="X1495" s="122">
        <f t="shared" si="490"/>
        <v>1450</v>
      </c>
      <c r="Y1495" s="122">
        <f t="shared" si="495"/>
        <v>1150</v>
      </c>
      <c r="Z1495" s="122">
        <f t="shared" si="486"/>
        <v>37500</v>
      </c>
      <c r="AA1495" s="122">
        <f t="shared" si="487"/>
        <v>21750</v>
      </c>
      <c r="AB1495" s="123">
        <f t="shared" si="488"/>
        <v>17250</v>
      </c>
    </row>
    <row r="1496" spans="1:28" ht="15.75" thickBot="1" x14ac:dyDescent="0.3">
      <c r="A1496" s="94"/>
      <c r="B1496" s="550">
        <v>42392</v>
      </c>
      <c r="C1496" s="544">
        <v>46684</v>
      </c>
      <c r="D1496" s="23"/>
      <c r="E1496" s="94" t="s">
        <v>167</v>
      </c>
      <c r="F1496" s="56">
        <v>15</v>
      </c>
      <c r="G1496" s="232">
        <v>76500</v>
      </c>
      <c r="H1496" s="106" t="s">
        <v>672</v>
      </c>
      <c r="I1496" s="68">
        <v>0</v>
      </c>
      <c r="J1496" s="23"/>
      <c r="K1496" s="23"/>
      <c r="L1496" s="23"/>
      <c r="M1496" s="69"/>
      <c r="N1496" s="68">
        <v>0</v>
      </c>
      <c r="O1496" s="23"/>
      <c r="P1496" s="23"/>
      <c r="Q1496" s="23"/>
      <c r="R1496" s="23"/>
      <c r="S1496" s="23"/>
      <c r="T1496" s="69"/>
      <c r="U1496" s="291">
        <f t="shared" si="494"/>
        <v>5100</v>
      </c>
      <c r="V1496" s="121">
        <v>2500</v>
      </c>
      <c r="W1496" s="122">
        <f t="shared" si="485"/>
        <v>2600</v>
      </c>
      <c r="X1496" s="122">
        <f t="shared" si="490"/>
        <v>1450</v>
      </c>
      <c r="Y1496" s="122">
        <f t="shared" si="495"/>
        <v>1150</v>
      </c>
      <c r="Z1496" s="122">
        <f t="shared" si="486"/>
        <v>37500</v>
      </c>
      <c r="AA1496" s="122">
        <f t="shared" si="487"/>
        <v>21750</v>
      </c>
      <c r="AB1496" s="123">
        <f t="shared" si="488"/>
        <v>17250</v>
      </c>
    </row>
    <row r="1497" spans="1:28" ht="15.75" thickBot="1" x14ac:dyDescent="0.3">
      <c r="A1497" s="23"/>
      <c r="B1497" s="31">
        <v>42392</v>
      </c>
      <c r="C1497" s="240">
        <v>46685</v>
      </c>
      <c r="D1497" s="577"/>
      <c r="E1497" s="23" t="s">
        <v>66</v>
      </c>
      <c r="F1497" s="23">
        <v>7</v>
      </c>
      <c r="G1497" s="231">
        <v>39662</v>
      </c>
      <c r="H1497" s="23" t="s">
        <v>25</v>
      </c>
      <c r="I1497" s="577">
        <v>0</v>
      </c>
      <c r="J1497" s="23"/>
      <c r="K1497" s="23"/>
      <c r="L1497" s="23"/>
      <c r="M1497" s="69"/>
      <c r="N1497" s="68"/>
      <c r="O1497" s="23">
        <v>0</v>
      </c>
      <c r="P1497" s="23"/>
      <c r="Q1497" s="23"/>
      <c r="R1497" s="23"/>
      <c r="S1497" s="23"/>
      <c r="T1497" s="69">
        <v>2084</v>
      </c>
      <c r="U1497" s="291">
        <f t="shared" si="494"/>
        <v>5666</v>
      </c>
      <c r="V1497" s="121">
        <v>2500</v>
      </c>
      <c r="W1497" s="122">
        <f t="shared" si="485"/>
        <v>3166</v>
      </c>
      <c r="X1497" s="122">
        <f t="shared" si="490"/>
        <v>1733</v>
      </c>
      <c r="Y1497" s="122">
        <f t="shared" si="495"/>
        <v>1433</v>
      </c>
      <c r="Z1497" s="122">
        <f t="shared" si="486"/>
        <v>17500</v>
      </c>
      <c r="AA1497" s="122">
        <f t="shared" si="487"/>
        <v>12131</v>
      </c>
      <c r="AB1497" s="123">
        <f t="shared" si="488"/>
        <v>10031</v>
      </c>
    </row>
    <row r="1498" spans="1:28" ht="15.75" thickBot="1" x14ac:dyDescent="0.3">
      <c r="A1498" s="116"/>
      <c r="B1498" s="550">
        <v>42392</v>
      </c>
      <c r="C1498" s="572">
        <v>46686</v>
      </c>
      <c r="D1498" s="23"/>
      <c r="E1498" s="116" t="s">
        <v>766</v>
      </c>
      <c r="F1498" s="233">
        <v>15</v>
      </c>
      <c r="G1498" s="557">
        <v>76500</v>
      </c>
      <c r="H1498" s="558" t="s">
        <v>672</v>
      </c>
      <c r="I1498" s="68">
        <v>0</v>
      </c>
      <c r="J1498" s="23"/>
      <c r="K1498" s="23"/>
      <c r="L1498" s="23"/>
      <c r="M1498" s="69"/>
      <c r="N1498" s="68">
        <v>0</v>
      </c>
      <c r="O1498" s="23"/>
      <c r="P1498" s="23"/>
      <c r="Q1498" s="23"/>
      <c r="R1498" s="23"/>
      <c r="S1498" s="23"/>
      <c r="T1498" s="69"/>
      <c r="U1498" s="291">
        <f t="shared" si="494"/>
        <v>5100</v>
      </c>
      <c r="V1498" s="121">
        <v>2500</v>
      </c>
      <c r="W1498" s="122">
        <f t="shared" si="485"/>
        <v>2600</v>
      </c>
      <c r="X1498" s="122">
        <f t="shared" si="490"/>
        <v>1450</v>
      </c>
      <c r="Y1498" s="122">
        <f t="shared" si="495"/>
        <v>1150</v>
      </c>
      <c r="Z1498" s="122">
        <f t="shared" si="486"/>
        <v>37500</v>
      </c>
      <c r="AA1498" s="122">
        <f t="shared" si="487"/>
        <v>21750</v>
      </c>
      <c r="AB1498" s="123">
        <f t="shared" si="488"/>
        <v>17250</v>
      </c>
    </row>
    <row r="1499" spans="1:28" ht="15.75" thickBot="1" x14ac:dyDescent="0.3">
      <c r="A1499" s="23"/>
      <c r="B1499" s="31">
        <v>42392</v>
      </c>
      <c r="C1499" s="240">
        <v>46687</v>
      </c>
      <c r="D1499" s="577"/>
      <c r="E1499" s="23" t="s">
        <v>360</v>
      </c>
      <c r="F1499" s="23">
        <v>7</v>
      </c>
      <c r="G1499" s="231">
        <v>39662</v>
      </c>
      <c r="H1499" s="23" t="s">
        <v>25</v>
      </c>
      <c r="I1499" s="577">
        <v>0</v>
      </c>
      <c r="J1499" s="23"/>
      <c r="K1499" s="23"/>
      <c r="L1499" s="23"/>
      <c r="M1499" s="69"/>
      <c r="N1499" s="68"/>
      <c r="O1499" s="23">
        <v>0</v>
      </c>
      <c r="P1499" s="23"/>
      <c r="Q1499" s="23"/>
      <c r="R1499" s="23"/>
      <c r="S1499" s="23"/>
      <c r="T1499" s="69">
        <v>2085</v>
      </c>
      <c r="U1499" s="291">
        <f t="shared" si="494"/>
        <v>5666</v>
      </c>
      <c r="V1499" s="121">
        <v>2500</v>
      </c>
      <c r="W1499" s="122">
        <f t="shared" si="485"/>
        <v>3166</v>
      </c>
      <c r="X1499" s="122">
        <f t="shared" si="490"/>
        <v>1733</v>
      </c>
      <c r="Y1499" s="122">
        <f t="shared" si="495"/>
        <v>1433</v>
      </c>
      <c r="Z1499" s="122">
        <f t="shared" si="486"/>
        <v>17500</v>
      </c>
      <c r="AA1499" s="122">
        <f t="shared" si="487"/>
        <v>12131</v>
      </c>
      <c r="AB1499" s="123">
        <f t="shared" si="488"/>
        <v>10031</v>
      </c>
    </row>
    <row r="1500" spans="1:28" ht="15.75" thickBot="1" x14ac:dyDescent="0.3">
      <c r="A1500" s="23"/>
      <c r="B1500" s="31">
        <v>42392</v>
      </c>
      <c r="C1500" s="240">
        <v>46688</v>
      </c>
      <c r="D1500" s="577"/>
      <c r="E1500" s="23" t="s">
        <v>170</v>
      </c>
      <c r="F1500" s="23">
        <v>7</v>
      </c>
      <c r="G1500" s="231">
        <v>39662</v>
      </c>
      <c r="H1500" s="23" t="s">
        <v>25</v>
      </c>
      <c r="I1500" s="577">
        <v>0</v>
      </c>
      <c r="J1500" s="23"/>
      <c r="K1500" s="23"/>
      <c r="L1500" s="23"/>
      <c r="M1500" s="69"/>
      <c r="N1500" s="68">
        <v>0</v>
      </c>
      <c r="O1500" s="23"/>
      <c r="P1500" s="23"/>
      <c r="Q1500" s="23"/>
      <c r="R1500" s="23"/>
      <c r="S1500" s="23"/>
      <c r="T1500" s="69">
        <v>2086</v>
      </c>
      <c r="U1500" s="291">
        <f t="shared" si="494"/>
        <v>5666</v>
      </c>
      <c r="V1500" s="121">
        <v>2500</v>
      </c>
      <c r="W1500" s="122">
        <f t="shared" si="485"/>
        <v>3166</v>
      </c>
      <c r="X1500" s="122">
        <f t="shared" si="490"/>
        <v>1733</v>
      </c>
      <c r="Y1500" s="122">
        <f t="shared" si="495"/>
        <v>1433</v>
      </c>
      <c r="Z1500" s="122">
        <f t="shared" si="486"/>
        <v>17500</v>
      </c>
      <c r="AA1500" s="122">
        <f t="shared" si="487"/>
        <v>12131</v>
      </c>
      <c r="AB1500" s="123">
        <f t="shared" si="488"/>
        <v>10031</v>
      </c>
    </row>
    <row r="1501" spans="1:28" ht="15.75" thickBot="1" x14ac:dyDescent="0.3">
      <c r="A1501" s="23"/>
      <c r="B1501" s="31">
        <v>42392</v>
      </c>
      <c r="C1501" s="240">
        <v>46689</v>
      </c>
      <c r="D1501" s="577"/>
      <c r="E1501" s="23" t="s">
        <v>185</v>
      </c>
      <c r="F1501" s="23">
        <v>7</v>
      </c>
      <c r="G1501" s="231">
        <v>39662</v>
      </c>
      <c r="H1501" s="23" t="s">
        <v>25</v>
      </c>
      <c r="I1501" s="577">
        <v>0</v>
      </c>
      <c r="J1501" s="23"/>
      <c r="K1501" s="23"/>
      <c r="L1501" s="23"/>
      <c r="M1501" s="69"/>
      <c r="N1501" s="68"/>
      <c r="O1501" s="23">
        <v>0</v>
      </c>
      <c r="P1501" s="23"/>
      <c r="Q1501" s="23"/>
      <c r="R1501" s="23"/>
      <c r="S1501" s="23"/>
      <c r="T1501" s="69">
        <v>2087</v>
      </c>
      <c r="U1501" s="291">
        <f t="shared" si="494"/>
        <v>5666</v>
      </c>
      <c r="V1501" s="121">
        <v>2500</v>
      </c>
      <c r="W1501" s="122">
        <f t="shared" si="485"/>
        <v>3166</v>
      </c>
      <c r="X1501" s="122">
        <f t="shared" si="490"/>
        <v>1733</v>
      </c>
      <c r="Y1501" s="122">
        <f t="shared" si="495"/>
        <v>1433</v>
      </c>
      <c r="Z1501" s="122">
        <f t="shared" si="486"/>
        <v>17500</v>
      </c>
      <c r="AA1501" s="122">
        <f t="shared" si="487"/>
        <v>12131</v>
      </c>
      <c r="AB1501" s="123">
        <f t="shared" si="488"/>
        <v>10031</v>
      </c>
    </row>
    <row r="1502" spans="1:28" ht="15.75" thickBot="1" x14ac:dyDescent="0.3">
      <c r="A1502" s="23"/>
      <c r="B1502" s="31">
        <v>42392</v>
      </c>
      <c r="C1502" s="240">
        <v>46690</v>
      </c>
      <c r="D1502" s="577"/>
      <c r="E1502" s="23" t="s">
        <v>103</v>
      </c>
      <c r="F1502" s="23">
        <v>15</v>
      </c>
      <c r="G1502" s="231">
        <v>85000</v>
      </c>
      <c r="H1502" s="23" t="s">
        <v>25</v>
      </c>
      <c r="I1502" s="577">
        <v>0</v>
      </c>
      <c r="J1502" s="23"/>
      <c r="K1502" s="23"/>
      <c r="L1502" s="23"/>
      <c r="M1502" s="69"/>
      <c r="N1502" s="68"/>
      <c r="O1502" s="23">
        <v>0</v>
      </c>
      <c r="P1502" s="23"/>
      <c r="Q1502" s="23"/>
      <c r="R1502" s="23"/>
      <c r="S1502" s="23"/>
      <c r="T1502" s="69">
        <v>2088</v>
      </c>
      <c r="U1502" s="291">
        <f t="shared" si="494"/>
        <v>5666.666666666667</v>
      </c>
      <c r="V1502" s="121">
        <v>2500</v>
      </c>
      <c r="W1502" s="122">
        <f t="shared" si="485"/>
        <v>3166.666666666667</v>
      </c>
      <c r="X1502" s="122">
        <f t="shared" si="490"/>
        <v>1733.3333333333335</v>
      </c>
      <c r="Y1502" s="122">
        <f t="shared" si="495"/>
        <v>1433.3333333333335</v>
      </c>
      <c r="Z1502" s="122">
        <f t="shared" si="486"/>
        <v>37500</v>
      </c>
      <c r="AA1502" s="122">
        <f t="shared" si="487"/>
        <v>26000.000000000004</v>
      </c>
      <c r="AB1502" s="123">
        <f t="shared" si="488"/>
        <v>21500.000000000004</v>
      </c>
    </row>
    <row r="1503" spans="1:28" ht="15.75" thickBot="1" x14ac:dyDescent="0.3">
      <c r="A1503" s="32"/>
      <c r="B1503" s="41">
        <v>42392</v>
      </c>
      <c r="C1503" s="572">
        <v>46691</v>
      </c>
      <c r="D1503" s="23"/>
      <c r="E1503" s="32" t="s">
        <v>179</v>
      </c>
      <c r="F1503" s="24">
        <v>15</v>
      </c>
      <c r="G1503" s="234">
        <v>76500</v>
      </c>
      <c r="H1503" s="77" t="s">
        <v>672</v>
      </c>
      <c r="I1503" s="68">
        <v>0</v>
      </c>
      <c r="J1503" s="23"/>
      <c r="K1503" s="23"/>
      <c r="L1503" s="23"/>
      <c r="M1503" s="69"/>
      <c r="N1503" s="68">
        <v>0</v>
      </c>
      <c r="O1503" s="23"/>
      <c r="P1503" s="23"/>
      <c r="Q1503" s="23"/>
      <c r="R1503" s="23"/>
      <c r="S1503" s="23"/>
      <c r="T1503" s="69"/>
      <c r="U1503" s="291">
        <f t="shared" si="494"/>
        <v>5100</v>
      </c>
      <c r="V1503" s="121">
        <v>2500</v>
      </c>
      <c r="W1503" s="122">
        <f t="shared" si="485"/>
        <v>2600</v>
      </c>
      <c r="X1503" s="122">
        <f t="shared" si="490"/>
        <v>1450</v>
      </c>
      <c r="Y1503" s="122">
        <f t="shared" si="495"/>
        <v>1150</v>
      </c>
      <c r="Z1503" s="122">
        <f t="shared" si="486"/>
        <v>37500</v>
      </c>
      <c r="AA1503" s="122">
        <f t="shared" si="487"/>
        <v>21750</v>
      </c>
      <c r="AB1503" s="123">
        <f t="shared" si="488"/>
        <v>17250</v>
      </c>
    </row>
    <row r="1504" spans="1:28" ht="15.75" thickBot="1" x14ac:dyDescent="0.3">
      <c r="A1504" s="94"/>
      <c r="B1504" s="550">
        <v>42392</v>
      </c>
      <c r="C1504" s="544">
        <v>46692</v>
      </c>
      <c r="D1504" s="23"/>
      <c r="E1504" s="94" t="s">
        <v>761</v>
      </c>
      <c r="F1504" s="56">
        <v>29</v>
      </c>
      <c r="G1504" s="232">
        <v>147900</v>
      </c>
      <c r="H1504" s="106" t="s">
        <v>672</v>
      </c>
      <c r="I1504" s="68">
        <v>0</v>
      </c>
      <c r="J1504" s="23"/>
      <c r="K1504" s="23"/>
      <c r="L1504" s="23"/>
      <c r="M1504" s="69"/>
      <c r="N1504" s="68"/>
      <c r="O1504" s="23">
        <v>0</v>
      </c>
      <c r="P1504" s="23"/>
      <c r="Q1504" s="23"/>
      <c r="R1504" s="23"/>
      <c r="S1504" s="23"/>
      <c r="T1504" s="69"/>
      <c r="U1504" s="291">
        <f t="shared" si="494"/>
        <v>5100</v>
      </c>
      <c r="V1504" s="121">
        <v>2500</v>
      </c>
      <c r="W1504" s="122">
        <f t="shared" si="485"/>
        <v>2600</v>
      </c>
      <c r="X1504" s="122">
        <f t="shared" si="490"/>
        <v>1450</v>
      </c>
      <c r="Y1504" s="122">
        <f t="shared" si="495"/>
        <v>1150</v>
      </c>
      <c r="Z1504" s="122">
        <f t="shared" si="486"/>
        <v>72500</v>
      </c>
      <c r="AA1504" s="122">
        <f t="shared" si="487"/>
        <v>42050</v>
      </c>
      <c r="AB1504" s="123">
        <f t="shared" si="488"/>
        <v>33350</v>
      </c>
    </row>
    <row r="1505" spans="1:28" ht="15.75" thickBot="1" x14ac:dyDescent="0.3">
      <c r="A1505" s="23"/>
      <c r="B1505" s="31">
        <v>42392</v>
      </c>
      <c r="C1505" s="240">
        <v>46693</v>
      </c>
      <c r="D1505" s="577"/>
      <c r="E1505" s="23" t="s">
        <v>148</v>
      </c>
      <c r="F1505" s="23">
        <v>15</v>
      </c>
      <c r="G1505" s="231">
        <v>85000</v>
      </c>
      <c r="H1505" s="23" t="s">
        <v>25</v>
      </c>
      <c r="I1505" s="577">
        <v>0</v>
      </c>
      <c r="J1505" s="23"/>
      <c r="K1505" s="23"/>
      <c r="L1505" s="23"/>
      <c r="M1505" s="69"/>
      <c r="N1505" s="68"/>
      <c r="O1505" s="23">
        <v>0</v>
      </c>
      <c r="P1505" s="23"/>
      <c r="Q1505" s="23"/>
      <c r="R1505" s="23"/>
      <c r="S1505" s="23"/>
      <c r="T1505" s="69">
        <v>2089</v>
      </c>
      <c r="U1505" s="291">
        <f t="shared" si="494"/>
        <v>5666.666666666667</v>
      </c>
      <c r="V1505" s="121">
        <v>2500</v>
      </c>
      <c r="W1505" s="122">
        <f t="shared" si="485"/>
        <v>3166.666666666667</v>
      </c>
      <c r="X1505" s="122">
        <f t="shared" si="490"/>
        <v>1733.3333333333335</v>
      </c>
      <c r="Y1505" s="122">
        <f t="shared" si="495"/>
        <v>1433.3333333333335</v>
      </c>
      <c r="Z1505" s="122">
        <f t="shared" si="486"/>
        <v>37500</v>
      </c>
      <c r="AA1505" s="122">
        <f t="shared" si="487"/>
        <v>26000.000000000004</v>
      </c>
      <c r="AB1505" s="123">
        <f t="shared" si="488"/>
        <v>21500.000000000004</v>
      </c>
    </row>
    <row r="1506" spans="1:28" ht="15.75" thickBot="1" x14ac:dyDescent="0.3">
      <c r="A1506" s="23"/>
      <c r="B1506" s="31">
        <v>42392</v>
      </c>
      <c r="C1506" s="240">
        <v>46694</v>
      </c>
      <c r="D1506" s="577"/>
      <c r="E1506" s="23" t="s">
        <v>177</v>
      </c>
      <c r="F1506" s="23">
        <v>7</v>
      </c>
      <c r="G1506" s="231">
        <v>39662</v>
      </c>
      <c r="H1506" s="23" t="s">
        <v>25</v>
      </c>
      <c r="I1506" s="577">
        <v>0</v>
      </c>
      <c r="J1506" s="23"/>
      <c r="K1506" s="23"/>
      <c r="L1506" s="23"/>
      <c r="M1506" s="69"/>
      <c r="N1506" s="68"/>
      <c r="O1506" s="23">
        <v>0</v>
      </c>
      <c r="P1506" s="23"/>
      <c r="Q1506" s="23"/>
      <c r="R1506" s="23"/>
      <c r="S1506" s="23"/>
      <c r="T1506" s="69">
        <v>2090</v>
      </c>
      <c r="U1506" s="291">
        <f t="shared" si="494"/>
        <v>5666</v>
      </c>
      <c r="V1506" s="121">
        <v>2500</v>
      </c>
      <c r="W1506" s="122">
        <f t="shared" si="485"/>
        <v>3166</v>
      </c>
      <c r="X1506" s="122">
        <f t="shared" si="490"/>
        <v>1733</v>
      </c>
      <c r="Y1506" s="122">
        <f t="shared" si="495"/>
        <v>1433</v>
      </c>
      <c r="Z1506" s="122">
        <f t="shared" si="486"/>
        <v>17500</v>
      </c>
      <c r="AA1506" s="122">
        <f t="shared" si="487"/>
        <v>12131</v>
      </c>
      <c r="AB1506" s="123">
        <f t="shared" si="488"/>
        <v>10031</v>
      </c>
    </row>
    <row r="1507" spans="1:28" ht="15.75" thickBot="1" x14ac:dyDescent="0.3">
      <c r="A1507" s="23"/>
      <c r="B1507" s="31">
        <v>42392</v>
      </c>
      <c r="C1507" s="240">
        <v>46695</v>
      </c>
      <c r="D1507" s="577"/>
      <c r="E1507" s="23" t="s">
        <v>873</v>
      </c>
      <c r="F1507" s="23">
        <v>7</v>
      </c>
      <c r="G1507" s="231">
        <v>39662</v>
      </c>
      <c r="H1507" s="23" t="s">
        <v>25</v>
      </c>
      <c r="I1507" s="577">
        <v>0</v>
      </c>
      <c r="J1507" s="23"/>
      <c r="K1507" s="23"/>
      <c r="L1507" s="23"/>
      <c r="M1507" s="69"/>
      <c r="N1507" s="68">
        <v>0</v>
      </c>
      <c r="O1507" s="23"/>
      <c r="P1507" s="23"/>
      <c r="Q1507" s="23"/>
      <c r="R1507" s="23"/>
      <c r="S1507" s="23"/>
      <c r="T1507" s="69">
        <v>2091</v>
      </c>
      <c r="U1507" s="291">
        <f t="shared" si="494"/>
        <v>5666</v>
      </c>
      <c r="V1507" s="121">
        <v>2500</v>
      </c>
      <c r="W1507" s="122">
        <f t="shared" si="485"/>
        <v>3166</v>
      </c>
      <c r="X1507" s="122">
        <f t="shared" si="490"/>
        <v>1733</v>
      </c>
      <c r="Y1507" s="122">
        <f t="shared" si="495"/>
        <v>1433</v>
      </c>
      <c r="Z1507" s="122">
        <f t="shared" si="486"/>
        <v>17500</v>
      </c>
      <c r="AA1507" s="122">
        <f t="shared" si="487"/>
        <v>12131</v>
      </c>
      <c r="AB1507" s="123">
        <f t="shared" si="488"/>
        <v>10031</v>
      </c>
    </row>
    <row r="1508" spans="1:28" ht="15.75" thickBot="1" x14ac:dyDescent="0.3">
      <c r="A1508" s="23"/>
      <c r="B1508" s="31">
        <v>42392</v>
      </c>
      <c r="C1508" s="240">
        <v>46696</v>
      </c>
      <c r="D1508" s="577"/>
      <c r="E1508" s="23" t="s">
        <v>851</v>
      </c>
      <c r="F1508" s="23">
        <v>7</v>
      </c>
      <c r="G1508" s="231">
        <v>39662</v>
      </c>
      <c r="H1508" s="23" t="s">
        <v>25</v>
      </c>
      <c r="I1508" s="577">
        <v>0</v>
      </c>
      <c r="J1508" s="23"/>
      <c r="K1508" s="23"/>
      <c r="L1508" s="23"/>
      <c r="M1508" s="69"/>
      <c r="N1508" s="68">
        <v>0</v>
      </c>
      <c r="O1508" s="23"/>
      <c r="P1508" s="23"/>
      <c r="Q1508" s="23"/>
      <c r="R1508" s="23"/>
      <c r="S1508" s="23"/>
      <c r="T1508" s="69">
        <v>2092</v>
      </c>
      <c r="U1508" s="291">
        <f t="shared" si="494"/>
        <v>5666</v>
      </c>
      <c r="V1508" s="121">
        <v>2500</v>
      </c>
      <c r="W1508" s="122">
        <f t="shared" si="485"/>
        <v>3166</v>
      </c>
      <c r="X1508" s="122">
        <f t="shared" si="490"/>
        <v>1733</v>
      </c>
      <c r="Y1508" s="122">
        <f t="shared" si="495"/>
        <v>1433</v>
      </c>
      <c r="Z1508" s="122">
        <f t="shared" si="486"/>
        <v>17500</v>
      </c>
      <c r="AA1508" s="122">
        <f t="shared" si="487"/>
        <v>12131</v>
      </c>
      <c r="AB1508" s="123">
        <f t="shared" si="488"/>
        <v>10031</v>
      </c>
    </row>
    <row r="1509" spans="1:28" ht="15.75" thickBot="1" x14ac:dyDescent="0.3">
      <c r="A1509" s="23"/>
      <c r="B1509" s="31">
        <v>42392</v>
      </c>
      <c r="C1509" s="240">
        <v>46697</v>
      </c>
      <c r="D1509" s="577"/>
      <c r="E1509" s="23" t="s">
        <v>833</v>
      </c>
      <c r="F1509" s="23">
        <v>15</v>
      </c>
      <c r="G1509" s="231">
        <v>85000</v>
      </c>
      <c r="H1509" s="23" t="s">
        <v>25</v>
      </c>
      <c r="I1509" s="577">
        <v>0</v>
      </c>
      <c r="J1509" s="23"/>
      <c r="K1509" s="23"/>
      <c r="L1509" s="23"/>
      <c r="M1509" s="69"/>
      <c r="N1509" s="68">
        <v>0</v>
      </c>
      <c r="O1509" s="23"/>
      <c r="P1509" s="23"/>
      <c r="Q1509" s="23"/>
      <c r="R1509" s="23"/>
      <c r="S1509" s="23"/>
      <c r="T1509" s="69">
        <v>2093</v>
      </c>
      <c r="U1509" s="291">
        <f t="shared" si="494"/>
        <v>5666.666666666667</v>
      </c>
      <c r="V1509" s="121">
        <v>2500</v>
      </c>
      <c r="W1509" s="122">
        <f t="shared" si="485"/>
        <v>3166.666666666667</v>
      </c>
      <c r="X1509" s="122">
        <f t="shared" si="490"/>
        <v>1733.3333333333335</v>
      </c>
      <c r="Y1509" s="122">
        <f t="shared" si="495"/>
        <v>1433.3333333333335</v>
      </c>
      <c r="Z1509" s="122">
        <f t="shared" si="486"/>
        <v>37500</v>
      </c>
      <c r="AA1509" s="122">
        <f t="shared" si="487"/>
        <v>26000.000000000004</v>
      </c>
      <c r="AB1509" s="123">
        <f t="shared" si="488"/>
        <v>21500.000000000004</v>
      </c>
    </row>
    <row r="1510" spans="1:28" ht="15.75" thickBot="1" x14ac:dyDescent="0.3">
      <c r="A1510" s="32"/>
      <c r="B1510" s="41">
        <v>42392</v>
      </c>
      <c r="C1510" s="350">
        <v>46698</v>
      </c>
      <c r="D1510" s="577"/>
      <c r="E1510" s="32" t="s">
        <v>834</v>
      </c>
      <c r="F1510" s="32">
        <v>8</v>
      </c>
      <c r="G1510" s="234">
        <v>48800</v>
      </c>
      <c r="H1510" s="32" t="s">
        <v>839</v>
      </c>
      <c r="I1510" s="577"/>
      <c r="J1510" s="23">
        <v>0</v>
      </c>
      <c r="K1510" s="23"/>
      <c r="L1510" s="23"/>
      <c r="M1510" s="69"/>
      <c r="N1510" s="68"/>
      <c r="O1510" s="23">
        <v>0</v>
      </c>
      <c r="P1510" s="23"/>
      <c r="Q1510" s="23"/>
      <c r="R1510" s="23"/>
      <c r="S1510" s="23"/>
      <c r="T1510" s="69"/>
      <c r="U1510" s="291">
        <f t="shared" si="494"/>
        <v>6100</v>
      </c>
      <c r="V1510" s="121">
        <v>2500</v>
      </c>
      <c r="W1510" s="122">
        <f t="shared" si="485"/>
        <v>3600</v>
      </c>
      <c r="X1510" s="122">
        <f t="shared" si="490"/>
        <v>2167</v>
      </c>
      <c r="Y1510" s="122">
        <f>((U1510-5000)-434)/2+1100</f>
        <v>1433</v>
      </c>
      <c r="Z1510" s="122">
        <f t="shared" si="486"/>
        <v>20000</v>
      </c>
      <c r="AA1510" s="122">
        <f t="shared" si="487"/>
        <v>17336</v>
      </c>
      <c r="AB1510" s="123">
        <f t="shared" si="488"/>
        <v>11464</v>
      </c>
    </row>
    <row r="1511" spans="1:28" ht="15.75" thickBot="1" x14ac:dyDescent="0.3">
      <c r="A1511" s="32"/>
      <c r="B1511" s="41">
        <v>42392</v>
      </c>
      <c r="C1511" s="572">
        <v>46699</v>
      </c>
      <c r="D1511" s="23"/>
      <c r="E1511" s="32" t="s">
        <v>826</v>
      </c>
      <c r="F1511" s="32">
        <v>15</v>
      </c>
      <c r="G1511" s="234">
        <v>79275</v>
      </c>
      <c r="H1511" s="77" t="s">
        <v>402</v>
      </c>
      <c r="I1511" s="68">
        <v>0</v>
      </c>
      <c r="J1511" s="23"/>
      <c r="K1511" s="23"/>
      <c r="L1511" s="23"/>
      <c r="M1511" s="69"/>
      <c r="N1511" s="68">
        <v>0</v>
      </c>
      <c r="O1511" s="23"/>
      <c r="P1511" s="23"/>
      <c r="Q1511" s="23"/>
      <c r="R1511" s="23"/>
      <c r="S1511" s="23"/>
      <c r="T1511" s="69"/>
      <c r="U1511" s="291">
        <f t="shared" ref="U1511:U1514" si="496">+G1511/F1511</f>
        <v>5285</v>
      </c>
      <c r="V1511" s="121">
        <v>2500</v>
      </c>
      <c r="W1511" s="122">
        <f t="shared" si="485"/>
        <v>2785</v>
      </c>
      <c r="X1511" s="122">
        <f t="shared" si="490"/>
        <v>1542.5</v>
      </c>
      <c r="Y1511" s="122">
        <f>(U1511-5000)/2+1100</f>
        <v>1242.5</v>
      </c>
      <c r="Z1511" s="122">
        <f t="shared" si="486"/>
        <v>37500</v>
      </c>
      <c r="AA1511" s="122">
        <f t="shared" si="487"/>
        <v>23137.5</v>
      </c>
      <c r="AB1511" s="123">
        <f t="shared" si="488"/>
        <v>18637.5</v>
      </c>
    </row>
    <row r="1512" spans="1:28" ht="15.75" thickBot="1" x14ac:dyDescent="0.3">
      <c r="A1512" s="94"/>
      <c r="B1512" s="550">
        <v>42392</v>
      </c>
      <c r="C1512" s="544">
        <v>46700</v>
      </c>
      <c r="D1512" s="23"/>
      <c r="E1512" s="94" t="s">
        <v>814</v>
      </c>
      <c r="F1512" s="56">
        <v>15</v>
      </c>
      <c r="G1512" s="232">
        <v>76500</v>
      </c>
      <c r="H1512" s="106" t="s">
        <v>672</v>
      </c>
      <c r="I1512" s="68">
        <v>0</v>
      </c>
      <c r="J1512" s="23"/>
      <c r="K1512" s="23"/>
      <c r="L1512" s="23"/>
      <c r="M1512" s="69"/>
      <c r="N1512" s="68"/>
      <c r="O1512" s="23">
        <v>0</v>
      </c>
      <c r="P1512" s="23"/>
      <c r="Q1512" s="23"/>
      <c r="R1512" s="23"/>
      <c r="S1512" s="23"/>
      <c r="T1512" s="69"/>
      <c r="U1512" s="291">
        <f t="shared" si="496"/>
        <v>5100</v>
      </c>
      <c r="V1512" s="121">
        <v>2500</v>
      </c>
      <c r="W1512" s="122">
        <f t="shared" si="485"/>
        <v>2600</v>
      </c>
      <c r="X1512" s="122">
        <f t="shared" si="490"/>
        <v>1450</v>
      </c>
      <c r="Y1512" s="122">
        <f>(U1512-5000)/2+1100</f>
        <v>1150</v>
      </c>
      <c r="Z1512" s="122">
        <f t="shared" si="486"/>
        <v>37500</v>
      </c>
      <c r="AA1512" s="122">
        <f t="shared" si="487"/>
        <v>21750</v>
      </c>
      <c r="AB1512" s="123">
        <f t="shared" si="488"/>
        <v>17250</v>
      </c>
    </row>
    <row r="1513" spans="1:28" ht="15.75" thickBot="1" x14ac:dyDescent="0.3">
      <c r="A1513" s="23"/>
      <c r="B1513" s="31">
        <v>42392</v>
      </c>
      <c r="C1513" s="240">
        <v>46701</v>
      </c>
      <c r="D1513" s="577"/>
      <c r="E1513" s="23" t="s">
        <v>835</v>
      </c>
      <c r="F1513" s="23">
        <v>15</v>
      </c>
      <c r="G1513" s="231">
        <v>91500</v>
      </c>
      <c r="H1513" s="23" t="s">
        <v>839</v>
      </c>
      <c r="I1513" s="577"/>
      <c r="J1513" s="23">
        <v>0</v>
      </c>
      <c r="K1513" s="23"/>
      <c r="L1513" s="23"/>
      <c r="M1513" s="69"/>
      <c r="N1513" s="68"/>
      <c r="O1513" s="23">
        <v>0</v>
      </c>
      <c r="P1513" s="23"/>
      <c r="Q1513" s="23"/>
      <c r="R1513" s="23"/>
      <c r="S1513" s="23"/>
      <c r="T1513" s="69"/>
      <c r="U1513" s="291">
        <f t="shared" si="496"/>
        <v>6100</v>
      </c>
      <c r="V1513" s="121">
        <v>2500</v>
      </c>
      <c r="W1513" s="122">
        <f t="shared" si="485"/>
        <v>3600</v>
      </c>
      <c r="X1513" s="122">
        <f t="shared" si="490"/>
        <v>2167</v>
      </c>
      <c r="Y1513" s="122">
        <f>((U1513-5000)-434)/2+1100</f>
        <v>1433</v>
      </c>
      <c r="Z1513" s="122">
        <f t="shared" si="486"/>
        <v>37500</v>
      </c>
      <c r="AA1513" s="122">
        <f t="shared" si="487"/>
        <v>32505</v>
      </c>
      <c r="AB1513" s="123">
        <f t="shared" si="488"/>
        <v>21495</v>
      </c>
    </row>
    <row r="1514" spans="1:28" ht="15.75" thickBot="1" x14ac:dyDescent="0.3">
      <c r="A1514" s="94"/>
      <c r="B1514" s="549">
        <v>42392</v>
      </c>
      <c r="C1514" s="544">
        <v>46702</v>
      </c>
      <c r="D1514" s="577"/>
      <c r="E1514" s="94" t="s">
        <v>836</v>
      </c>
      <c r="F1514" s="94">
        <v>8</v>
      </c>
      <c r="G1514" s="232">
        <v>48800</v>
      </c>
      <c r="H1514" s="94" t="s">
        <v>839</v>
      </c>
      <c r="I1514" s="577"/>
      <c r="J1514" s="23">
        <v>0</v>
      </c>
      <c r="K1514" s="23"/>
      <c r="L1514" s="23"/>
      <c r="M1514" s="69"/>
      <c r="N1514" s="68"/>
      <c r="O1514" s="23">
        <v>0</v>
      </c>
      <c r="P1514" s="23"/>
      <c r="Q1514" s="23"/>
      <c r="R1514" s="23"/>
      <c r="S1514" s="23"/>
      <c r="T1514" s="69"/>
      <c r="U1514" s="291">
        <f t="shared" si="496"/>
        <v>6100</v>
      </c>
      <c r="V1514" s="121">
        <v>2500</v>
      </c>
      <c r="W1514" s="122">
        <f t="shared" si="485"/>
        <v>3600</v>
      </c>
      <c r="X1514" s="122">
        <f t="shared" si="490"/>
        <v>2167</v>
      </c>
      <c r="Y1514" s="122">
        <f>((U1514-5000)-434)/2+1100</f>
        <v>1433</v>
      </c>
      <c r="Z1514" s="122">
        <f t="shared" si="486"/>
        <v>20000</v>
      </c>
      <c r="AA1514" s="122">
        <f t="shared" si="487"/>
        <v>17336</v>
      </c>
      <c r="AB1514" s="123">
        <f t="shared" si="488"/>
        <v>11464</v>
      </c>
    </row>
    <row r="1515" spans="1:28" ht="15.75" thickBot="1" x14ac:dyDescent="0.3">
      <c r="A1515" s="23"/>
      <c r="B1515" s="31">
        <v>42392</v>
      </c>
      <c r="C1515" s="240">
        <v>46703</v>
      </c>
      <c r="D1515" s="577"/>
      <c r="E1515" s="23" t="s">
        <v>67</v>
      </c>
      <c r="F1515" s="23">
        <v>15</v>
      </c>
      <c r="G1515" s="231">
        <v>85000</v>
      </c>
      <c r="H1515" s="23" t="s">
        <v>25</v>
      </c>
      <c r="I1515" s="577">
        <v>0</v>
      </c>
      <c r="J1515" s="23"/>
      <c r="K1515" s="23"/>
      <c r="L1515" s="23"/>
      <c r="M1515" s="69"/>
      <c r="N1515" s="68">
        <v>0</v>
      </c>
      <c r="O1515" s="23"/>
      <c r="P1515" s="23"/>
      <c r="Q1515" s="23"/>
      <c r="R1515" s="23"/>
      <c r="S1515" s="23"/>
      <c r="T1515" s="69">
        <v>2094</v>
      </c>
      <c r="U1515" s="291">
        <f t="shared" ref="U1515" si="497">+G1515/F1515</f>
        <v>5666.666666666667</v>
      </c>
      <c r="V1515" s="121">
        <v>2500</v>
      </c>
      <c r="W1515" s="122">
        <f t="shared" si="485"/>
        <v>3166.666666666667</v>
      </c>
      <c r="X1515" s="122">
        <f t="shared" si="490"/>
        <v>1733.3333333333335</v>
      </c>
      <c r="Y1515" s="122">
        <f>(U1515-5000)/2+1100</f>
        <v>1433.3333333333335</v>
      </c>
      <c r="Z1515" s="122">
        <f t="shared" si="486"/>
        <v>37500</v>
      </c>
      <c r="AA1515" s="122">
        <f t="shared" si="487"/>
        <v>26000.000000000004</v>
      </c>
      <c r="AB1515" s="123">
        <f t="shared" si="488"/>
        <v>21500.000000000004</v>
      </c>
    </row>
    <row r="1516" spans="1:28" ht="15.75" thickBot="1" x14ac:dyDescent="0.3">
      <c r="A1516" s="23"/>
      <c r="B1516" s="31">
        <v>42392</v>
      </c>
      <c r="C1516" s="240">
        <v>46704</v>
      </c>
      <c r="D1516" s="577"/>
      <c r="E1516" s="23" t="s">
        <v>63</v>
      </c>
      <c r="F1516" s="23">
        <v>7</v>
      </c>
      <c r="G1516" s="231">
        <v>39662</v>
      </c>
      <c r="H1516" s="23" t="s">
        <v>25</v>
      </c>
      <c r="I1516" s="577">
        <v>0</v>
      </c>
      <c r="J1516" s="23"/>
      <c r="K1516" s="23"/>
      <c r="L1516" s="23"/>
      <c r="M1516" s="69"/>
      <c r="N1516" s="68">
        <v>0</v>
      </c>
      <c r="O1516" s="23"/>
      <c r="P1516" s="23"/>
      <c r="Q1516" s="23"/>
      <c r="R1516" s="23"/>
      <c r="S1516" s="23"/>
      <c r="T1516" s="69">
        <v>2095</v>
      </c>
      <c r="U1516" s="291">
        <f t="shared" ref="U1516" si="498">+G1516/F1516</f>
        <v>5666</v>
      </c>
      <c r="V1516" s="121">
        <v>2500</v>
      </c>
      <c r="W1516" s="122">
        <f t="shared" si="485"/>
        <v>3166</v>
      </c>
      <c r="X1516" s="122">
        <f t="shared" si="490"/>
        <v>1733</v>
      </c>
      <c r="Y1516" s="122">
        <f>(U1516-5000)/2+1100</f>
        <v>1433</v>
      </c>
      <c r="Z1516" s="122">
        <f t="shared" si="486"/>
        <v>17500</v>
      </c>
      <c r="AA1516" s="122">
        <f t="shared" si="487"/>
        <v>12131</v>
      </c>
      <c r="AB1516" s="123">
        <f t="shared" si="488"/>
        <v>10031</v>
      </c>
    </row>
    <row r="1517" spans="1:28" x14ac:dyDescent="0.25">
      <c r="A1517" s="555"/>
      <c r="B1517" s="585">
        <v>42392</v>
      </c>
      <c r="C1517" s="555">
        <v>46705</v>
      </c>
      <c r="D1517" s="88" t="s">
        <v>188</v>
      </c>
      <c r="E1517" s="555" t="s">
        <v>188</v>
      </c>
      <c r="F1517" s="555" t="s">
        <v>188</v>
      </c>
      <c r="G1517" s="555" t="s">
        <v>188</v>
      </c>
      <c r="H1517" s="555" t="s">
        <v>188</v>
      </c>
      <c r="I1517" s="88" t="s">
        <v>188</v>
      </c>
      <c r="J1517" s="88" t="s">
        <v>188</v>
      </c>
      <c r="K1517" s="88" t="s">
        <v>188</v>
      </c>
      <c r="L1517" s="88" t="s">
        <v>188</v>
      </c>
      <c r="M1517" s="88" t="s">
        <v>188</v>
      </c>
      <c r="N1517" s="89"/>
      <c r="O1517" s="88"/>
      <c r="P1517" s="88"/>
      <c r="Q1517" s="88"/>
      <c r="R1517" s="88"/>
      <c r="S1517" s="88"/>
      <c r="T1517" s="90"/>
    </row>
    <row r="1518" spans="1:28" ht="15.75" thickBot="1" x14ac:dyDescent="0.3">
      <c r="A1518" s="23"/>
      <c r="B1518" s="31">
        <v>42392</v>
      </c>
      <c r="C1518" s="240">
        <v>46706</v>
      </c>
      <c r="D1518" s="577"/>
      <c r="E1518" s="23" t="s">
        <v>834</v>
      </c>
      <c r="F1518" s="23">
        <v>8</v>
      </c>
      <c r="G1518" s="231">
        <v>48800</v>
      </c>
      <c r="H1518" s="23" t="s">
        <v>839</v>
      </c>
      <c r="I1518" s="577"/>
      <c r="J1518" s="23">
        <v>0</v>
      </c>
      <c r="K1518" s="23"/>
      <c r="L1518" s="23"/>
      <c r="M1518" s="69"/>
      <c r="N1518" s="68">
        <v>0</v>
      </c>
      <c r="O1518" s="23"/>
      <c r="P1518" s="23"/>
      <c r="Q1518" s="23"/>
      <c r="R1518" s="23"/>
      <c r="S1518" s="23"/>
      <c r="T1518" s="69"/>
      <c r="U1518" s="291">
        <f t="shared" ref="U1518" si="499">+G1518/F1518</f>
        <v>6100</v>
      </c>
      <c r="V1518" s="121">
        <v>2500</v>
      </c>
      <c r="W1518" s="122">
        <f t="shared" ref="W1518:W1527" si="500">+U1518-V1518</f>
        <v>3600</v>
      </c>
      <c r="X1518" s="122">
        <f t="shared" ref="X1518:X1527" si="501">+W1518-Y1518</f>
        <v>2167</v>
      </c>
      <c r="Y1518" s="122">
        <f>((U1518-5000)-434)/2+1100</f>
        <v>1433</v>
      </c>
      <c r="Z1518" s="122">
        <f t="shared" ref="Z1518:Z1527" si="502">+V1518*F1518</f>
        <v>20000</v>
      </c>
      <c r="AA1518" s="122">
        <f t="shared" ref="AA1518:AA1527" si="503">+X1518*F1518</f>
        <v>17336</v>
      </c>
      <c r="AB1518" s="123">
        <f t="shared" ref="AB1518:AB1527" si="504">+Y1518*F1518</f>
        <v>11464</v>
      </c>
    </row>
    <row r="1519" spans="1:28" ht="15.75" thickBot="1" x14ac:dyDescent="0.3">
      <c r="A1519" s="116"/>
      <c r="B1519" s="550">
        <v>42392</v>
      </c>
      <c r="C1519" s="572">
        <v>46707</v>
      </c>
      <c r="D1519" s="23"/>
      <c r="E1519" s="116" t="s">
        <v>848</v>
      </c>
      <c r="F1519" s="116">
        <v>15</v>
      </c>
      <c r="G1519" s="557">
        <v>79275</v>
      </c>
      <c r="H1519" s="558" t="s">
        <v>402</v>
      </c>
      <c r="I1519" s="68">
        <v>0</v>
      </c>
      <c r="J1519" s="23"/>
      <c r="K1519" s="23"/>
      <c r="L1519" s="23"/>
      <c r="M1519" s="69"/>
      <c r="N1519" s="68">
        <v>0</v>
      </c>
      <c r="O1519" s="23"/>
      <c r="P1519" s="23"/>
      <c r="Q1519" s="23"/>
      <c r="R1519" s="23"/>
      <c r="S1519" s="23"/>
      <c r="T1519" s="69"/>
      <c r="U1519" s="291">
        <f t="shared" ref="U1519:U1522" si="505">+G1519/F1519</f>
        <v>5285</v>
      </c>
      <c r="V1519" s="121">
        <v>2500</v>
      </c>
      <c r="W1519" s="122">
        <f t="shared" si="500"/>
        <v>2785</v>
      </c>
      <c r="X1519" s="122">
        <f t="shared" si="501"/>
        <v>1542.5</v>
      </c>
      <c r="Y1519" s="122">
        <f>(U1519-5000)/2+1100</f>
        <v>1242.5</v>
      </c>
      <c r="Z1519" s="122">
        <f t="shared" si="502"/>
        <v>37500</v>
      </c>
      <c r="AA1519" s="122">
        <f t="shared" si="503"/>
        <v>23137.5</v>
      </c>
      <c r="AB1519" s="123">
        <f t="shared" si="504"/>
        <v>18637.5</v>
      </c>
    </row>
    <row r="1520" spans="1:28" ht="15.75" thickBot="1" x14ac:dyDescent="0.3">
      <c r="A1520" s="23"/>
      <c r="B1520" s="31">
        <v>42392</v>
      </c>
      <c r="C1520" s="240">
        <v>46708</v>
      </c>
      <c r="D1520" s="577"/>
      <c r="E1520" s="23" t="s">
        <v>295</v>
      </c>
      <c r="F1520" s="23">
        <v>7</v>
      </c>
      <c r="G1520" s="231">
        <v>39662</v>
      </c>
      <c r="H1520" s="23" t="s">
        <v>25</v>
      </c>
      <c r="I1520" s="577">
        <v>0</v>
      </c>
      <c r="J1520" s="23"/>
      <c r="K1520" s="23"/>
      <c r="L1520" s="23"/>
      <c r="M1520" s="69"/>
      <c r="N1520" s="68">
        <v>0</v>
      </c>
      <c r="O1520" s="23"/>
      <c r="P1520" s="23"/>
      <c r="Q1520" s="23"/>
      <c r="R1520" s="23"/>
      <c r="S1520" s="23"/>
      <c r="T1520" s="69">
        <v>2096</v>
      </c>
      <c r="U1520" s="291">
        <f t="shared" si="505"/>
        <v>5666</v>
      </c>
      <c r="V1520" s="121">
        <v>2500</v>
      </c>
      <c r="W1520" s="122">
        <f t="shared" si="500"/>
        <v>3166</v>
      </c>
      <c r="X1520" s="122">
        <f t="shared" si="501"/>
        <v>1733</v>
      </c>
      <c r="Y1520" s="122">
        <f>(U1520-5000)/2+1100</f>
        <v>1433</v>
      </c>
      <c r="Z1520" s="122">
        <f t="shared" si="502"/>
        <v>17500</v>
      </c>
      <c r="AA1520" s="122">
        <f t="shared" si="503"/>
        <v>12131</v>
      </c>
      <c r="AB1520" s="123">
        <f t="shared" si="504"/>
        <v>10031</v>
      </c>
    </row>
    <row r="1521" spans="1:28" ht="15.75" thickBot="1" x14ac:dyDescent="0.3">
      <c r="A1521" s="32"/>
      <c r="B1521" s="41">
        <v>42392</v>
      </c>
      <c r="C1521" s="350">
        <v>46709</v>
      </c>
      <c r="D1521" s="577"/>
      <c r="E1521" s="32" t="s">
        <v>835</v>
      </c>
      <c r="F1521" s="32">
        <v>15</v>
      </c>
      <c r="G1521" s="234">
        <v>91500</v>
      </c>
      <c r="H1521" s="32" t="s">
        <v>839</v>
      </c>
      <c r="I1521" s="577"/>
      <c r="J1521" s="23">
        <v>0</v>
      </c>
      <c r="K1521" s="23"/>
      <c r="L1521" s="23"/>
      <c r="M1521" s="69"/>
      <c r="N1521" s="68">
        <v>0</v>
      </c>
      <c r="O1521" s="23"/>
      <c r="P1521" s="23"/>
      <c r="Q1521" s="23"/>
      <c r="R1521" s="23"/>
      <c r="S1521" s="23"/>
      <c r="T1521" s="69"/>
      <c r="U1521" s="291">
        <f t="shared" si="505"/>
        <v>6100</v>
      </c>
      <c r="V1521" s="121">
        <v>2500</v>
      </c>
      <c r="W1521" s="122">
        <f t="shared" si="500"/>
        <v>3600</v>
      </c>
      <c r="X1521" s="122">
        <f t="shared" si="501"/>
        <v>2167</v>
      </c>
      <c r="Y1521" s="122">
        <f>((U1521-5000)-434)/2+1100</f>
        <v>1433</v>
      </c>
      <c r="Z1521" s="122">
        <f t="shared" si="502"/>
        <v>37500</v>
      </c>
      <c r="AA1521" s="122">
        <f t="shared" si="503"/>
        <v>32505</v>
      </c>
      <c r="AB1521" s="123">
        <f t="shared" si="504"/>
        <v>21495</v>
      </c>
    </row>
    <row r="1522" spans="1:28" ht="15.75" thickBot="1" x14ac:dyDescent="0.3">
      <c r="A1522" s="23"/>
      <c r="B1522" s="31">
        <v>42392</v>
      </c>
      <c r="C1522" s="240">
        <v>46710</v>
      </c>
      <c r="D1522" s="577"/>
      <c r="E1522" s="23" t="s">
        <v>836</v>
      </c>
      <c r="F1522" s="23">
        <v>8</v>
      </c>
      <c r="G1522" s="231">
        <v>48800</v>
      </c>
      <c r="H1522" s="23" t="s">
        <v>839</v>
      </c>
      <c r="I1522" s="577"/>
      <c r="J1522" s="23">
        <v>0</v>
      </c>
      <c r="K1522" s="23"/>
      <c r="L1522" s="23"/>
      <c r="M1522" s="69"/>
      <c r="N1522" s="68">
        <v>0</v>
      </c>
      <c r="O1522" s="23"/>
      <c r="P1522" s="23"/>
      <c r="Q1522" s="23"/>
      <c r="R1522" s="23"/>
      <c r="S1522" s="23"/>
      <c r="T1522" s="69"/>
      <c r="U1522" s="291">
        <f t="shared" si="505"/>
        <v>6100</v>
      </c>
      <c r="V1522" s="121">
        <v>2500</v>
      </c>
      <c r="W1522" s="122">
        <f t="shared" si="500"/>
        <v>3600</v>
      </c>
      <c r="X1522" s="122">
        <f t="shared" si="501"/>
        <v>2167</v>
      </c>
      <c r="Y1522" s="122">
        <f>((U1522-5000)-434)/2+1100</f>
        <v>1433</v>
      </c>
      <c r="Z1522" s="122">
        <f t="shared" si="502"/>
        <v>20000</v>
      </c>
      <c r="AA1522" s="122">
        <f t="shared" si="503"/>
        <v>17336</v>
      </c>
      <c r="AB1522" s="123">
        <f t="shared" si="504"/>
        <v>11464</v>
      </c>
    </row>
    <row r="1523" spans="1:28" ht="15.75" thickBot="1" x14ac:dyDescent="0.3">
      <c r="A1523" s="116"/>
      <c r="B1523" s="550">
        <v>42392</v>
      </c>
      <c r="C1523" s="572">
        <v>46711</v>
      </c>
      <c r="D1523" s="23"/>
      <c r="E1523" s="116" t="s">
        <v>826</v>
      </c>
      <c r="F1523" s="116">
        <v>15</v>
      </c>
      <c r="G1523" s="557">
        <v>79275</v>
      </c>
      <c r="H1523" s="558" t="s">
        <v>402</v>
      </c>
      <c r="I1523" s="68">
        <v>0</v>
      </c>
      <c r="J1523" s="23"/>
      <c r="K1523" s="23"/>
      <c r="L1523" s="23"/>
      <c r="M1523" s="69"/>
      <c r="N1523" s="68">
        <v>0</v>
      </c>
      <c r="O1523" s="23"/>
      <c r="P1523" s="23"/>
      <c r="Q1523" s="23"/>
      <c r="R1523" s="23"/>
      <c r="S1523" s="23"/>
      <c r="T1523" s="69"/>
      <c r="U1523" s="291">
        <f t="shared" ref="U1523:U1527" si="506">+G1523/F1523</f>
        <v>5285</v>
      </c>
      <c r="V1523" s="121">
        <v>2500</v>
      </c>
      <c r="W1523" s="122">
        <f t="shared" si="500"/>
        <v>2785</v>
      </c>
      <c r="X1523" s="122">
        <f t="shared" si="501"/>
        <v>1542.5</v>
      </c>
      <c r="Y1523" s="122">
        <f>(U1523-5000)/2+1100</f>
        <v>1242.5</v>
      </c>
      <c r="Z1523" s="122">
        <f t="shared" si="502"/>
        <v>37500</v>
      </c>
      <c r="AA1523" s="122">
        <f t="shared" si="503"/>
        <v>23137.5</v>
      </c>
      <c r="AB1523" s="123">
        <f t="shared" si="504"/>
        <v>18637.5</v>
      </c>
    </row>
    <row r="1524" spans="1:28" ht="15.75" thickBot="1" x14ac:dyDescent="0.3">
      <c r="A1524" s="23"/>
      <c r="B1524" s="31">
        <v>42392</v>
      </c>
      <c r="C1524" s="240">
        <v>46712</v>
      </c>
      <c r="D1524" s="577"/>
      <c r="E1524" s="23" t="s">
        <v>478</v>
      </c>
      <c r="F1524" s="23">
        <v>15</v>
      </c>
      <c r="G1524" s="231">
        <v>85000</v>
      </c>
      <c r="H1524" s="23" t="s">
        <v>25</v>
      </c>
      <c r="I1524" s="577">
        <v>0</v>
      </c>
      <c r="J1524" s="23"/>
      <c r="K1524" s="23"/>
      <c r="L1524" s="23"/>
      <c r="M1524" s="69"/>
      <c r="N1524" s="68">
        <v>0</v>
      </c>
      <c r="O1524" s="23"/>
      <c r="P1524" s="23"/>
      <c r="Q1524" s="23"/>
      <c r="R1524" s="23"/>
      <c r="S1524" s="23"/>
      <c r="T1524" s="69">
        <v>2097</v>
      </c>
      <c r="U1524" s="291">
        <f t="shared" si="506"/>
        <v>5666.666666666667</v>
      </c>
      <c r="V1524" s="121">
        <v>2500</v>
      </c>
      <c r="W1524" s="122">
        <f t="shared" si="500"/>
        <v>3166.666666666667</v>
      </c>
      <c r="X1524" s="122">
        <f t="shared" si="501"/>
        <v>1733.3333333333335</v>
      </c>
      <c r="Y1524" s="122">
        <f>(U1524-5000)/2+1100</f>
        <v>1433.3333333333335</v>
      </c>
      <c r="Z1524" s="122">
        <f t="shared" si="502"/>
        <v>37500</v>
      </c>
      <c r="AA1524" s="122">
        <f t="shared" si="503"/>
        <v>26000.000000000004</v>
      </c>
      <c r="AB1524" s="123">
        <f t="shared" si="504"/>
        <v>21500.000000000004</v>
      </c>
    </row>
    <row r="1525" spans="1:28" ht="15.75" thickBot="1" x14ac:dyDescent="0.3">
      <c r="A1525" s="32"/>
      <c r="B1525" s="41">
        <v>42392</v>
      </c>
      <c r="C1525" s="572">
        <v>46713</v>
      </c>
      <c r="D1525" s="23"/>
      <c r="E1525" s="32" t="s">
        <v>671</v>
      </c>
      <c r="F1525" s="24">
        <v>15</v>
      </c>
      <c r="G1525" s="234">
        <v>76500</v>
      </c>
      <c r="H1525" s="77" t="s">
        <v>672</v>
      </c>
      <c r="I1525" s="68">
        <v>0</v>
      </c>
      <c r="J1525" s="23"/>
      <c r="K1525" s="23"/>
      <c r="L1525" s="23"/>
      <c r="M1525" s="69"/>
      <c r="N1525" s="68">
        <v>0</v>
      </c>
      <c r="O1525" s="23"/>
      <c r="P1525" s="23"/>
      <c r="Q1525" s="23"/>
      <c r="R1525" s="23"/>
      <c r="S1525" s="23"/>
      <c r="T1525" s="69"/>
      <c r="U1525" s="291">
        <f t="shared" si="506"/>
        <v>5100</v>
      </c>
      <c r="V1525" s="121">
        <v>2500</v>
      </c>
      <c r="W1525" s="122">
        <f t="shared" si="500"/>
        <v>2600</v>
      </c>
      <c r="X1525" s="122">
        <f t="shared" si="501"/>
        <v>1450</v>
      </c>
      <c r="Y1525" s="122">
        <f>(U1525-5000)/2+1100</f>
        <v>1150</v>
      </c>
      <c r="Z1525" s="122">
        <f t="shared" si="502"/>
        <v>37500</v>
      </c>
      <c r="AA1525" s="122">
        <f t="shared" si="503"/>
        <v>21750</v>
      </c>
      <c r="AB1525" s="123">
        <f t="shared" si="504"/>
        <v>17250</v>
      </c>
    </row>
    <row r="1526" spans="1:28" ht="15.75" thickBot="1" x14ac:dyDescent="0.3">
      <c r="A1526" s="23"/>
      <c r="B1526" s="41">
        <v>42392</v>
      </c>
      <c r="C1526" s="544">
        <v>46714</v>
      </c>
      <c r="D1526" s="23"/>
      <c r="E1526" s="23" t="s">
        <v>634</v>
      </c>
      <c r="F1526" s="16">
        <v>15</v>
      </c>
      <c r="G1526" s="231">
        <v>76500</v>
      </c>
      <c r="H1526" s="64" t="s">
        <v>672</v>
      </c>
      <c r="I1526" s="68">
        <v>0</v>
      </c>
      <c r="J1526" s="23"/>
      <c r="K1526" s="23"/>
      <c r="L1526" s="23"/>
      <c r="M1526" s="69"/>
      <c r="N1526" s="68">
        <v>0</v>
      </c>
      <c r="O1526" s="23"/>
      <c r="P1526" s="23"/>
      <c r="Q1526" s="23"/>
      <c r="R1526" s="23"/>
      <c r="S1526" s="23"/>
      <c r="T1526" s="69"/>
      <c r="U1526" s="291">
        <f t="shared" si="506"/>
        <v>5100</v>
      </c>
      <c r="V1526" s="121">
        <v>2500</v>
      </c>
      <c r="W1526" s="122">
        <f t="shared" si="500"/>
        <v>2600</v>
      </c>
      <c r="X1526" s="122">
        <f t="shared" si="501"/>
        <v>1450</v>
      </c>
      <c r="Y1526" s="122">
        <f>(U1526-5000)/2+1100</f>
        <v>1150</v>
      </c>
      <c r="Z1526" s="122">
        <f t="shared" si="502"/>
        <v>37500</v>
      </c>
      <c r="AA1526" s="122">
        <f t="shared" si="503"/>
        <v>21750</v>
      </c>
      <c r="AB1526" s="123">
        <f t="shared" si="504"/>
        <v>17250</v>
      </c>
    </row>
    <row r="1527" spans="1:28" ht="15.75" thickBot="1" x14ac:dyDescent="0.3">
      <c r="A1527" s="23"/>
      <c r="B1527" s="550">
        <v>42392</v>
      </c>
      <c r="C1527" s="544">
        <v>46715</v>
      </c>
      <c r="D1527" s="94"/>
      <c r="E1527" s="94" t="s">
        <v>591</v>
      </c>
      <c r="F1527" s="56">
        <v>15</v>
      </c>
      <c r="G1527" s="232">
        <v>76500</v>
      </c>
      <c r="H1527" s="106" t="s">
        <v>672</v>
      </c>
      <c r="I1527" s="228">
        <v>0</v>
      </c>
      <c r="J1527" s="23"/>
      <c r="K1527" s="23"/>
      <c r="L1527" s="94"/>
      <c r="M1527" s="69"/>
      <c r="N1527" s="68">
        <v>0</v>
      </c>
      <c r="O1527" s="23"/>
      <c r="P1527" s="23"/>
      <c r="Q1527" s="23"/>
      <c r="R1527" s="23"/>
      <c r="S1527" s="23"/>
      <c r="T1527" s="69"/>
      <c r="U1527" s="291">
        <f t="shared" si="506"/>
        <v>5100</v>
      </c>
      <c r="V1527" s="121">
        <v>2500</v>
      </c>
      <c r="W1527" s="122">
        <f t="shared" si="500"/>
        <v>2600</v>
      </c>
      <c r="X1527" s="122">
        <f t="shared" si="501"/>
        <v>1450</v>
      </c>
      <c r="Y1527" s="122">
        <f>(U1527-5000)/2+1100</f>
        <v>1150</v>
      </c>
      <c r="Z1527" s="122">
        <f t="shared" si="502"/>
        <v>37500</v>
      </c>
      <c r="AA1527" s="122">
        <f t="shared" si="503"/>
        <v>21750</v>
      </c>
      <c r="AB1527" s="123">
        <f t="shared" si="504"/>
        <v>17250</v>
      </c>
    </row>
    <row r="1528" spans="1:28" x14ac:dyDescent="0.25">
      <c r="A1528" s="23"/>
      <c r="B1528" s="31">
        <v>42392</v>
      </c>
      <c r="C1528" s="16">
        <v>46716</v>
      </c>
      <c r="D1528" s="23">
        <v>10423</v>
      </c>
      <c r="E1528" s="23" t="s">
        <v>202</v>
      </c>
      <c r="F1528" s="23">
        <v>14</v>
      </c>
      <c r="G1528" s="231"/>
      <c r="H1528" s="23" t="s">
        <v>50</v>
      </c>
      <c r="I1528" s="23"/>
      <c r="J1528" s="23"/>
      <c r="K1528" s="23"/>
      <c r="L1528" s="23">
        <v>0</v>
      </c>
      <c r="M1528" s="69"/>
      <c r="N1528" s="68">
        <v>0</v>
      </c>
      <c r="O1528" s="23"/>
      <c r="P1528" s="23"/>
      <c r="Q1528" s="23"/>
      <c r="R1528" s="23"/>
      <c r="S1528" s="23"/>
      <c r="T1528" s="69"/>
    </row>
    <row r="1529" spans="1:28" ht="15.75" thickBot="1" x14ac:dyDescent="0.3">
      <c r="A1529" s="23"/>
      <c r="B1529" s="41">
        <v>42392</v>
      </c>
      <c r="C1529" s="572">
        <v>46717</v>
      </c>
      <c r="D1529" s="32"/>
      <c r="E1529" s="32" t="s">
        <v>167</v>
      </c>
      <c r="F1529" s="24">
        <v>15</v>
      </c>
      <c r="G1529" s="234">
        <v>76500</v>
      </c>
      <c r="H1529" s="77" t="s">
        <v>672</v>
      </c>
      <c r="I1529" s="78">
        <v>0</v>
      </c>
      <c r="J1529" s="23"/>
      <c r="K1529" s="23"/>
      <c r="L1529" s="32"/>
      <c r="M1529" s="69"/>
      <c r="N1529" s="68">
        <v>0</v>
      </c>
      <c r="O1529" s="23"/>
      <c r="P1529" s="23"/>
      <c r="Q1529" s="23"/>
      <c r="R1529" s="23"/>
      <c r="S1529" s="23"/>
      <c r="T1529" s="69"/>
      <c r="U1529" s="291">
        <f t="shared" ref="U1529" si="507">+G1529/F1529</f>
        <v>5100</v>
      </c>
      <c r="V1529" s="121">
        <v>2500</v>
      </c>
      <c r="W1529" s="122">
        <f>+U1529-V1529</f>
        <v>2600</v>
      </c>
      <c r="X1529" s="122">
        <f>+W1529-Y1529</f>
        <v>1450</v>
      </c>
      <c r="Y1529" s="122">
        <f>(U1529-5000)/2+1100</f>
        <v>1150</v>
      </c>
      <c r="Z1529" s="122">
        <f>+V1529*F1529</f>
        <v>37500</v>
      </c>
      <c r="AA1529" s="122">
        <f>+X1529*F1529</f>
        <v>21750</v>
      </c>
      <c r="AB1529" s="123">
        <f>+Y1529*F1529</f>
        <v>17250</v>
      </c>
    </row>
    <row r="1530" spans="1:28" x14ac:dyDescent="0.25">
      <c r="A1530" s="23"/>
      <c r="B1530" s="41">
        <v>42392</v>
      </c>
      <c r="C1530" s="56">
        <v>46718</v>
      </c>
      <c r="D1530" s="23"/>
      <c r="E1530" s="23" t="s">
        <v>140</v>
      </c>
      <c r="F1530" s="23">
        <v>15</v>
      </c>
      <c r="G1530" s="231"/>
      <c r="H1530" s="64" t="s">
        <v>51</v>
      </c>
      <c r="I1530" s="68">
        <v>0</v>
      </c>
      <c r="J1530" s="23"/>
      <c r="K1530" s="23"/>
      <c r="L1530" s="23"/>
      <c r="M1530" s="69"/>
      <c r="N1530" s="68">
        <v>0</v>
      </c>
      <c r="O1530" s="23"/>
      <c r="P1530" s="23"/>
      <c r="Q1530" s="23"/>
      <c r="R1530" s="23"/>
      <c r="S1530" s="23"/>
      <c r="T1530" s="69"/>
    </row>
    <row r="1531" spans="1:28" x14ac:dyDescent="0.25">
      <c r="A1531" s="23"/>
      <c r="B1531" s="41">
        <v>42392</v>
      </c>
      <c r="C1531" s="56">
        <v>46719</v>
      </c>
      <c r="D1531" s="23"/>
      <c r="E1531" s="23" t="s">
        <v>138</v>
      </c>
      <c r="F1531" s="23">
        <v>15</v>
      </c>
      <c r="G1531" s="231"/>
      <c r="H1531" s="64" t="s">
        <v>51</v>
      </c>
      <c r="I1531" s="68">
        <v>0</v>
      </c>
      <c r="J1531" s="23"/>
      <c r="K1531" s="23"/>
      <c r="L1531" s="23"/>
      <c r="M1531" s="69"/>
      <c r="N1531" s="68">
        <v>0</v>
      </c>
      <c r="O1531" s="23"/>
      <c r="P1531" s="23"/>
      <c r="Q1531" s="23"/>
      <c r="R1531" s="23"/>
      <c r="S1531" s="23"/>
      <c r="T1531" s="69"/>
    </row>
    <row r="1532" spans="1:28" ht="15.75" thickBot="1" x14ac:dyDescent="0.3">
      <c r="A1532" s="94"/>
      <c r="B1532" s="550">
        <v>42392</v>
      </c>
      <c r="C1532" s="544">
        <v>46720</v>
      </c>
      <c r="D1532" s="23"/>
      <c r="E1532" s="94" t="s">
        <v>633</v>
      </c>
      <c r="F1532" s="56">
        <v>15</v>
      </c>
      <c r="G1532" s="232">
        <v>76500</v>
      </c>
      <c r="H1532" s="106" t="s">
        <v>672</v>
      </c>
      <c r="I1532" s="68">
        <v>0</v>
      </c>
      <c r="J1532" s="23"/>
      <c r="K1532" s="23"/>
      <c r="L1532" s="23"/>
      <c r="M1532" s="69"/>
      <c r="N1532" s="68">
        <v>0</v>
      </c>
      <c r="O1532" s="23"/>
      <c r="P1532" s="23"/>
      <c r="Q1532" s="23"/>
      <c r="R1532" s="23"/>
      <c r="S1532" s="23"/>
      <c r="T1532" s="69"/>
      <c r="U1532" s="291">
        <f t="shared" ref="U1532:U1533" si="508">+G1532/F1532</f>
        <v>5100</v>
      </c>
      <c r="V1532" s="121">
        <v>2500</v>
      </c>
      <c r="W1532" s="122">
        <f>+U1532-V1532</f>
        <v>2600</v>
      </c>
      <c r="X1532" s="122">
        <f>+W1532-Y1532</f>
        <v>1450</v>
      </c>
      <c r="Y1532" s="122">
        <f>(U1532-5000)/2+1100</f>
        <v>1150</v>
      </c>
      <c r="Z1532" s="122">
        <f>+V1532*F1532</f>
        <v>37500</v>
      </c>
      <c r="AA1532" s="122">
        <f>+X1532*F1532</f>
        <v>21750</v>
      </c>
      <c r="AB1532" s="123">
        <f>+Y1532*F1532</f>
        <v>17250</v>
      </c>
    </row>
    <row r="1533" spans="1:28" ht="15.75" thickBot="1" x14ac:dyDescent="0.3">
      <c r="A1533" s="23"/>
      <c r="B1533" s="31">
        <v>42392</v>
      </c>
      <c r="C1533" s="240">
        <v>46721</v>
      </c>
      <c r="D1533" s="577"/>
      <c r="E1533" s="23" t="s">
        <v>834</v>
      </c>
      <c r="F1533" s="23">
        <v>8</v>
      </c>
      <c r="G1533" s="231">
        <v>48800</v>
      </c>
      <c r="H1533" s="23" t="s">
        <v>839</v>
      </c>
      <c r="I1533" s="577"/>
      <c r="J1533" s="23">
        <v>0</v>
      </c>
      <c r="K1533" s="23"/>
      <c r="L1533" s="23"/>
      <c r="M1533" s="69"/>
      <c r="N1533" s="68">
        <v>0</v>
      </c>
      <c r="O1533" s="23"/>
      <c r="P1533" s="23"/>
      <c r="Q1533" s="23"/>
      <c r="R1533" s="23"/>
      <c r="S1533" s="23"/>
      <c r="T1533" s="69"/>
      <c r="U1533" s="291">
        <f t="shared" si="508"/>
        <v>6100</v>
      </c>
      <c r="V1533" s="121">
        <v>2500</v>
      </c>
      <c r="W1533" s="122">
        <f>+U1533-V1533</f>
        <v>3600</v>
      </c>
      <c r="X1533" s="122">
        <f>+W1533-Y1533</f>
        <v>2167</v>
      </c>
      <c r="Y1533" s="122">
        <f>((U1533-5000)-434)/2+1100</f>
        <v>1433</v>
      </c>
      <c r="Z1533" s="122">
        <f>+V1533*F1533</f>
        <v>20000</v>
      </c>
      <c r="AA1533" s="122">
        <f>+X1533*F1533</f>
        <v>17336</v>
      </c>
      <c r="AB1533" s="123">
        <f>+Y1533*F1533</f>
        <v>11464</v>
      </c>
    </row>
    <row r="1534" spans="1:28" ht="15.75" thickBot="1" x14ac:dyDescent="0.3">
      <c r="A1534" s="32"/>
      <c r="B1534" s="41">
        <v>42392</v>
      </c>
      <c r="C1534" s="572">
        <v>46722</v>
      </c>
      <c r="D1534" s="23"/>
      <c r="E1534" s="32" t="s">
        <v>848</v>
      </c>
      <c r="F1534" s="32">
        <v>15</v>
      </c>
      <c r="G1534" s="234">
        <v>79275</v>
      </c>
      <c r="H1534" s="77" t="s">
        <v>402</v>
      </c>
      <c r="I1534" s="68">
        <v>0</v>
      </c>
      <c r="J1534" s="23"/>
      <c r="K1534" s="23"/>
      <c r="L1534" s="23"/>
      <c r="M1534" s="69"/>
      <c r="N1534" s="68">
        <v>0</v>
      </c>
      <c r="O1534" s="23"/>
      <c r="P1534" s="23"/>
      <c r="Q1534" s="23"/>
      <c r="R1534" s="23"/>
      <c r="S1534" s="23"/>
      <c r="T1534" s="69"/>
      <c r="U1534" s="291">
        <f t="shared" ref="U1534" si="509">+G1534/F1534</f>
        <v>5285</v>
      </c>
      <c r="V1534" s="121">
        <v>2500</v>
      </c>
      <c r="W1534" s="122">
        <f>+U1534-V1534</f>
        <v>2785</v>
      </c>
      <c r="X1534" s="122">
        <f>+W1534-Y1534</f>
        <v>1542.5</v>
      </c>
      <c r="Y1534" s="122">
        <f>(U1534-5000)/2+1100</f>
        <v>1242.5</v>
      </c>
      <c r="Z1534" s="122">
        <f>+V1534*F1534</f>
        <v>37500</v>
      </c>
      <c r="AA1534" s="122">
        <f>+X1534*F1534</f>
        <v>23137.5</v>
      </c>
      <c r="AB1534" s="123">
        <f>+Y1534*F1534</f>
        <v>18637.5</v>
      </c>
    </row>
    <row r="1535" spans="1:28" x14ac:dyDescent="0.25">
      <c r="A1535" s="94"/>
      <c r="B1535" s="550">
        <v>42392</v>
      </c>
      <c r="C1535" s="56">
        <v>46723</v>
      </c>
      <c r="D1535" s="23"/>
      <c r="E1535" s="94" t="s">
        <v>630</v>
      </c>
      <c r="F1535" s="94">
        <v>15</v>
      </c>
      <c r="G1535" s="232"/>
      <c r="H1535" s="106" t="s">
        <v>51</v>
      </c>
      <c r="I1535" s="68">
        <v>0</v>
      </c>
      <c r="J1535" s="23"/>
      <c r="K1535" s="23"/>
      <c r="L1535" s="23"/>
      <c r="M1535" s="69"/>
      <c r="N1535" s="68">
        <v>0</v>
      </c>
      <c r="O1535" s="23"/>
      <c r="P1535" s="23"/>
      <c r="Q1535" s="23"/>
      <c r="R1535" s="23"/>
      <c r="S1535" s="23"/>
      <c r="T1535" s="69"/>
    </row>
    <row r="1536" spans="1:28" ht="15.75" thickBot="1" x14ac:dyDescent="0.3">
      <c r="A1536" s="94"/>
      <c r="B1536" s="549">
        <v>42392</v>
      </c>
      <c r="C1536" s="544">
        <v>46724</v>
      </c>
      <c r="D1536" s="577"/>
      <c r="E1536" s="94" t="s">
        <v>835</v>
      </c>
      <c r="F1536" s="94">
        <v>15</v>
      </c>
      <c r="G1536" s="232">
        <v>91500</v>
      </c>
      <c r="H1536" s="94" t="s">
        <v>839</v>
      </c>
      <c r="I1536" s="577"/>
      <c r="J1536" s="23">
        <v>0</v>
      </c>
      <c r="K1536" s="23"/>
      <c r="L1536" s="23"/>
      <c r="M1536" s="69"/>
      <c r="N1536" s="68">
        <v>0</v>
      </c>
      <c r="O1536" s="23"/>
      <c r="P1536" s="23"/>
      <c r="Q1536" s="23"/>
      <c r="R1536" s="23"/>
      <c r="S1536" s="23"/>
      <c r="T1536" s="69"/>
      <c r="U1536" s="291">
        <f t="shared" ref="U1536" si="510">+G1536/F1536</f>
        <v>6100</v>
      </c>
      <c r="V1536" s="121">
        <v>2500</v>
      </c>
      <c r="W1536" s="122">
        <f>+U1536-V1536</f>
        <v>3600</v>
      </c>
      <c r="X1536" s="122">
        <f>+W1536-Y1536</f>
        <v>2167</v>
      </c>
      <c r="Y1536" s="122">
        <f>((U1536-5000)-434)/2+1100</f>
        <v>1433</v>
      </c>
      <c r="Z1536" s="122">
        <f>+V1536*F1536</f>
        <v>37500</v>
      </c>
      <c r="AA1536" s="122">
        <f>+X1536*F1536</f>
        <v>32505</v>
      </c>
      <c r="AB1536" s="123">
        <f>+Y1536*F1536</f>
        <v>21495</v>
      </c>
    </row>
    <row r="1537" spans="1:28" ht="15.75" thickBot="1" x14ac:dyDescent="0.3">
      <c r="A1537" s="23"/>
      <c r="B1537" s="31">
        <v>42392</v>
      </c>
      <c r="C1537" s="240">
        <v>46725</v>
      </c>
      <c r="D1537" s="577"/>
      <c r="E1537" s="23" t="s">
        <v>103</v>
      </c>
      <c r="F1537" s="23">
        <v>15</v>
      </c>
      <c r="G1537" s="231">
        <v>85000</v>
      </c>
      <c r="H1537" s="23" t="s">
        <v>25</v>
      </c>
      <c r="I1537" s="577">
        <v>0</v>
      </c>
      <c r="J1537" s="23"/>
      <c r="K1537" s="23"/>
      <c r="L1537" s="23"/>
      <c r="M1537" s="69"/>
      <c r="N1537" s="68">
        <v>0</v>
      </c>
      <c r="O1537" s="23"/>
      <c r="P1537" s="23"/>
      <c r="Q1537" s="23"/>
      <c r="R1537" s="23"/>
      <c r="S1537" s="23"/>
      <c r="T1537" s="69">
        <v>2098</v>
      </c>
      <c r="U1537" s="291">
        <f t="shared" ref="U1537:U1538" si="511">+G1537/F1537</f>
        <v>5666.666666666667</v>
      </c>
      <c r="V1537" s="121">
        <v>2500</v>
      </c>
      <c r="W1537" s="122">
        <f>+U1537-V1537</f>
        <v>3166.666666666667</v>
      </c>
      <c r="X1537" s="122">
        <f>+W1537-Y1537</f>
        <v>1733.3333333333335</v>
      </c>
      <c r="Y1537" s="122">
        <f>(U1537-5000)/2+1100</f>
        <v>1433.3333333333335</v>
      </c>
      <c r="Z1537" s="122">
        <f>+V1537*F1537</f>
        <v>37500</v>
      </c>
      <c r="AA1537" s="122">
        <f>+X1537*F1537</f>
        <v>26000.000000000004</v>
      </c>
      <c r="AB1537" s="123">
        <f>+Y1537*F1537</f>
        <v>21500.000000000004</v>
      </c>
    </row>
    <row r="1538" spans="1:28" ht="15.75" thickBot="1" x14ac:dyDescent="0.3">
      <c r="A1538" s="32"/>
      <c r="B1538" s="41">
        <v>42392</v>
      </c>
      <c r="C1538" s="350">
        <v>46726</v>
      </c>
      <c r="D1538" s="577"/>
      <c r="E1538" s="32" t="s">
        <v>836</v>
      </c>
      <c r="F1538" s="32">
        <v>8</v>
      </c>
      <c r="G1538" s="234">
        <v>48800</v>
      </c>
      <c r="H1538" s="32" t="s">
        <v>839</v>
      </c>
      <c r="I1538" s="577"/>
      <c r="J1538" s="23">
        <v>0</v>
      </c>
      <c r="K1538" s="23"/>
      <c r="L1538" s="23"/>
      <c r="M1538" s="69"/>
      <c r="N1538" s="68">
        <v>0</v>
      </c>
      <c r="O1538" s="23"/>
      <c r="P1538" s="23"/>
      <c r="Q1538" s="23"/>
      <c r="R1538" s="23"/>
      <c r="S1538" s="23"/>
      <c r="T1538" s="69"/>
      <c r="U1538" s="291">
        <f t="shared" si="511"/>
        <v>6100</v>
      </c>
      <c r="V1538" s="121">
        <v>2500</v>
      </c>
      <c r="W1538" s="122">
        <f>+U1538-V1538</f>
        <v>3600</v>
      </c>
      <c r="X1538" s="122">
        <f>+W1538-Y1538</f>
        <v>2167</v>
      </c>
      <c r="Y1538" s="122">
        <f>((U1538-5000)-434)/2+1100</f>
        <v>1433</v>
      </c>
      <c r="Z1538" s="122">
        <f>+V1538*F1538</f>
        <v>20000</v>
      </c>
      <c r="AA1538" s="122">
        <f>+X1538*F1538</f>
        <v>17336</v>
      </c>
      <c r="AB1538" s="123">
        <f>+Y1538*F1538</f>
        <v>11464</v>
      </c>
    </row>
    <row r="1539" spans="1:28" ht="15.75" thickBot="1" x14ac:dyDescent="0.3">
      <c r="A1539" s="32"/>
      <c r="B1539" s="41">
        <v>42392</v>
      </c>
      <c r="C1539" s="572">
        <v>46727</v>
      </c>
      <c r="D1539" s="23"/>
      <c r="E1539" s="32" t="s">
        <v>826</v>
      </c>
      <c r="F1539" s="32">
        <v>15</v>
      </c>
      <c r="G1539" s="234">
        <v>79275</v>
      </c>
      <c r="H1539" s="77" t="s">
        <v>402</v>
      </c>
      <c r="I1539" s="68">
        <v>0</v>
      </c>
      <c r="J1539" s="23"/>
      <c r="K1539" s="23"/>
      <c r="L1539" s="23"/>
      <c r="M1539" s="69"/>
      <c r="N1539" s="68">
        <v>0</v>
      </c>
      <c r="O1539" s="23"/>
      <c r="P1539" s="23"/>
      <c r="Q1539" s="23"/>
      <c r="R1539" s="23"/>
      <c r="S1539" s="23"/>
      <c r="T1539" s="69"/>
      <c r="U1539" s="291">
        <f t="shared" ref="U1539:U1540" si="512">+G1539/F1539</f>
        <v>5285</v>
      </c>
      <c r="V1539" s="121">
        <v>2500</v>
      </c>
      <c r="W1539" s="122">
        <f>+U1539-V1539</f>
        <v>2785</v>
      </c>
      <c r="X1539" s="122">
        <f>+W1539-Y1539</f>
        <v>1542.5</v>
      </c>
      <c r="Y1539" s="122">
        <f>(U1539-5000)/2+1100</f>
        <v>1242.5</v>
      </c>
      <c r="Z1539" s="122">
        <f>+V1539*F1539</f>
        <v>37500</v>
      </c>
      <c r="AA1539" s="122">
        <f>+X1539*F1539</f>
        <v>23137.5</v>
      </c>
      <c r="AB1539" s="123">
        <f>+Y1539*F1539</f>
        <v>18637.5</v>
      </c>
    </row>
    <row r="1540" spans="1:28" ht="15.75" thickBot="1" x14ac:dyDescent="0.3">
      <c r="A1540" s="23"/>
      <c r="B1540" s="550">
        <v>42392</v>
      </c>
      <c r="C1540" s="544">
        <v>46728</v>
      </c>
      <c r="D1540" s="94"/>
      <c r="E1540" s="94" t="s">
        <v>766</v>
      </c>
      <c r="F1540" s="56">
        <v>15</v>
      </c>
      <c r="G1540" s="232">
        <v>76500</v>
      </c>
      <c r="H1540" s="106" t="s">
        <v>672</v>
      </c>
      <c r="I1540" s="228">
        <v>0</v>
      </c>
      <c r="J1540" s="23"/>
      <c r="K1540" s="23"/>
      <c r="L1540" s="94"/>
      <c r="M1540" s="69"/>
      <c r="N1540" s="68">
        <v>0</v>
      </c>
      <c r="O1540" s="23"/>
      <c r="P1540" s="23"/>
      <c r="Q1540" s="23"/>
      <c r="R1540" s="23"/>
      <c r="S1540" s="23"/>
      <c r="T1540" s="69"/>
      <c r="U1540" s="291">
        <f t="shared" si="512"/>
        <v>5100</v>
      </c>
      <c r="V1540" s="121">
        <v>2500</v>
      </c>
      <c r="W1540" s="122">
        <f>+U1540-V1540</f>
        <v>2600</v>
      </c>
      <c r="X1540" s="122">
        <f>+W1540-Y1540</f>
        <v>1450</v>
      </c>
      <c r="Y1540" s="122">
        <f>(U1540-5000)/2+1100</f>
        <v>1150</v>
      </c>
      <c r="Z1540" s="122">
        <f>+V1540*F1540</f>
        <v>37500</v>
      </c>
      <c r="AA1540" s="122">
        <f>+X1540*F1540</f>
        <v>21750</v>
      </c>
      <c r="AB1540" s="123">
        <f>+Y1540*F1540</f>
        <v>17250</v>
      </c>
    </row>
    <row r="1541" spans="1:28" x14ac:dyDescent="0.25">
      <c r="A1541" s="23"/>
      <c r="B1541" s="31">
        <v>42392</v>
      </c>
      <c r="C1541" s="16">
        <v>46729</v>
      </c>
      <c r="D1541" s="23">
        <v>10425</v>
      </c>
      <c r="E1541" s="23" t="s">
        <v>113</v>
      </c>
      <c r="F1541" s="23">
        <v>14</v>
      </c>
      <c r="G1541" s="231"/>
      <c r="H1541" s="23" t="s">
        <v>50</v>
      </c>
      <c r="I1541" s="23"/>
      <c r="J1541" s="23"/>
      <c r="K1541" s="23"/>
      <c r="L1541" s="23">
        <v>0</v>
      </c>
      <c r="M1541" s="69"/>
      <c r="N1541" s="68">
        <v>0</v>
      </c>
      <c r="O1541" s="23"/>
      <c r="P1541" s="23"/>
      <c r="Q1541" s="23"/>
      <c r="R1541" s="23"/>
      <c r="S1541" s="23"/>
      <c r="T1541" s="69"/>
    </row>
    <row r="1542" spans="1:28" ht="15.75" thickBot="1" x14ac:dyDescent="0.3">
      <c r="A1542" s="23"/>
      <c r="B1542" s="41">
        <v>42392</v>
      </c>
      <c r="C1542" s="572">
        <v>46730</v>
      </c>
      <c r="D1542" s="32"/>
      <c r="E1542" s="32" t="s">
        <v>846</v>
      </c>
      <c r="F1542" s="24">
        <v>17</v>
      </c>
      <c r="G1542" s="234">
        <v>86700</v>
      </c>
      <c r="H1542" s="77" t="s">
        <v>672</v>
      </c>
      <c r="I1542" s="78">
        <v>0</v>
      </c>
      <c r="J1542" s="23"/>
      <c r="K1542" s="23"/>
      <c r="L1542" s="32"/>
      <c r="M1542" s="69"/>
      <c r="N1542" s="68">
        <v>0</v>
      </c>
      <c r="O1542" s="23"/>
      <c r="P1542" s="23"/>
      <c r="Q1542" s="23"/>
      <c r="R1542" s="23"/>
      <c r="S1542" s="23"/>
      <c r="T1542" s="69"/>
      <c r="U1542" s="291">
        <f t="shared" ref="U1542:U1544" si="513">+G1542/F1542</f>
        <v>5100</v>
      </c>
      <c r="V1542" s="121">
        <v>2500</v>
      </c>
      <c r="W1542" s="122">
        <f t="shared" ref="W1542:W1553" si="514">+U1542-V1542</f>
        <v>2600</v>
      </c>
      <c r="X1542" s="122">
        <f t="shared" ref="X1542:X1553" si="515">+W1542-Y1542</f>
        <v>1450</v>
      </c>
      <c r="Y1542" s="122">
        <f>(U1542-5000)/2+1100</f>
        <v>1150</v>
      </c>
      <c r="Z1542" s="122">
        <f t="shared" ref="Z1542:Z1553" si="516">+V1542*F1542</f>
        <v>42500</v>
      </c>
      <c r="AA1542" s="122">
        <f t="shared" ref="AA1542:AA1553" si="517">+X1542*F1542</f>
        <v>24650</v>
      </c>
      <c r="AB1542" s="123">
        <f t="shared" ref="AB1542:AB1553" si="518">+Y1542*F1542</f>
        <v>19550</v>
      </c>
    </row>
    <row r="1543" spans="1:28" ht="15.75" thickBot="1" x14ac:dyDescent="0.3">
      <c r="A1543" s="94"/>
      <c r="B1543" s="550">
        <v>42392</v>
      </c>
      <c r="C1543" s="544">
        <v>46731</v>
      </c>
      <c r="D1543" s="23"/>
      <c r="E1543" s="94" t="s">
        <v>179</v>
      </c>
      <c r="F1543" s="56">
        <v>15</v>
      </c>
      <c r="G1543" s="232">
        <v>76500</v>
      </c>
      <c r="H1543" s="106" t="s">
        <v>672</v>
      </c>
      <c r="I1543" s="68">
        <v>0</v>
      </c>
      <c r="J1543" s="23"/>
      <c r="K1543" s="23"/>
      <c r="L1543" s="23"/>
      <c r="M1543" s="69"/>
      <c r="N1543" s="68"/>
      <c r="O1543" s="23">
        <v>0</v>
      </c>
      <c r="P1543" s="23"/>
      <c r="Q1543" s="23"/>
      <c r="R1543" s="23"/>
      <c r="S1543" s="23"/>
      <c r="T1543" s="69"/>
      <c r="U1543" s="291">
        <f t="shared" si="513"/>
        <v>5100</v>
      </c>
      <c r="V1543" s="121">
        <v>2500</v>
      </c>
      <c r="W1543" s="122">
        <f t="shared" si="514"/>
        <v>2600</v>
      </c>
      <c r="X1543" s="122">
        <f t="shared" si="515"/>
        <v>1450</v>
      </c>
      <c r="Y1543" s="122">
        <f>(U1543-5000)/2+1100</f>
        <v>1150</v>
      </c>
      <c r="Z1543" s="122">
        <f t="shared" si="516"/>
        <v>37500</v>
      </c>
      <c r="AA1543" s="122">
        <f t="shared" si="517"/>
        <v>21750</v>
      </c>
      <c r="AB1543" s="123">
        <f t="shared" si="518"/>
        <v>17250</v>
      </c>
    </row>
    <row r="1544" spans="1:28" ht="15.75" thickBot="1" x14ac:dyDescent="0.3">
      <c r="A1544" s="23"/>
      <c r="B1544" s="31">
        <v>42392</v>
      </c>
      <c r="C1544" s="240">
        <v>46732</v>
      </c>
      <c r="D1544" s="577"/>
      <c r="E1544" s="23" t="s">
        <v>834</v>
      </c>
      <c r="F1544" s="23">
        <v>8</v>
      </c>
      <c r="G1544" s="231">
        <v>48800</v>
      </c>
      <c r="H1544" s="23" t="s">
        <v>839</v>
      </c>
      <c r="I1544" s="577"/>
      <c r="J1544" s="23">
        <v>0</v>
      </c>
      <c r="K1544" s="23"/>
      <c r="L1544" s="23"/>
      <c r="M1544" s="69"/>
      <c r="N1544" s="68">
        <v>0</v>
      </c>
      <c r="O1544" s="23"/>
      <c r="P1544" s="23"/>
      <c r="Q1544" s="23"/>
      <c r="R1544" s="23"/>
      <c r="S1544" s="23"/>
      <c r="T1544" s="69"/>
      <c r="U1544" s="291">
        <f t="shared" si="513"/>
        <v>6100</v>
      </c>
      <c r="V1544" s="121">
        <v>2500</v>
      </c>
      <c r="W1544" s="122">
        <f t="shared" si="514"/>
        <v>3600</v>
      </c>
      <c r="X1544" s="122">
        <f t="shared" si="515"/>
        <v>2167</v>
      </c>
      <c r="Y1544" s="122">
        <f>((U1544-5000)-434)/2+1100</f>
        <v>1433</v>
      </c>
      <c r="Z1544" s="122">
        <f t="shared" si="516"/>
        <v>20000</v>
      </c>
      <c r="AA1544" s="122">
        <f t="shared" si="517"/>
        <v>17336</v>
      </c>
      <c r="AB1544" s="123">
        <f t="shared" si="518"/>
        <v>11464</v>
      </c>
    </row>
    <row r="1545" spans="1:28" ht="15.75" thickBot="1" x14ac:dyDescent="0.3">
      <c r="A1545" s="116"/>
      <c r="B1545" s="550">
        <v>42392</v>
      </c>
      <c r="C1545" s="572">
        <v>46733</v>
      </c>
      <c r="D1545" s="23"/>
      <c r="E1545" s="116" t="s">
        <v>761</v>
      </c>
      <c r="F1545" s="233">
        <v>29</v>
      </c>
      <c r="G1545" s="557">
        <v>147900</v>
      </c>
      <c r="H1545" s="558" t="s">
        <v>672</v>
      </c>
      <c r="I1545" s="68">
        <v>0</v>
      </c>
      <c r="J1545" s="23"/>
      <c r="K1545" s="23"/>
      <c r="L1545" s="23"/>
      <c r="M1545" s="69"/>
      <c r="N1545" s="68">
        <v>0</v>
      </c>
      <c r="O1545" s="23"/>
      <c r="P1545" s="23"/>
      <c r="Q1545" s="23"/>
      <c r="R1545" s="23"/>
      <c r="S1545" s="23"/>
      <c r="T1545" s="69"/>
      <c r="U1545" s="291">
        <f t="shared" ref="U1545:U1546" si="519">+G1545/F1545</f>
        <v>5100</v>
      </c>
      <c r="V1545" s="121">
        <v>2500</v>
      </c>
      <c r="W1545" s="122">
        <f t="shared" si="514"/>
        <v>2600</v>
      </c>
      <c r="X1545" s="122">
        <f t="shared" si="515"/>
        <v>1450</v>
      </c>
      <c r="Y1545" s="122">
        <f>(U1545-5000)/2+1100</f>
        <v>1150</v>
      </c>
      <c r="Z1545" s="122">
        <f t="shared" si="516"/>
        <v>72500</v>
      </c>
      <c r="AA1545" s="122">
        <f t="shared" si="517"/>
        <v>42050</v>
      </c>
      <c r="AB1545" s="123">
        <f t="shared" si="518"/>
        <v>33350</v>
      </c>
    </row>
    <row r="1546" spans="1:28" ht="15.75" thickBot="1" x14ac:dyDescent="0.3">
      <c r="A1546" s="23"/>
      <c r="B1546" s="31">
        <v>42392</v>
      </c>
      <c r="C1546" s="240">
        <v>46734</v>
      </c>
      <c r="D1546" s="577"/>
      <c r="E1546" s="23" t="s">
        <v>835</v>
      </c>
      <c r="F1546" s="23">
        <v>15</v>
      </c>
      <c r="G1546" s="231">
        <v>91500</v>
      </c>
      <c r="H1546" s="23" t="s">
        <v>839</v>
      </c>
      <c r="I1546" s="577"/>
      <c r="J1546" s="23">
        <v>0</v>
      </c>
      <c r="K1546" s="23"/>
      <c r="L1546" s="23"/>
      <c r="M1546" s="69"/>
      <c r="N1546" s="68">
        <v>0</v>
      </c>
      <c r="O1546" s="23"/>
      <c r="P1546" s="23"/>
      <c r="Q1546" s="23"/>
      <c r="R1546" s="23"/>
      <c r="S1546" s="23"/>
      <c r="T1546" s="69"/>
      <c r="U1546" s="291">
        <f t="shared" si="519"/>
        <v>6100</v>
      </c>
      <c r="V1546" s="121">
        <v>2500</v>
      </c>
      <c r="W1546" s="122">
        <f t="shared" si="514"/>
        <v>3600</v>
      </c>
      <c r="X1546" s="122">
        <f t="shared" si="515"/>
        <v>2167</v>
      </c>
      <c r="Y1546" s="122">
        <f>((U1546-5000)-434)/2+1100</f>
        <v>1433</v>
      </c>
      <c r="Z1546" s="122">
        <f t="shared" si="516"/>
        <v>37500</v>
      </c>
      <c r="AA1546" s="122">
        <f t="shared" si="517"/>
        <v>32505</v>
      </c>
      <c r="AB1546" s="123">
        <f t="shared" si="518"/>
        <v>21495</v>
      </c>
    </row>
    <row r="1547" spans="1:28" ht="15.75" thickBot="1" x14ac:dyDescent="0.3">
      <c r="A1547" s="116"/>
      <c r="B1547" s="550">
        <v>42392</v>
      </c>
      <c r="C1547" s="572">
        <v>46735</v>
      </c>
      <c r="D1547" s="23"/>
      <c r="E1547" s="116" t="s">
        <v>874</v>
      </c>
      <c r="F1547" s="233">
        <v>15</v>
      </c>
      <c r="G1547" s="557">
        <v>76500</v>
      </c>
      <c r="H1547" s="558" t="s">
        <v>672</v>
      </c>
      <c r="I1547" s="68">
        <v>0</v>
      </c>
      <c r="J1547" s="23"/>
      <c r="K1547" s="23"/>
      <c r="L1547" s="23"/>
      <c r="M1547" s="69"/>
      <c r="N1547" s="68"/>
      <c r="O1547" s="23">
        <v>0</v>
      </c>
      <c r="P1547" s="23"/>
      <c r="Q1547" s="23"/>
      <c r="R1547" s="23"/>
      <c r="S1547" s="23"/>
      <c r="T1547" s="69"/>
      <c r="U1547" s="291">
        <f t="shared" ref="U1547:U1550" si="520">+G1547/F1547</f>
        <v>5100</v>
      </c>
      <c r="V1547" s="121">
        <v>2500</v>
      </c>
      <c r="W1547" s="122">
        <f t="shared" si="514"/>
        <v>2600</v>
      </c>
      <c r="X1547" s="122">
        <f t="shared" si="515"/>
        <v>1450</v>
      </c>
      <c r="Y1547" s="122">
        <f>(U1547-5000)/2+1100</f>
        <v>1150</v>
      </c>
      <c r="Z1547" s="122">
        <f t="shared" si="516"/>
        <v>37500</v>
      </c>
      <c r="AA1547" s="122">
        <f t="shared" si="517"/>
        <v>21750</v>
      </c>
      <c r="AB1547" s="123">
        <f t="shared" si="518"/>
        <v>17250</v>
      </c>
    </row>
    <row r="1548" spans="1:28" ht="15.75" thickBot="1" x14ac:dyDescent="0.3">
      <c r="A1548" s="23"/>
      <c r="B1548" s="31">
        <v>42392</v>
      </c>
      <c r="C1548" s="240">
        <v>46736</v>
      </c>
      <c r="D1548" s="577"/>
      <c r="E1548" s="23" t="s">
        <v>67</v>
      </c>
      <c r="F1548" s="23">
        <v>15</v>
      </c>
      <c r="G1548" s="231">
        <v>85000</v>
      </c>
      <c r="H1548" s="23" t="s">
        <v>25</v>
      </c>
      <c r="I1548" s="577">
        <v>0</v>
      </c>
      <c r="J1548" s="23"/>
      <c r="K1548" s="23"/>
      <c r="L1548" s="23"/>
      <c r="M1548" s="69"/>
      <c r="N1548" s="68">
        <v>0</v>
      </c>
      <c r="O1548" s="23"/>
      <c r="P1548" s="23"/>
      <c r="Q1548" s="23"/>
      <c r="R1548" s="23"/>
      <c r="S1548" s="23"/>
      <c r="T1548" s="69">
        <v>2099</v>
      </c>
      <c r="U1548" s="291">
        <f t="shared" si="520"/>
        <v>5666.666666666667</v>
      </c>
      <c r="V1548" s="121">
        <v>2500</v>
      </c>
      <c r="W1548" s="122">
        <f t="shared" si="514"/>
        <v>3166.666666666667</v>
      </c>
      <c r="X1548" s="122">
        <f t="shared" si="515"/>
        <v>1733.3333333333335</v>
      </c>
      <c r="Y1548" s="122">
        <f>(U1548-5000)/2+1100</f>
        <v>1433.3333333333335</v>
      </c>
      <c r="Z1548" s="122">
        <f t="shared" si="516"/>
        <v>37500</v>
      </c>
      <c r="AA1548" s="122">
        <f t="shared" si="517"/>
        <v>26000.000000000004</v>
      </c>
      <c r="AB1548" s="123">
        <f t="shared" si="518"/>
        <v>21500.000000000004</v>
      </c>
    </row>
    <row r="1549" spans="1:28" ht="15.75" thickBot="1" x14ac:dyDescent="0.3">
      <c r="A1549" s="116"/>
      <c r="B1549" s="550">
        <v>42392</v>
      </c>
      <c r="C1549" s="572">
        <v>46737</v>
      </c>
      <c r="D1549" s="23"/>
      <c r="E1549" s="116" t="s">
        <v>848</v>
      </c>
      <c r="F1549" s="116">
        <v>15</v>
      </c>
      <c r="G1549" s="557">
        <v>79275</v>
      </c>
      <c r="H1549" s="558" t="s">
        <v>402</v>
      </c>
      <c r="I1549" s="68">
        <v>0</v>
      </c>
      <c r="J1549" s="23"/>
      <c r="K1549" s="23"/>
      <c r="L1549" s="23"/>
      <c r="M1549" s="69"/>
      <c r="N1549" s="68"/>
      <c r="O1549" s="23">
        <v>0</v>
      </c>
      <c r="P1549" s="23"/>
      <c r="Q1549" s="23"/>
      <c r="R1549" s="23"/>
      <c r="S1549" s="23"/>
      <c r="T1549" s="69"/>
      <c r="U1549" s="291">
        <f t="shared" si="520"/>
        <v>5285</v>
      </c>
      <c r="V1549" s="121">
        <v>2500</v>
      </c>
      <c r="W1549" s="122">
        <f t="shared" si="514"/>
        <v>2785</v>
      </c>
      <c r="X1549" s="122">
        <f t="shared" si="515"/>
        <v>1542.5</v>
      </c>
      <c r="Y1549" s="122">
        <f>(U1549-5000)/2+1100</f>
        <v>1242.5</v>
      </c>
      <c r="Z1549" s="122">
        <f t="shared" si="516"/>
        <v>37500</v>
      </c>
      <c r="AA1549" s="122">
        <f t="shared" si="517"/>
        <v>23137.5</v>
      </c>
      <c r="AB1549" s="123">
        <f t="shared" si="518"/>
        <v>18637.5</v>
      </c>
    </row>
    <row r="1550" spans="1:28" ht="15.75" thickBot="1" x14ac:dyDescent="0.3">
      <c r="A1550" s="94"/>
      <c r="B1550" s="549">
        <v>42392</v>
      </c>
      <c r="C1550" s="544">
        <v>46738</v>
      </c>
      <c r="D1550" s="577"/>
      <c r="E1550" s="94" t="s">
        <v>836</v>
      </c>
      <c r="F1550" s="94">
        <v>8</v>
      </c>
      <c r="G1550" s="232">
        <v>48800</v>
      </c>
      <c r="H1550" s="94" t="s">
        <v>839</v>
      </c>
      <c r="I1550" s="577"/>
      <c r="J1550" s="23">
        <v>0</v>
      </c>
      <c r="K1550" s="23"/>
      <c r="L1550" s="23"/>
      <c r="M1550" s="69"/>
      <c r="N1550" s="68">
        <v>0</v>
      </c>
      <c r="O1550" s="23"/>
      <c r="P1550" s="23"/>
      <c r="Q1550" s="23"/>
      <c r="R1550" s="23"/>
      <c r="S1550" s="23"/>
      <c r="T1550" s="69"/>
      <c r="U1550" s="291">
        <f t="shared" si="520"/>
        <v>6100</v>
      </c>
      <c r="V1550" s="121">
        <v>2500</v>
      </c>
      <c r="W1550" s="122">
        <f t="shared" si="514"/>
        <v>3600</v>
      </c>
      <c r="X1550" s="122">
        <f t="shared" si="515"/>
        <v>2167</v>
      </c>
      <c r="Y1550" s="122">
        <f>((U1550-5000)-434)/2+1100</f>
        <v>1433</v>
      </c>
      <c r="Z1550" s="122">
        <f t="shared" si="516"/>
        <v>20000</v>
      </c>
      <c r="AA1550" s="122">
        <f t="shared" si="517"/>
        <v>17336</v>
      </c>
      <c r="AB1550" s="123">
        <f t="shared" si="518"/>
        <v>11464</v>
      </c>
    </row>
    <row r="1551" spans="1:28" ht="15.75" thickBot="1" x14ac:dyDescent="0.3">
      <c r="A1551" s="23"/>
      <c r="B1551" s="31">
        <v>42392</v>
      </c>
      <c r="C1551" s="240">
        <v>46739</v>
      </c>
      <c r="D1551" s="577"/>
      <c r="E1551" s="23" t="s">
        <v>148</v>
      </c>
      <c r="F1551" s="23">
        <v>15</v>
      </c>
      <c r="G1551" s="231">
        <v>85000</v>
      </c>
      <c r="H1551" s="23" t="s">
        <v>25</v>
      </c>
      <c r="I1551" s="577">
        <v>0</v>
      </c>
      <c r="J1551" s="23"/>
      <c r="K1551" s="23"/>
      <c r="L1551" s="23"/>
      <c r="M1551" s="69"/>
      <c r="N1551" s="68"/>
      <c r="O1551" s="23">
        <v>0</v>
      </c>
      <c r="P1551" s="23"/>
      <c r="Q1551" s="23"/>
      <c r="R1551" s="23"/>
      <c r="S1551" s="23"/>
      <c r="T1551" s="69">
        <v>2101</v>
      </c>
      <c r="U1551" s="291">
        <f t="shared" ref="U1551" si="521">+G1551/F1551</f>
        <v>5666.666666666667</v>
      </c>
      <c r="V1551" s="121">
        <v>2500</v>
      </c>
      <c r="W1551" s="122">
        <f t="shared" si="514"/>
        <v>3166.666666666667</v>
      </c>
      <c r="X1551" s="122">
        <f t="shared" si="515"/>
        <v>1733.3333333333335</v>
      </c>
      <c r="Y1551" s="122">
        <f>(U1551-5000)/2+1100</f>
        <v>1433.3333333333335</v>
      </c>
      <c r="Z1551" s="122">
        <f t="shared" si="516"/>
        <v>37500</v>
      </c>
      <c r="AA1551" s="122">
        <f t="shared" si="517"/>
        <v>26000.000000000004</v>
      </c>
      <c r="AB1551" s="123">
        <f t="shared" si="518"/>
        <v>21500.000000000004</v>
      </c>
    </row>
    <row r="1552" spans="1:28" ht="15.75" thickBot="1" x14ac:dyDescent="0.3">
      <c r="A1552" s="23"/>
      <c r="B1552" s="31">
        <v>42392</v>
      </c>
      <c r="C1552" s="240">
        <v>46740</v>
      </c>
      <c r="D1552" s="577"/>
      <c r="E1552" s="23" t="s">
        <v>379</v>
      </c>
      <c r="F1552" s="23">
        <v>7</v>
      </c>
      <c r="G1552" s="231">
        <v>39662</v>
      </c>
      <c r="H1552" s="23" t="s">
        <v>25</v>
      </c>
      <c r="I1552" s="577">
        <v>0</v>
      </c>
      <c r="J1552" s="23"/>
      <c r="K1552" s="23"/>
      <c r="L1552" s="23"/>
      <c r="M1552" s="69"/>
      <c r="N1552" s="68">
        <v>0</v>
      </c>
      <c r="O1552" s="23"/>
      <c r="P1552" s="23"/>
      <c r="Q1552" s="23"/>
      <c r="R1552" s="23"/>
      <c r="S1552" s="23"/>
      <c r="T1552" s="69">
        <v>2100</v>
      </c>
      <c r="U1552" s="291">
        <f t="shared" ref="U1552:U1553" si="522">+G1552/F1552</f>
        <v>5666</v>
      </c>
      <c r="V1552" s="121">
        <v>2500</v>
      </c>
      <c r="W1552" s="122">
        <f t="shared" si="514"/>
        <v>3166</v>
      </c>
      <c r="X1552" s="122">
        <f t="shared" si="515"/>
        <v>1733</v>
      </c>
      <c r="Y1552" s="122">
        <f>(U1552-5000)/2+1100</f>
        <v>1433</v>
      </c>
      <c r="Z1552" s="122">
        <f t="shared" si="516"/>
        <v>17500</v>
      </c>
      <c r="AA1552" s="122">
        <f t="shared" si="517"/>
        <v>12131</v>
      </c>
      <c r="AB1552" s="123">
        <f t="shared" si="518"/>
        <v>10031</v>
      </c>
    </row>
    <row r="1553" spans="1:28" ht="15.75" thickBot="1" x14ac:dyDescent="0.3">
      <c r="A1553" s="23"/>
      <c r="B1553" s="549">
        <v>42392</v>
      </c>
      <c r="C1553" s="544">
        <v>46741</v>
      </c>
      <c r="D1553" s="155"/>
      <c r="E1553" s="94" t="s">
        <v>833</v>
      </c>
      <c r="F1553" s="94">
        <v>15</v>
      </c>
      <c r="G1553" s="232">
        <v>85000</v>
      </c>
      <c r="H1553" s="94" t="s">
        <v>25</v>
      </c>
      <c r="I1553" s="155">
        <v>0</v>
      </c>
      <c r="J1553" s="23"/>
      <c r="K1553" s="23"/>
      <c r="L1553" s="94"/>
      <c r="M1553" s="69"/>
      <c r="N1553" s="68"/>
      <c r="O1553" s="23">
        <v>0</v>
      </c>
      <c r="P1553" s="23"/>
      <c r="Q1553" s="23"/>
      <c r="R1553" s="23"/>
      <c r="S1553" s="23"/>
      <c r="T1553" s="69">
        <v>2102</v>
      </c>
      <c r="U1553" s="291">
        <f t="shared" si="522"/>
        <v>5666.666666666667</v>
      </c>
      <c r="V1553" s="121">
        <v>2500</v>
      </c>
      <c r="W1553" s="122">
        <f t="shared" si="514"/>
        <v>3166.666666666667</v>
      </c>
      <c r="X1553" s="122">
        <f t="shared" si="515"/>
        <v>1733.3333333333335</v>
      </c>
      <c r="Y1553" s="122">
        <f>(U1553-5000)/2+1100</f>
        <v>1433.3333333333335</v>
      </c>
      <c r="Z1553" s="122">
        <f t="shared" si="516"/>
        <v>37500</v>
      </c>
      <c r="AA1553" s="122">
        <f t="shared" si="517"/>
        <v>26000.000000000004</v>
      </c>
      <c r="AB1553" s="123">
        <f t="shared" si="518"/>
        <v>21500.000000000004</v>
      </c>
    </row>
    <row r="1554" spans="1:28" x14ac:dyDescent="0.25">
      <c r="A1554" s="32"/>
      <c r="B1554" s="31">
        <v>42392</v>
      </c>
      <c r="C1554" s="16">
        <v>46742</v>
      </c>
      <c r="D1554" s="23">
        <v>10429</v>
      </c>
      <c r="E1554" s="23" t="s">
        <v>202</v>
      </c>
      <c r="F1554" s="23">
        <v>14</v>
      </c>
      <c r="G1554" s="231"/>
      <c r="H1554" s="23" t="s">
        <v>50</v>
      </c>
      <c r="I1554" s="23">
        <v>0</v>
      </c>
      <c r="J1554" s="23"/>
      <c r="K1554" s="23"/>
      <c r="L1554" s="23"/>
      <c r="M1554" s="69"/>
      <c r="N1554" s="68"/>
      <c r="O1554" s="23">
        <v>0</v>
      </c>
      <c r="P1554" s="23"/>
      <c r="Q1554" s="23"/>
      <c r="R1554" s="23"/>
      <c r="S1554" s="23"/>
      <c r="T1554" s="69"/>
    </row>
    <row r="1555" spans="1:28" ht="15.75" thickBot="1" x14ac:dyDescent="0.3">
      <c r="A1555" s="23"/>
      <c r="B1555" s="41">
        <v>42392</v>
      </c>
      <c r="C1555" s="350">
        <v>46743</v>
      </c>
      <c r="D1555" s="32"/>
      <c r="E1555" s="32" t="s">
        <v>671</v>
      </c>
      <c r="F1555" s="24">
        <v>15</v>
      </c>
      <c r="G1555" s="234">
        <v>76500</v>
      </c>
      <c r="H1555" s="77" t="s">
        <v>672</v>
      </c>
      <c r="I1555" s="78">
        <v>0</v>
      </c>
      <c r="J1555" s="23"/>
      <c r="K1555" s="23"/>
      <c r="L1555" s="32"/>
      <c r="M1555" s="69"/>
      <c r="N1555" s="68"/>
      <c r="O1555" s="23">
        <v>0</v>
      </c>
      <c r="P1555" s="23"/>
      <c r="Q1555" s="23"/>
      <c r="R1555" s="23"/>
      <c r="S1555" s="23"/>
      <c r="T1555" s="69"/>
      <c r="U1555" s="291">
        <f t="shared" ref="U1555:U1563" si="523">+G1555/F1555</f>
        <v>5100</v>
      </c>
      <c r="V1555" s="121">
        <v>2500</v>
      </c>
      <c r="W1555" s="122">
        <f t="shared" ref="W1555:W1571" si="524">+U1555-V1555</f>
        <v>2600</v>
      </c>
      <c r="X1555" s="122">
        <f t="shared" ref="X1555:X1562" si="525">+W1555-Y1555</f>
        <v>1450</v>
      </c>
      <c r="Y1555" s="122">
        <f t="shared" ref="Y1555:Y1571" si="526">(U1555-5000)/2+1100</f>
        <v>1150</v>
      </c>
      <c r="Z1555" s="122">
        <f t="shared" ref="Z1555:Z1571" si="527">+V1555*F1555</f>
        <v>37500</v>
      </c>
      <c r="AA1555" s="122">
        <f t="shared" ref="AA1555:AA1571" si="528">+X1555*F1555</f>
        <v>21750</v>
      </c>
      <c r="AB1555" s="123">
        <f t="shared" ref="AB1555:AB1571" si="529">+Y1555*F1555</f>
        <v>17250</v>
      </c>
    </row>
    <row r="1556" spans="1:28" ht="15.75" thickBot="1" x14ac:dyDescent="0.3">
      <c r="A1556" s="42"/>
      <c r="B1556" s="43">
        <v>42392</v>
      </c>
      <c r="C1556" s="543">
        <v>46744</v>
      </c>
      <c r="D1556" s="42"/>
      <c r="E1556" s="42" t="s">
        <v>826</v>
      </c>
      <c r="F1556" s="42">
        <v>15</v>
      </c>
      <c r="G1556" s="235">
        <v>79275</v>
      </c>
      <c r="H1556" s="236" t="s">
        <v>402</v>
      </c>
      <c r="I1556" s="70">
        <v>0</v>
      </c>
      <c r="J1556" s="42"/>
      <c r="K1556" s="42"/>
      <c r="L1556" s="42"/>
      <c r="M1556" s="71"/>
      <c r="N1556" s="70">
        <v>0</v>
      </c>
      <c r="O1556" s="42"/>
      <c r="P1556" s="42"/>
      <c r="Q1556" s="42"/>
      <c r="R1556" s="42"/>
      <c r="S1556" s="42"/>
      <c r="T1556" s="71"/>
      <c r="U1556" s="291">
        <f t="shared" si="523"/>
        <v>5285</v>
      </c>
      <c r="V1556" s="121">
        <v>2500</v>
      </c>
      <c r="W1556" s="122">
        <f t="shared" si="524"/>
        <v>2785</v>
      </c>
      <c r="X1556" s="122">
        <f t="shared" si="525"/>
        <v>1542.5</v>
      </c>
      <c r="Y1556" s="122">
        <f t="shared" si="526"/>
        <v>1242.5</v>
      </c>
      <c r="Z1556" s="122">
        <f t="shared" si="527"/>
        <v>37500</v>
      </c>
      <c r="AA1556" s="122">
        <f t="shared" si="528"/>
        <v>23137.5</v>
      </c>
      <c r="AB1556" s="123">
        <f t="shared" si="529"/>
        <v>18637.5</v>
      </c>
    </row>
    <row r="1557" spans="1:28" ht="15.75" thickBot="1" x14ac:dyDescent="0.3">
      <c r="A1557" s="116"/>
      <c r="B1557" s="550">
        <v>42394</v>
      </c>
      <c r="C1557" s="572">
        <v>46745</v>
      </c>
      <c r="D1557" s="32"/>
      <c r="E1557" s="116" t="s">
        <v>634</v>
      </c>
      <c r="F1557" s="233">
        <v>15</v>
      </c>
      <c r="G1557" s="557">
        <v>76500</v>
      </c>
      <c r="H1557" s="558" t="s">
        <v>672</v>
      </c>
      <c r="I1557" s="78">
        <v>0</v>
      </c>
      <c r="J1557" s="32"/>
      <c r="K1557" s="32"/>
      <c r="L1557" s="32"/>
      <c r="M1557" s="80"/>
      <c r="N1557" s="78"/>
      <c r="O1557" s="32">
        <v>0</v>
      </c>
      <c r="P1557" s="32"/>
      <c r="Q1557" s="32"/>
      <c r="R1557" s="32"/>
      <c r="S1557" s="32"/>
      <c r="T1557" s="80"/>
      <c r="U1557" s="291">
        <f t="shared" si="523"/>
        <v>5100</v>
      </c>
      <c r="V1557" s="121">
        <v>2500</v>
      </c>
      <c r="W1557" s="122">
        <f t="shared" si="524"/>
        <v>2600</v>
      </c>
      <c r="X1557" s="122">
        <f t="shared" si="525"/>
        <v>1450</v>
      </c>
      <c r="Y1557" s="122">
        <f t="shared" si="526"/>
        <v>1150</v>
      </c>
      <c r="Z1557" s="122">
        <f t="shared" si="527"/>
        <v>37500</v>
      </c>
      <c r="AA1557" s="122">
        <f t="shared" si="528"/>
        <v>21750</v>
      </c>
      <c r="AB1557" s="123">
        <f t="shared" si="529"/>
        <v>17250</v>
      </c>
    </row>
    <row r="1558" spans="1:28" ht="15.75" thickBot="1" x14ac:dyDescent="0.3">
      <c r="A1558" s="23"/>
      <c r="B1558" s="31">
        <v>42394</v>
      </c>
      <c r="C1558" s="240">
        <v>46746</v>
      </c>
      <c r="D1558" s="577"/>
      <c r="E1558" s="23" t="s">
        <v>62</v>
      </c>
      <c r="F1558" s="23">
        <v>7</v>
      </c>
      <c r="G1558" s="231">
        <v>39662</v>
      </c>
      <c r="H1558" s="23" t="s">
        <v>25</v>
      </c>
      <c r="I1558" s="577">
        <v>0</v>
      </c>
      <c r="J1558" s="23"/>
      <c r="K1558" s="23"/>
      <c r="L1558" s="23"/>
      <c r="M1558" s="69"/>
      <c r="N1558" s="68">
        <v>0</v>
      </c>
      <c r="O1558" s="23"/>
      <c r="P1558" s="23"/>
      <c r="Q1558" s="23"/>
      <c r="R1558" s="23"/>
      <c r="S1558" s="23"/>
      <c r="T1558" s="69">
        <v>2103</v>
      </c>
      <c r="U1558" s="291">
        <f t="shared" si="523"/>
        <v>5666</v>
      </c>
      <c r="V1558" s="121">
        <v>2500</v>
      </c>
      <c r="W1558" s="122">
        <f t="shared" si="524"/>
        <v>3166</v>
      </c>
      <c r="X1558" s="122">
        <f t="shared" si="525"/>
        <v>1733</v>
      </c>
      <c r="Y1558" s="122">
        <f t="shared" si="526"/>
        <v>1433</v>
      </c>
      <c r="Z1558" s="122">
        <f t="shared" si="527"/>
        <v>17500</v>
      </c>
      <c r="AA1558" s="122">
        <f t="shared" si="528"/>
        <v>12131</v>
      </c>
      <c r="AB1558" s="123">
        <f t="shared" si="529"/>
        <v>10031</v>
      </c>
    </row>
    <row r="1559" spans="1:28" ht="15.75" thickBot="1" x14ac:dyDescent="0.3">
      <c r="A1559" s="116"/>
      <c r="B1559" s="550">
        <v>42394</v>
      </c>
      <c r="C1559" s="572">
        <v>46747</v>
      </c>
      <c r="D1559" s="23"/>
      <c r="E1559" s="116" t="s">
        <v>167</v>
      </c>
      <c r="F1559" s="233">
        <v>15</v>
      </c>
      <c r="G1559" s="557">
        <v>76500</v>
      </c>
      <c r="H1559" s="558" t="s">
        <v>672</v>
      </c>
      <c r="I1559" s="68">
        <v>0</v>
      </c>
      <c r="J1559" s="23"/>
      <c r="K1559" s="23"/>
      <c r="L1559" s="23"/>
      <c r="M1559" s="69"/>
      <c r="N1559" s="68"/>
      <c r="O1559" s="23">
        <v>0</v>
      </c>
      <c r="P1559" s="23"/>
      <c r="Q1559" s="23"/>
      <c r="R1559" s="23"/>
      <c r="S1559" s="23"/>
      <c r="T1559" s="69"/>
      <c r="U1559" s="291">
        <f t="shared" si="523"/>
        <v>5100</v>
      </c>
      <c r="V1559" s="121">
        <v>2500</v>
      </c>
      <c r="W1559" s="122">
        <f t="shared" si="524"/>
        <v>2600</v>
      </c>
      <c r="X1559" s="122">
        <f t="shared" si="525"/>
        <v>1450</v>
      </c>
      <c r="Y1559" s="122">
        <f t="shared" si="526"/>
        <v>1150</v>
      </c>
      <c r="Z1559" s="122">
        <f t="shared" si="527"/>
        <v>37500</v>
      </c>
      <c r="AA1559" s="122">
        <f t="shared" si="528"/>
        <v>21750</v>
      </c>
      <c r="AB1559" s="123">
        <f t="shared" si="529"/>
        <v>17250</v>
      </c>
    </row>
    <row r="1560" spans="1:28" ht="15.75" thickBot="1" x14ac:dyDescent="0.3">
      <c r="A1560" s="23"/>
      <c r="B1560" s="31">
        <v>42394</v>
      </c>
      <c r="C1560" s="240">
        <v>46748</v>
      </c>
      <c r="D1560" s="577"/>
      <c r="E1560" s="23" t="s">
        <v>63</v>
      </c>
      <c r="F1560" s="23">
        <v>7</v>
      </c>
      <c r="G1560" s="231">
        <v>39662</v>
      </c>
      <c r="H1560" s="23" t="s">
        <v>25</v>
      </c>
      <c r="I1560" s="577">
        <v>0</v>
      </c>
      <c r="J1560" s="23"/>
      <c r="K1560" s="23"/>
      <c r="L1560" s="23"/>
      <c r="M1560" s="69"/>
      <c r="N1560" s="68">
        <v>0</v>
      </c>
      <c r="O1560" s="23"/>
      <c r="P1560" s="23"/>
      <c r="Q1560" s="23"/>
      <c r="R1560" s="23"/>
      <c r="S1560" s="23"/>
      <c r="T1560" s="69">
        <v>2104</v>
      </c>
      <c r="U1560" s="291">
        <f t="shared" si="523"/>
        <v>5666</v>
      </c>
      <c r="V1560" s="121">
        <v>2500</v>
      </c>
      <c r="W1560" s="122">
        <f t="shared" si="524"/>
        <v>3166</v>
      </c>
      <c r="X1560" s="122">
        <f t="shared" si="525"/>
        <v>1733</v>
      </c>
      <c r="Y1560" s="122">
        <f t="shared" si="526"/>
        <v>1433</v>
      </c>
      <c r="Z1560" s="122">
        <f t="shared" si="527"/>
        <v>17500</v>
      </c>
      <c r="AA1560" s="122">
        <f t="shared" si="528"/>
        <v>12131</v>
      </c>
      <c r="AB1560" s="123">
        <f t="shared" si="529"/>
        <v>10031</v>
      </c>
    </row>
    <row r="1561" spans="1:28" ht="15.75" thickBot="1" x14ac:dyDescent="0.3">
      <c r="A1561" s="23"/>
      <c r="B1561" s="31">
        <v>42394</v>
      </c>
      <c r="C1561" s="240">
        <v>46749</v>
      </c>
      <c r="D1561" s="577"/>
      <c r="E1561" s="23" t="s">
        <v>478</v>
      </c>
      <c r="F1561" s="23">
        <v>15</v>
      </c>
      <c r="G1561" s="231">
        <v>85000</v>
      </c>
      <c r="H1561" s="23" t="s">
        <v>25</v>
      </c>
      <c r="I1561" s="577">
        <v>0</v>
      </c>
      <c r="J1561" s="23"/>
      <c r="K1561" s="23"/>
      <c r="L1561" s="23"/>
      <c r="M1561" s="69"/>
      <c r="N1561" s="68">
        <v>0</v>
      </c>
      <c r="O1561" s="23"/>
      <c r="P1561" s="23"/>
      <c r="Q1561" s="23"/>
      <c r="R1561" s="23"/>
      <c r="S1561" s="23"/>
      <c r="T1561" s="69">
        <v>2105</v>
      </c>
      <c r="U1561" s="291">
        <f t="shared" si="523"/>
        <v>5666.666666666667</v>
      </c>
      <c r="V1561" s="121">
        <v>2500</v>
      </c>
      <c r="W1561" s="122">
        <f t="shared" si="524"/>
        <v>3166.666666666667</v>
      </c>
      <c r="X1561" s="122">
        <f t="shared" si="525"/>
        <v>1733.3333333333335</v>
      </c>
      <c r="Y1561" s="122">
        <f t="shared" si="526"/>
        <v>1433.3333333333335</v>
      </c>
      <c r="Z1561" s="122">
        <f t="shared" si="527"/>
        <v>37500</v>
      </c>
      <c r="AA1561" s="122">
        <f t="shared" si="528"/>
        <v>26000.000000000004</v>
      </c>
      <c r="AB1561" s="123">
        <f t="shared" si="529"/>
        <v>21500.000000000004</v>
      </c>
    </row>
    <row r="1562" spans="1:28" ht="15.75" thickBot="1" x14ac:dyDescent="0.3">
      <c r="A1562" s="23"/>
      <c r="B1562" s="31">
        <v>42394</v>
      </c>
      <c r="C1562" s="240">
        <v>46750</v>
      </c>
      <c r="D1562" s="577"/>
      <c r="E1562" s="23" t="s">
        <v>78</v>
      </c>
      <c r="F1562" s="23">
        <v>7</v>
      </c>
      <c r="G1562" s="231">
        <v>39662</v>
      </c>
      <c r="H1562" s="23" t="s">
        <v>25</v>
      </c>
      <c r="I1562" s="577">
        <v>0</v>
      </c>
      <c r="J1562" s="23"/>
      <c r="K1562" s="23"/>
      <c r="L1562" s="23"/>
      <c r="M1562" s="69"/>
      <c r="N1562" s="68"/>
      <c r="O1562" s="23">
        <v>0</v>
      </c>
      <c r="P1562" s="23"/>
      <c r="Q1562" s="23"/>
      <c r="R1562" s="23"/>
      <c r="S1562" s="23"/>
      <c r="T1562" s="69">
        <v>2106</v>
      </c>
      <c r="U1562" s="291">
        <f t="shared" si="523"/>
        <v>5666</v>
      </c>
      <c r="V1562" s="121">
        <v>2500</v>
      </c>
      <c r="W1562" s="122">
        <f t="shared" si="524"/>
        <v>3166</v>
      </c>
      <c r="X1562" s="122">
        <f t="shared" si="525"/>
        <v>1733</v>
      </c>
      <c r="Y1562" s="122">
        <f t="shared" si="526"/>
        <v>1433</v>
      </c>
      <c r="Z1562" s="122">
        <f t="shared" si="527"/>
        <v>17500</v>
      </c>
      <c r="AA1562" s="122">
        <f t="shared" si="528"/>
        <v>12131</v>
      </c>
      <c r="AB1562" s="123">
        <f t="shared" si="529"/>
        <v>10031</v>
      </c>
    </row>
    <row r="1563" spans="1:28" ht="15.75" thickBot="1" x14ac:dyDescent="0.3">
      <c r="A1563" s="226"/>
      <c r="B1563" s="550">
        <v>42394</v>
      </c>
      <c r="C1563" s="591">
        <v>46751</v>
      </c>
      <c r="D1563" s="23"/>
      <c r="E1563" s="226" t="s">
        <v>545</v>
      </c>
      <c r="F1563" s="116">
        <v>15</v>
      </c>
      <c r="G1563" s="554">
        <f>+F1563*5100</f>
        <v>76500</v>
      </c>
      <c r="H1563" s="227" t="s">
        <v>22</v>
      </c>
      <c r="I1563" s="68">
        <v>0</v>
      </c>
      <c r="J1563" s="23"/>
      <c r="K1563" s="23"/>
      <c r="L1563" s="23"/>
      <c r="M1563" s="69"/>
      <c r="N1563" s="68">
        <v>0</v>
      </c>
      <c r="O1563" s="23"/>
      <c r="P1563" s="23"/>
      <c r="Q1563" s="23"/>
      <c r="R1563" s="23"/>
      <c r="S1563" s="23"/>
      <c r="T1563" s="69"/>
      <c r="U1563" s="292">
        <f t="shared" si="523"/>
        <v>5100</v>
      </c>
      <c r="V1563" s="124">
        <v>2500</v>
      </c>
      <c r="W1563" s="125">
        <f t="shared" si="524"/>
        <v>2600</v>
      </c>
      <c r="X1563" s="125">
        <f>+W1563-Y1563</f>
        <v>1450</v>
      </c>
      <c r="Y1563" s="125">
        <f t="shared" si="526"/>
        <v>1150</v>
      </c>
      <c r="Z1563" s="125">
        <f t="shared" si="527"/>
        <v>37500</v>
      </c>
      <c r="AA1563" s="125">
        <f t="shared" si="528"/>
        <v>21750</v>
      </c>
      <c r="AB1563" s="126">
        <f t="shared" si="529"/>
        <v>17250</v>
      </c>
    </row>
    <row r="1564" spans="1:28" ht="15.75" thickBot="1" x14ac:dyDescent="0.3">
      <c r="A1564" s="23"/>
      <c r="B1564" s="31">
        <v>42394</v>
      </c>
      <c r="C1564" s="240">
        <v>46752</v>
      </c>
      <c r="D1564" s="577"/>
      <c r="E1564" s="23" t="s">
        <v>633</v>
      </c>
      <c r="F1564" s="23">
        <v>15</v>
      </c>
      <c r="G1564" s="231">
        <v>85000</v>
      </c>
      <c r="H1564" s="23" t="s">
        <v>25</v>
      </c>
      <c r="I1564" s="577">
        <v>0</v>
      </c>
      <c r="J1564" s="23"/>
      <c r="K1564" s="23"/>
      <c r="L1564" s="23"/>
      <c r="M1564" s="69"/>
      <c r="N1564" s="68"/>
      <c r="O1564" s="23">
        <v>0</v>
      </c>
      <c r="P1564" s="23"/>
      <c r="Q1564" s="23"/>
      <c r="R1564" s="23"/>
      <c r="S1564" s="23"/>
      <c r="T1564" s="69">
        <v>2107</v>
      </c>
      <c r="U1564" s="291">
        <f t="shared" ref="U1564:U1566" si="530">+G1564/F1564</f>
        <v>5666.666666666667</v>
      </c>
      <c r="V1564" s="121">
        <v>2500</v>
      </c>
      <c r="W1564" s="122">
        <f t="shared" si="524"/>
        <v>3166.666666666667</v>
      </c>
      <c r="X1564" s="122">
        <f t="shared" ref="X1564:X1571" si="531">+W1564-Y1564</f>
        <v>1733.3333333333335</v>
      </c>
      <c r="Y1564" s="122">
        <f t="shared" si="526"/>
        <v>1433.3333333333335</v>
      </c>
      <c r="Z1564" s="122">
        <f t="shared" si="527"/>
        <v>37500</v>
      </c>
      <c r="AA1564" s="122">
        <f t="shared" si="528"/>
        <v>26000.000000000004</v>
      </c>
      <c r="AB1564" s="123">
        <f t="shared" si="529"/>
        <v>21500.000000000004</v>
      </c>
    </row>
    <row r="1565" spans="1:28" ht="15.75" thickBot="1" x14ac:dyDescent="0.3">
      <c r="A1565" s="23"/>
      <c r="B1565" s="31">
        <v>42394</v>
      </c>
      <c r="C1565" s="240">
        <v>46753</v>
      </c>
      <c r="D1565" s="577"/>
      <c r="E1565" s="23" t="s">
        <v>671</v>
      </c>
      <c r="F1565" s="23">
        <v>15</v>
      </c>
      <c r="G1565" s="231">
        <v>85000</v>
      </c>
      <c r="H1565" s="23" t="s">
        <v>25</v>
      </c>
      <c r="I1565" s="577">
        <v>0</v>
      </c>
      <c r="J1565" s="23"/>
      <c r="K1565" s="23"/>
      <c r="L1565" s="23"/>
      <c r="M1565" s="69"/>
      <c r="N1565" s="68">
        <v>0</v>
      </c>
      <c r="O1565" s="23"/>
      <c r="P1565" s="23"/>
      <c r="Q1565" s="23"/>
      <c r="R1565" s="23"/>
      <c r="S1565" s="23"/>
      <c r="T1565" s="69">
        <v>2108</v>
      </c>
      <c r="U1565" s="291">
        <f t="shared" si="530"/>
        <v>5666.666666666667</v>
      </c>
      <c r="V1565" s="121">
        <v>2500</v>
      </c>
      <c r="W1565" s="122">
        <f t="shared" si="524"/>
        <v>3166.666666666667</v>
      </c>
      <c r="X1565" s="122">
        <f t="shared" si="531"/>
        <v>1733.3333333333335</v>
      </c>
      <c r="Y1565" s="122">
        <f t="shared" si="526"/>
        <v>1433.3333333333335</v>
      </c>
      <c r="Z1565" s="122">
        <f t="shared" si="527"/>
        <v>37500</v>
      </c>
      <c r="AA1565" s="122">
        <f t="shared" si="528"/>
        <v>26000.000000000004</v>
      </c>
      <c r="AB1565" s="123">
        <f t="shared" si="529"/>
        <v>21500.000000000004</v>
      </c>
    </row>
    <row r="1566" spans="1:28" ht="15.75" thickBot="1" x14ac:dyDescent="0.3">
      <c r="A1566" s="23"/>
      <c r="B1566" s="31">
        <v>42394</v>
      </c>
      <c r="C1566" s="240">
        <v>46754</v>
      </c>
      <c r="D1566" s="577"/>
      <c r="E1566" s="23" t="s">
        <v>591</v>
      </c>
      <c r="F1566" s="23">
        <v>15</v>
      </c>
      <c r="G1566" s="231">
        <v>85000</v>
      </c>
      <c r="H1566" s="23" t="s">
        <v>25</v>
      </c>
      <c r="I1566" s="577">
        <v>0</v>
      </c>
      <c r="J1566" s="23"/>
      <c r="K1566" s="23"/>
      <c r="L1566" s="23"/>
      <c r="M1566" s="69"/>
      <c r="N1566" s="68"/>
      <c r="O1566" s="23">
        <v>0</v>
      </c>
      <c r="P1566" s="23"/>
      <c r="Q1566" s="23"/>
      <c r="R1566" s="23"/>
      <c r="S1566" s="23"/>
      <c r="T1566" s="69">
        <v>2109</v>
      </c>
      <c r="U1566" s="291">
        <f t="shared" si="530"/>
        <v>5666.666666666667</v>
      </c>
      <c r="V1566" s="121">
        <v>2500</v>
      </c>
      <c r="W1566" s="122">
        <f t="shared" si="524"/>
        <v>3166.666666666667</v>
      </c>
      <c r="X1566" s="122">
        <f t="shared" si="531"/>
        <v>1733.3333333333335</v>
      </c>
      <c r="Y1566" s="122">
        <f t="shared" si="526"/>
        <v>1433.3333333333335</v>
      </c>
      <c r="Z1566" s="122">
        <f t="shared" si="527"/>
        <v>37500</v>
      </c>
      <c r="AA1566" s="122">
        <f t="shared" si="528"/>
        <v>26000.000000000004</v>
      </c>
      <c r="AB1566" s="123">
        <f t="shared" si="529"/>
        <v>21500.000000000004</v>
      </c>
    </row>
    <row r="1567" spans="1:28" ht="15.75" thickBot="1" x14ac:dyDescent="0.3">
      <c r="A1567" s="23"/>
      <c r="B1567" s="31">
        <v>42394</v>
      </c>
      <c r="C1567" s="240">
        <v>46755</v>
      </c>
      <c r="D1567" s="577"/>
      <c r="E1567" s="23" t="s">
        <v>173</v>
      </c>
      <c r="F1567" s="23">
        <v>7</v>
      </c>
      <c r="G1567" s="231">
        <v>39662</v>
      </c>
      <c r="H1567" s="23" t="s">
        <v>25</v>
      </c>
      <c r="I1567" s="577">
        <v>0</v>
      </c>
      <c r="J1567" s="23"/>
      <c r="K1567" s="23"/>
      <c r="L1567" s="23"/>
      <c r="M1567" s="69"/>
      <c r="N1567" s="68">
        <v>0</v>
      </c>
      <c r="O1567" s="23"/>
      <c r="P1567" s="23"/>
      <c r="Q1567" s="23"/>
      <c r="R1567" s="23"/>
      <c r="S1567" s="23"/>
      <c r="T1567" s="69">
        <v>2110</v>
      </c>
      <c r="U1567" s="291">
        <f t="shared" ref="U1567:U1571" si="532">+G1567/F1567</f>
        <v>5666</v>
      </c>
      <c r="V1567" s="121">
        <v>2500</v>
      </c>
      <c r="W1567" s="122">
        <f t="shared" si="524"/>
        <v>3166</v>
      </c>
      <c r="X1567" s="122">
        <f t="shared" si="531"/>
        <v>1733</v>
      </c>
      <c r="Y1567" s="122">
        <f t="shared" si="526"/>
        <v>1433</v>
      </c>
      <c r="Z1567" s="122">
        <f t="shared" si="527"/>
        <v>17500</v>
      </c>
      <c r="AA1567" s="122">
        <f t="shared" si="528"/>
        <v>12131</v>
      </c>
      <c r="AB1567" s="123">
        <f t="shared" si="529"/>
        <v>10031</v>
      </c>
    </row>
    <row r="1568" spans="1:28" ht="15.75" thickBot="1" x14ac:dyDescent="0.3">
      <c r="A1568" s="23"/>
      <c r="B1568" s="31">
        <v>42394</v>
      </c>
      <c r="C1568" s="240">
        <v>46756</v>
      </c>
      <c r="D1568" s="577"/>
      <c r="E1568" s="23" t="s">
        <v>814</v>
      </c>
      <c r="F1568" s="23">
        <v>15</v>
      </c>
      <c r="G1568" s="231">
        <v>85000</v>
      </c>
      <c r="H1568" s="23" t="s">
        <v>25</v>
      </c>
      <c r="I1568" s="577">
        <v>0</v>
      </c>
      <c r="J1568" s="23"/>
      <c r="K1568" s="23"/>
      <c r="L1568" s="23"/>
      <c r="M1568" s="69"/>
      <c r="N1568" s="68"/>
      <c r="O1568" s="23">
        <v>0</v>
      </c>
      <c r="P1568" s="23"/>
      <c r="Q1568" s="23"/>
      <c r="R1568" s="23"/>
      <c r="S1568" s="23"/>
      <c r="T1568" s="69">
        <v>2111</v>
      </c>
      <c r="U1568" s="291">
        <f t="shared" si="532"/>
        <v>5666.666666666667</v>
      </c>
      <c r="V1568" s="121">
        <v>2500</v>
      </c>
      <c r="W1568" s="122">
        <f t="shared" si="524"/>
        <v>3166.666666666667</v>
      </c>
      <c r="X1568" s="122">
        <f t="shared" si="531"/>
        <v>1733.3333333333335</v>
      </c>
      <c r="Y1568" s="122">
        <f t="shared" si="526"/>
        <v>1433.3333333333335</v>
      </c>
      <c r="Z1568" s="122">
        <f t="shared" si="527"/>
        <v>37500</v>
      </c>
      <c r="AA1568" s="122">
        <f t="shared" si="528"/>
        <v>26000.000000000004</v>
      </c>
      <c r="AB1568" s="123">
        <f t="shared" si="529"/>
        <v>21500.000000000004</v>
      </c>
    </row>
    <row r="1569" spans="1:28" ht="15.75" thickBot="1" x14ac:dyDescent="0.3">
      <c r="A1569" s="23"/>
      <c r="B1569" s="31">
        <v>42394</v>
      </c>
      <c r="C1569" s="240">
        <v>46757</v>
      </c>
      <c r="D1569" s="577"/>
      <c r="E1569" s="23" t="s">
        <v>875</v>
      </c>
      <c r="F1569" s="23">
        <v>7</v>
      </c>
      <c r="G1569" s="231">
        <v>39662</v>
      </c>
      <c r="H1569" s="23" t="s">
        <v>25</v>
      </c>
      <c r="I1569" s="577">
        <v>0</v>
      </c>
      <c r="J1569" s="23"/>
      <c r="K1569" s="23"/>
      <c r="L1569" s="23"/>
      <c r="M1569" s="69"/>
      <c r="N1569" s="68"/>
      <c r="O1569" s="23">
        <v>0</v>
      </c>
      <c r="P1569" s="23"/>
      <c r="Q1569" s="23"/>
      <c r="R1569" s="23"/>
      <c r="S1569" s="23"/>
      <c r="T1569" s="69">
        <v>2112</v>
      </c>
      <c r="U1569" s="291">
        <f t="shared" si="532"/>
        <v>5666</v>
      </c>
      <c r="V1569" s="121">
        <v>2500</v>
      </c>
      <c r="W1569" s="122">
        <f t="shared" si="524"/>
        <v>3166</v>
      </c>
      <c r="X1569" s="122">
        <f t="shared" si="531"/>
        <v>1733</v>
      </c>
      <c r="Y1569" s="122">
        <f t="shared" si="526"/>
        <v>1433</v>
      </c>
      <c r="Z1569" s="122">
        <f t="shared" si="527"/>
        <v>17500</v>
      </c>
      <c r="AA1569" s="122">
        <f t="shared" si="528"/>
        <v>12131</v>
      </c>
      <c r="AB1569" s="123">
        <f t="shared" si="529"/>
        <v>10031</v>
      </c>
    </row>
    <row r="1570" spans="1:28" ht="15.75" thickBot="1" x14ac:dyDescent="0.3">
      <c r="A1570" s="23"/>
      <c r="B1570" s="31">
        <v>42394</v>
      </c>
      <c r="C1570" s="240">
        <v>46758</v>
      </c>
      <c r="D1570" s="577"/>
      <c r="E1570" s="23" t="s">
        <v>179</v>
      </c>
      <c r="F1570" s="23">
        <v>15</v>
      </c>
      <c r="G1570" s="231">
        <v>85000</v>
      </c>
      <c r="H1570" s="23" t="s">
        <v>25</v>
      </c>
      <c r="I1570" s="577">
        <v>0</v>
      </c>
      <c r="J1570" s="23"/>
      <c r="K1570" s="23"/>
      <c r="L1570" s="23"/>
      <c r="M1570" s="69"/>
      <c r="N1570" s="68">
        <v>0</v>
      </c>
      <c r="O1570" s="23"/>
      <c r="P1570" s="23"/>
      <c r="Q1570" s="23"/>
      <c r="R1570" s="23"/>
      <c r="S1570" s="23"/>
      <c r="T1570" s="69">
        <v>2113</v>
      </c>
      <c r="U1570" s="291">
        <f t="shared" si="532"/>
        <v>5666.666666666667</v>
      </c>
      <c r="V1570" s="121">
        <v>2500</v>
      </c>
      <c r="W1570" s="122">
        <f t="shared" si="524"/>
        <v>3166.666666666667</v>
      </c>
      <c r="X1570" s="122">
        <f t="shared" si="531"/>
        <v>1733.3333333333335</v>
      </c>
      <c r="Y1570" s="122">
        <f t="shared" si="526"/>
        <v>1433.3333333333335</v>
      </c>
      <c r="Z1570" s="122">
        <f t="shared" si="527"/>
        <v>37500</v>
      </c>
      <c r="AA1570" s="122">
        <f t="shared" si="528"/>
        <v>26000.000000000004</v>
      </c>
      <c r="AB1570" s="123">
        <f t="shared" si="529"/>
        <v>21500.000000000004</v>
      </c>
    </row>
    <row r="1571" spans="1:28" ht="15.75" thickBot="1" x14ac:dyDescent="0.3">
      <c r="A1571" s="23"/>
      <c r="B1571" s="549">
        <v>42394</v>
      </c>
      <c r="C1571" s="544">
        <v>46759</v>
      </c>
      <c r="D1571" s="155"/>
      <c r="E1571" s="94" t="s">
        <v>559</v>
      </c>
      <c r="F1571" s="94">
        <v>15</v>
      </c>
      <c r="G1571" s="232">
        <v>85000</v>
      </c>
      <c r="H1571" s="94" t="s">
        <v>25</v>
      </c>
      <c r="I1571" s="155">
        <v>0</v>
      </c>
      <c r="J1571" s="23"/>
      <c r="K1571" s="23"/>
      <c r="L1571" s="94"/>
      <c r="M1571" s="69"/>
      <c r="N1571" s="68"/>
      <c r="O1571" s="23">
        <v>0</v>
      </c>
      <c r="P1571" s="23"/>
      <c r="Q1571" s="23"/>
      <c r="R1571" s="23"/>
      <c r="S1571" s="23"/>
      <c r="T1571" s="69">
        <v>2114</v>
      </c>
      <c r="U1571" s="291">
        <f t="shared" si="532"/>
        <v>5666.666666666667</v>
      </c>
      <c r="V1571" s="121">
        <v>2500</v>
      </c>
      <c r="W1571" s="122">
        <f t="shared" si="524"/>
        <v>3166.666666666667</v>
      </c>
      <c r="X1571" s="122">
        <f t="shared" si="531"/>
        <v>1733.3333333333335</v>
      </c>
      <c r="Y1571" s="122">
        <f t="shared" si="526"/>
        <v>1433.3333333333335</v>
      </c>
      <c r="Z1571" s="122">
        <f t="shared" si="527"/>
        <v>37500</v>
      </c>
      <c r="AA1571" s="122">
        <f t="shared" si="528"/>
        <v>26000.000000000004</v>
      </c>
      <c r="AB1571" s="123">
        <f t="shared" si="529"/>
        <v>21500.000000000004</v>
      </c>
    </row>
    <row r="1572" spans="1:28" x14ac:dyDescent="0.25">
      <c r="A1572" s="116"/>
      <c r="B1572" s="31">
        <v>42394</v>
      </c>
      <c r="C1572" s="16">
        <v>46760</v>
      </c>
      <c r="D1572" s="23">
        <v>10375</v>
      </c>
      <c r="E1572" s="23" t="s">
        <v>97</v>
      </c>
      <c r="F1572" s="23">
        <v>24</v>
      </c>
      <c r="G1572" s="231"/>
      <c r="H1572" s="23" t="s">
        <v>50</v>
      </c>
      <c r="I1572" s="23">
        <v>0</v>
      </c>
      <c r="J1572" s="23"/>
      <c r="K1572" s="23"/>
      <c r="L1572" s="23"/>
      <c r="M1572" s="69"/>
      <c r="N1572" s="68">
        <v>0</v>
      </c>
      <c r="O1572" s="23"/>
      <c r="P1572" s="23"/>
      <c r="Q1572" s="23"/>
      <c r="R1572" s="23"/>
      <c r="S1572" s="23"/>
      <c r="T1572" s="69"/>
    </row>
    <row r="1573" spans="1:28" ht="15.75" thickBot="1" x14ac:dyDescent="0.3">
      <c r="A1573" s="23"/>
      <c r="B1573" s="41">
        <v>42394</v>
      </c>
      <c r="C1573" s="350">
        <v>46761</v>
      </c>
      <c r="D1573" s="579"/>
      <c r="E1573" s="32" t="s">
        <v>88</v>
      </c>
      <c r="F1573" s="32">
        <v>15</v>
      </c>
      <c r="G1573" s="234">
        <v>85000</v>
      </c>
      <c r="H1573" s="32" t="s">
        <v>25</v>
      </c>
      <c r="I1573" s="579">
        <v>0</v>
      </c>
      <c r="J1573" s="23"/>
      <c r="K1573" s="23"/>
      <c r="L1573" s="32"/>
      <c r="M1573" s="69"/>
      <c r="N1573" s="68">
        <v>0</v>
      </c>
      <c r="O1573" s="23"/>
      <c r="P1573" s="23"/>
      <c r="Q1573" s="23"/>
      <c r="R1573" s="23"/>
      <c r="S1573" s="23"/>
      <c r="T1573" s="69">
        <v>2115</v>
      </c>
      <c r="U1573" s="291">
        <f t="shared" ref="U1573" si="533">+G1573/F1573</f>
        <v>5666.666666666667</v>
      </c>
      <c r="V1573" s="121">
        <v>2500</v>
      </c>
      <c r="W1573" s="122">
        <f t="shared" ref="W1573:W1588" si="534">+U1573-V1573</f>
        <v>3166.666666666667</v>
      </c>
      <c r="X1573" s="122">
        <f t="shared" ref="X1573:X1588" si="535">+W1573-Y1573</f>
        <v>1733.3333333333335</v>
      </c>
      <c r="Y1573" s="122">
        <f t="shared" ref="Y1573:Y1588" si="536">(U1573-5000)/2+1100</f>
        <v>1433.3333333333335</v>
      </c>
      <c r="Z1573" s="122">
        <f t="shared" ref="Z1573:Z1588" si="537">+V1573*F1573</f>
        <v>37500</v>
      </c>
      <c r="AA1573" s="122">
        <f t="shared" ref="AA1573:AA1588" si="538">+X1573*F1573</f>
        <v>26000.000000000004</v>
      </c>
      <c r="AB1573" s="123">
        <f t="shared" ref="AB1573:AB1588" si="539">+Y1573*F1573</f>
        <v>21500.000000000004</v>
      </c>
    </row>
    <row r="1574" spans="1:28" ht="15.75" thickBot="1" x14ac:dyDescent="0.3">
      <c r="A1574" s="23"/>
      <c r="B1574" s="31">
        <v>42394</v>
      </c>
      <c r="C1574" s="240">
        <v>46762</v>
      </c>
      <c r="D1574" s="577"/>
      <c r="E1574" s="23" t="s">
        <v>66</v>
      </c>
      <c r="F1574" s="23">
        <v>7</v>
      </c>
      <c r="G1574" s="231">
        <v>39662</v>
      </c>
      <c r="H1574" s="23" t="s">
        <v>25</v>
      </c>
      <c r="I1574" s="577">
        <v>0</v>
      </c>
      <c r="J1574" s="23"/>
      <c r="K1574" s="23"/>
      <c r="L1574" s="23"/>
      <c r="M1574" s="69"/>
      <c r="N1574" s="68"/>
      <c r="O1574" s="23">
        <v>0</v>
      </c>
      <c r="P1574" s="23"/>
      <c r="Q1574" s="23"/>
      <c r="R1574" s="23"/>
      <c r="S1574" s="23"/>
      <c r="T1574" s="69">
        <v>2116</v>
      </c>
      <c r="U1574" s="291">
        <f t="shared" ref="U1574:U1588" si="540">+G1574/F1574</f>
        <v>5666</v>
      </c>
      <c r="V1574" s="121">
        <v>2500</v>
      </c>
      <c r="W1574" s="122">
        <f t="shared" si="534"/>
        <v>3166</v>
      </c>
      <c r="X1574" s="122">
        <f t="shared" si="535"/>
        <v>1733</v>
      </c>
      <c r="Y1574" s="122">
        <f t="shared" si="536"/>
        <v>1433</v>
      </c>
      <c r="Z1574" s="122">
        <f t="shared" si="537"/>
        <v>17500</v>
      </c>
      <c r="AA1574" s="122">
        <f t="shared" si="538"/>
        <v>12131</v>
      </c>
      <c r="AB1574" s="123">
        <f t="shared" si="539"/>
        <v>10031</v>
      </c>
    </row>
    <row r="1575" spans="1:28" ht="15.75" thickBot="1" x14ac:dyDescent="0.3">
      <c r="A1575" s="23"/>
      <c r="B1575" s="31">
        <v>42394</v>
      </c>
      <c r="C1575" s="240">
        <v>46763</v>
      </c>
      <c r="D1575" s="577"/>
      <c r="E1575" s="23" t="s">
        <v>876</v>
      </c>
      <c r="F1575" s="23">
        <v>7</v>
      </c>
      <c r="G1575" s="231">
        <v>39662</v>
      </c>
      <c r="H1575" s="23" t="s">
        <v>25</v>
      </c>
      <c r="I1575" s="577">
        <v>0</v>
      </c>
      <c r="J1575" s="23"/>
      <c r="K1575" s="23"/>
      <c r="L1575" s="23"/>
      <c r="M1575" s="69"/>
      <c r="N1575" s="68">
        <v>0</v>
      </c>
      <c r="O1575" s="23"/>
      <c r="P1575" s="23"/>
      <c r="Q1575" s="23"/>
      <c r="R1575" s="23"/>
      <c r="S1575" s="23"/>
      <c r="T1575" s="69">
        <v>2117</v>
      </c>
      <c r="U1575" s="291">
        <f t="shared" si="540"/>
        <v>5666</v>
      </c>
      <c r="V1575" s="121">
        <v>2500</v>
      </c>
      <c r="W1575" s="122">
        <f t="shared" si="534"/>
        <v>3166</v>
      </c>
      <c r="X1575" s="122">
        <f t="shared" si="535"/>
        <v>1733</v>
      </c>
      <c r="Y1575" s="122">
        <f t="shared" si="536"/>
        <v>1433</v>
      </c>
      <c r="Z1575" s="122">
        <f t="shared" si="537"/>
        <v>17500</v>
      </c>
      <c r="AA1575" s="122">
        <f t="shared" si="538"/>
        <v>12131</v>
      </c>
      <c r="AB1575" s="123">
        <f t="shared" si="539"/>
        <v>10031</v>
      </c>
    </row>
    <row r="1576" spans="1:28" ht="15.75" thickBot="1" x14ac:dyDescent="0.3">
      <c r="A1576" s="23"/>
      <c r="B1576" s="31">
        <v>42394</v>
      </c>
      <c r="C1576" s="240">
        <v>46764</v>
      </c>
      <c r="D1576" s="577"/>
      <c r="E1576" s="23" t="s">
        <v>851</v>
      </c>
      <c r="F1576" s="23">
        <v>7</v>
      </c>
      <c r="G1576" s="231">
        <v>39662</v>
      </c>
      <c r="H1576" s="23" t="s">
        <v>25</v>
      </c>
      <c r="I1576" s="577">
        <v>0</v>
      </c>
      <c r="J1576" s="23"/>
      <c r="K1576" s="23"/>
      <c r="L1576" s="23"/>
      <c r="M1576" s="69"/>
      <c r="N1576" s="68"/>
      <c r="O1576" s="23">
        <v>0</v>
      </c>
      <c r="P1576" s="23"/>
      <c r="Q1576" s="23"/>
      <c r="R1576" s="23"/>
      <c r="S1576" s="23"/>
      <c r="T1576" s="69">
        <v>2118</v>
      </c>
      <c r="U1576" s="291">
        <f t="shared" si="540"/>
        <v>5666</v>
      </c>
      <c r="V1576" s="121">
        <v>2500</v>
      </c>
      <c r="W1576" s="122">
        <f t="shared" si="534"/>
        <v>3166</v>
      </c>
      <c r="X1576" s="122">
        <f t="shared" si="535"/>
        <v>1733</v>
      </c>
      <c r="Y1576" s="122">
        <f t="shared" si="536"/>
        <v>1433</v>
      </c>
      <c r="Z1576" s="122">
        <f t="shared" si="537"/>
        <v>17500</v>
      </c>
      <c r="AA1576" s="122">
        <f t="shared" si="538"/>
        <v>12131</v>
      </c>
      <c r="AB1576" s="123">
        <f t="shared" si="539"/>
        <v>10031</v>
      </c>
    </row>
    <row r="1577" spans="1:28" ht="15.75" thickBot="1" x14ac:dyDescent="0.3">
      <c r="A1577" s="116"/>
      <c r="B1577" s="550">
        <v>42394</v>
      </c>
      <c r="C1577" s="572">
        <v>46765</v>
      </c>
      <c r="D1577" s="23"/>
      <c r="E1577" s="116" t="s">
        <v>826</v>
      </c>
      <c r="F1577" s="116">
        <v>15</v>
      </c>
      <c r="G1577" s="557">
        <v>79275</v>
      </c>
      <c r="H1577" s="558" t="s">
        <v>402</v>
      </c>
      <c r="I1577" s="68">
        <v>0</v>
      </c>
      <c r="J1577" s="23"/>
      <c r="K1577" s="23"/>
      <c r="L1577" s="23"/>
      <c r="M1577" s="69"/>
      <c r="N1577" s="68">
        <v>0</v>
      </c>
      <c r="O1577" s="23"/>
      <c r="P1577" s="23"/>
      <c r="Q1577" s="23"/>
      <c r="R1577" s="23"/>
      <c r="S1577" s="23"/>
      <c r="T1577" s="69"/>
      <c r="U1577" s="291">
        <f t="shared" si="540"/>
        <v>5285</v>
      </c>
      <c r="V1577" s="121">
        <v>2500</v>
      </c>
      <c r="W1577" s="122">
        <f t="shared" si="534"/>
        <v>2785</v>
      </c>
      <c r="X1577" s="122">
        <f t="shared" si="535"/>
        <v>1542.5</v>
      </c>
      <c r="Y1577" s="122">
        <f t="shared" si="536"/>
        <v>1242.5</v>
      </c>
      <c r="Z1577" s="122">
        <f t="shared" si="537"/>
        <v>37500</v>
      </c>
      <c r="AA1577" s="122">
        <f t="shared" si="538"/>
        <v>23137.5</v>
      </c>
      <c r="AB1577" s="123">
        <f t="shared" si="539"/>
        <v>18637.5</v>
      </c>
    </row>
    <row r="1578" spans="1:28" ht="15.75" thickBot="1" x14ac:dyDescent="0.3">
      <c r="A1578" s="23"/>
      <c r="B1578" s="31">
        <v>42394</v>
      </c>
      <c r="C1578" s="240">
        <v>46766</v>
      </c>
      <c r="D1578" s="577"/>
      <c r="E1578" s="23" t="s">
        <v>148</v>
      </c>
      <c r="F1578" s="23">
        <v>15</v>
      </c>
      <c r="G1578" s="231">
        <v>85000</v>
      </c>
      <c r="H1578" s="23" t="s">
        <v>25</v>
      </c>
      <c r="I1578" s="577">
        <v>0</v>
      </c>
      <c r="J1578" s="23"/>
      <c r="K1578" s="23"/>
      <c r="L1578" s="23"/>
      <c r="M1578" s="69"/>
      <c r="N1578" s="68"/>
      <c r="O1578" s="23">
        <v>0</v>
      </c>
      <c r="P1578" s="23"/>
      <c r="Q1578" s="23"/>
      <c r="R1578" s="23"/>
      <c r="S1578" s="23"/>
      <c r="T1578" s="69">
        <v>2119</v>
      </c>
      <c r="U1578" s="291">
        <f t="shared" si="540"/>
        <v>5666.666666666667</v>
      </c>
      <c r="V1578" s="121">
        <v>2500</v>
      </c>
      <c r="W1578" s="122">
        <f t="shared" si="534"/>
        <v>3166.666666666667</v>
      </c>
      <c r="X1578" s="122">
        <f t="shared" si="535"/>
        <v>1733.3333333333335</v>
      </c>
      <c r="Y1578" s="122">
        <f t="shared" si="536"/>
        <v>1433.3333333333335</v>
      </c>
      <c r="Z1578" s="122">
        <f t="shared" si="537"/>
        <v>37500</v>
      </c>
      <c r="AA1578" s="122">
        <f t="shared" si="538"/>
        <v>26000.000000000004</v>
      </c>
      <c r="AB1578" s="123">
        <f t="shared" si="539"/>
        <v>21500.000000000004</v>
      </c>
    </row>
    <row r="1579" spans="1:28" ht="15.75" thickBot="1" x14ac:dyDescent="0.3">
      <c r="A1579" s="116"/>
      <c r="B1579" s="550">
        <v>42394</v>
      </c>
      <c r="C1579" s="572">
        <v>46767</v>
      </c>
      <c r="D1579" s="23"/>
      <c r="E1579" s="116" t="s">
        <v>825</v>
      </c>
      <c r="F1579" s="116">
        <v>15</v>
      </c>
      <c r="G1579" s="557">
        <v>79275</v>
      </c>
      <c r="H1579" s="558" t="s">
        <v>402</v>
      </c>
      <c r="I1579" s="68">
        <v>0</v>
      </c>
      <c r="J1579" s="23"/>
      <c r="K1579" s="23"/>
      <c r="L1579" s="23"/>
      <c r="M1579" s="69"/>
      <c r="N1579" s="68">
        <v>0</v>
      </c>
      <c r="O1579" s="23"/>
      <c r="P1579" s="23"/>
      <c r="Q1579" s="23"/>
      <c r="R1579" s="23"/>
      <c r="S1579" s="23"/>
      <c r="T1579" s="69"/>
      <c r="U1579" s="291">
        <f t="shared" si="540"/>
        <v>5285</v>
      </c>
      <c r="V1579" s="121">
        <v>2500</v>
      </c>
      <c r="W1579" s="122">
        <f t="shared" si="534"/>
        <v>2785</v>
      </c>
      <c r="X1579" s="122">
        <f t="shared" si="535"/>
        <v>1542.5</v>
      </c>
      <c r="Y1579" s="122">
        <f t="shared" si="536"/>
        <v>1242.5</v>
      </c>
      <c r="Z1579" s="122">
        <f t="shared" si="537"/>
        <v>37500</v>
      </c>
      <c r="AA1579" s="122">
        <f t="shared" si="538"/>
        <v>23137.5</v>
      </c>
      <c r="AB1579" s="123">
        <f t="shared" si="539"/>
        <v>18637.5</v>
      </c>
    </row>
    <row r="1580" spans="1:28" ht="15.75" thickBot="1" x14ac:dyDescent="0.3">
      <c r="A1580" s="23"/>
      <c r="B1580" s="31">
        <v>42394</v>
      </c>
      <c r="C1580" s="240">
        <v>46768</v>
      </c>
      <c r="D1580" s="577"/>
      <c r="E1580" s="23" t="s">
        <v>67</v>
      </c>
      <c r="F1580" s="23">
        <v>15</v>
      </c>
      <c r="G1580" s="231">
        <v>85000</v>
      </c>
      <c r="H1580" s="23" t="s">
        <v>25</v>
      </c>
      <c r="I1580" s="577">
        <v>0</v>
      </c>
      <c r="J1580" s="23"/>
      <c r="K1580" s="23"/>
      <c r="L1580" s="23"/>
      <c r="M1580" s="69"/>
      <c r="N1580" s="68"/>
      <c r="O1580" s="23">
        <v>0</v>
      </c>
      <c r="P1580" s="23"/>
      <c r="Q1580" s="23"/>
      <c r="R1580" s="23"/>
      <c r="S1580" s="23"/>
      <c r="T1580" s="69">
        <v>2120</v>
      </c>
      <c r="U1580" s="291">
        <f t="shared" si="540"/>
        <v>5666.666666666667</v>
      </c>
      <c r="V1580" s="121">
        <v>2500</v>
      </c>
      <c r="W1580" s="122">
        <f t="shared" si="534"/>
        <v>3166.666666666667</v>
      </c>
      <c r="X1580" s="122">
        <f t="shared" si="535"/>
        <v>1733.3333333333335</v>
      </c>
      <c r="Y1580" s="122">
        <f t="shared" si="536"/>
        <v>1433.3333333333335</v>
      </c>
      <c r="Z1580" s="122">
        <f t="shared" si="537"/>
        <v>37500</v>
      </c>
      <c r="AA1580" s="122">
        <f t="shared" si="538"/>
        <v>26000.000000000004</v>
      </c>
      <c r="AB1580" s="123">
        <f t="shared" si="539"/>
        <v>21500.000000000004</v>
      </c>
    </row>
    <row r="1581" spans="1:28" ht="15.75" thickBot="1" x14ac:dyDescent="0.3">
      <c r="A1581" s="23"/>
      <c r="B1581" s="31">
        <v>42394</v>
      </c>
      <c r="C1581" s="240">
        <v>46769</v>
      </c>
      <c r="D1581" s="577"/>
      <c r="E1581" s="23" t="s">
        <v>111</v>
      </c>
      <c r="F1581" s="23">
        <v>15</v>
      </c>
      <c r="G1581" s="231">
        <v>85000</v>
      </c>
      <c r="H1581" s="23" t="s">
        <v>25</v>
      </c>
      <c r="I1581" s="577">
        <v>0</v>
      </c>
      <c r="J1581" s="23"/>
      <c r="K1581" s="23"/>
      <c r="L1581" s="23"/>
      <c r="M1581" s="69"/>
      <c r="N1581" s="68">
        <v>0</v>
      </c>
      <c r="O1581" s="23"/>
      <c r="P1581" s="23"/>
      <c r="Q1581" s="23"/>
      <c r="R1581" s="23"/>
      <c r="S1581" s="23"/>
      <c r="T1581" s="69">
        <v>2121</v>
      </c>
      <c r="U1581" s="291">
        <f t="shared" si="540"/>
        <v>5666.666666666667</v>
      </c>
      <c r="V1581" s="121">
        <v>2500</v>
      </c>
      <c r="W1581" s="122">
        <f t="shared" si="534"/>
        <v>3166.666666666667</v>
      </c>
      <c r="X1581" s="122">
        <f t="shared" si="535"/>
        <v>1733.3333333333335</v>
      </c>
      <c r="Y1581" s="122">
        <f t="shared" si="536"/>
        <v>1433.3333333333335</v>
      </c>
      <c r="Z1581" s="122">
        <f t="shared" si="537"/>
        <v>37500</v>
      </c>
      <c r="AA1581" s="122">
        <f t="shared" si="538"/>
        <v>26000.000000000004</v>
      </c>
      <c r="AB1581" s="123">
        <f t="shared" si="539"/>
        <v>21500.000000000004</v>
      </c>
    </row>
    <row r="1582" spans="1:28" ht="15.75" thickBot="1" x14ac:dyDescent="0.3">
      <c r="A1582" s="23"/>
      <c r="B1582" s="31">
        <v>42394</v>
      </c>
      <c r="C1582" s="240">
        <v>46770</v>
      </c>
      <c r="D1582" s="577"/>
      <c r="E1582" s="23" t="s">
        <v>871</v>
      </c>
      <c r="F1582" s="23">
        <v>15</v>
      </c>
      <c r="G1582" s="231">
        <v>85000</v>
      </c>
      <c r="H1582" s="23" t="s">
        <v>25</v>
      </c>
      <c r="I1582" s="577">
        <v>0</v>
      </c>
      <c r="J1582" s="23"/>
      <c r="K1582" s="23"/>
      <c r="L1582" s="23"/>
      <c r="M1582" s="69"/>
      <c r="N1582" s="68">
        <v>0</v>
      </c>
      <c r="O1582" s="23"/>
      <c r="P1582" s="23"/>
      <c r="Q1582" s="23"/>
      <c r="R1582" s="23"/>
      <c r="S1582" s="23"/>
      <c r="T1582" s="69">
        <v>2122</v>
      </c>
      <c r="U1582" s="291">
        <f t="shared" si="540"/>
        <v>5666.666666666667</v>
      </c>
      <c r="V1582" s="121">
        <v>2500</v>
      </c>
      <c r="W1582" s="122">
        <f t="shared" si="534"/>
        <v>3166.666666666667</v>
      </c>
      <c r="X1582" s="122">
        <f t="shared" si="535"/>
        <v>1733.3333333333335</v>
      </c>
      <c r="Y1582" s="122">
        <f t="shared" si="536"/>
        <v>1433.3333333333335</v>
      </c>
      <c r="Z1582" s="122">
        <f t="shared" si="537"/>
        <v>37500</v>
      </c>
      <c r="AA1582" s="122">
        <f t="shared" si="538"/>
        <v>26000.000000000004</v>
      </c>
      <c r="AB1582" s="123">
        <f t="shared" si="539"/>
        <v>21500.000000000004</v>
      </c>
    </row>
    <row r="1583" spans="1:28" ht="15.75" thickBot="1" x14ac:dyDescent="0.3">
      <c r="A1583" s="23"/>
      <c r="B1583" s="31">
        <v>42394</v>
      </c>
      <c r="C1583" s="240">
        <v>46771</v>
      </c>
      <c r="D1583" s="577"/>
      <c r="E1583" s="23" t="s">
        <v>78</v>
      </c>
      <c r="F1583" s="23">
        <v>7</v>
      </c>
      <c r="G1583" s="231">
        <v>39662</v>
      </c>
      <c r="H1583" s="23" t="s">
        <v>25</v>
      </c>
      <c r="I1583" s="577">
        <v>0</v>
      </c>
      <c r="J1583" s="23"/>
      <c r="K1583" s="23"/>
      <c r="L1583" s="23"/>
      <c r="M1583" s="69"/>
      <c r="N1583" s="68"/>
      <c r="O1583" s="23">
        <v>0</v>
      </c>
      <c r="P1583" s="23"/>
      <c r="Q1583" s="23"/>
      <c r="R1583" s="23"/>
      <c r="S1583" s="23"/>
      <c r="T1583" s="69">
        <v>2123</v>
      </c>
      <c r="U1583" s="291">
        <f t="shared" si="540"/>
        <v>5666</v>
      </c>
      <c r="V1583" s="121">
        <v>2500</v>
      </c>
      <c r="W1583" s="122">
        <f t="shared" si="534"/>
        <v>3166</v>
      </c>
      <c r="X1583" s="122">
        <f t="shared" si="535"/>
        <v>1733</v>
      </c>
      <c r="Y1583" s="122">
        <f t="shared" si="536"/>
        <v>1433</v>
      </c>
      <c r="Z1583" s="122">
        <f t="shared" si="537"/>
        <v>17500</v>
      </c>
      <c r="AA1583" s="122">
        <f t="shared" si="538"/>
        <v>12131</v>
      </c>
      <c r="AB1583" s="123">
        <f t="shared" si="539"/>
        <v>10031</v>
      </c>
    </row>
    <row r="1584" spans="1:28" ht="15.75" thickBot="1" x14ac:dyDescent="0.3">
      <c r="A1584" s="23"/>
      <c r="B1584" s="31">
        <v>42394</v>
      </c>
      <c r="C1584" s="240">
        <v>46772</v>
      </c>
      <c r="D1584" s="577"/>
      <c r="E1584" s="23" t="s">
        <v>847</v>
      </c>
      <c r="F1584" s="23">
        <v>7</v>
      </c>
      <c r="G1584" s="231">
        <v>39662</v>
      </c>
      <c r="H1584" s="23" t="s">
        <v>25</v>
      </c>
      <c r="I1584" s="577">
        <v>0</v>
      </c>
      <c r="J1584" s="23"/>
      <c r="K1584" s="23"/>
      <c r="L1584" s="23"/>
      <c r="M1584" s="69"/>
      <c r="N1584" s="68">
        <v>0</v>
      </c>
      <c r="O1584" s="23"/>
      <c r="P1584" s="23"/>
      <c r="Q1584" s="23"/>
      <c r="R1584" s="23"/>
      <c r="S1584" s="23"/>
      <c r="T1584" s="69">
        <v>2124</v>
      </c>
      <c r="U1584" s="291">
        <f t="shared" si="540"/>
        <v>5666</v>
      </c>
      <c r="V1584" s="121">
        <v>2500</v>
      </c>
      <c r="W1584" s="122">
        <f t="shared" si="534"/>
        <v>3166</v>
      </c>
      <c r="X1584" s="122">
        <f t="shared" si="535"/>
        <v>1733</v>
      </c>
      <c r="Y1584" s="122">
        <f t="shared" si="536"/>
        <v>1433</v>
      </c>
      <c r="Z1584" s="122">
        <f t="shared" si="537"/>
        <v>17500</v>
      </c>
      <c r="AA1584" s="122">
        <f t="shared" si="538"/>
        <v>12131</v>
      </c>
      <c r="AB1584" s="123">
        <f t="shared" si="539"/>
        <v>10031</v>
      </c>
    </row>
    <row r="1585" spans="1:28" ht="15.75" thickBot="1" x14ac:dyDescent="0.3">
      <c r="A1585" s="32"/>
      <c r="B1585" s="41">
        <v>42394</v>
      </c>
      <c r="C1585" s="572">
        <v>46773</v>
      </c>
      <c r="D1585" s="23"/>
      <c r="E1585" s="32" t="s">
        <v>825</v>
      </c>
      <c r="F1585" s="32">
        <v>15</v>
      </c>
      <c r="G1585" s="234">
        <v>79275</v>
      </c>
      <c r="H1585" s="77" t="s">
        <v>402</v>
      </c>
      <c r="I1585" s="68">
        <v>0</v>
      </c>
      <c r="J1585" s="23"/>
      <c r="K1585" s="23"/>
      <c r="L1585" s="23"/>
      <c r="M1585" s="69"/>
      <c r="N1585" s="68"/>
      <c r="O1585" s="23">
        <v>0</v>
      </c>
      <c r="P1585" s="23"/>
      <c r="Q1585" s="23"/>
      <c r="R1585" s="23"/>
      <c r="S1585" s="23"/>
      <c r="T1585" s="69"/>
      <c r="U1585" s="291">
        <f t="shared" si="540"/>
        <v>5285</v>
      </c>
      <c r="V1585" s="121">
        <v>2500</v>
      </c>
      <c r="W1585" s="122">
        <f t="shared" si="534"/>
        <v>2785</v>
      </c>
      <c r="X1585" s="122">
        <f t="shared" si="535"/>
        <v>1542.5</v>
      </c>
      <c r="Y1585" s="122">
        <f t="shared" si="536"/>
        <v>1242.5</v>
      </c>
      <c r="Z1585" s="122">
        <f t="shared" si="537"/>
        <v>37500</v>
      </c>
      <c r="AA1585" s="122">
        <f t="shared" si="538"/>
        <v>23137.5</v>
      </c>
      <c r="AB1585" s="123">
        <f t="shared" si="539"/>
        <v>18637.5</v>
      </c>
    </row>
    <row r="1586" spans="1:28" ht="15.75" thickBot="1" x14ac:dyDescent="0.3">
      <c r="A1586" s="94"/>
      <c r="B1586" s="550">
        <v>42394</v>
      </c>
      <c r="C1586" s="544">
        <v>46774</v>
      </c>
      <c r="D1586" s="23"/>
      <c r="E1586" s="94" t="s">
        <v>826</v>
      </c>
      <c r="F1586" s="94">
        <v>15</v>
      </c>
      <c r="G1586" s="232">
        <v>79275</v>
      </c>
      <c r="H1586" s="106" t="s">
        <v>402</v>
      </c>
      <c r="I1586" s="68">
        <v>0</v>
      </c>
      <c r="J1586" s="23"/>
      <c r="K1586" s="23"/>
      <c r="L1586" s="23"/>
      <c r="M1586" s="69"/>
      <c r="N1586" s="68">
        <v>0</v>
      </c>
      <c r="O1586" s="23"/>
      <c r="P1586" s="23"/>
      <c r="Q1586" s="23"/>
      <c r="R1586" s="23"/>
      <c r="S1586" s="23"/>
      <c r="T1586" s="69"/>
      <c r="U1586" s="291">
        <f t="shared" si="540"/>
        <v>5285</v>
      </c>
      <c r="V1586" s="121">
        <v>2500</v>
      </c>
      <c r="W1586" s="122">
        <f t="shared" si="534"/>
        <v>2785</v>
      </c>
      <c r="X1586" s="122">
        <f t="shared" si="535"/>
        <v>1542.5</v>
      </c>
      <c r="Y1586" s="122">
        <f t="shared" si="536"/>
        <v>1242.5</v>
      </c>
      <c r="Z1586" s="122">
        <f t="shared" si="537"/>
        <v>37500</v>
      </c>
      <c r="AA1586" s="122">
        <f t="shared" si="538"/>
        <v>23137.5</v>
      </c>
      <c r="AB1586" s="123">
        <f t="shared" si="539"/>
        <v>18637.5</v>
      </c>
    </row>
    <row r="1587" spans="1:28" ht="15.75" thickBot="1" x14ac:dyDescent="0.3">
      <c r="A1587" s="23"/>
      <c r="B1587" s="31">
        <v>42394</v>
      </c>
      <c r="C1587" s="240">
        <v>46775</v>
      </c>
      <c r="D1587" s="577"/>
      <c r="E1587" s="23" t="s">
        <v>103</v>
      </c>
      <c r="F1587" s="23">
        <v>15</v>
      </c>
      <c r="G1587" s="231">
        <v>85000</v>
      </c>
      <c r="H1587" s="23" t="s">
        <v>25</v>
      </c>
      <c r="I1587" s="577">
        <v>0</v>
      </c>
      <c r="J1587" s="23"/>
      <c r="K1587" s="23"/>
      <c r="L1587" s="23"/>
      <c r="M1587" s="69"/>
      <c r="N1587" s="68"/>
      <c r="O1587" s="23">
        <v>0</v>
      </c>
      <c r="P1587" s="23"/>
      <c r="Q1587" s="23"/>
      <c r="R1587" s="23"/>
      <c r="S1587" s="23"/>
      <c r="T1587" s="69">
        <v>2125</v>
      </c>
      <c r="U1587" s="291">
        <f t="shared" si="540"/>
        <v>5666.666666666667</v>
      </c>
      <c r="V1587" s="121">
        <v>2500</v>
      </c>
      <c r="W1587" s="122">
        <f t="shared" si="534"/>
        <v>3166.666666666667</v>
      </c>
      <c r="X1587" s="122">
        <f t="shared" si="535"/>
        <v>1733.3333333333335</v>
      </c>
      <c r="Y1587" s="122">
        <f t="shared" si="536"/>
        <v>1433.3333333333335</v>
      </c>
      <c r="Z1587" s="122">
        <f t="shared" si="537"/>
        <v>37500</v>
      </c>
      <c r="AA1587" s="122">
        <f t="shared" si="538"/>
        <v>26000.000000000004</v>
      </c>
      <c r="AB1587" s="123">
        <f t="shared" si="539"/>
        <v>21500.000000000004</v>
      </c>
    </row>
    <row r="1588" spans="1:28" ht="15.75" thickBot="1" x14ac:dyDescent="0.3">
      <c r="A1588" s="23"/>
      <c r="B1588" s="549">
        <v>42394</v>
      </c>
      <c r="C1588" s="544">
        <v>46776</v>
      </c>
      <c r="D1588" s="155"/>
      <c r="E1588" s="94" t="s">
        <v>66</v>
      </c>
      <c r="F1588" s="94">
        <v>7</v>
      </c>
      <c r="G1588" s="232">
        <v>39662</v>
      </c>
      <c r="H1588" s="94" t="s">
        <v>25</v>
      </c>
      <c r="I1588" s="155">
        <v>0</v>
      </c>
      <c r="J1588" s="23"/>
      <c r="K1588" s="23"/>
      <c r="L1588" s="94"/>
      <c r="M1588" s="69"/>
      <c r="N1588" s="68"/>
      <c r="O1588" s="23">
        <v>0</v>
      </c>
      <c r="P1588" s="23"/>
      <c r="Q1588" s="23"/>
      <c r="R1588" s="23"/>
      <c r="S1588" s="23"/>
      <c r="T1588" s="69">
        <v>2126</v>
      </c>
      <c r="U1588" s="291">
        <f t="shared" si="540"/>
        <v>5666</v>
      </c>
      <c r="V1588" s="121">
        <v>2500</v>
      </c>
      <c r="W1588" s="122">
        <f t="shared" si="534"/>
        <v>3166</v>
      </c>
      <c r="X1588" s="122">
        <f t="shared" si="535"/>
        <v>1733</v>
      </c>
      <c r="Y1588" s="122">
        <f t="shared" si="536"/>
        <v>1433</v>
      </c>
      <c r="Z1588" s="122">
        <f t="shared" si="537"/>
        <v>17500</v>
      </c>
      <c r="AA1588" s="122">
        <f t="shared" si="538"/>
        <v>12131</v>
      </c>
      <c r="AB1588" s="123">
        <f t="shared" si="539"/>
        <v>10031</v>
      </c>
    </row>
    <row r="1589" spans="1:28" x14ac:dyDescent="0.25">
      <c r="A1589" s="116"/>
      <c r="B1589" s="31">
        <v>42394</v>
      </c>
      <c r="C1589" s="16">
        <v>46777</v>
      </c>
      <c r="D1589" s="23">
        <v>10440</v>
      </c>
      <c r="E1589" s="23" t="s">
        <v>97</v>
      </c>
      <c r="F1589" s="23">
        <v>24</v>
      </c>
      <c r="G1589" s="231"/>
      <c r="H1589" s="23" t="s">
        <v>50</v>
      </c>
      <c r="I1589" s="23">
        <v>0</v>
      </c>
      <c r="J1589" s="23"/>
      <c r="K1589" s="23"/>
      <c r="L1589" s="23"/>
      <c r="M1589" s="69"/>
      <c r="N1589" s="68">
        <v>0</v>
      </c>
      <c r="O1589" s="23"/>
      <c r="P1589" s="23"/>
      <c r="Q1589" s="23"/>
      <c r="R1589" s="23"/>
      <c r="S1589" s="23"/>
      <c r="T1589" s="69"/>
    </row>
    <row r="1590" spans="1:28" ht="15.75" thickBot="1" x14ac:dyDescent="0.3">
      <c r="A1590" s="23"/>
      <c r="B1590" s="41">
        <v>42394</v>
      </c>
      <c r="C1590" s="350">
        <v>46778</v>
      </c>
      <c r="D1590" s="579"/>
      <c r="E1590" s="32" t="s">
        <v>81</v>
      </c>
      <c r="F1590" s="32">
        <v>7</v>
      </c>
      <c r="G1590" s="234">
        <v>39662</v>
      </c>
      <c r="H1590" s="32" t="s">
        <v>25</v>
      </c>
      <c r="I1590" s="579">
        <v>0</v>
      </c>
      <c r="J1590" s="23"/>
      <c r="K1590" s="23"/>
      <c r="L1590" s="32"/>
      <c r="M1590" s="69"/>
      <c r="N1590" s="68"/>
      <c r="O1590" s="23">
        <v>0</v>
      </c>
      <c r="P1590" s="23"/>
      <c r="Q1590" s="23"/>
      <c r="R1590" s="23"/>
      <c r="S1590" s="23"/>
      <c r="T1590" s="69">
        <v>2127</v>
      </c>
      <c r="U1590" s="291">
        <f t="shared" ref="U1590:U1591" si="541">+G1590/F1590</f>
        <v>5666</v>
      </c>
      <c r="V1590" s="121">
        <v>2500</v>
      </c>
      <c r="W1590" s="122">
        <f>+U1590-V1590</f>
        <v>3166</v>
      </c>
      <c r="X1590" s="122">
        <f>+W1590-Y1590</f>
        <v>1733</v>
      </c>
      <c r="Y1590" s="122">
        <f>(U1590-5000)/2+1100</f>
        <v>1433</v>
      </c>
      <c r="Z1590" s="122">
        <f>+V1590*F1590</f>
        <v>17500</v>
      </c>
      <c r="AA1590" s="122">
        <f>+X1590*F1590</f>
        <v>12131</v>
      </c>
      <c r="AB1590" s="123">
        <f>+Y1590*F1590</f>
        <v>10031</v>
      </c>
    </row>
    <row r="1591" spans="1:28" ht="15.75" thickBot="1" x14ac:dyDescent="0.3">
      <c r="A1591" s="23"/>
      <c r="B1591" s="549">
        <v>42394</v>
      </c>
      <c r="C1591" s="544">
        <v>46779</v>
      </c>
      <c r="D1591" s="155"/>
      <c r="E1591" s="94" t="s">
        <v>478</v>
      </c>
      <c r="F1591" s="94">
        <v>15</v>
      </c>
      <c r="G1591" s="232">
        <v>85000</v>
      </c>
      <c r="H1591" s="94" t="s">
        <v>25</v>
      </c>
      <c r="I1591" s="155">
        <v>0</v>
      </c>
      <c r="J1591" s="23"/>
      <c r="K1591" s="23"/>
      <c r="L1591" s="94"/>
      <c r="M1591" s="69"/>
      <c r="N1591" s="68">
        <v>0</v>
      </c>
      <c r="O1591" s="23"/>
      <c r="P1591" s="23"/>
      <c r="Q1591" s="23"/>
      <c r="R1591" s="23"/>
      <c r="S1591" s="23"/>
      <c r="T1591" s="69">
        <v>2128</v>
      </c>
      <c r="U1591" s="291">
        <f t="shared" si="541"/>
        <v>5666.666666666667</v>
      </c>
      <c r="V1591" s="121">
        <v>2500</v>
      </c>
      <c r="W1591" s="122">
        <f>+U1591-V1591</f>
        <v>3166.666666666667</v>
      </c>
      <c r="X1591" s="122">
        <f>+W1591-Y1591</f>
        <v>1733.3333333333335</v>
      </c>
      <c r="Y1591" s="122">
        <f>(U1591-5000)/2+1100</f>
        <v>1433.3333333333335</v>
      </c>
      <c r="Z1591" s="122">
        <f>+V1591*F1591</f>
        <v>37500</v>
      </c>
      <c r="AA1591" s="122">
        <f>+X1591*F1591</f>
        <v>26000.000000000004</v>
      </c>
      <c r="AB1591" s="123">
        <f>+Y1591*F1591</f>
        <v>21500.000000000004</v>
      </c>
    </row>
    <row r="1592" spans="1:28" x14ac:dyDescent="0.25">
      <c r="A1592" s="32"/>
      <c r="B1592" s="31">
        <v>42394</v>
      </c>
      <c r="C1592" s="16">
        <v>46780</v>
      </c>
      <c r="D1592" s="23">
        <v>10439</v>
      </c>
      <c r="E1592" s="23" t="s">
        <v>202</v>
      </c>
      <c r="F1592" s="23">
        <v>14</v>
      </c>
      <c r="G1592" s="231"/>
      <c r="H1592" s="23" t="s">
        <v>50</v>
      </c>
      <c r="I1592" s="23">
        <v>0</v>
      </c>
      <c r="J1592" s="23"/>
      <c r="K1592" s="23"/>
      <c r="L1592" s="23"/>
      <c r="M1592" s="69"/>
      <c r="N1592" s="68"/>
      <c r="O1592" s="23">
        <v>0</v>
      </c>
      <c r="P1592" s="23"/>
      <c r="Q1592" s="23"/>
      <c r="R1592" s="23"/>
      <c r="S1592" s="23"/>
      <c r="T1592" s="69"/>
    </row>
    <row r="1593" spans="1:28" x14ac:dyDescent="0.25">
      <c r="A1593" s="94"/>
      <c r="B1593" s="550">
        <v>42394</v>
      </c>
      <c r="C1593" s="233">
        <v>46781</v>
      </c>
      <c r="D1593" s="32"/>
      <c r="E1593" s="116" t="s">
        <v>138</v>
      </c>
      <c r="F1593" s="116">
        <v>15</v>
      </c>
      <c r="G1593" s="557"/>
      <c r="H1593" s="558" t="s">
        <v>51</v>
      </c>
      <c r="I1593" s="78">
        <v>0</v>
      </c>
      <c r="J1593" s="23"/>
      <c r="K1593" s="23"/>
      <c r="L1593" s="32"/>
      <c r="M1593" s="69"/>
      <c r="N1593" s="68">
        <v>0</v>
      </c>
      <c r="O1593" s="23"/>
      <c r="P1593" s="23"/>
      <c r="Q1593" s="23"/>
      <c r="R1593" s="23"/>
      <c r="S1593" s="23"/>
      <c r="T1593" s="69"/>
    </row>
    <row r="1594" spans="1:28" ht="15.75" thickBot="1" x14ac:dyDescent="0.3">
      <c r="A1594" s="23"/>
      <c r="B1594" s="31">
        <v>42394</v>
      </c>
      <c r="C1594" s="240">
        <v>46782</v>
      </c>
      <c r="D1594" s="577"/>
      <c r="E1594" s="23" t="s">
        <v>633</v>
      </c>
      <c r="F1594" s="23">
        <v>15</v>
      </c>
      <c r="G1594" s="231">
        <v>85000</v>
      </c>
      <c r="H1594" s="23" t="s">
        <v>25</v>
      </c>
      <c r="I1594" s="577">
        <v>0</v>
      </c>
      <c r="J1594" s="23"/>
      <c r="K1594" s="23"/>
      <c r="L1594" s="23"/>
      <c r="M1594" s="69"/>
      <c r="N1594" s="68">
        <v>0</v>
      </c>
      <c r="O1594" s="23"/>
      <c r="P1594" s="23"/>
      <c r="Q1594" s="23"/>
      <c r="R1594" s="23"/>
      <c r="S1594" s="23"/>
      <c r="T1594" s="69">
        <v>2129</v>
      </c>
      <c r="U1594" s="291">
        <f t="shared" ref="U1594" si="542">+G1594/F1594</f>
        <v>5666.666666666667</v>
      </c>
      <c r="V1594" s="121">
        <v>2500</v>
      </c>
      <c r="W1594" s="122">
        <f>+U1594-V1594</f>
        <v>3166.666666666667</v>
      </c>
      <c r="X1594" s="122">
        <f>+W1594-Y1594</f>
        <v>1733.3333333333335</v>
      </c>
      <c r="Y1594" s="122">
        <f>(U1594-5000)/2+1100</f>
        <v>1433.3333333333335</v>
      </c>
      <c r="Z1594" s="122">
        <f>+V1594*F1594</f>
        <v>37500</v>
      </c>
      <c r="AA1594" s="122">
        <f>+X1594*F1594</f>
        <v>26000.000000000004</v>
      </c>
      <c r="AB1594" s="123">
        <f>+Y1594*F1594</f>
        <v>21500.000000000004</v>
      </c>
    </row>
    <row r="1595" spans="1:28" x14ac:dyDescent="0.25">
      <c r="A1595" s="555"/>
      <c r="B1595" s="585">
        <v>42394</v>
      </c>
      <c r="C1595" s="555">
        <v>46783</v>
      </c>
      <c r="D1595" s="88" t="s">
        <v>188</v>
      </c>
      <c r="E1595" s="555" t="s">
        <v>188</v>
      </c>
      <c r="F1595" s="555" t="s">
        <v>188</v>
      </c>
      <c r="G1595" s="555" t="s">
        <v>188</v>
      </c>
      <c r="H1595" s="555" t="s">
        <v>188</v>
      </c>
      <c r="I1595" s="88" t="s">
        <v>188</v>
      </c>
      <c r="J1595" s="88" t="s">
        <v>188</v>
      </c>
      <c r="K1595" s="88" t="s">
        <v>188</v>
      </c>
      <c r="L1595" s="88" t="s">
        <v>188</v>
      </c>
      <c r="M1595" s="88" t="s">
        <v>188</v>
      </c>
      <c r="N1595" s="89"/>
      <c r="O1595" s="88"/>
      <c r="P1595" s="88"/>
      <c r="Q1595" s="88"/>
      <c r="R1595" s="88"/>
      <c r="S1595" s="88"/>
      <c r="T1595" s="90"/>
    </row>
    <row r="1596" spans="1:28" ht="15.75" thickBot="1" x14ac:dyDescent="0.3">
      <c r="A1596" s="23"/>
      <c r="B1596" s="31">
        <v>42394</v>
      </c>
      <c r="C1596" s="240">
        <v>46784</v>
      </c>
      <c r="D1596" s="577"/>
      <c r="E1596" s="23" t="s">
        <v>173</v>
      </c>
      <c r="F1596" s="23">
        <v>7</v>
      </c>
      <c r="G1596" s="231">
        <v>39662</v>
      </c>
      <c r="H1596" s="23" t="s">
        <v>25</v>
      </c>
      <c r="I1596" s="577">
        <v>0</v>
      </c>
      <c r="J1596" s="23"/>
      <c r="K1596" s="23"/>
      <c r="L1596" s="23"/>
      <c r="M1596" s="69"/>
      <c r="N1596" s="68"/>
      <c r="O1596" s="23">
        <v>0</v>
      </c>
      <c r="P1596" s="23"/>
      <c r="Q1596" s="23"/>
      <c r="R1596" s="23"/>
      <c r="S1596" s="23"/>
      <c r="T1596" s="69">
        <v>2131</v>
      </c>
      <c r="U1596" s="291">
        <f t="shared" ref="U1596" si="543">+G1596/F1596</f>
        <v>5666</v>
      </c>
      <c r="V1596" s="121">
        <v>2500</v>
      </c>
      <c r="W1596" s="122">
        <f>+U1596-V1596</f>
        <v>3166</v>
      </c>
      <c r="X1596" s="122">
        <f>+W1596-Y1596</f>
        <v>1733</v>
      </c>
      <c r="Y1596" s="122">
        <f>(U1596-5000)/2+1100</f>
        <v>1433</v>
      </c>
      <c r="Z1596" s="122">
        <f>+V1596*F1596</f>
        <v>17500</v>
      </c>
      <c r="AA1596" s="122">
        <f>+X1596*F1596</f>
        <v>12131</v>
      </c>
      <c r="AB1596" s="123">
        <f>+Y1596*F1596</f>
        <v>10031</v>
      </c>
    </row>
    <row r="1597" spans="1:28" x14ac:dyDescent="0.25">
      <c r="A1597" s="116"/>
      <c r="B1597" s="550">
        <v>42394</v>
      </c>
      <c r="C1597" s="233">
        <v>46785</v>
      </c>
      <c r="D1597" s="23"/>
      <c r="E1597" s="116" t="s">
        <v>140</v>
      </c>
      <c r="F1597" s="116">
        <v>14</v>
      </c>
      <c r="G1597" s="557"/>
      <c r="H1597" s="558" t="s">
        <v>51</v>
      </c>
      <c r="I1597" s="68">
        <v>0</v>
      </c>
      <c r="J1597" s="23"/>
      <c r="K1597" s="23"/>
      <c r="L1597" s="23"/>
      <c r="M1597" s="69"/>
      <c r="N1597" s="68">
        <v>0</v>
      </c>
      <c r="O1597" s="23"/>
      <c r="P1597" s="23"/>
      <c r="Q1597" s="23"/>
      <c r="R1597" s="23"/>
      <c r="S1597" s="23"/>
      <c r="T1597" s="69"/>
    </row>
    <row r="1598" spans="1:28" ht="15.75" thickBot="1" x14ac:dyDescent="0.3">
      <c r="A1598" s="23"/>
      <c r="B1598" s="31">
        <v>42394</v>
      </c>
      <c r="C1598" s="240">
        <v>46786</v>
      </c>
      <c r="D1598" s="577"/>
      <c r="E1598" s="23" t="s">
        <v>63</v>
      </c>
      <c r="F1598" s="23">
        <v>7</v>
      </c>
      <c r="G1598" s="231">
        <v>39662</v>
      </c>
      <c r="H1598" s="23" t="s">
        <v>25</v>
      </c>
      <c r="I1598" s="577">
        <v>0</v>
      </c>
      <c r="J1598" s="23"/>
      <c r="K1598" s="23"/>
      <c r="L1598" s="23"/>
      <c r="M1598" s="69"/>
      <c r="N1598" s="68"/>
      <c r="O1598" s="23">
        <v>0</v>
      </c>
      <c r="P1598" s="23"/>
      <c r="Q1598" s="23"/>
      <c r="R1598" s="23"/>
      <c r="S1598" s="23"/>
      <c r="T1598" s="69">
        <v>2132</v>
      </c>
      <c r="U1598" s="291">
        <f t="shared" ref="U1598:U1605" si="544">+G1598/F1598</f>
        <v>5666</v>
      </c>
      <c r="V1598" s="121">
        <v>2500</v>
      </c>
      <c r="W1598" s="122">
        <f t="shared" ref="W1598:W1607" si="545">+U1598-V1598</f>
        <v>3166</v>
      </c>
      <c r="X1598" s="122">
        <f t="shared" ref="X1598:X1606" si="546">+W1598-Y1598</f>
        <v>1733</v>
      </c>
      <c r="Y1598" s="122">
        <f t="shared" ref="Y1598:Y1603" si="547">(U1598-5000)/2+1100</f>
        <v>1433</v>
      </c>
      <c r="Z1598" s="122">
        <f t="shared" ref="Z1598:Z1607" si="548">+V1598*F1598</f>
        <v>17500</v>
      </c>
      <c r="AA1598" s="122">
        <f t="shared" ref="AA1598:AA1607" si="549">+X1598*F1598</f>
        <v>12131</v>
      </c>
      <c r="AB1598" s="123">
        <f t="shared" ref="AB1598:AB1607" si="550">+Y1598*F1598</f>
        <v>10031</v>
      </c>
    </row>
    <row r="1599" spans="1:28" ht="15.75" thickBot="1" x14ac:dyDescent="0.3">
      <c r="A1599" s="23"/>
      <c r="B1599" s="31">
        <v>42394</v>
      </c>
      <c r="C1599" s="240">
        <v>46787</v>
      </c>
      <c r="D1599" s="577"/>
      <c r="E1599" s="23" t="s">
        <v>71</v>
      </c>
      <c r="F1599" s="23">
        <v>7</v>
      </c>
      <c r="G1599" s="231">
        <v>39662</v>
      </c>
      <c r="H1599" s="23" t="s">
        <v>25</v>
      </c>
      <c r="I1599" s="577">
        <v>0</v>
      </c>
      <c r="J1599" s="23"/>
      <c r="K1599" s="23"/>
      <c r="L1599" s="23"/>
      <c r="M1599" s="69"/>
      <c r="N1599" s="68">
        <v>0</v>
      </c>
      <c r="O1599" s="23"/>
      <c r="P1599" s="23"/>
      <c r="Q1599" s="23"/>
      <c r="R1599" s="23"/>
      <c r="S1599" s="23"/>
      <c r="T1599" s="69">
        <v>2133</v>
      </c>
      <c r="U1599" s="291">
        <f t="shared" si="544"/>
        <v>5666</v>
      </c>
      <c r="V1599" s="121">
        <v>2500</v>
      </c>
      <c r="W1599" s="122">
        <f t="shared" si="545"/>
        <v>3166</v>
      </c>
      <c r="X1599" s="122">
        <f t="shared" si="546"/>
        <v>1733</v>
      </c>
      <c r="Y1599" s="122">
        <f t="shared" si="547"/>
        <v>1433</v>
      </c>
      <c r="Z1599" s="122">
        <f t="shared" si="548"/>
        <v>17500</v>
      </c>
      <c r="AA1599" s="122">
        <f t="shared" si="549"/>
        <v>12131</v>
      </c>
      <c r="AB1599" s="123">
        <f t="shared" si="550"/>
        <v>10031</v>
      </c>
    </row>
    <row r="1600" spans="1:28" ht="15.75" thickBot="1" x14ac:dyDescent="0.3">
      <c r="A1600" s="32"/>
      <c r="B1600" s="41">
        <v>42394</v>
      </c>
      <c r="C1600" s="572">
        <v>46788</v>
      </c>
      <c r="D1600" s="23"/>
      <c r="E1600" s="32" t="s">
        <v>877</v>
      </c>
      <c r="F1600" s="24">
        <v>15</v>
      </c>
      <c r="G1600" s="234">
        <v>76500</v>
      </c>
      <c r="H1600" s="77" t="s">
        <v>672</v>
      </c>
      <c r="I1600" s="68">
        <v>0</v>
      </c>
      <c r="J1600" s="23"/>
      <c r="K1600" s="23"/>
      <c r="L1600" s="23"/>
      <c r="M1600" s="69"/>
      <c r="N1600" s="68">
        <v>0</v>
      </c>
      <c r="O1600" s="23"/>
      <c r="P1600" s="23"/>
      <c r="Q1600" s="23"/>
      <c r="R1600" s="23"/>
      <c r="S1600" s="23"/>
      <c r="T1600" s="69"/>
      <c r="U1600" s="291">
        <f t="shared" si="544"/>
        <v>5100</v>
      </c>
      <c r="V1600" s="121">
        <v>2500</v>
      </c>
      <c r="W1600" s="122">
        <f t="shared" si="545"/>
        <v>2600</v>
      </c>
      <c r="X1600" s="122">
        <f t="shared" si="546"/>
        <v>1450</v>
      </c>
      <c r="Y1600" s="122">
        <f t="shared" si="547"/>
        <v>1150</v>
      </c>
      <c r="Z1600" s="122">
        <f t="shared" si="548"/>
        <v>37500</v>
      </c>
      <c r="AA1600" s="122">
        <f t="shared" si="549"/>
        <v>21750</v>
      </c>
      <c r="AB1600" s="123">
        <f t="shared" si="550"/>
        <v>17250</v>
      </c>
    </row>
    <row r="1601" spans="1:28" ht="15.75" thickBot="1" x14ac:dyDescent="0.3">
      <c r="A1601" s="23"/>
      <c r="B1601" s="41">
        <v>42394</v>
      </c>
      <c r="C1601" s="544">
        <v>46789</v>
      </c>
      <c r="D1601" s="23"/>
      <c r="E1601" s="23" t="s">
        <v>825</v>
      </c>
      <c r="F1601" s="23">
        <v>15</v>
      </c>
      <c r="G1601" s="231">
        <v>79275</v>
      </c>
      <c r="H1601" s="64" t="s">
        <v>402</v>
      </c>
      <c r="I1601" s="68">
        <v>0</v>
      </c>
      <c r="J1601" s="23"/>
      <c r="K1601" s="23"/>
      <c r="L1601" s="23"/>
      <c r="M1601" s="69"/>
      <c r="N1601" s="68">
        <v>0</v>
      </c>
      <c r="O1601" s="23"/>
      <c r="P1601" s="23"/>
      <c r="Q1601" s="23"/>
      <c r="R1601" s="23"/>
      <c r="S1601" s="23"/>
      <c r="T1601" s="69"/>
      <c r="U1601" s="291">
        <f t="shared" si="544"/>
        <v>5285</v>
      </c>
      <c r="V1601" s="121">
        <v>2500</v>
      </c>
      <c r="W1601" s="122">
        <f t="shared" si="545"/>
        <v>2785</v>
      </c>
      <c r="X1601" s="122">
        <f t="shared" si="546"/>
        <v>1542.5</v>
      </c>
      <c r="Y1601" s="122">
        <f t="shared" si="547"/>
        <v>1242.5</v>
      </c>
      <c r="Z1601" s="122">
        <f t="shared" si="548"/>
        <v>37500</v>
      </c>
      <c r="AA1601" s="122">
        <f t="shared" si="549"/>
        <v>23137.5</v>
      </c>
      <c r="AB1601" s="123">
        <f t="shared" si="550"/>
        <v>18637.5</v>
      </c>
    </row>
    <row r="1602" spans="1:28" ht="15.75" thickBot="1" x14ac:dyDescent="0.3">
      <c r="A1602" s="23"/>
      <c r="B1602" s="41">
        <v>42394</v>
      </c>
      <c r="C1602" s="544">
        <v>46790</v>
      </c>
      <c r="D1602" s="23"/>
      <c r="E1602" s="23" t="s">
        <v>591</v>
      </c>
      <c r="F1602" s="16">
        <v>15</v>
      </c>
      <c r="G1602" s="231">
        <v>76500</v>
      </c>
      <c r="H1602" s="64" t="s">
        <v>672</v>
      </c>
      <c r="I1602" s="68">
        <v>0</v>
      </c>
      <c r="J1602" s="23"/>
      <c r="K1602" s="23"/>
      <c r="L1602" s="23"/>
      <c r="M1602" s="69"/>
      <c r="N1602" s="68">
        <v>0</v>
      </c>
      <c r="O1602" s="23"/>
      <c r="P1602" s="23"/>
      <c r="Q1602" s="23"/>
      <c r="R1602" s="23"/>
      <c r="S1602" s="23"/>
      <c r="T1602" s="69"/>
      <c r="U1602" s="291">
        <f t="shared" si="544"/>
        <v>5100</v>
      </c>
      <c r="V1602" s="121">
        <v>2500</v>
      </c>
      <c r="W1602" s="122">
        <f t="shared" si="545"/>
        <v>2600</v>
      </c>
      <c r="X1602" s="122">
        <f t="shared" si="546"/>
        <v>1450</v>
      </c>
      <c r="Y1602" s="122">
        <f t="shared" si="547"/>
        <v>1150</v>
      </c>
      <c r="Z1602" s="122">
        <f t="shared" si="548"/>
        <v>37500</v>
      </c>
      <c r="AA1602" s="122">
        <f t="shared" si="549"/>
        <v>21750</v>
      </c>
      <c r="AB1602" s="123">
        <f t="shared" si="550"/>
        <v>17250</v>
      </c>
    </row>
    <row r="1603" spans="1:28" ht="15.75" thickBot="1" x14ac:dyDescent="0.3">
      <c r="A1603" s="94"/>
      <c r="B1603" s="550">
        <v>42394</v>
      </c>
      <c r="C1603" s="544">
        <v>46791</v>
      </c>
      <c r="D1603" s="23"/>
      <c r="E1603" s="94" t="s">
        <v>671</v>
      </c>
      <c r="F1603" s="56">
        <v>15</v>
      </c>
      <c r="G1603" s="232">
        <v>76500</v>
      </c>
      <c r="H1603" s="106" t="s">
        <v>672</v>
      </c>
      <c r="I1603" s="68">
        <v>0</v>
      </c>
      <c r="J1603" s="23"/>
      <c r="K1603" s="23"/>
      <c r="L1603" s="23"/>
      <c r="M1603" s="69"/>
      <c r="N1603" s="68">
        <v>0</v>
      </c>
      <c r="O1603" s="23"/>
      <c r="P1603" s="23"/>
      <c r="Q1603" s="23"/>
      <c r="R1603" s="23"/>
      <c r="S1603" s="23"/>
      <c r="T1603" s="69"/>
      <c r="U1603" s="291">
        <f t="shared" si="544"/>
        <v>5100</v>
      </c>
      <c r="V1603" s="121">
        <v>2500</v>
      </c>
      <c r="W1603" s="122">
        <f t="shared" si="545"/>
        <v>2600</v>
      </c>
      <c r="X1603" s="122">
        <f t="shared" si="546"/>
        <v>1450</v>
      </c>
      <c r="Y1603" s="122">
        <f t="shared" si="547"/>
        <v>1150</v>
      </c>
      <c r="Z1603" s="122">
        <f t="shared" si="548"/>
        <v>37500</v>
      </c>
      <c r="AA1603" s="122">
        <f t="shared" si="549"/>
        <v>21750</v>
      </c>
      <c r="AB1603" s="123">
        <f t="shared" si="550"/>
        <v>17250</v>
      </c>
    </row>
    <row r="1604" spans="1:28" ht="15.75" thickBot="1" x14ac:dyDescent="0.3">
      <c r="A1604" s="23"/>
      <c r="B1604" s="31">
        <v>42394</v>
      </c>
      <c r="C1604" s="240">
        <v>46792</v>
      </c>
      <c r="D1604" s="577"/>
      <c r="E1604" s="23" t="s">
        <v>835</v>
      </c>
      <c r="F1604" s="23">
        <v>15</v>
      </c>
      <c r="G1604" s="231">
        <v>91500</v>
      </c>
      <c r="H1604" s="23" t="s">
        <v>839</v>
      </c>
      <c r="I1604" s="577"/>
      <c r="J1604" s="23">
        <v>0</v>
      </c>
      <c r="K1604" s="23"/>
      <c r="L1604" s="23"/>
      <c r="M1604" s="69"/>
      <c r="N1604" s="68">
        <v>0</v>
      </c>
      <c r="O1604" s="23"/>
      <c r="P1604" s="23"/>
      <c r="Q1604" s="23"/>
      <c r="R1604" s="23"/>
      <c r="S1604" s="23"/>
      <c r="T1604" s="69"/>
      <c r="U1604" s="291">
        <f t="shared" si="544"/>
        <v>6100</v>
      </c>
      <c r="V1604" s="121">
        <v>2500</v>
      </c>
      <c r="W1604" s="122">
        <f t="shared" si="545"/>
        <v>3600</v>
      </c>
      <c r="X1604" s="122">
        <f t="shared" si="546"/>
        <v>2167</v>
      </c>
      <c r="Y1604" s="122">
        <f>((U1604-5000)-434)/2+1100</f>
        <v>1433</v>
      </c>
      <c r="Z1604" s="122">
        <f t="shared" si="548"/>
        <v>37500</v>
      </c>
      <c r="AA1604" s="122">
        <f t="shared" si="549"/>
        <v>32505</v>
      </c>
      <c r="AB1604" s="123">
        <f t="shared" si="550"/>
        <v>21495</v>
      </c>
    </row>
    <row r="1605" spans="1:28" ht="15.75" thickBot="1" x14ac:dyDescent="0.3">
      <c r="A1605" s="94"/>
      <c r="B1605" s="549">
        <v>42394</v>
      </c>
      <c r="C1605" s="544">
        <v>46793</v>
      </c>
      <c r="D1605" s="577"/>
      <c r="E1605" s="94" t="s">
        <v>878</v>
      </c>
      <c r="F1605" s="94">
        <v>8</v>
      </c>
      <c r="G1605" s="232">
        <v>48800</v>
      </c>
      <c r="H1605" s="94" t="s">
        <v>839</v>
      </c>
      <c r="I1605" s="577"/>
      <c r="J1605" s="23">
        <v>0</v>
      </c>
      <c r="K1605" s="23"/>
      <c r="L1605" s="23"/>
      <c r="M1605" s="69"/>
      <c r="N1605" s="68">
        <v>0</v>
      </c>
      <c r="O1605" s="23"/>
      <c r="P1605" s="23"/>
      <c r="Q1605" s="23"/>
      <c r="R1605" s="23"/>
      <c r="S1605" s="23"/>
      <c r="T1605" s="69"/>
      <c r="U1605" s="291">
        <f t="shared" si="544"/>
        <v>6100</v>
      </c>
      <c r="V1605" s="121">
        <v>2500</v>
      </c>
      <c r="W1605" s="122">
        <f t="shared" si="545"/>
        <v>3600</v>
      </c>
      <c r="X1605" s="122">
        <f t="shared" si="546"/>
        <v>2167</v>
      </c>
      <c r="Y1605" s="122">
        <f>((U1605-5000)-434)/2+1100</f>
        <v>1433</v>
      </c>
      <c r="Z1605" s="122">
        <f t="shared" si="548"/>
        <v>20000</v>
      </c>
      <c r="AA1605" s="122">
        <f t="shared" si="549"/>
        <v>17336</v>
      </c>
      <c r="AB1605" s="123">
        <f t="shared" si="550"/>
        <v>11464</v>
      </c>
    </row>
    <row r="1606" spans="1:28" ht="15.75" thickBot="1" x14ac:dyDescent="0.3">
      <c r="A1606" s="23"/>
      <c r="B1606" s="31">
        <v>42394</v>
      </c>
      <c r="C1606" s="240">
        <v>46794</v>
      </c>
      <c r="D1606" s="577"/>
      <c r="E1606" s="23" t="s">
        <v>67</v>
      </c>
      <c r="F1606" s="23">
        <v>15</v>
      </c>
      <c r="G1606" s="231">
        <v>85000</v>
      </c>
      <c r="H1606" s="23" t="s">
        <v>25</v>
      </c>
      <c r="I1606" s="577">
        <v>0</v>
      </c>
      <c r="J1606" s="23"/>
      <c r="K1606" s="23"/>
      <c r="L1606" s="23"/>
      <c r="M1606" s="69"/>
      <c r="N1606" s="68"/>
      <c r="O1606" s="23">
        <v>0</v>
      </c>
      <c r="P1606" s="23"/>
      <c r="Q1606" s="23"/>
      <c r="R1606" s="23"/>
      <c r="S1606" s="23"/>
      <c r="T1606" s="69">
        <v>2134</v>
      </c>
      <c r="U1606" s="291">
        <f t="shared" ref="U1606:U1607" si="551">+G1606/F1606</f>
        <v>5666.666666666667</v>
      </c>
      <c r="V1606" s="121">
        <v>2500</v>
      </c>
      <c r="W1606" s="122">
        <f t="shared" si="545"/>
        <v>3166.666666666667</v>
      </c>
      <c r="X1606" s="122">
        <f t="shared" si="546"/>
        <v>1733.3333333333335</v>
      </c>
      <c r="Y1606" s="122">
        <f>(U1606-5000)/2+1100</f>
        <v>1433.3333333333335</v>
      </c>
      <c r="Z1606" s="122">
        <f t="shared" si="548"/>
        <v>37500</v>
      </c>
      <c r="AA1606" s="122">
        <f t="shared" si="549"/>
        <v>26000.000000000004</v>
      </c>
      <c r="AB1606" s="123">
        <f t="shared" si="550"/>
        <v>21500.000000000004</v>
      </c>
    </row>
    <row r="1607" spans="1:28" ht="15.75" thickBot="1" x14ac:dyDescent="0.3">
      <c r="A1607" s="574"/>
      <c r="B1607" s="550">
        <v>42394</v>
      </c>
      <c r="C1607" s="591">
        <v>46795</v>
      </c>
      <c r="D1607" s="94"/>
      <c r="E1607" s="226" t="s">
        <v>80</v>
      </c>
      <c r="F1607" s="116">
        <v>15</v>
      </c>
      <c r="G1607" s="554">
        <f>+F1607*5100</f>
        <v>76500</v>
      </c>
      <c r="H1607" s="227" t="s">
        <v>22</v>
      </c>
      <c r="I1607" s="228">
        <v>0</v>
      </c>
      <c r="J1607" s="23"/>
      <c r="K1607" s="23"/>
      <c r="L1607" s="94"/>
      <c r="M1607" s="69"/>
      <c r="N1607" s="68"/>
      <c r="O1607" s="23">
        <v>0</v>
      </c>
      <c r="P1607" s="23"/>
      <c r="Q1607" s="23"/>
      <c r="R1607" s="23"/>
      <c r="S1607" s="23"/>
      <c r="T1607" s="69"/>
      <c r="U1607" s="292">
        <f t="shared" si="551"/>
        <v>5100</v>
      </c>
      <c r="V1607" s="124">
        <v>2500</v>
      </c>
      <c r="W1607" s="125">
        <f t="shared" si="545"/>
        <v>2600</v>
      </c>
      <c r="X1607" s="125">
        <f>+W1607-Y1607</f>
        <v>1450</v>
      </c>
      <c r="Y1607" s="125">
        <f>(U1607-5000)/2+1100</f>
        <v>1150</v>
      </c>
      <c r="Z1607" s="125">
        <f t="shared" si="548"/>
        <v>37500</v>
      </c>
      <c r="AA1607" s="125">
        <f t="shared" si="549"/>
        <v>21750</v>
      </c>
      <c r="AB1607" s="126">
        <f t="shared" si="550"/>
        <v>17250</v>
      </c>
    </row>
    <row r="1608" spans="1:28" x14ac:dyDescent="0.25">
      <c r="A1608" s="116"/>
      <c r="B1608" s="31">
        <v>42394</v>
      </c>
      <c r="C1608" s="16">
        <v>46796</v>
      </c>
      <c r="D1608" s="23">
        <v>10444</v>
      </c>
      <c r="E1608" s="23" t="s">
        <v>97</v>
      </c>
      <c r="F1608" s="23">
        <v>24</v>
      </c>
      <c r="G1608" s="231"/>
      <c r="H1608" s="23" t="s">
        <v>50</v>
      </c>
      <c r="I1608" s="23">
        <v>0</v>
      </c>
      <c r="J1608" s="23"/>
      <c r="K1608" s="23"/>
      <c r="L1608" s="23"/>
      <c r="M1608" s="69"/>
      <c r="N1608" s="68">
        <v>0</v>
      </c>
      <c r="O1608" s="23"/>
      <c r="P1608" s="23"/>
      <c r="Q1608" s="23"/>
      <c r="R1608" s="23"/>
      <c r="S1608" s="23"/>
      <c r="T1608" s="69"/>
    </row>
    <row r="1609" spans="1:28" ht="15.75" thickBot="1" x14ac:dyDescent="0.3">
      <c r="A1609" s="23"/>
      <c r="B1609" s="41">
        <v>42394</v>
      </c>
      <c r="C1609" s="350">
        <v>46797</v>
      </c>
      <c r="D1609" s="579"/>
      <c r="E1609" s="32" t="s">
        <v>62</v>
      </c>
      <c r="F1609" s="32">
        <v>7</v>
      </c>
      <c r="G1609" s="234">
        <v>39662</v>
      </c>
      <c r="H1609" s="32" t="s">
        <v>25</v>
      </c>
      <c r="I1609" s="579">
        <v>0</v>
      </c>
      <c r="J1609" s="23"/>
      <c r="K1609" s="23"/>
      <c r="L1609" s="32"/>
      <c r="M1609" s="69"/>
      <c r="N1609" s="68"/>
      <c r="O1609" s="23">
        <v>0</v>
      </c>
      <c r="P1609" s="23"/>
      <c r="Q1609" s="23"/>
      <c r="R1609" s="23"/>
      <c r="S1609" s="23"/>
      <c r="T1609" s="69">
        <v>2135</v>
      </c>
      <c r="U1609" s="291">
        <f t="shared" ref="U1609:U1621" si="552">+G1609/F1609</f>
        <v>5666</v>
      </c>
      <c r="V1609" s="121">
        <v>2500</v>
      </c>
      <c r="W1609" s="122">
        <f t="shared" ref="W1609:W1621" si="553">+U1609-V1609</f>
        <v>3166</v>
      </c>
      <c r="X1609" s="122">
        <f t="shared" ref="X1609:X1621" si="554">+W1609-Y1609</f>
        <v>1733</v>
      </c>
      <c r="Y1609" s="122">
        <f t="shared" ref="Y1609:Y1621" si="555">(U1609-5000)/2+1100</f>
        <v>1433</v>
      </c>
      <c r="Z1609" s="122">
        <f t="shared" ref="Z1609:Z1621" si="556">+V1609*F1609</f>
        <v>17500</v>
      </c>
      <c r="AA1609" s="122">
        <f t="shared" ref="AA1609:AA1621" si="557">+X1609*F1609</f>
        <v>12131</v>
      </c>
      <c r="AB1609" s="123">
        <f t="shared" ref="AB1609:AB1621" si="558">+Y1609*F1609</f>
        <v>10031</v>
      </c>
    </row>
    <row r="1610" spans="1:28" ht="15.75" thickBot="1" x14ac:dyDescent="0.3">
      <c r="A1610" s="23"/>
      <c r="B1610" s="31">
        <v>42394</v>
      </c>
      <c r="C1610" s="240">
        <v>46798</v>
      </c>
      <c r="D1610" s="577"/>
      <c r="E1610" s="23" t="s">
        <v>148</v>
      </c>
      <c r="F1610" s="23">
        <v>15</v>
      </c>
      <c r="G1610" s="231">
        <v>85000</v>
      </c>
      <c r="H1610" s="23" t="s">
        <v>25</v>
      </c>
      <c r="I1610" s="577">
        <v>0</v>
      </c>
      <c r="J1610" s="23"/>
      <c r="K1610" s="23"/>
      <c r="L1610" s="23"/>
      <c r="M1610" s="69"/>
      <c r="N1610" s="68"/>
      <c r="O1610" s="23">
        <v>0</v>
      </c>
      <c r="P1610" s="23"/>
      <c r="Q1610" s="23"/>
      <c r="R1610" s="23"/>
      <c r="S1610" s="23"/>
      <c r="T1610" s="69">
        <v>2136</v>
      </c>
      <c r="U1610" s="291">
        <f t="shared" si="552"/>
        <v>5666.666666666667</v>
      </c>
      <c r="V1610" s="121">
        <v>2500</v>
      </c>
      <c r="W1610" s="122">
        <f t="shared" si="553"/>
        <v>3166.666666666667</v>
      </c>
      <c r="X1610" s="122">
        <f t="shared" si="554"/>
        <v>1733.3333333333335</v>
      </c>
      <c r="Y1610" s="122">
        <f t="shared" si="555"/>
        <v>1433.3333333333335</v>
      </c>
      <c r="Z1610" s="122">
        <f t="shared" si="556"/>
        <v>37500</v>
      </c>
      <c r="AA1610" s="122">
        <f t="shared" si="557"/>
        <v>26000.000000000004</v>
      </c>
      <c r="AB1610" s="123">
        <f t="shared" si="558"/>
        <v>21500.000000000004</v>
      </c>
    </row>
    <row r="1611" spans="1:28" ht="15.75" thickBot="1" x14ac:dyDescent="0.3">
      <c r="A1611" s="116"/>
      <c r="B1611" s="550">
        <v>42394</v>
      </c>
      <c r="C1611" s="572">
        <v>46799</v>
      </c>
      <c r="D1611" s="23"/>
      <c r="E1611" s="116" t="s">
        <v>633</v>
      </c>
      <c r="F1611" s="233">
        <v>15</v>
      </c>
      <c r="G1611" s="557">
        <v>76500</v>
      </c>
      <c r="H1611" s="558" t="s">
        <v>672</v>
      </c>
      <c r="I1611" s="68">
        <v>0</v>
      </c>
      <c r="J1611" s="23"/>
      <c r="K1611" s="23"/>
      <c r="L1611" s="23"/>
      <c r="M1611" s="69"/>
      <c r="N1611" s="68"/>
      <c r="O1611" s="23">
        <v>0</v>
      </c>
      <c r="P1611" s="23"/>
      <c r="Q1611" s="23"/>
      <c r="R1611" s="23"/>
      <c r="S1611" s="23"/>
      <c r="T1611" s="69"/>
      <c r="U1611" s="291">
        <f t="shared" si="552"/>
        <v>5100</v>
      </c>
      <c r="V1611" s="121">
        <v>2500</v>
      </c>
      <c r="W1611" s="122">
        <f t="shared" si="553"/>
        <v>2600</v>
      </c>
      <c r="X1611" s="122">
        <f t="shared" si="554"/>
        <v>1450</v>
      </c>
      <c r="Y1611" s="122">
        <f t="shared" si="555"/>
        <v>1150</v>
      </c>
      <c r="Z1611" s="122">
        <f t="shared" si="556"/>
        <v>37500</v>
      </c>
      <c r="AA1611" s="122">
        <f t="shared" si="557"/>
        <v>21750</v>
      </c>
      <c r="AB1611" s="123">
        <f t="shared" si="558"/>
        <v>17250</v>
      </c>
    </row>
    <row r="1612" spans="1:28" ht="15.75" thickBot="1" x14ac:dyDescent="0.3">
      <c r="A1612" s="23"/>
      <c r="B1612" s="31">
        <v>42394</v>
      </c>
      <c r="C1612" s="240">
        <v>46800</v>
      </c>
      <c r="D1612" s="577"/>
      <c r="E1612" s="23" t="s">
        <v>246</v>
      </c>
      <c r="F1612" s="23">
        <v>15</v>
      </c>
      <c r="G1612" s="231">
        <v>85000</v>
      </c>
      <c r="H1612" s="23" t="s">
        <v>25</v>
      </c>
      <c r="I1612" s="577">
        <v>0</v>
      </c>
      <c r="J1612" s="23"/>
      <c r="K1612" s="23"/>
      <c r="L1612" s="23"/>
      <c r="M1612" s="69"/>
      <c r="N1612" s="68">
        <v>0</v>
      </c>
      <c r="O1612" s="23"/>
      <c r="P1612" s="23"/>
      <c r="Q1612" s="23"/>
      <c r="R1612" s="23"/>
      <c r="S1612" s="23"/>
      <c r="T1612" s="69">
        <v>2137</v>
      </c>
      <c r="U1612" s="291">
        <f t="shared" si="552"/>
        <v>5666.666666666667</v>
      </c>
      <c r="V1612" s="121">
        <v>2500</v>
      </c>
      <c r="W1612" s="122">
        <f t="shared" si="553"/>
        <v>3166.666666666667</v>
      </c>
      <c r="X1612" s="122">
        <f t="shared" si="554"/>
        <v>1733.3333333333335</v>
      </c>
      <c r="Y1612" s="122">
        <f t="shared" si="555"/>
        <v>1433.3333333333335</v>
      </c>
      <c r="Z1612" s="122">
        <f t="shared" si="556"/>
        <v>37500</v>
      </c>
      <c r="AA1612" s="122">
        <f t="shared" si="557"/>
        <v>26000.000000000004</v>
      </c>
      <c r="AB1612" s="123">
        <f t="shared" si="558"/>
        <v>21500.000000000004</v>
      </c>
    </row>
    <row r="1613" spans="1:28" ht="15.75" thickBot="1" x14ac:dyDescent="0.3">
      <c r="A1613" s="32"/>
      <c r="B1613" s="41">
        <v>42394</v>
      </c>
      <c r="C1613" s="572">
        <v>53801</v>
      </c>
      <c r="D1613" s="23"/>
      <c r="E1613" s="32" t="s">
        <v>825</v>
      </c>
      <c r="F1613" s="32">
        <v>15</v>
      </c>
      <c r="G1613" s="234">
        <v>79275</v>
      </c>
      <c r="H1613" s="77" t="s">
        <v>402</v>
      </c>
      <c r="I1613" s="68">
        <v>0</v>
      </c>
      <c r="J1613" s="23"/>
      <c r="K1613" s="23"/>
      <c r="L1613" s="23"/>
      <c r="M1613" s="69"/>
      <c r="N1613" s="68"/>
      <c r="O1613" s="23">
        <v>0</v>
      </c>
      <c r="P1613" s="23"/>
      <c r="Q1613" s="23"/>
      <c r="R1613" s="23"/>
      <c r="S1613" s="23"/>
      <c r="T1613" s="69"/>
      <c r="U1613" s="291">
        <f t="shared" si="552"/>
        <v>5285</v>
      </c>
      <c r="V1613" s="121">
        <v>2500</v>
      </c>
      <c r="W1613" s="122">
        <f t="shared" si="553"/>
        <v>2785</v>
      </c>
      <c r="X1613" s="122">
        <f t="shared" si="554"/>
        <v>1542.5</v>
      </c>
      <c r="Y1613" s="122">
        <f t="shared" si="555"/>
        <v>1242.5</v>
      </c>
      <c r="Z1613" s="122">
        <f t="shared" si="556"/>
        <v>37500</v>
      </c>
      <c r="AA1613" s="122">
        <f t="shared" si="557"/>
        <v>23137.5</v>
      </c>
      <c r="AB1613" s="123">
        <f t="shared" si="558"/>
        <v>18637.5</v>
      </c>
    </row>
    <row r="1614" spans="1:28" ht="15.75" thickBot="1" x14ac:dyDescent="0.3">
      <c r="A1614" s="94"/>
      <c r="B1614" s="550">
        <v>42394</v>
      </c>
      <c r="C1614" s="544">
        <v>53802</v>
      </c>
      <c r="D1614" s="23"/>
      <c r="E1614" s="94" t="s">
        <v>634</v>
      </c>
      <c r="F1614" s="56">
        <v>15</v>
      </c>
      <c r="G1614" s="232">
        <v>76500</v>
      </c>
      <c r="H1614" s="106" t="s">
        <v>672</v>
      </c>
      <c r="I1614" s="68">
        <v>0</v>
      </c>
      <c r="J1614" s="23"/>
      <c r="K1614" s="23"/>
      <c r="L1614" s="23"/>
      <c r="M1614" s="69"/>
      <c r="N1614" s="68">
        <v>0</v>
      </c>
      <c r="O1614" s="23"/>
      <c r="P1614" s="23"/>
      <c r="Q1614" s="23"/>
      <c r="R1614" s="23"/>
      <c r="S1614" s="23"/>
      <c r="T1614" s="69"/>
      <c r="U1614" s="291">
        <f t="shared" si="552"/>
        <v>5100</v>
      </c>
      <c r="V1614" s="121">
        <v>2500</v>
      </c>
      <c r="W1614" s="122">
        <f t="shared" si="553"/>
        <v>2600</v>
      </c>
      <c r="X1614" s="122">
        <f t="shared" si="554"/>
        <v>1450</v>
      </c>
      <c r="Y1614" s="122">
        <f t="shared" si="555"/>
        <v>1150</v>
      </c>
      <c r="Z1614" s="122">
        <f t="shared" si="556"/>
        <v>37500</v>
      </c>
      <c r="AA1614" s="122">
        <f t="shared" si="557"/>
        <v>21750</v>
      </c>
      <c r="AB1614" s="123">
        <f t="shared" si="558"/>
        <v>17250</v>
      </c>
    </row>
    <row r="1615" spans="1:28" ht="15.75" thickBot="1" x14ac:dyDescent="0.3">
      <c r="A1615" s="23"/>
      <c r="B1615" s="31">
        <v>42394</v>
      </c>
      <c r="C1615" s="240">
        <v>53803</v>
      </c>
      <c r="D1615" s="577"/>
      <c r="E1615" s="23" t="s">
        <v>849</v>
      </c>
      <c r="F1615" s="23">
        <v>15</v>
      </c>
      <c r="G1615" s="231">
        <v>85000</v>
      </c>
      <c r="H1615" s="23" t="s">
        <v>25</v>
      </c>
      <c r="I1615" s="577">
        <v>0</v>
      </c>
      <c r="J1615" s="23"/>
      <c r="K1615" s="23"/>
      <c r="L1615" s="23"/>
      <c r="M1615" s="69"/>
      <c r="N1615" s="68"/>
      <c r="O1615" s="23">
        <v>0</v>
      </c>
      <c r="P1615" s="23"/>
      <c r="Q1615" s="23"/>
      <c r="R1615" s="23"/>
      <c r="S1615" s="23"/>
      <c r="T1615" s="69">
        <v>2138</v>
      </c>
      <c r="U1615" s="291">
        <f t="shared" si="552"/>
        <v>5666.666666666667</v>
      </c>
      <c r="V1615" s="121">
        <v>2500</v>
      </c>
      <c r="W1615" s="122">
        <f t="shared" si="553"/>
        <v>3166.666666666667</v>
      </c>
      <c r="X1615" s="122">
        <f t="shared" si="554"/>
        <v>1733.3333333333335</v>
      </c>
      <c r="Y1615" s="122">
        <f t="shared" si="555"/>
        <v>1433.3333333333335</v>
      </c>
      <c r="Z1615" s="122">
        <f t="shared" si="556"/>
        <v>37500</v>
      </c>
      <c r="AA1615" s="122">
        <f t="shared" si="557"/>
        <v>26000.000000000004</v>
      </c>
      <c r="AB1615" s="123">
        <f t="shared" si="558"/>
        <v>21500.000000000004</v>
      </c>
    </row>
    <row r="1616" spans="1:28" ht="15.75" thickBot="1" x14ac:dyDescent="0.3">
      <c r="A1616" s="23"/>
      <c r="B1616" s="31">
        <v>42394</v>
      </c>
      <c r="C1616" s="240">
        <v>53804</v>
      </c>
      <c r="D1616" s="577"/>
      <c r="E1616" s="23" t="s">
        <v>850</v>
      </c>
      <c r="F1616" s="23">
        <v>15</v>
      </c>
      <c r="G1616" s="231">
        <v>85000</v>
      </c>
      <c r="H1616" s="23" t="s">
        <v>25</v>
      </c>
      <c r="I1616" s="577">
        <v>0</v>
      </c>
      <c r="J1616" s="23"/>
      <c r="K1616" s="23"/>
      <c r="L1616" s="23"/>
      <c r="M1616" s="69"/>
      <c r="N1616" s="68"/>
      <c r="O1616" s="23">
        <v>0</v>
      </c>
      <c r="P1616" s="23"/>
      <c r="Q1616" s="23"/>
      <c r="R1616" s="23"/>
      <c r="S1616" s="23"/>
      <c r="T1616" s="69">
        <v>2139</v>
      </c>
      <c r="U1616" s="291">
        <f t="shared" si="552"/>
        <v>5666.666666666667</v>
      </c>
      <c r="V1616" s="121">
        <v>2500</v>
      </c>
      <c r="W1616" s="122">
        <f t="shared" si="553"/>
        <v>3166.666666666667</v>
      </c>
      <c r="X1616" s="122">
        <f t="shared" si="554"/>
        <v>1733.3333333333335</v>
      </c>
      <c r="Y1616" s="122">
        <f t="shared" si="555"/>
        <v>1433.3333333333335</v>
      </c>
      <c r="Z1616" s="122">
        <f t="shared" si="556"/>
        <v>37500</v>
      </c>
      <c r="AA1616" s="122">
        <f t="shared" si="557"/>
        <v>26000.000000000004</v>
      </c>
      <c r="AB1616" s="123">
        <f t="shared" si="558"/>
        <v>21500.000000000004</v>
      </c>
    </row>
    <row r="1617" spans="1:32" ht="15.75" thickBot="1" x14ac:dyDescent="0.3">
      <c r="A1617" s="23"/>
      <c r="B1617" s="31">
        <v>42394</v>
      </c>
      <c r="C1617" s="240">
        <v>53805</v>
      </c>
      <c r="D1617" s="577"/>
      <c r="E1617" s="23" t="s">
        <v>879</v>
      </c>
      <c r="F1617" s="23">
        <v>15</v>
      </c>
      <c r="G1617" s="231">
        <v>85000</v>
      </c>
      <c r="H1617" s="23" t="s">
        <v>25</v>
      </c>
      <c r="I1617" s="577">
        <v>0</v>
      </c>
      <c r="J1617" s="23"/>
      <c r="K1617" s="23"/>
      <c r="L1617" s="23"/>
      <c r="M1617" s="69"/>
      <c r="N1617" s="68">
        <v>0</v>
      </c>
      <c r="O1617" s="23"/>
      <c r="P1617" s="23"/>
      <c r="Q1617" s="23"/>
      <c r="R1617" s="23"/>
      <c r="S1617" s="23"/>
      <c r="T1617" s="69">
        <v>2140</v>
      </c>
      <c r="U1617" s="291">
        <f t="shared" si="552"/>
        <v>5666.666666666667</v>
      </c>
      <c r="V1617" s="121">
        <v>2500</v>
      </c>
      <c r="W1617" s="122">
        <f t="shared" si="553"/>
        <v>3166.666666666667</v>
      </c>
      <c r="X1617" s="122">
        <f t="shared" si="554"/>
        <v>1733.3333333333335</v>
      </c>
      <c r="Y1617" s="122">
        <f t="shared" si="555"/>
        <v>1433.3333333333335</v>
      </c>
      <c r="Z1617" s="122">
        <f t="shared" si="556"/>
        <v>37500</v>
      </c>
      <c r="AA1617" s="122">
        <f t="shared" si="557"/>
        <v>26000.000000000004</v>
      </c>
      <c r="AB1617" s="123">
        <f t="shared" si="558"/>
        <v>21500.000000000004</v>
      </c>
    </row>
    <row r="1618" spans="1:32" ht="15.75" thickBot="1" x14ac:dyDescent="0.3">
      <c r="A1618" s="23"/>
      <c r="B1618" s="31">
        <v>42394</v>
      </c>
      <c r="C1618" s="240">
        <v>53806</v>
      </c>
      <c r="D1618" s="577"/>
      <c r="E1618" s="23" t="s">
        <v>880</v>
      </c>
      <c r="F1618" s="23">
        <v>7</v>
      </c>
      <c r="G1618" s="231">
        <v>39662</v>
      </c>
      <c r="H1618" s="23" t="s">
        <v>25</v>
      </c>
      <c r="I1618" s="577">
        <v>0</v>
      </c>
      <c r="J1618" s="23"/>
      <c r="K1618" s="23"/>
      <c r="L1618" s="23"/>
      <c r="M1618" s="69"/>
      <c r="N1618" s="68"/>
      <c r="O1618" s="23">
        <v>0</v>
      </c>
      <c r="P1618" s="23"/>
      <c r="Q1618" s="23"/>
      <c r="R1618" s="23"/>
      <c r="S1618" s="23"/>
      <c r="T1618" s="69">
        <v>2141</v>
      </c>
      <c r="U1618" s="291">
        <f t="shared" si="552"/>
        <v>5666</v>
      </c>
      <c r="V1618" s="121">
        <v>2500</v>
      </c>
      <c r="W1618" s="122">
        <f t="shared" si="553"/>
        <v>3166</v>
      </c>
      <c r="X1618" s="122">
        <f t="shared" si="554"/>
        <v>1733</v>
      </c>
      <c r="Y1618" s="122">
        <f t="shared" si="555"/>
        <v>1433</v>
      </c>
      <c r="Z1618" s="122">
        <f t="shared" si="556"/>
        <v>17500</v>
      </c>
      <c r="AA1618" s="122">
        <f t="shared" si="557"/>
        <v>12131</v>
      </c>
      <c r="AB1618" s="123">
        <f t="shared" si="558"/>
        <v>10031</v>
      </c>
    </row>
    <row r="1619" spans="1:32" ht="15.75" thickBot="1" x14ac:dyDescent="0.3">
      <c r="A1619" s="23"/>
      <c r="B1619" s="31">
        <v>42394</v>
      </c>
      <c r="C1619" s="240">
        <v>53807</v>
      </c>
      <c r="D1619" s="577"/>
      <c r="E1619" s="23" t="s">
        <v>379</v>
      </c>
      <c r="F1619" s="23">
        <v>7</v>
      </c>
      <c r="G1619" s="231">
        <v>39662</v>
      </c>
      <c r="H1619" s="23" t="s">
        <v>25</v>
      </c>
      <c r="I1619" s="577">
        <v>0</v>
      </c>
      <c r="J1619" s="23"/>
      <c r="K1619" s="23"/>
      <c r="L1619" s="23"/>
      <c r="M1619" s="69"/>
      <c r="N1619" s="68">
        <v>0</v>
      </c>
      <c r="O1619" s="23"/>
      <c r="P1619" s="23"/>
      <c r="Q1619" s="23"/>
      <c r="R1619" s="23"/>
      <c r="S1619" s="23"/>
      <c r="T1619" s="69">
        <v>2142</v>
      </c>
      <c r="U1619" s="291">
        <f t="shared" si="552"/>
        <v>5666</v>
      </c>
      <c r="V1619" s="121">
        <v>2500</v>
      </c>
      <c r="W1619" s="122">
        <f t="shared" si="553"/>
        <v>3166</v>
      </c>
      <c r="X1619" s="122">
        <f t="shared" si="554"/>
        <v>1733</v>
      </c>
      <c r="Y1619" s="122">
        <f t="shared" si="555"/>
        <v>1433</v>
      </c>
      <c r="Z1619" s="122">
        <f t="shared" si="556"/>
        <v>17500</v>
      </c>
      <c r="AA1619" s="122">
        <f t="shared" si="557"/>
        <v>12131</v>
      </c>
      <c r="AB1619" s="123">
        <f t="shared" si="558"/>
        <v>10031</v>
      </c>
    </row>
    <row r="1620" spans="1:32" ht="15.75" thickBot="1" x14ac:dyDescent="0.3">
      <c r="A1620" s="23"/>
      <c r="B1620" s="31">
        <v>42394</v>
      </c>
      <c r="C1620" s="240">
        <v>53808</v>
      </c>
      <c r="D1620" s="577"/>
      <c r="E1620" s="23" t="s">
        <v>881</v>
      </c>
      <c r="F1620" s="23">
        <v>7</v>
      </c>
      <c r="G1620" s="231">
        <v>39662</v>
      </c>
      <c r="H1620" s="23" t="s">
        <v>25</v>
      </c>
      <c r="I1620" s="577">
        <v>0</v>
      </c>
      <c r="J1620" s="23"/>
      <c r="K1620" s="23"/>
      <c r="L1620" s="23"/>
      <c r="M1620" s="69"/>
      <c r="N1620" s="68">
        <v>0</v>
      </c>
      <c r="O1620" s="23"/>
      <c r="P1620" s="23"/>
      <c r="Q1620" s="23"/>
      <c r="R1620" s="23"/>
      <c r="S1620" s="23"/>
      <c r="T1620" s="69">
        <v>2143</v>
      </c>
      <c r="U1620" s="291">
        <f t="shared" si="552"/>
        <v>5666</v>
      </c>
      <c r="V1620" s="121">
        <v>2500</v>
      </c>
      <c r="W1620" s="122">
        <f t="shared" si="553"/>
        <v>3166</v>
      </c>
      <c r="X1620" s="122">
        <f t="shared" si="554"/>
        <v>1733</v>
      </c>
      <c r="Y1620" s="122">
        <f t="shared" si="555"/>
        <v>1433</v>
      </c>
      <c r="Z1620" s="122">
        <f t="shared" si="556"/>
        <v>17500</v>
      </c>
      <c r="AA1620" s="122">
        <f t="shared" si="557"/>
        <v>12131</v>
      </c>
      <c r="AB1620" s="123">
        <f t="shared" si="558"/>
        <v>10031</v>
      </c>
    </row>
    <row r="1621" spans="1:32" ht="15.75" thickBot="1" x14ac:dyDescent="0.3">
      <c r="A1621" s="23"/>
      <c r="B1621" s="549">
        <v>42394</v>
      </c>
      <c r="C1621" s="544">
        <v>53809</v>
      </c>
      <c r="D1621" s="155"/>
      <c r="E1621" s="94" t="s">
        <v>172</v>
      </c>
      <c r="F1621" s="94">
        <v>7</v>
      </c>
      <c r="G1621" s="232">
        <v>39662</v>
      </c>
      <c r="H1621" s="94" t="s">
        <v>25</v>
      </c>
      <c r="I1621" s="155">
        <v>0</v>
      </c>
      <c r="J1621" s="23"/>
      <c r="K1621" s="23"/>
      <c r="L1621" s="94"/>
      <c r="M1621" s="69"/>
      <c r="N1621" s="68"/>
      <c r="O1621" s="23">
        <v>0</v>
      </c>
      <c r="P1621" s="23"/>
      <c r="Q1621" s="23"/>
      <c r="R1621" s="23"/>
      <c r="S1621" s="23"/>
      <c r="T1621" s="69">
        <v>2144</v>
      </c>
      <c r="U1621" s="291">
        <f t="shared" si="552"/>
        <v>5666</v>
      </c>
      <c r="V1621" s="121">
        <v>2500</v>
      </c>
      <c r="W1621" s="122">
        <f t="shared" si="553"/>
        <v>3166</v>
      </c>
      <c r="X1621" s="122">
        <f t="shared" si="554"/>
        <v>1733</v>
      </c>
      <c r="Y1621" s="122">
        <f t="shared" si="555"/>
        <v>1433</v>
      </c>
      <c r="Z1621" s="122">
        <f t="shared" si="556"/>
        <v>17500</v>
      </c>
      <c r="AA1621" s="122">
        <f t="shared" si="557"/>
        <v>12131</v>
      </c>
      <c r="AB1621" s="123">
        <f t="shared" si="558"/>
        <v>10031</v>
      </c>
    </row>
    <row r="1622" spans="1:32" x14ac:dyDescent="0.25">
      <c r="A1622" s="116"/>
      <c r="B1622" s="31">
        <v>42394</v>
      </c>
      <c r="C1622" s="16">
        <v>53810</v>
      </c>
      <c r="D1622" s="23">
        <v>10447</v>
      </c>
      <c r="E1622" s="23" t="s">
        <v>202</v>
      </c>
      <c r="F1622" s="23">
        <v>14</v>
      </c>
      <c r="G1622" s="231"/>
      <c r="H1622" s="23" t="s">
        <v>50</v>
      </c>
      <c r="I1622" s="23">
        <v>0</v>
      </c>
      <c r="J1622" s="23"/>
      <c r="K1622" s="23"/>
      <c r="L1622" s="23"/>
      <c r="M1622" s="69"/>
      <c r="N1622" s="68"/>
      <c r="O1622" s="23">
        <v>0</v>
      </c>
      <c r="P1622" s="23"/>
      <c r="Q1622" s="23"/>
      <c r="R1622" s="23"/>
      <c r="S1622" s="23"/>
      <c r="T1622" s="69"/>
    </row>
    <row r="1623" spans="1:32" ht="15.75" thickBot="1" x14ac:dyDescent="0.3">
      <c r="A1623" s="146"/>
      <c r="B1623" s="689">
        <v>42394</v>
      </c>
      <c r="C1623" s="690">
        <v>53811</v>
      </c>
      <c r="D1623" s="156"/>
      <c r="E1623" s="690" t="s">
        <v>478</v>
      </c>
      <c r="F1623" s="690">
        <v>15</v>
      </c>
      <c r="G1623" s="691">
        <v>85000</v>
      </c>
      <c r="H1623" s="690" t="s">
        <v>25</v>
      </c>
      <c r="I1623" s="156">
        <v>0</v>
      </c>
      <c r="J1623" s="23"/>
      <c r="K1623" s="23"/>
      <c r="L1623" s="116"/>
      <c r="M1623" s="69"/>
      <c r="N1623" s="68">
        <v>0</v>
      </c>
      <c r="O1623" s="23"/>
      <c r="P1623" s="23"/>
      <c r="Q1623" s="23"/>
      <c r="R1623" s="23"/>
      <c r="S1623" s="23"/>
      <c r="T1623" s="69">
        <v>2145</v>
      </c>
      <c r="U1623" s="291">
        <f t="shared" ref="U1623" si="559">+G1623/F1623</f>
        <v>5666.666666666667</v>
      </c>
      <c r="V1623" s="121">
        <v>2500</v>
      </c>
      <c r="W1623" s="122">
        <f>+U1623-V1623</f>
        <v>3166.666666666667</v>
      </c>
      <c r="X1623" s="122">
        <f>+W1623-Y1623</f>
        <v>1733.3333333333335</v>
      </c>
      <c r="Y1623" s="122">
        <f>(U1623-5000)/2+1100</f>
        <v>1433.3333333333335</v>
      </c>
      <c r="Z1623" s="122">
        <f>+V1623*F1623</f>
        <v>37500</v>
      </c>
      <c r="AA1623" s="122">
        <f>+X1623*F1623</f>
        <v>26000.000000000004</v>
      </c>
      <c r="AB1623" s="123">
        <f>+Y1623*F1623</f>
        <v>21500.000000000004</v>
      </c>
      <c r="AF1623" s="604">
        <v>39662</v>
      </c>
    </row>
    <row r="1624" spans="1:32" x14ac:dyDescent="0.25">
      <c r="A1624" s="116"/>
      <c r="B1624" s="31">
        <v>42394</v>
      </c>
      <c r="C1624" s="16">
        <v>53812</v>
      </c>
      <c r="D1624" s="23">
        <v>10446</v>
      </c>
      <c r="E1624" s="23" t="s">
        <v>113</v>
      </c>
      <c r="F1624" s="23">
        <v>14</v>
      </c>
      <c r="G1624" s="231"/>
      <c r="H1624" s="23" t="s">
        <v>50</v>
      </c>
      <c r="I1624" s="23">
        <v>0</v>
      </c>
      <c r="J1624" s="23"/>
      <c r="K1624" s="23"/>
      <c r="L1624" s="23"/>
      <c r="M1624" s="69"/>
      <c r="N1624" s="68"/>
      <c r="O1624" s="23">
        <v>0</v>
      </c>
      <c r="P1624" s="23"/>
      <c r="Q1624" s="23"/>
      <c r="R1624" s="23"/>
      <c r="S1624" s="23"/>
      <c r="T1624" s="69"/>
    </row>
    <row r="1625" spans="1:32" ht="15.75" thickBot="1" x14ac:dyDescent="0.3">
      <c r="A1625" s="23"/>
      <c r="B1625" s="41">
        <v>42394</v>
      </c>
      <c r="C1625" s="350">
        <v>53813</v>
      </c>
      <c r="D1625" s="579"/>
      <c r="E1625" s="32" t="s">
        <v>596</v>
      </c>
      <c r="F1625" s="32">
        <v>7</v>
      </c>
      <c r="G1625" s="234">
        <v>39662</v>
      </c>
      <c r="H1625" s="32" t="s">
        <v>25</v>
      </c>
      <c r="I1625" s="579">
        <v>0</v>
      </c>
      <c r="J1625" s="23"/>
      <c r="K1625" s="23"/>
      <c r="L1625" s="32"/>
      <c r="M1625" s="69"/>
      <c r="N1625" s="68"/>
      <c r="O1625" s="23">
        <v>0</v>
      </c>
      <c r="P1625" s="23"/>
      <c r="Q1625" s="23"/>
      <c r="R1625" s="23"/>
      <c r="S1625" s="23"/>
      <c r="T1625" s="69">
        <v>2146</v>
      </c>
      <c r="U1625" s="291">
        <f t="shared" ref="U1625:U1628" si="560">+G1625/F1625</f>
        <v>5666</v>
      </c>
      <c r="V1625" s="121">
        <v>2500</v>
      </c>
      <c r="W1625" s="122">
        <f>+U1625-V1625</f>
        <v>3166</v>
      </c>
      <c r="X1625" s="122">
        <f>+W1625-Y1625</f>
        <v>1733</v>
      </c>
      <c r="Y1625" s="122">
        <f>(U1625-5000)/2+1100</f>
        <v>1433</v>
      </c>
      <c r="Z1625" s="122">
        <f>+V1625*F1625</f>
        <v>17500</v>
      </c>
      <c r="AA1625" s="122">
        <f>+X1625*F1625</f>
        <v>12131</v>
      </c>
      <c r="AB1625" s="123">
        <f>+Y1625*F1625</f>
        <v>10031</v>
      </c>
    </row>
    <row r="1626" spans="1:32" ht="15.75" thickBot="1" x14ac:dyDescent="0.3">
      <c r="A1626" s="23"/>
      <c r="B1626" s="31">
        <v>42394</v>
      </c>
      <c r="C1626" s="240">
        <v>53814</v>
      </c>
      <c r="D1626" s="577"/>
      <c r="E1626" s="23" t="s">
        <v>748</v>
      </c>
      <c r="F1626" s="23">
        <v>15</v>
      </c>
      <c r="G1626" s="231">
        <v>85000</v>
      </c>
      <c r="H1626" s="23" t="s">
        <v>25</v>
      </c>
      <c r="I1626" s="577">
        <v>0</v>
      </c>
      <c r="J1626" s="23"/>
      <c r="K1626" s="23"/>
      <c r="L1626" s="23"/>
      <c r="M1626" s="69"/>
      <c r="N1626" s="68"/>
      <c r="O1626" s="23">
        <v>0</v>
      </c>
      <c r="P1626" s="23"/>
      <c r="Q1626" s="23"/>
      <c r="R1626" s="23"/>
      <c r="S1626" s="23"/>
      <c r="T1626" s="69">
        <v>2147</v>
      </c>
      <c r="U1626" s="291">
        <f t="shared" si="560"/>
        <v>5666.666666666667</v>
      </c>
      <c r="V1626" s="121">
        <v>2500</v>
      </c>
      <c r="W1626" s="122">
        <f>+U1626-V1626</f>
        <v>3166.666666666667</v>
      </c>
      <c r="X1626" s="122">
        <f>+W1626-Y1626</f>
        <v>1733.3333333333335</v>
      </c>
      <c r="Y1626" s="122">
        <f>(U1626-5000)/2+1100</f>
        <v>1433.3333333333335</v>
      </c>
      <c r="Z1626" s="122">
        <f>+V1626*F1626</f>
        <v>37500</v>
      </c>
      <c r="AA1626" s="122">
        <f>+X1626*F1626</f>
        <v>26000.000000000004</v>
      </c>
      <c r="AB1626" s="123">
        <f>+Y1626*F1626</f>
        <v>21500.000000000004</v>
      </c>
    </row>
    <row r="1627" spans="1:32" ht="15.75" thickBot="1" x14ac:dyDescent="0.3">
      <c r="A1627" s="23"/>
      <c r="B1627" s="31">
        <v>42394</v>
      </c>
      <c r="C1627" s="240">
        <v>53815</v>
      </c>
      <c r="D1627" s="577"/>
      <c r="E1627" s="23" t="s">
        <v>88</v>
      </c>
      <c r="F1627" s="23">
        <v>15</v>
      </c>
      <c r="G1627" s="231">
        <v>85000</v>
      </c>
      <c r="H1627" s="23" t="s">
        <v>25</v>
      </c>
      <c r="I1627" s="577">
        <v>0</v>
      </c>
      <c r="J1627" s="23"/>
      <c r="K1627" s="23"/>
      <c r="L1627" s="23"/>
      <c r="M1627" s="69"/>
      <c r="N1627" s="68"/>
      <c r="O1627" s="23">
        <v>0</v>
      </c>
      <c r="P1627" s="23"/>
      <c r="Q1627" s="23"/>
      <c r="R1627" s="23"/>
      <c r="S1627" s="23"/>
      <c r="T1627" s="69">
        <v>2148</v>
      </c>
      <c r="U1627" s="291">
        <f t="shared" si="560"/>
        <v>5666.666666666667</v>
      </c>
      <c r="V1627" s="121">
        <v>2500</v>
      </c>
      <c r="W1627" s="122">
        <f>+U1627-V1627</f>
        <v>3166.666666666667</v>
      </c>
      <c r="X1627" s="122">
        <f>+W1627-Y1627</f>
        <v>1733.3333333333335</v>
      </c>
      <c r="Y1627" s="122">
        <f>(U1627-5000)/2+1100</f>
        <v>1433.3333333333335</v>
      </c>
      <c r="Z1627" s="122">
        <f>+V1627*F1627</f>
        <v>37500</v>
      </c>
      <c r="AA1627" s="122">
        <f>+X1627*F1627</f>
        <v>26000.000000000004</v>
      </c>
      <c r="AB1627" s="123">
        <f>+Y1627*F1627</f>
        <v>21500.000000000004</v>
      </c>
    </row>
    <row r="1628" spans="1:32" ht="15.75" thickBot="1" x14ac:dyDescent="0.3">
      <c r="A1628" s="32"/>
      <c r="B1628" s="41">
        <v>42394</v>
      </c>
      <c r="C1628" s="572">
        <v>53816</v>
      </c>
      <c r="D1628" s="23"/>
      <c r="E1628" s="32" t="s">
        <v>671</v>
      </c>
      <c r="F1628" s="24">
        <v>15</v>
      </c>
      <c r="G1628" s="234">
        <v>76500</v>
      </c>
      <c r="H1628" s="77" t="s">
        <v>672</v>
      </c>
      <c r="I1628" s="68">
        <v>0</v>
      </c>
      <c r="J1628" s="23"/>
      <c r="K1628" s="23"/>
      <c r="L1628" s="23"/>
      <c r="M1628" s="69"/>
      <c r="N1628" s="68"/>
      <c r="O1628" s="23">
        <v>0</v>
      </c>
      <c r="P1628" s="23"/>
      <c r="Q1628" s="23"/>
      <c r="R1628" s="23"/>
      <c r="S1628" s="23"/>
      <c r="T1628" s="69"/>
      <c r="U1628" s="291">
        <f t="shared" si="560"/>
        <v>5100</v>
      </c>
      <c r="V1628" s="121">
        <v>2500</v>
      </c>
      <c r="W1628" s="122">
        <f>+U1628-V1628</f>
        <v>2600</v>
      </c>
      <c r="X1628" s="122">
        <f>+W1628-Y1628</f>
        <v>1450</v>
      </c>
      <c r="Y1628" s="122">
        <f>(U1628-5000)/2+1100</f>
        <v>1150</v>
      </c>
      <c r="Z1628" s="122">
        <f>+V1628*F1628</f>
        <v>37500</v>
      </c>
      <c r="AA1628" s="122">
        <f>+X1628*F1628</f>
        <v>21750</v>
      </c>
      <c r="AB1628" s="123">
        <f>+Y1628*F1628</f>
        <v>17250</v>
      </c>
    </row>
    <row r="1629" spans="1:32" x14ac:dyDescent="0.25">
      <c r="A1629" s="94"/>
      <c r="B1629" s="550">
        <v>42394</v>
      </c>
      <c r="C1629" s="56">
        <v>53817</v>
      </c>
      <c r="D1629" s="23"/>
      <c r="E1629" s="94" t="s">
        <v>630</v>
      </c>
      <c r="F1629" s="94">
        <v>15</v>
      </c>
      <c r="G1629" s="232"/>
      <c r="H1629" s="106" t="s">
        <v>51</v>
      </c>
      <c r="I1629" s="68">
        <v>0</v>
      </c>
      <c r="J1629" s="23"/>
      <c r="K1629" s="23"/>
      <c r="L1629" s="23"/>
      <c r="M1629" s="69"/>
      <c r="N1629" s="68">
        <v>0</v>
      </c>
      <c r="O1629" s="23"/>
      <c r="P1629" s="23"/>
      <c r="Q1629" s="23"/>
      <c r="R1629" s="23"/>
      <c r="S1629" s="23"/>
      <c r="T1629" s="69"/>
    </row>
    <row r="1630" spans="1:32" ht="15.75" thickBot="1" x14ac:dyDescent="0.3">
      <c r="A1630" s="23"/>
      <c r="B1630" s="31">
        <v>42394</v>
      </c>
      <c r="C1630" s="240">
        <v>53818</v>
      </c>
      <c r="D1630" s="577"/>
      <c r="E1630" s="23" t="s">
        <v>78</v>
      </c>
      <c r="F1630" s="23">
        <v>7</v>
      </c>
      <c r="G1630" s="231">
        <v>39662</v>
      </c>
      <c r="H1630" s="23" t="s">
        <v>25</v>
      </c>
      <c r="I1630" s="577">
        <v>0</v>
      </c>
      <c r="J1630" s="23"/>
      <c r="K1630" s="23"/>
      <c r="L1630" s="23"/>
      <c r="M1630" s="69"/>
      <c r="N1630" s="68">
        <v>0</v>
      </c>
      <c r="O1630" s="23"/>
      <c r="P1630" s="23"/>
      <c r="Q1630" s="23"/>
      <c r="R1630" s="23"/>
      <c r="S1630" s="23"/>
      <c r="T1630" s="69">
        <v>2149</v>
      </c>
      <c r="U1630" s="291">
        <f t="shared" ref="U1630:U1631" si="561">+G1630/F1630</f>
        <v>5666</v>
      </c>
      <c r="V1630" s="121">
        <v>2500</v>
      </c>
      <c r="W1630" s="122">
        <f>+U1630-V1630</f>
        <v>3166</v>
      </c>
      <c r="X1630" s="122">
        <f>+W1630-Y1630</f>
        <v>1733</v>
      </c>
      <c r="Y1630" s="122">
        <f>(U1630-5000)/2+1100</f>
        <v>1433</v>
      </c>
      <c r="Z1630" s="122">
        <f>+V1630*F1630</f>
        <v>17500</v>
      </c>
      <c r="AA1630" s="122">
        <f>+X1630*F1630</f>
        <v>12131</v>
      </c>
      <c r="AB1630" s="123">
        <f>+Y1630*F1630</f>
        <v>10031</v>
      </c>
    </row>
    <row r="1631" spans="1:32" ht="15.75" thickBot="1" x14ac:dyDescent="0.3">
      <c r="A1631" s="23"/>
      <c r="B1631" s="549">
        <v>42394</v>
      </c>
      <c r="C1631" s="544">
        <v>53819</v>
      </c>
      <c r="D1631" s="155"/>
      <c r="E1631" s="94" t="s">
        <v>74</v>
      </c>
      <c r="F1631" s="94">
        <v>7</v>
      </c>
      <c r="G1631" s="232">
        <v>39662</v>
      </c>
      <c r="H1631" s="94" t="s">
        <v>25</v>
      </c>
      <c r="I1631" s="155">
        <v>0</v>
      </c>
      <c r="J1631" s="23"/>
      <c r="K1631" s="23"/>
      <c r="L1631" s="94"/>
      <c r="M1631" s="69"/>
      <c r="N1631" s="68">
        <v>0</v>
      </c>
      <c r="O1631" s="23"/>
      <c r="P1631" s="23"/>
      <c r="Q1631" s="23"/>
      <c r="R1631" s="23"/>
      <c r="S1631" s="23"/>
      <c r="T1631" s="69">
        <v>2150</v>
      </c>
      <c r="U1631" s="291">
        <f t="shared" si="561"/>
        <v>5666</v>
      </c>
      <c r="V1631" s="121">
        <v>2500</v>
      </c>
      <c r="W1631" s="122">
        <f>+U1631-V1631</f>
        <v>3166</v>
      </c>
      <c r="X1631" s="122">
        <f>+W1631-Y1631</f>
        <v>1733</v>
      </c>
      <c r="Y1631" s="122">
        <f>(U1631-5000)/2+1100</f>
        <v>1433</v>
      </c>
      <c r="Z1631" s="122">
        <f>+V1631*F1631</f>
        <v>17500</v>
      </c>
      <c r="AA1631" s="122">
        <f>+X1631*F1631</f>
        <v>12131</v>
      </c>
      <c r="AB1631" s="123">
        <f>+Y1631*F1631</f>
        <v>10031</v>
      </c>
    </row>
    <row r="1632" spans="1:32" x14ac:dyDescent="0.25">
      <c r="A1632" s="32"/>
      <c r="B1632" s="31">
        <v>42394</v>
      </c>
      <c r="C1632" s="16">
        <v>53820</v>
      </c>
      <c r="D1632" s="23">
        <v>10395</v>
      </c>
      <c r="E1632" s="23" t="s">
        <v>97</v>
      </c>
      <c r="F1632" s="23">
        <v>24</v>
      </c>
      <c r="G1632" s="231"/>
      <c r="H1632" s="23" t="s">
        <v>50</v>
      </c>
      <c r="I1632" s="23"/>
      <c r="J1632" s="23"/>
      <c r="K1632" s="23"/>
      <c r="L1632" s="23">
        <v>0</v>
      </c>
      <c r="M1632" s="69"/>
      <c r="N1632" s="68"/>
      <c r="O1632" s="23">
        <v>0</v>
      </c>
      <c r="P1632" s="23"/>
      <c r="Q1632" s="23"/>
      <c r="R1632" s="23"/>
      <c r="S1632" s="23"/>
      <c r="T1632" s="69"/>
    </row>
    <row r="1633" spans="1:28" x14ac:dyDescent="0.25">
      <c r="A1633" s="23"/>
      <c r="B1633" s="41">
        <v>42394</v>
      </c>
      <c r="C1633" s="233">
        <v>53821</v>
      </c>
      <c r="D1633" s="32"/>
      <c r="E1633" s="32" t="s">
        <v>140</v>
      </c>
      <c r="F1633" s="32">
        <v>15</v>
      </c>
      <c r="G1633" s="234"/>
      <c r="H1633" s="77" t="s">
        <v>51</v>
      </c>
      <c r="I1633" s="78">
        <v>0</v>
      </c>
      <c r="J1633" s="23"/>
      <c r="K1633" s="23"/>
      <c r="L1633" s="32"/>
      <c r="M1633" s="69"/>
      <c r="N1633" s="68"/>
      <c r="O1633" s="23">
        <v>0</v>
      </c>
      <c r="P1633" s="23"/>
      <c r="Q1633" s="23"/>
      <c r="R1633" s="23"/>
      <c r="S1633" s="23"/>
      <c r="T1633" s="69"/>
    </row>
    <row r="1634" spans="1:28" x14ac:dyDescent="0.25">
      <c r="A1634" s="94"/>
      <c r="B1634" s="550">
        <v>42394</v>
      </c>
      <c r="C1634" s="56">
        <v>53822</v>
      </c>
      <c r="D1634" s="23"/>
      <c r="E1634" s="94" t="s">
        <v>138</v>
      </c>
      <c r="F1634" s="94">
        <v>15</v>
      </c>
      <c r="G1634" s="232"/>
      <c r="H1634" s="106" t="s">
        <v>51</v>
      </c>
      <c r="I1634" s="68">
        <v>0</v>
      </c>
      <c r="J1634" s="23"/>
      <c r="K1634" s="23"/>
      <c r="L1634" s="23"/>
      <c r="M1634" s="69"/>
      <c r="N1634" s="68">
        <v>0</v>
      </c>
      <c r="O1634" s="23"/>
      <c r="P1634" s="23"/>
      <c r="Q1634" s="23"/>
      <c r="R1634" s="23"/>
      <c r="S1634" s="23"/>
      <c r="T1634" s="69"/>
    </row>
    <row r="1635" spans="1:28" ht="15.75" thickBot="1" x14ac:dyDescent="0.3">
      <c r="A1635" s="23"/>
      <c r="B1635" s="31">
        <v>42394</v>
      </c>
      <c r="C1635" s="240">
        <v>53823</v>
      </c>
      <c r="D1635" s="577"/>
      <c r="E1635" s="23" t="s">
        <v>185</v>
      </c>
      <c r="F1635" s="23">
        <v>7</v>
      </c>
      <c r="G1635" s="231">
        <v>39662</v>
      </c>
      <c r="H1635" s="23" t="s">
        <v>25</v>
      </c>
      <c r="I1635" s="577">
        <v>0</v>
      </c>
      <c r="J1635" s="23"/>
      <c r="K1635" s="23"/>
      <c r="L1635" s="23"/>
      <c r="M1635" s="69"/>
      <c r="N1635" s="68">
        <v>0</v>
      </c>
      <c r="O1635" s="23"/>
      <c r="P1635" s="23"/>
      <c r="Q1635" s="23"/>
      <c r="R1635" s="23"/>
      <c r="S1635" s="23"/>
      <c r="T1635" s="69">
        <v>2201</v>
      </c>
      <c r="U1635" s="291">
        <f t="shared" ref="U1635:U1640" si="562">+G1635/F1635</f>
        <v>5666</v>
      </c>
      <c r="V1635" s="121">
        <v>2500</v>
      </c>
      <c r="W1635" s="122">
        <f t="shared" ref="W1635:W1641" si="563">+U1635-V1635</f>
        <v>3166</v>
      </c>
      <c r="X1635" s="122">
        <f t="shared" ref="X1635:X1641" si="564">+W1635-Y1635</f>
        <v>1733</v>
      </c>
      <c r="Y1635" s="122">
        <f>(U1635-5000)/2+1100</f>
        <v>1433</v>
      </c>
      <c r="Z1635" s="122">
        <f t="shared" ref="Z1635:Z1641" si="565">+V1635*F1635</f>
        <v>17500</v>
      </c>
      <c r="AA1635" s="122">
        <f t="shared" ref="AA1635:AA1641" si="566">+X1635*F1635</f>
        <v>12131</v>
      </c>
      <c r="AB1635" s="123">
        <f t="shared" ref="AB1635:AB1641" si="567">+Y1635*F1635</f>
        <v>10031</v>
      </c>
    </row>
    <row r="1636" spans="1:28" ht="15.75" thickBot="1" x14ac:dyDescent="0.3">
      <c r="A1636" s="32"/>
      <c r="B1636" s="41">
        <v>42394</v>
      </c>
      <c r="C1636" s="350">
        <v>53824</v>
      </c>
      <c r="D1636" s="23"/>
      <c r="E1636" s="32" t="s">
        <v>814</v>
      </c>
      <c r="F1636" s="24">
        <v>15</v>
      </c>
      <c r="G1636" s="234">
        <v>76500</v>
      </c>
      <c r="H1636" s="77" t="s">
        <v>672</v>
      </c>
      <c r="I1636" s="68">
        <v>0</v>
      </c>
      <c r="J1636" s="23"/>
      <c r="K1636" s="23"/>
      <c r="L1636" s="23"/>
      <c r="M1636" s="69"/>
      <c r="N1636" s="68"/>
      <c r="O1636" s="23">
        <v>0</v>
      </c>
      <c r="P1636" s="23"/>
      <c r="Q1636" s="23"/>
      <c r="R1636" s="23"/>
      <c r="S1636" s="23"/>
      <c r="T1636" s="69"/>
      <c r="U1636" s="291">
        <f t="shared" si="562"/>
        <v>5100</v>
      </c>
      <c r="V1636" s="121">
        <v>2500</v>
      </c>
      <c r="W1636" s="122">
        <f t="shared" si="563"/>
        <v>2600</v>
      </c>
      <c r="X1636" s="122">
        <f t="shared" si="564"/>
        <v>1450</v>
      </c>
      <c r="Y1636" s="122">
        <f>(U1636-5000)/2+1100</f>
        <v>1150</v>
      </c>
      <c r="Z1636" s="122">
        <f t="shared" si="565"/>
        <v>37500</v>
      </c>
      <c r="AA1636" s="122">
        <f t="shared" si="566"/>
        <v>21750</v>
      </c>
      <c r="AB1636" s="123">
        <f t="shared" si="567"/>
        <v>17250</v>
      </c>
    </row>
    <row r="1637" spans="1:28" ht="15.75" thickBot="1" x14ac:dyDescent="0.3">
      <c r="A1637" s="42"/>
      <c r="B1637" s="43">
        <v>42394</v>
      </c>
      <c r="C1637" s="543">
        <v>53825</v>
      </c>
      <c r="D1637" s="42"/>
      <c r="E1637" s="42" t="s">
        <v>825</v>
      </c>
      <c r="F1637" s="42">
        <v>15</v>
      </c>
      <c r="G1637" s="235">
        <v>79275</v>
      </c>
      <c r="H1637" s="236" t="s">
        <v>402</v>
      </c>
      <c r="I1637" s="70">
        <v>0</v>
      </c>
      <c r="J1637" s="42"/>
      <c r="K1637" s="42"/>
      <c r="L1637" s="42"/>
      <c r="M1637" s="71"/>
      <c r="N1637" s="70"/>
      <c r="O1637" s="42">
        <v>0</v>
      </c>
      <c r="P1637" s="42"/>
      <c r="Q1637" s="42"/>
      <c r="R1637" s="42"/>
      <c r="S1637" s="42"/>
      <c r="T1637" s="71"/>
      <c r="U1637" s="291">
        <f t="shared" si="562"/>
        <v>5285</v>
      </c>
      <c r="V1637" s="121">
        <v>2500</v>
      </c>
      <c r="W1637" s="122">
        <f t="shared" si="563"/>
        <v>2785</v>
      </c>
      <c r="X1637" s="122">
        <f t="shared" si="564"/>
        <v>1542.5</v>
      </c>
      <c r="Y1637" s="122">
        <f>(U1637-5000)/2+1100</f>
        <v>1242.5</v>
      </c>
      <c r="Z1637" s="122">
        <f t="shared" si="565"/>
        <v>37500</v>
      </c>
      <c r="AA1637" s="122">
        <f t="shared" si="566"/>
        <v>23137.5</v>
      </c>
      <c r="AB1637" s="123">
        <f t="shared" si="567"/>
        <v>18637.5</v>
      </c>
    </row>
    <row r="1638" spans="1:28" ht="15.75" thickBot="1" x14ac:dyDescent="0.3">
      <c r="A1638" s="116"/>
      <c r="B1638" s="550">
        <v>42395</v>
      </c>
      <c r="C1638" s="572">
        <v>53826</v>
      </c>
      <c r="D1638" s="32"/>
      <c r="E1638" s="116" t="s">
        <v>826</v>
      </c>
      <c r="F1638" s="572">
        <v>15</v>
      </c>
      <c r="G1638" s="557">
        <v>79275</v>
      </c>
      <c r="H1638" s="558" t="s">
        <v>402</v>
      </c>
      <c r="I1638" s="127">
        <v>0</v>
      </c>
      <c r="J1638" s="128"/>
      <c r="K1638" s="128"/>
      <c r="L1638" s="128"/>
      <c r="M1638" s="129"/>
      <c r="N1638" s="127">
        <v>0</v>
      </c>
      <c r="O1638" s="128"/>
      <c r="P1638" s="128"/>
      <c r="Q1638" s="128"/>
      <c r="R1638" s="128"/>
      <c r="S1638" s="128"/>
      <c r="T1638" s="129"/>
      <c r="U1638" s="291">
        <f t="shared" si="562"/>
        <v>5285</v>
      </c>
      <c r="V1638" s="121">
        <v>2500</v>
      </c>
      <c r="W1638" s="122">
        <f t="shared" si="563"/>
        <v>2785</v>
      </c>
      <c r="X1638" s="122">
        <f t="shared" si="564"/>
        <v>1542.5</v>
      </c>
      <c r="Y1638" s="122">
        <f>(U1638-5000)/2+1100</f>
        <v>1242.5</v>
      </c>
      <c r="Z1638" s="122">
        <f t="shared" si="565"/>
        <v>37500</v>
      </c>
      <c r="AA1638" s="122">
        <f t="shared" si="566"/>
        <v>23137.5</v>
      </c>
      <c r="AB1638" s="123">
        <f t="shared" si="567"/>
        <v>18637.5</v>
      </c>
    </row>
    <row r="1639" spans="1:28" ht="15.75" thickBot="1" x14ac:dyDescent="0.3">
      <c r="A1639" s="23"/>
      <c r="B1639" s="31">
        <v>42395</v>
      </c>
      <c r="C1639" s="240">
        <v>53827</v>
      </c>
      <c r="D1639" s="577"/>
      <c r="E1639" s="23" t="s">
        <v>835</v>
      </c>
      <c r="F1639" s="23">
        <v>15</v>
      </c>
      <c r="G1639" s="231">
        <v>91500</v>
      </c>
      <c r="H1639" s="23" t="s">
        <v>839</v>
      </c>
      <c r="I1639" s="577"/>
      <c r="J1639" s="23">
        <v>0</v>
      </c>
      <c r="K1639" s="23"/>
      <c r="L1639" s="23"/>
      <c r="M1639" s="69"/>
      <c r="N1639" s="68"/>
      <c r="O1639" s="23">
        <v>0</v>
      </c>
      <c r="P1639" s="23"/>
      <c r="Q1639" s="23"/>
      <c r="R1639" s="23"/>
      <c r="S1639" s="23"/>
      <c r="T1639" s="69"/>
      <c r="U1639" s="291">
        <f t="shared" si="562"/>
        <v>6100</v>
      </c>
      <c r="V1639" s="121">
        <v>2500</v>
      </c>
      <c r="W1639" s="122">
        <f t="shared" si="563"/>
        <v>3600</v>
      </c>
      <c r="X1639" s="122">
        <f t="shared" si="564"/>
        <v>2167</v>
      </c>
      <c r="Y1639" s="122">
        <f>((U1639-5000)-434)/2+1100</f>
        <v>1433</v>
      </c>
      <c r="Z1639" s="122">
        <f t="shared" si="565"/>
        <v>37500</v>
      </c>
      <c r="AA1639" s="122">
        <f t="shared" si="566"/>
        <v>32505</v>
      </c>
      <c r="AB1639" s="123">
        <f t="shared" si="567"/>
        <v>21495</v>
      </c>
    </row>
    <row r="1640" spans="1:28" ht="15.75" thickBot="1" x14ac:dyDescent="0.3">
      <c r="A1640" s="94"/>
      <c r="B1640" s="549">
        <v>42395</v>
      </c>
      <c r="C1640" s="544">
        <v>53828</v>
      </c>
      <c r="D1640" s="577"/>
      <c r="E1640" s="94" t="s">
        <v>834</v>
      </c>
      <c r="F1640" s="94">
        <v>8</v>
      </c>
      <c r="G1640" s="232">
        <v>48800</v>
      </c>
      <c r="H1640" s="94" t="s">
        <v>839</v>
      </c>
      <c r="I1640" s="577"/>
      <c r="J1640" s="23">
        <v>0</v>
      </c>
      <c r="K1640" s="23"/>
      <c r="L1640" s="23"/>
      <c r="M1640" s="69"/>
      <c r="N1640" s="68"/>
      <c r="O1640" s="23">
        <v>0</v>
      </c>
      <c r="P1640" s="23"/>
      <c r="Q1640" s="23"/>
      <c r="R1640" s="23"/>
      <c r="S1640" s="23"/>
      <c r="T1640" s="69"/>
      <c r="U1640" s="291">
        <f t="shared" si="562"/>
        <v>6100</v>
      </c>
      <c r="V1640" s="121">
        <v>2500</v>
      </c>
      <c r="W1640" s="122">
        <f t="shared" si="563"/>
        <v>3600</v>
      </c>
      <c r="X1640" s="122">
        <f t="shared" si="564"/>
        <v>2167</v>
      </c>
      <c r="Y1640" s="122">
        <f>((U1640-5000)-434)/2+1100</f>
        <v>1433</v>
      </c>
      <c r="Z1640" s="122">
        <f t="shared" si="565"/>
        <v>20000</v>
      </c>
      <c r="AA1640" s="122">
        <f t="shared" si="566"/>
        <v>17336</v>
      </c>
      <c r="AB1640" s="123">
        <f t="shared" si="567"/>
        <v>11464</v>
      </c>
    </row>
    <row r="1641" spans="1:28" ht="15.75" thickBot="1" x14ac:dyDescent="0.3">
      <c r="A1641" s="23"/>
      <c r="B1641" s="549">
        <v>42395</v>
      </c>
      <c r="C1641" s="544">
        <v>53829</v>
      </c>
      <c r="D1641" s="155"/>
      <c r="E1641" s="94" t="s">
        <v>591</v>
      </c>
      <c r="F1641" s="94">
        <v>15</v>
      </c>
      <c r="G1641" s="232">
        <v>85000</v>
      </c>
      <c r="H1641" s="94" t="s">
        <v>25</v>
      </c>
      <c r="I1641" s="155">
        <v>0</v>
      </c>
      <c r="J1641" s="23"/>
      <c r="K1641" s="23"/>
      <c r="L1641" s="94"/>
      <c r="M1641" s="69"/>
      <c r="N1641" s="68">
        <v>0</v>
      </c>
      <c r="O1641" s="23"/>
      <c r="P1641" s="23"/>
      <c r="Q1641" s="23"/>
      <c r="R1641" s="23"/>
      <c r="S1641" s="23"/>
      <c r="T1641" s="69">
        <v>2202</v>
      </c>
      <c r="U1641" s="291">
        <f t="shared" ref="U1641" si="568">+G1641/F1641</f>
        <v>5666.666666666667</v>
      </c>
      <c r="V1641" s="121">
        <v>2500</v>
      </c>
      <c r="W1641" s="122">
        <f t="shared" si="563"/>
        <v>3166.666666666667</v>
      </c>
      <c r="X1641" s="122">
        <f t="shared" si="564"/>
        <v>1733.3333333333335</v>
      </c>
      <c r="Y1641" s="122">
        <f>(U1641-5000)/2+1100</f>
        <v>1433.3333333333335</v>
      </c>
      <c r="Z1641" s="122">
        <f t="shared" si="565"/>
        <v>37500</v>
      </c>
      <c r="AA1641" s="122">
        <f t="shared" si="566"/>
        <v>26000.000000000004</v>
      </c>
      <c r="AB1641" s="123">
        <f t="shared" si="567"/>
        <v>21500.000000000004</v>
      </c>
    </row>
    <row r="1642" spans="1:28" x14ac:dyDescent="0.25">
      <c r="A1642" s="32"/>
      <c r="B1642" s="31">
        <v>42395</v>
      </c>
      <c r="C1642" s="16">
        <v>53830</v>
      </c>
      <c r="D1642" s="23">
        <v>10454</v>
      </c>
      <c r="E1642" s="23" t="s">
        <v>113</v>
      </c>
      <c r="F1642" s="23">
        <v>14</v>
      </c>
      <c r="G1642" s="231"/>
      <c r="H1642" s="23" t="s">
        <v>50</v>
      </c>
      <c r="I1642" s="23"/>
      <c r="J1642" s="23"/>
      <c r="K1642" s="23"/>
      <c r="L1642" s="23">
        <v>0</v>
      </c>
      <c r="M1642" s="69"/>
      <c r="N1642" s="68"/>
      <c r="O1642" s="23">
        <v>0</v>
      </c>
      <c r="P1642" s="23"/>
      <c r="Q1642" s="23"/>
      <c r="R1642" s="23"/>
      <c r="S1642" s="23"/>
      <c r="T1642" s="69"/>
    </row>
    <row r="1643" spans="1:28" x14ac:dyDescent="0.25">
      <c r="A1643" s="94"/>
      <c r="B1643" s="31">
        <v>42395</v>
      </c>
      <c r="C1643" s="16">
        <v>53831</v>
      </c>
      <c r="D1643" s="23">
        <v>10453</v>
      </c>
      <c r="E1643" s="23" t="s">
        <v>202</v>
      </c>
      <c r="F1643" s="23">
        <v>14</v>
      </c>
      <c r="G1643" s="231"/>
      <c r="H1643" s="23" t="s">
        <v>50</v>
      </c>
      <c r="I1643" s="23"/>
      <c r="J1643" s="23"/>
      <c r="K1643" s="23"/>
      <c r="L1643" s="23">
        <v>0</v>
      </c>
      <c r="M1643" s="69"/>
      <c r="N1643" s="68">
        <v>0</v>
      </c>
      <c r="O1643" s="23"/>
      <c r="P1643" s="23"/>
      <c r="Q1643" s="23"/>
      <c r="R1643" s="23"/>
      <c r="S1643" s="23"/>
      <c r="T1643" s="69"/>
    </row>
    <row r="1644" spans="1:28" ht="15.75" thickBot="1" x14ac:dyDescent="0.3">
      <c r="A1644" s="23"/>
      <c r="B1644" s="41">
        <v>42395</v>
      </c>
      <c r="C1644" s="350">
        <v>53832</v>
      </c>
      <c r="D1644" s="579"/>
      <c r="E1644" s="32" t="s">
        <v>633</v>
      </c>
      <c r="F1644" s="32">
        <v>15</v>
      </c>
      <c r="G1644" s="234">
        <v>85000</v>
      </c>
      <c r="H1644" s="32" t="s">
        <v>25</v>
      </c>
      <c r="I1644" s="579">
        <v>0</v>
      </c>
      <c r="J1644" s="23"/>
      <c r="K1644" s="23"/>
      <c r="L1644" s="32"/>
      <c r="M1644" s="69"/>
      <c r="N1644" s="68"/>
      <c r="O1644" s="23">
        <v>0</v>
      </c>
      <c r="P1644" s="23"/>
      <c r="Q1644" s="23"/>
      <c r="R1644" s="23"/>
      <c r="S1644" s="23"/>
      <c r="T1644" s="69">
        <v>2203</v>
      </c>
      <c r="U1644" s="291">
        <f t="shared" ref="U1644:U1646" si="569">+G1644/F1644</f>
        <v>5666.666666666667</v>
      </c>
      <c r="V1644" s="121">
        <v>2500</v>
      </c>
      <c r="W1644" s="122">
        <f>+U1644-V1644</f>
        <v>3166.666666666667</v>
      </c>
      <c r="X1644" s="122">
        <f>+W1644-Y1644</f>
        <v>1733.3333333333335</v>
      </c>
      <c r="Y1644" s="122">
        <f>(U1644-5000)/2+1100</f>
        <v>1433.3333333333335</v>
      </c>
      <c r="Z1644" s="122">
        <f>+V1644*F1644</f>
        <v>37500</v>
      </c>
      <c r="AA1644" s="122">
        <f>+X1644*F1644</f>
        <v>26000.000000000004</v>
      </c>
      <c r="AB1644" s="123">
        <f>+Y1644*F1644</f>
        <v>21500.000000000004</v>
      </c>
    </row>
    <row r="1645" spans="1:28" ht="15.75" thickBot="1" x14ac:dyDescent="0.3">
      <c r="A1645" s="23"/>
      <c r="B1645" s="31">
        <v>42395</v>
      </c>
      <c r="C1645" s="240">
        <v>53833</v>
      </c>
      <c r="D1645" s="577"/>
      <c r="E1645" s="23" t="s">
        <v>634</v>
      </c>
      <c r="F1645" s="23">
        <v>15</v>
      </c>
      <c r="G1645" s="231">
        <v>85000</v>
      </c>
      <c r="H1645" s="23" t="s">
        <v>25</v>
      </c>
      <c r="I1645" s="577">
        <v>0</v>
      </c>
      <c r="J1645" s="23"/>
      <c r="K1645" s="23"/>
      <c r="L1645" s="23"/>
      <c r="M1645" s="69"/>
      <c r="N1645" s="68">
        <v>0</v>
      </c>
      <c r="O1645" s="23"/>
      <c r="P1645" s="23"/>
      <c r="Q1645" s="23"/>
      <c r="R1645" s="23"/>
      <c r="S1645" s="23"/>
      <c r="T1645" s="69">
        <v>2204</v>
      </c>
      <c r="U1645" s="291">
        <f t="shared" si="569"/>
        <v>5666.666666666667</v>
      </c>
      <c r="V1645" s="121">
        <v>2500</v>
      </c>
      <c r="W1645" s="122">
        <f>+U1645-V1645</f>
        <v>3166.666666666667</v>
      </c>
      <c r="X1645" s="122">
        <f>+W1645-Y1645</f>
        <v>1733.3333333333335</v>
      </c>
      <c r="Y1645" s="122">
        <f>(U1645-5000)/2+1100</f>
        <v>1433.3333333333335</v>
      </c>
      <c r="Z1645" s="122">
        <f>+V1645*F1645</f>
        <v>37500</v>
      </c>
      <c r="AA1645" s="122">
        <f>+X1645*F1645</f>
        <v>26000.000000000004</v>
      </c>
      <c r="AB1645" s="123">
        <f>+Y1645*F1645</f>
        <v>21500.000000000004</v>
      </c>
    </row>
    <row r="1646" spans="1:28" ht="15.75" thickBot="1" x14ac:dyDescent="0.3">
      <c r="A1646" s="116"/>
      <c r="B1646" s="550">
        <v>42395</v>
      </c>
      <c r="C1646" s="572">
        <v>53834</v>
      </c>
      <c r="D1646" s="577"/>
      <c r="E1646" s="116" t="s">
        <v>836</v>
      </c>
      <c r="F1646" s="116">
        <v>8</v>
      </c>
      <c r="G1646" s="557">
        <v>48800</v>
      </c>
      <c r="H1646" s="116" t="s">
        <v>839</v>
      </c>
      <c r="I1646" s="577"/>
      <c r="J1646" s="23">
        <v>0</v>
      </c>
      <c r="K1646" s="23"/>
      <c r="L1646" s="23"/>
      <c r="M1646" s="69"/>
      <c r="N1646" s="68">
        <v>0</v>
      </c>
      <c r="O1646" s="23"/>
      <c r="P1646" s="23"/>
      <c r="Q1646" s="23"/>
      <c r="R1646" s="23"/>
      <c r="S1646" s="23"/>
      <c r="T1646" s="69"/>
      <c r="U1646" s="291">
        <f t="shared" si="569"/>
        <v>6100</v>
      </c>
      <c r="V1646" s="121">
        <v>2500</v>
      </c>
      <c r="W1646" s="122">
        <f>+U1646-V1646</f>
        <v>3600</v>
      </c>
      <c r="X1646" s="122">
        <f>+W1646-Y1646</f>
        <v>2167</v>
      </c>
      <c r="Y1646" s="122">
        <f>((U1646-5000)-434)/2+1100</f>
        <v>1433</v>
      </c>
      <c r="Z1646" s="122">
        <f>+V1646*F1646</f>
        <v>20000</v>
      </c>
      <c r="AA1646" s="122">
        <f>+X1646*F1646</f>
        <v>17336</v>
      </c>
      <c r="AB1646" s="123">
        <f>+Y1646*F1646</f>
        <v>11464</v>
      </c>
    </row>
    <row r="1647" spans="1:28" ht="15.75" thickBot="1" x14ac:dyDescent="0.3">
      <c r="A1647" s="23"/>
      <c r="B1647" s="549">
        <v>42395</v>
      </c>
      <c r="C1647" s="544">
        <v>53835</v>
      </c>
      <c r="D1647" s="155"/>
      <c r="E1647" s="94" t="s">
        <v>478</v>
      </c>
      <c r="F1647" s="94">
        <v>15</v>
      </c>
      <c r="G1647" s="232">
        <v>85000</v>
      </c>
      <c r="H1647" s="94" t="s">
        <v>25</v>
      </c>
      <c r="I1647" s="155">
        <v>0</v>
      </c>
      <c r="J1647" s="23"/>
      <c r="K1647" s="23"/>
      <c r="L1647" s="94"/>
      <c r="M1647" s="69"/>
      <c r="N1647" s="68">
        <v>0</v>
      </c>
      <c r="O1647" s="23"/>
      <c r="P1647" s="23"/>
      <c r="Q1647" s="23"/>
      <c r="R1647" s="23"/>
      <c r="S1647" s="23"/>
      <c r="T1647" s="69">
        <v>2205</v>
      </c>
      <c r="U1647" s="291">
        <f t="shared" ref="U1647" si="570">+G1647/F1647</f>
        <v>5666.666666666667</v>
      </c>
      <c r="V1647" s="121">
        <v>2500</v>
      </c>
      <c r="W1647" s="122">
        <f>+U1647-V1647</f>
        <v>3166.666666666667</v>
      </c>
      <c r="X1647" s="122">
        <f>+W1647-Y1647</f>
        <v>1733.3333333333335</v>
      </c>
      <c r="Y1647" s="122">
        <f>(U1647-5000)/2+1100</f>
        <v>1433.3333333333335</v>
      </c>
      <c r="Z1647" s="122">
        <f>+V1647*F1647</f>
        <v>37500</v>
      </c>
      <c r="AA1647" s="122">
        <f>+X1647*F1647</f>
        <v>26000.000000000004</v>
      </c>
      <c r="AB1647" s="123">
        <f>+Y1647*F1647</f>
        <v>21500.000000000004</v>
      </c>
    </row>
    <row r="1648" spans="1:28" x14ac:dyDescent="0.25">
      <c r="A1648" s="116"/>
      <c r="B1648" s="31">
        <v>42395</v>
      </c>
      <c r="C1648" s="16">
        <v>53836</v>
      </c>
      <c r="D1648" s="23">
        <v>10448</v>
      </c>
      <c r="E1648" s="23" t="s">
        <v>97</v>
      </c>
      <c r="F1648" s="23">
        <v>24</v>
      </c>
      <c r="G1648" s="231"/>
      <c r="H1648" s="23" t="s">
        <v>50</v>
      </c>
      <c r="I1648" s="23"/>
      <c r="J1648" s="23"/>
      <c r="K1648" s="23"/>
      <c r="L1648" s="23">
        <v>0</v>
      </c>
      <c r="M1648" s="69"/>
      <c r="N1648" s="68">
        <v>0</v>
      </c>
      <c r="O1648" s="23"/>
      <c r="P1648" s="23"/>
      <c r="Q1648" s="23"/>
      <c r="R1648" s="23"/>
      <c r="S1648" s="23"/>
      <c r="T1648" s="69"/>
    </row>
    <row r="1649" spans="1:28" ht="15.75" thickBot="1" x14ac:dyDescent="0.3">
      <c r="A1649" s="23"/>
      <c r="B1649" s="41">
        <v>42395</v>
      </c>
      <c r="C1649" s="350">
        <v>53837</v>
      </c>
      <c r="D1649" s="579"/>
      <c r="E1649" s="32" t="s">
        <v>835</v>
      </c>
      <c r="F1649" s="32">
        <v>15</v>
      </c>
      <c r="G1649" s="234">
        <v>91500</v>
      </c>
      <c r="H1649" s="32" t="s">
        <v>839</v>
      </c>
      <c r="I1649" s="579"/>
      <c r="J1649" s="23">
        <v>0</v>
      </c>
      <c r="K1649" s="23"/>
      <c r="L1649" s="32"/>
      <c r="M1649" s="69"/>
      <c r="N1649" s="68">
        <v>0</v>
      </c>
      <c r="O1649" s="23"/>
      <c r="P1649" s="23"/>
      <c r="Q1649" s="23"/>
      <c r="R1649" s="23"/>
      <c r="S1649" s="23"/>
      <c r="T1649" s="69"/>
      <c r="U1649" s="291">
        <f t="shared" ref="U1649:U1650" si="571">+G1649/F1649</f>
        <v>6100</v>
      </c>
      <c r="V1649" s="121">
        <v>2500</v>
      </c>
      <c r="W1649" s="122">
        <f t="shared" ref="W1649:W1667" si="572">+U1649-V1649</f>
        <v>3600</v>
      </c>
      <c r="X1649" s="122">
        <f t="shared" ref="X1649:X1667" si="573">+W1649-Y1649</f>
        <v>2167</v>
      </c>
      <c r="Y1649" s="122">
        <f>((U1649-5000)-434)/2+1100</f>
        <v>1433</v>
      </c>
      <c r="Z1649" s="122">
        <f t="shared" ref="Z1649:Z1667" si="574">+V1649*F1649</f>
        <v>37500</v>
      </c>
      <c r="AA1649" s="122">
        <f t="shared" ref="AA1649:AA1667" si="575">+X1649*F1649</f>
        <v>32505</v>
      </c>
      <c r="AB1649" s="123">
        <f t="shared" ref="AB1649:AB1667" si="576">+Y1649*F1649</f>
        <v>21495</v>
      </c>
    </row>
    <row r="1650" spans="1:28" ht="15.75" thickBot="1" x14ac:dyDescent="0.3">
      <c r="A1650" s="23"/>
      <c r="B1650" s="31">
        <v>42395</v>
      </c>
      <c r="C1650" s="240">
        <v>53838</v>
      </c>
      <c r="D1650" s="577"/>
      <c r="E1650" s="23" t="s">
        <v>834</v>
      </c>
      <c r="F1650" s="23">
        <v>8</v>
      </c>
      <c r="G1650" s="231">
        <v>48800</v>
      </c>
      <c r="H1650" s="23" t="s">
        <v>839</v>
      </c>
      <c r="I1650" s="577"/>
      <c r="J1650" s="23">
        <v>0</v>
      </c>
      <c r="K1650" s="23"/>
      <c r="L1650" s="23"/>
      <c r="M1650" s="69"/>
      <c r="N1650" s="68">
        <v>0</v>
      </c>
      <c r="O1650" s="23"/>
      <c r="P1650" s="23"/>
      <c r="Q1650" s="23"/>
      <c r="R1650" s="23"/>
      <c r="S1650" s="23"/>
      <c r="T1650" s="69"/>
      <c r="U1650" s="291">
        <f t="shared" si="571"/>
        <v>6100</v>
      </c>
      <c r="V1650" s="121">
        <v>2500</v>
      </c>
      <c r="W1650" s="122">
        <f t="shared" si="572"/>
        <v>3600</v>
      </c>
      <c r="X1650" s="122">
        <f t="shared" si="573"/>
        <v>2167</v>
      </c>
      <c r="Y1650" s="122">
        <f>((U1650-5000)-434)/2+1100</f>
        <v>1433</v>
      </c>
      <c r="Z1650" s="122">
        <f t="shared" si="574"/>
        <v>20000</v>
      </c>
      <c r="AA1650" s="122">
        <f t="shared" si="575"/>
        <v>17336</v>
      </c>
      <c r="AB1650" s="123">
        <f t="shared" si="576"/>
        <v>11464</v>
      </c>
    </row>
    <row r="1651" spans="1:28" ht="15.75" thickBot="1" x14ac:dyDescent="0.3">
      <c r="A1651" s="32"/>
      <c r="B1651" s="41">
        <v>42395</v>
      </c>
      <c r="C1651" s="572">
        <v>53839</v>
      </c>
      <c r="D1651" s="23"/>
      <c r="E1651" s="32" t="s">
        <v>825</v>
      </c>
      <c r="F1651" s="350">
        <v>15</v>
      </c>
      <c r="G1651" s="234">
        <v>79275</v>
      </c>
      <c r="H1651" s="77" t="s">
        <v>402</v>
      </c>
      <c r="I1651" s="68">
        <v>0</v>
      </c>
      <c r="J1651" s="23"/>
      <c r="K1651" s="23"/>
      <c r="L1651" s="23"/>
      <c r="M1651" s="69"/>
      <c r="N1651" s="68">
        <v>0</v>
      </c>
      <c r="O1651" s="23"/>
      <c r="P1651" s="23"/>
      <c r="Q1651" s="23"/>
      <c r="R1651" s="23"/>
      <c r="S1651" s="23"/>
      <c r="T1651" s="69"/>
      <c r="U1651" s="291">
        <f t="shared" ref="U1651:U1667" si="577">+G1651/F1651</f>
        <v>5285</v>
      </c>
      <c r="V1651" s="121">
        <v>2500</v>
      </c>
      <c r="W1651" s="122">
        <f t="shared" si="572"/>
        <v>2785</v>
      </c>
      <c r="X1651" s="122">
        <f t="shared" si="573"/>
        <v>1542.5</v>
      </c>
      <c r="Y1651" s="122">
        <f t="shared" ref="Y1651:Y1667" si="578">(U1651-5000)/2+1100</f>
        <v>1242.5</v>
      </c>
      <c r="Z1651" s="122">
        <f t="shared" si="574"/>
        <v>37500</v>
      </c>
      <c r="AA1651" s="122">
        <f t="shared" si="575"/>
        <v>23137.5</v>
      </c>
      <c r="AB1651" s="123">
        <f t="shared" si="576"/>
        <v>18637.5</v>
      </c>
    </row>
    <row r="1652" spans="1:28" ht="15.75" thickBot="1" x14ac:dyDescent="0.3">
      <c r="A1652" s="94"/>
      <c r="B1652" s="550">
        <v>42395</v>
      </c>
      <c r="C1652" s="544">
        <v>53840</v>
      </c>
      <c r="D1652" s="23"/>
      <c r="E1652" s="94" t="s">
        <v>826</v>
      </c>
      <c r="F1652" s="544">
        <v>15</v>
      </c>
      <c r="G1652" s="232">
        <v>79275</v>
      </c>
      <c r="H1652" s="106" t="s">
        <v>402</v>
      </c>
      <c r="I1652" s="68">
        <v>0</v>
      </c>
      <c r="J1652" s="23"/>
      <c r="K1652" s="23"/>
      <c r="L1652" s="23"/>
      <c r="M1652" s="69"/>
      <c r="N1652" s="68">
        <v>0</v>
      </c>
      <c r="O1652" s="23"/>
      <c r="P1652" s="23"/>
      <c r="Q1652" s="23"/>
      <c r="R1652" s="23"/>
      <c r="S1652" s="23"/>
      <c r="T1652" s="69"/>
      <c r="U1652" s="291">
        <f t="shared" si="577"/>
        <v>5285</v>
      </c>
      <c r="V1652" s="121">
        <v>2500</v>
      </c>
      <c r="W1652" s="122">
        <f t="shared" si="572"/>
        <v>2785</v>
      </c>
      <c r="X1652" s="122">
        <f t="shared" si="573"/>
        <v>1542.5</v>
      </c>
      <c r="Y1652" s="122">
        <f t="shared" si="578"/>
        <v>1242.5</v>
      </c>
      <c r="Z1652" s="122">
        <f t="shared" si="574"/>
        <v>37500</v>
      </c>
      <c r="AA1652" s="122">
        <f t="shared" si="575"/>
        <v>23137.5</v>
      </c>
      <c r="AB1652" s="123">
        <f t="shared" si="576"/>
        <v>18637.5</v>
      </c>
    </row>
    <row r="1653" spans="1:28" ht="15.75" thickBot="1" x14ac:dyDescent="0.3">
      <c r="A1653" s="23"/>
      <c r="B1653" s="31">
        <v>42395</v>
      </c>
      <c r="C1653" s="240">
        <v>53841</v>
      </c>
      <c r="D1653" s="577"/>
      <c r="E1653" s="23" t="s">
        <v>360</v>
      </c>
      <c r="F1653" s="23">
        <v>7</v>
      </c>
      <c r="G1653" s="231">
        <v>39662</v>
      </c>
      <c r="H1653" s="23" t="s">
        <v>25</v>
      </c>
      <c r="I1653" s="577">
        <v>0</v>
      </c>
      <c r="J1653" s="23"/>
      <c r="K1653" s="23"/>
      <c r="L1653" s="23"/>
      <c r="M1653" s="69"/>
      <c r="N1653" s="68">
        <v>0</v>
      </c>
      <c r="O1653" s="23"/>
      <c r="P1653" s="23"/>
      <c r="Q1653" s="23"/>
      <c r="R1653" s="23"/>
      <c r="S1653" s="23"/>
      <c r="T1653" s="69">
        <v>2206</v>
      </c>
      <c r="U1653" s="291">
        <f t="shared" si="577"/>
        <v>5666</v>
      </c>
      <c r="V1653" s="121">
        <v>2500</v>
      </c>
      <c r="W1653" s="122">
        <f t="shared" si="572"/>
        <v>3166</v>
      </c>
      <c r="X1653" s="122">
        <f t="shared" si="573"/>
        <v>1733</v>
      </c>
      <c r="Y1653" s="122">
        <f t="shared" si="578"/>
        <v>1433</v>
      </c>
      <c r="Z1653" s="122">
        <f t="shared" si="574"/>
        <v>17500</v>
      </c>
      <c r="AA1653" s="122">
        <f t="shared" si="575"/>
        <v>12131</v>
      </c>
      <c r="AB1653" s="123">
        <f t="shared" si="576"/>
        <v>10031</v>
      </c>
    </row>
    <row r="1654" spans="1:28" ht="15.75" thickBot="1" x14ac:dyDescent="0.3">
      <c r="A1654" s="23"/>
      <c r="B1654" s="31">
        <v>42395</v>
      </c>
      <c r="C1654" s="240">
        <v>53842</v>
      </c>
      <c r="D1654" s="577"/>
      <c r="E1654" s="23" t="s">
        <v>849</v>
      </c>
      <c r="F1654" s="23">
        <v>15</v>
      </c>
      <c r="G1654" s="231">
        <v>85000</v>
      </c>
      <c r="H1654" s="23" t="s">
        <v>25</v>
      </c>
      <c r="I1654" s="577">
        <v>0</v>
      </c>
      <c r="J1654" s="23"/>
      <c r="K1654" s="23"/>
      <c r="L1654" s="23"/>
      <c r="M1654" s="69"/>
      <c r="N1654" s="68">
        <v>0</v>
      </c>
      <c r="O1654" s="23"/>
      <c r="P1654" s="23"/>
      <c r="Q1654" s="23"/>
      <c r="R1654" s="23"/>
      <c r="S1654" s="23"/>
      <c r="T1654" s="69">
        <v>2207</v>
      </c>
      <c r="U1654" s="291">
        <f t="shared" si="577"/>
        <v>5666.666666666667</v>
      </c>
      <c r="V1654" s="121">
        <v>2500</v>
      </c>
      <c r="W1654" s="122">
        <f t="shared" si="572"/>
        <v>3166.666666666667</v>
      </c>
      <c r="X1654" s="122">
        <f t="shared" si="573"/>
        <v>1733.3333333333335</v>
      </c>
      <c r="Y1654" s="122">
        <f t="shared" si="578"/>
        <v>1433.3333333333335</v>
      </c>
      <c r="Z1654" s="122">
        <f t="shared" si="574"/>
        <v>37500</v>
      </c>
      <c r="AA1654" s="122">
        <f t="shared" si="575"/>
        <v>26000.000000000004</v>
      </c>
      <c r="AB1654" s="123">
        <f t="shared" si="576"/>
        <v>21500.000000000004</v>
      </c>
    </row>
    <row r="1655" spans="1:28" ht="15.75" thickBot="1" x14ac:dyDescent="0.3">
      <c r="A1655" s="23"/>
      <c r="B1655" s="31">
        <v>42395</v>
      </c>
      <c r="C1655" s="240">
        <v>53843</v>
      </c>
      <c r="D1655" s="577"/>
      <c r="E1655" s="23" t="s">
        <v>886</v>
      </c>
      <c r="F1655" s="23">
        <v>15</v>
      </c>
      <c r="G1655" s="231">
        <v>85000</v>
      </c>
      <c r="H1655" s="23" t="s">
        <v>25</v>
      </c>
      <c r="I1655" s="577">
        <v>0</v>
      </c>
      <c r="J1655" s="23"/>
      <c r="K1655" s="23"/>
      <c r="L1655" s="23"/>
      <c r="M1655" s="69"/>
      <c r="N1655" s="68">
        <v>0</v>
      </c>
      <c r="O1655" s="23"/>
      <c r="P1655" s="23"/>
      <c r="Q1655" s="23"/>
      <c r="R1655" s="23"/>
      <c r="S1655" s="23"/>
      <c r="T1655" s="69">
        <v>2208</v>
      </c>
      <c r="U1655" s="291">
        <f t="shared" si="577"/>
        <v>5666.666666666667</v>
      </c>
      <c r="V1655" s="121">
        <v>2500</v>
      </c>
      <c r="W1655" s="122">
        <f t="shared" si="572"/>
        <v>3166.666666666667</v>
      </c>
      <c r="X1655" s="122">
        <f t="shared" si="573"/>
        <v>1733.3333333333335</v>
      </c>
      <c r="Y1655" s="122">
        <f t="shared" si="578"/>
        <v>1433.3333333333335</v>
      </c>
      <c r="Z1655" s="122">
        <f t="shared" si="574"/>
        <v>37500</v>
      </c>
      <c r="AA1655" s="122">
        <f t="shared" si="575"/>
        <v>26000.000000000004</v>
      </c>
      <c r="AB1655" s="123">
        <f t="shared" si="576"/>
        <v>21500.000000000004</v>
      </c>
    </row>
    <row r="1656" spans="1:28" ht="15.75" thickBot="1" x14ac:dyDescent="0.3">
      <c r="A1656" s="23"/>
      <c r="B1656" s="31">
        <v>42395</v>
      </c>
      <c r="C1656" s="240">
        <v>53844</v>
      </c>
      <c r="D1656" s="577"/>
      <c r="E1656" s="23" t="s">
        <v>175</v>
      </c>
      <c r="F1656" s="23">
        <v>7</v>
      </c>
      <c r="G1656" s="231">
        <v>39662</v>
      </c>
      <c r="H1656" s="23" t="s">
        <v>25</v>
      </c>
      <c r="I1656" s="577">
        <v>0</v>
      </c>
      <c r="J1656" s="23"/>
      <c r="K1656" s="23"/>
      <c r="L1656" s="23"/>
      <c r="M1656" s="69"/>
      <c r="N1656" s="68">
        <v>0</v>
      </c>
      <c r="O1656" s="23"/>
      <c r="P1656" s="23"/>
      <c r="Q1656" s="23"/>
      <c r="R1656" s="23"/>
      <c r="S1656" s="23"/>
      <c r="T1656" s="69">
        <v>2209</v>
      </c>
      <c r="U1656" s="291">
        <f t="shared" si="577"/>
        <v>5666</v>
      </c>
      <c r="V1656" s="121">
        <v>2500</v>
      </c>
      <c r="W1656" s="122">
        <f t="shared" si="572"/>
        <v>3166</v>
      </c>
      <c r="X1656" s="122">
        <f t="shared" si="573"/>
        <v>1733</v>
      </c>
      <c r="Y1656" s="122">
        <f t="shared" si="578"/>
        <v>1433</v>
      </c>
      <c r="Z1656" s="122">
        <f t="shared" si="574"/>
        <v>17500</v>
      </c>
      <c r="AA1656" s="122">
        <f t="shared" si="575"/>
        <v>12131</v>
      </c>
      <c r="AB1656" s="123">
        <f t="shared" si="576"/>
        <v>10031</v>
      </c>
    </row>
    <row r="1657" spans="1:28" ht="15.75" thickBot="1" x14ac:dyDescent="0.3">
      <c r="A1657" s="23"/>
      <c r="B1657" s="31">
        <v>42395</v>
      </c>
      <c r="C1657" s="240">
        <v>53845</v>
      </c>
      <c r="D1657" s="577"/>
      <c r="E1657" s="23" t="s">
        <v>78</v>
      </c>
      <c r="F1657" s="23">
        <v>7</v>
      </c>
      <c r="G1657" s="231">
        <v>39662</v>
      </c>
      <c r="H1657" s="23" t="s">
        <v>25</v>
      </c>
      <c r="I1657" s="577">
        <v>0</v>
      </c>
      <c r="J1657" s="23"/>
      <c r="K1657" s="23"/>
      <c r="L1657" s="23"/>
      <c r="M1657" s="69"/>
      <c r="N1657" s="68">
        <v>0</v>
      </c>
      <c r="O1657" s="23"/>
      <c r="P1657" s="23"/>
      <c r="Q1657" s="23"/>
      <c r="R1657" s="23"/>
      <c r="S1657" s="23"/>
      <c r="T1657" s="69">
        <v>2210</v>
      </c>
      <c r="U1657" s="291">
        <f t="shared" si="577"/>
        <v>5666</v>
      </c>
      <c r="V1657" s="121">
        <v>2500</v>
      </c>
      <c r="W1657" s="122">
        <f t="shared" si="572"/>
        <v>3166</v>
      </c>
      <c r="X1657" s="122">
        <f t="shared" si="573"/>
        <v>1733</v>
      </c>
      <c r="Y1657" s="122">
        <f t="shared" si="578"/>
        <v>1433</v>
      </c>
      <c r="Z1657" s="122">
        <f t="shared" si="574"/>
        <v>17500</v>
      </c>
      <c r="AA1657" s="122">
        <f t="shared" si="575"/>
        <v>12131</v>
      </c>
      <c r="AB1657" s="123">
        <f t="shared" si="576"/>
        <v>10031</v>
      </c>
    </row>
    <row r="1658" spans="1:28" ht="15.75" thickBot="1" x14ac:dyDescent="0.3">
      <c r="A1658" s="23"/>
      <c r="B1658" s="31">
        <v>42395</v>
      </c>
      <c r="C1658" s="240">
        <v>53846</v>
      </c>
      <c r="D1658" s="577"/>
      <c r="E1658" s="23" t="s">
        <v>295</v>
      </c>
      <c r="F1658" s="23">
        <v>7</v>
      </c>
      <c r="G1658" s="231">
        <v>39662</v>
      </c>
      <c r="H1658" s="23" t="s">
        <v>25</v>
      </c>
      <c r="I1658" s="577">
        <v>0</v>
      </c>
      <c r="J1658" s="23"/>
      <c r="K1658" s="23"/>
      <c r="L1658" s="23"/>
      <c r="M1658" s="69"/>
      <c r="N1658" s="68">
        <v>0</v>
      </c>
      <c r="O1658" s="23"/>
      <c r="P1658" s="23"/>
      <c r="Q1658" s="23"/>
      <c r="R1658" s="23"/>
      <c r="S1658" s="23"/>
      <c r="T1658" s="69">
        <v>2211</v>
      </c>
      <c r="U1658" s="291">
        <f t="shared" si="577"/>
        <v>5666</v>
      </c>
      <c r="V1658" s="121">
        <v>2500</v>
      </c>
      <c r="W1658" s="122">
        <f t="shared" si="572"/>
        <v>3166</v>
      </c>
      <c r="X1658" s="122">
        <f t="shared" si="573"/>
        <v>1733</v>
      </c>
      <c r="Y1658" s="122">
        <f t="shared" si="578"/>
        <v>1433</v>
      </c>
      <c r="Z1658" s="122">
        <f t="shared" si="574"/>
        <v>17500</v>
      </c>
      <c r="AA1658" s="122">
        <f t="shared" si="575"/>
        <v>12131</v>
      </c>
      <c r="AB1658" s="123">
        <f t="shared" si="576"/>
        <v>10031</v>
      </c>
    </row>
    <row r="1659" spans="1:28" ht="15.75" thickBot="1" x14ac:dyDescent="0.3">
      <c r="A1659" s="23"/>
      <c r="B1659" s="31">
        <v>42395</v>
      </c>
      <c r="C1659" s="240">
        <v>53847</v>
      </c>
      <c r="D1659" s="577"/>
      <c r="E1659" s="23" t="s">
        <v>887</v>
      </c>
      <c r="F1659" s="23">
        <v>7</v>
      </c>
      <c r="G1659" s="231">
        <v>39662</v>
      </c>
      <c r="H1659" s="23" t="s">
        <v>25</v>
      </c>
      <c r="I1659" s="577">
        <v>0</v>
      </c>
      <c r="J1659" s="23"/>
      <c r="K1659" s="23"/>
      <c r="L1659" s="23"/>
      <c r="M1659" s="69"/>
      <c r="N1659" s="68">
        <v>0</v>
      </c>
      <c r="O1659" s="23"/>
      <c r="P1659" s="23"/>
      <c r="Q1659" s="23"/>
      <c r="R1659" s="23"/>
      <c r="S1659" s="23"/>
      <c r="T1659" s="69">
        <v>2212</v>
      </c>
      <c r="U1659" s="291">
        <f t="shared" si="577"/>
        <v>5666</v>
      </c>
      <c r="V1659" s="121">
        <v>2500</v>
      </c>
      <c r="W1659" s="122">
        <f t="shared" si="572"/>
        <v>3166</v>
      </c>
      <c r="X1659" s="122">
        <f t="shared" si="573"/>
        <v>1733</v>
      </c>
      <c r="Y1659" s="122">
        <f t="shared" si="578"/>
        <v>1433</v>
      </c>
      <c r="Z1659" s="122">
        <f t="shared" si="574"/>
        <v>17500</v>
      </c>
      <c r="AA1659" s="122">
        <f t="shared" si="575"/>
        <v>12131</v>
      </c>
      <c r="AB1659" s="123">
        <f t="shared" si="576"/>
        <v>10031</v>
      </c>
    </row>
    <row r="1660" spans="1:28" ht="15.75" thickBot="1" x14ac:dyDescent="0.3">
      <c r="A1660" s="23"/>
      <c r="B1660" s="31">
        <v>42395</v>
      </c>
      <c r="C1660" s="240">
        <v>53848</v>
      </c>
      <c r="D1660" s="577"/>
      <c r="E1660" s="23" t="s">
        <v>888</v>
      </c>
      <c r="F1660" s="23">
        <v>7</v>
      </c>
      <c r="G1660" s="231">
        <v>39662</v>
      </c>
      <c r="H1660" s="23" t="s">
        <v>25</v>
      </c>
      <c r="I1660" s="577">
        <v>0</v>
      </c>
      <c r="J1660" s="23"/>
      <c r="K1660" s="23"/>
      <c r="L1660" s="23"/>
      <c r="M1660" s="69"/>
      <c r="N1660" s="68">
        <v>0</v>
      </c>
      <c r="O1660" s="23"/>
      <c r="P1660" s="23"/>
      <c r="Q1660" s="23"/>
      <c r="R1660" s="23"/>
      <c r="S1660" s="23"/>
      <c r="T1660" s="69">
        <v>2213</v>
      </c>
      <c r="U1660" s="291">
        <f t="shared" si="577"/>
        <v>5666</v>
      </c>
      <c r="V1660" s="121">
        <v>2500</v>
      </c>
      <c r="W1660" s="122">
        <f t="shared" si="572"/>
        <v>3166</v>
      </c>
      <c r="X1660" s="122">
        <f t="shared" si="573"/>
        <v>1733</v>
      </c>
      <c r="Y1660" s="122">
        <f t="shared" si="578"/>
        <v>1433</v>
      </c>
      <c r="Z1660" s="122">
        <f t="shared" si="574"/>
        <v>17500</v>
      </c>
      <c r="AA1660" s="122">
        <f t="shared" si="575"/>
        <v>12131</v>
      </c>
      <c r="AB1660" s="123">
        <f t="shared" si="576"/>
        <v>10031</v>
      </c>
    </row>
    <row r="1661" spans="1:28" ht="15.75" thickBot="1" x14ac:dyDescent="0.3">
      <c r="A1661" s="23"/>
      <c r="B1661" s="31">
        <v>42395</v>
      </c>
      <c r="C1661" s="240">
        <v>53849</v>
      </c>
      <c r="D1661" s="577"/>
      <c r="E1661" s="23" t="s">
        <v>66</v>
      </c>
      <c r="F1661" s="23">
        <v>7</v>
      </c>
      <c r="G1661" s="231">
        <v>39662</v>
      </c>
      <c r="H1661" s="23" t="s">
        <v>25</v>
      </c>
      <c r="I1661" s="577">
        <v>0</v>
      </c>
      <c r="J1661" s="23"/>
      <c r="K1661" s="23"/>
      <c r="L1661" s="23"/>
      <c r="M1661" s="69"/>
      <c r="N1661" s="68">
        <v>0</v>
      </c>
      <c r="O1661" s="23"/>
      <c r="P1661" s="23"/>
      <c r="Q1661" s="23"/>
      <c r="R1661" s="23"/>
      <c r="S1661" s="23"/>
      <c r="T1661" s="69">
        <v>2214</v>
      </c>
      <c r="U1661" s="291">
        <f t="shared" si="577"/>
        <v>5666</v>
      </c>
      <c r="V1661" s="121">
        <v>2500</v>
      </c>
      <c r="W1661" s="122">
        <f t="shared" si="572"/>
        <v>3166</v>
      </c>
      <c r="X1661" s="122">
        <f t="shared" si="573"/>
        <v>1733</v>
      </c>
      <c r="Y1661" s="122">
        <f t="shared" si="578"/>
        <v>1433</v>
      </c>
      <c r="Z1661" s="122">
        <f t="shared" si="574"/>
        <v>17500</v>
      </c>
      <c r="AA1661" s="122">
        <f t="shared" si="575"/>
        <v>12131</v>
      </c>
      <c r="AB1661" s="123">
        <f t="shared" si="576"/>
        <v>10031</v>
      </c>
    </row>
    <row r="1662" spans="1:28" ht="15.75" thickBot="1" x14ac:dyDescent="0.3">
      <c r="A1662" s="23"/>
      <c r="B1662" s="31">
        <v>42395</v>
      </c>
      <c r="C1662" s="240">
        <v>53850</v>
      </c>
      <c r="D1662" s="577"/>
      <c r="E1662" s="23" t="s">
        <v>889</v>
      </c>
      <c r="F1662" s="23">
        <v>7</v>
      </c>
      <c r="G1662" s="231">
        <v>39662</v>
      </c>
      <c r="H1662" s="23" t="s">
        <v>25</v>
      </c>
      <c r="I1662" s="577">
        <v>0</v>
      </c>
      <c r="J1662" s="23"/>
      <c r="K1662" s="23"/>
      <c r="L1662" s="23"/>
      <c r="M1662" s="69"/>
      <c r="N1662" s="68">
        <v>0</v>
      </c>
      <c r="O1662" s="23"/>
      <c r="P1662" s="23"/>
      <c r="Q1662" s="23"/>
      <c r="R1662" s="23"/>
      <c r="S1662" s="23"/>
      <c r="T1662" s="69">
        <v>2215</v>
      </c>
      <c r="U1662" s="291">
        <f t="shared" si="577"/>
        <v>5666</v>
      </c>
      <c r="V1662" s="121">
        <v>2500</v>
      </c>
      <c r="W1662" s="122">
        <f t="shared" si="572"/>
        <v>3166</v>
      </c>
      <c r="X1662" s="122">
        <f t="shared" si="573"/>
        <v>1733</v>
      </c>
      <c r="Y1662" s="122">
        <f t="shared" si="578"/>
        <v>1433</v>
      </c>
      <c r="Z1662" s="122">
        <f t="shared" si="574"/>
        <v>17500</v>
      </c>
      <c r="AA1662" s="122">
        <f t="shared" si="575"/>
        <v>12131</v>
      </c>
      <c r="AB1662" s="123">
        <f t="shared" si="576"/>
        <v>10031</v>
      </c>
    </row>
    <row r="1663" spans="1:28" ht="15.75" thickBot="1" x14ac:dyDescent="0.3">
      <c r="A1663" s="23"/>
      <c r="B1663" s="31">
        <v>42395</v>
      </c>
      <c r="C1663" s="240">
        <v>53851</v>
      </c>
      <c r="D1663" s="577"/>
      <c r="E1663" s="23" t="s">
        <v>173</v>
      </c>
      <c r="F1663" s="23">
        <v>7</v>
      </c>
      <c r="G1663" s="231">
        <v>39662</v>
      </c>
      <c r="H1663" s="23" t="s">
        <v>25</v>
      </c>
      <c r="I1663" s="577">
        <v>0</v>
      </c>
      <c r="J1663" s="23"/>
      <c r="K1663" s="23"/>
      <c r="L1663" s="23"/>
      <c r="M1663" s="69"/>
      <c r="N1663" s="68"/>
      <c r="O1663" s="23">
        <v>0</v>
      </c>
      <c r="P1663" s="23"/>
      <c r="Q1663" s="23"/>
      <c r="R1663" s="23"/>
      <c r="S1663" s="23"/>
      <c r="T1663" s="69">
        <v>2216</v>
      </c>
      <c r="U1663" s="291">
        <f t="shared" si="577"/>
        <v>5666</v>
      </c>
      <c r="V1663" s="121">
        <v>2500</v>
      </c>
      <c r="W1663" s="122">
        <f t="shared" si="572"/>
        <v>3166</v>
      </c>
      <c r="X1663" s="122">
        <f t="shared" si="573"/>
        <v>1733</v>
      </c>
      <c r="Y1663" s="122">
        <f t="shared" si="578"/>
        <v>1433</v>
      </c>
      <c r="Z1663" s="122">
        <f t="shared" si="574"/>
        <v>17500</v>
      </c>
      <c r="AA1663" s="122">
        <f t="shared" si="575"/>
        <v>12131</v>
      </c>
      <c r="AB1663" s="123">
        <f t="shared" si="576"/>
        <v>10031</v>
      </c>
    </row>
    <row r="1664" spans="1:28" ht="15.75" thickBot="1" x14ac:dyDescent="0.3">
      <c r="A1664" s="23"/>
      <c r="B1664" s="31">
        <v>42395</v>
      </c>
      <c r="C1664" s="240">
        <v>53852</v>
      </c>
      <c r="D1664" s="577"/>
      <c r="E1664" s="23" t="s">
        <v>671</v>
      </c>
      <c r="F1664" s="23">
        <v>15</v>
      </c>
      <c r="G1664" s="231">
        <v>85000</v>
      </c>
      <c r="H1664" s="23" t="s">
        <v>25</v>
      </c>
      <c r="I1664" s="577">
        <v>0</v>
      </c>
      <c r="J1664" s="23"/>
      <c r="K1664" s="23"/>
      <c r="L1664" s="23"/>
      <c r="M1664" s="69"/>
      <c r="N1664" s="68">
        <v>0</v>
      </c>
      <c r="O1664" s="23"/>
      <c r="P1664" s="23"/>
      <c r="Q1664" s="23"/>
      <c r="R1664" s="23"/>
      <c r="S1664" s="23"/>
      <c r="T1664" s="69">
        <v>2217</v>
      </c>
      <c r="U1664" s="291">
        <f t="shared" si="577"/>
        <v>5666.666666666667</v>
      </c>
      <c r="V1664" s="121">
        <v>2500</v>
      </c>
      <c r="W1664" s="122">
        <f t="shared" si="572"/>
        <v>3166.666666666667</v>
      </c>
      <c r="X1664" s="122">
        <f t="shared" si="573"/>
        <v>1733.3333333333335</v>
      </c>
      <c r="Y1664" s="122">
        <f t="shared" si="578"/>
        <v>1433.3333333333335</v>
      </c>
      <c r="Z1664" s="122">
        <f t="shared" si="574"/>
        <v>37500</v>
      </c>
      <c r="AA1664" s="122">
        <f t="shared" si="575"/>
        <v>26000.000000000004</v>
      </c>
      <c r="AB1664" s="123">
        <f t="shared" si="576"/>
        <v>21500.000000000004</v>
      </c>
    </row>
    <row r="1665" spans="1:28" ht="15.75" thickBot="1" x14ac:dyDescent="0.3">
      <c r="A1665" s="23"/>
      <c r="B1665" s="31">
        <v>42395</v>
      </c>
      <c r="C1665" s="240">
        <v>53853</v>
      </c>
      <c r="D1665" s="577"/>
      <c r="E1665" s="23" t="s">
        <v>242</v>
      </c>
      <c r="F1665" s="23">
        <v>7</v>
      </c>
      <c r="G1665" s="231">
        <v>39662</v>
      </c>
      <c r="H1665" s="23" t="s">
        <v>25</v>
      </c>
      <c r="I1665" s="577">
        <v>0</v>
      </c>
      <c r="J1665" s="23"/>
      <c r="K1665" s="23"/>
      <c r="L1665" s="23"/>
      <c r="M1665" s="69"/>
      <c r="N1665" s="68"/>
      <c r="O1665" s="23">
        <v>0</v>
      </c>
      <c r="P1665" s="23"/>
      <c r="Q1665" s="23"/>
      <c r="R1665" s="23"/>
      <c r="S1665" s="23"/>
      <c r="T1665" s="69">
        <v>2218</v>
      </c>
      <c r="U1665" s="291">
        <f t="shared" si="577"/>
        <v>5666</v>
      </c>
      <c r="V1665" s="121">
        <v>2500</v>
      </c>
      <c r="W1665" s="122">
        <f t="shared" si="572"/>
        <v>3166</v>
      </c>
      <c r="X1665" s="122">
        <f t="shared" si="573"/>
        <v>1733</v>
      </c>
      <c r="Y1665" s="122">
        <f t="shared" si="578"/>
        <v>1433</v>
      </c>
      <c r="Z1665" s="122">
        <f t="shared" si="574"/>
        <v>17500</v>
      </c>
      <c r="AA1665" s="122">
        <f t="shared" si="575"/>
        <v>12131</v>
      </c>
      <c r="AB1665" s="123">
        <f t="shared" si="576"/>
        <v>10031</v>
      </c>
    </row>
    <row r="1666" spans="1:28" ht="15.75" thickBot="1" x14ac:dyDescent="0.3">
      <c r="A1666" s="23"/>
      <c r="B1666" s="31">
        <v>42395</v>
      </c>
      <c r="C1666" s="240">
        <v>53854</v>
      </c>
      <c r="D1666" s="577"/>
      <c r="E1666" s="23" t="s">
        <v>207</v>
      </c>
      <c r="F1666" s="23">
        <v>7</v>
      </c>
      <c r="G1666" s="231">
        <v>39662</v>
      </c>
      <c r="H1666" s="23" t="s">
        <v>25</v>
      </c>
      <c r="I1666" s="577">
        <v>0</v>
      </c>
      <c r="J1666" s="23"/>
      <c r="K1666" s="23"/>
      <c r="L1666" s="23"/>
      <c r="M1666" s="69"/>
      <c r="N1666" s="68">
        <v>0</v>
      </c>
      <c r="O1666" s="23"/>
      <c r="P1666" s="23"/>
      <c r="Q1666" s="23"/>
      <c r="R1666" s="23"/>
      <c r="S1666" s="23"/>
      <c r="T1666" s="69">
        <v>2219</v>
      </c>
      <c r="U1666" s="291">
        <f t="shared" si="577"/>
        <v>5666</v>
      </c>
      <c r="V1666" s="121">
        <v>2500</v>
      </c>
      <c r="W1666" s="122">
        <f t="shared" si="572"/>
        <v>3166</v>
      </c>
      <c r="X1666" s="122">
        <f t="shared" si="573"/>
        <v>1733</v>
      </c>
      <c r="Y1666" s="122">
        <f t="shared" si="578"/>
        <v>1433</v>
      </c>
      <c r="Z1666" s="122">
        <f t="shared" si="574"/>
        <v>17500</v>
      </c>
      <c r="AA1666" s="122">
        <f t="shared" si="575"/>
        <v>12131</v>
      </c>
      <c r="AB1666" s="123">
        <f t="shared" si="576"/>
        <v>10031</v>
      </c>
    </row>
    <row r="1667" spans="1:28" ht="15.75" thickBot="1" x14ac:dyDescent="0.3">
      <c r="A1667" s="23"/>
      <c r="B1667" s="549">
        <v>42395</v>
      </c>
      <c r="C1667" s="544">
        <v>53855</v>
      </c>
      <c r="D1667" s="155"/>
      <c r="E1667" s="94" t="s">
        <v>409</v>
      </c>
      <c r="F1667" s="94">
        <v>7</v>
      </c>
      <c r="G1667" s="232">
        <v>39662</v>
      </c>
      <c r="H1667" s="94" t="s">
        <v>25</v>
      </c>
      <c r="I1667" s="155">
        <v>0</v>
      </c>
      <c r="J1667" s="23"/>
      <c r="K1667" s="23"/>
      <c r="L1667" s="94"/>
      <c r="M1667" s="69"/>
      <c r="N1667" s="68"/>
      <c r="O1667" s="23">
        <v>0</v>
      </c>
      <c r="P1667" s="23"/>
      <c r="Q1667" s="23"/>
      <c r="R1667" s="23"/>
      <c r="S1667" s="23"/>
      <c r="T1667" s="69">
        <v>2220</v>
      </c>
      <c r="U1667" s="291">
        <f t="shared" si="577"/>
        <v>5666</v>
      </c>
      <c r="V1667" s="121">
        <v>2500</v>
      </c>
      <c r="W1667" s="122">
        <f t="shared" si="572"/>
        <v>3166</v>
      </c>
      <c r="X1667" s="122">
        <f t="shared" si="573"/>
        <v>1733</v>
      </c>
      <c r="Y1667" s="122">
        <f t="shared" si="578"/>
        <v>1433</v>
      </c>
      <c r="Z1667" s="122">
        <f t="shared" si="574"/>
        <v>17500</v>
      </c>
      <c r="AA1667" s="122">
        <f t="shared" si="575"/>
        <v>12131</v>
      </c>
      <c r="AB1667" s="123">
        <f t="shared" si="576"/>
        <v>10031</v>
      </c>
    </row>
    <row r="1668" spans="1:28" x14ac:dyDescent="0.25">
      <c r="A1668" s="32"/>
      <c r="B1668" s="31">
        <v>42395</v>
      </c>
      <c r="C1668" s="16">
        <v>53856</v>
      </c>
      <c r="D1668" s="23">
        <v>10464</v>
      </c>
      <c r="E1668" s="23" t="s">
        <v>113</v>
      </c>
      <c r="F1668" s="23">
        <v>14</v>
      </c>
      <c r="G1668" s="231"/>
      <c r="H1668" s="23" t="s">
        <v>50</v>
      </c>
      <c r="I1668" s="23"/>
      <c r="J1668" s="23"/>
      <c r="K1668" s="23"/>
      <c r="L1668" s="23">
        <v>0</v>
      </c>
      <c r="M1668" s="69"/>
      <c r="N1668" s="68">
        <v>0</v>
      </c>
      <c r="O1668" s="23"/>
      <c r="P1668" s="23"/>
      <c r="Q1668" s="23"/>
      <c r="R1668" s="23"/>
      <c r="S1668" s="23"/>
      <c r="T1668" s="69"/>
    </row>
    <row r="1669" spans="1:28" x14ac:dyDescent="0.25">
      <c r="A1669" s="94"/>
      <c r="B1669" s="31">
        <v>42395</v>
      </c>
      <c r="C1669" s="16">
        <v>53857</v>
      </c>
      <c r="D1669" s="23">
        <v>10463</v>
      </c>
      <c r="E1669" s="23" t="s">
        <v>97</v>
      </c>
      <c r="F1669" s="23">
        <v>24</v>
      </c>
      <c r="G1669" s="231"/>
      <c r="H1669" s="23" t="s">
        <v>50</v>
      </c>
      <c r="I1669" s="23"/>
      <c r="J1669" s="23"/>
      <c r="K1669" s="23"/>
      <c r="L1669" s="23">
        <v>0</v>
      </c>
      <c r="M1669" s="69"/>
      <c r="N1669" s="68"/>
      <c r="O1669" s="23">
        <v>0</v>
      </c>
      <c r="P1669" s="23"/>
      <c r="Q1669" s="23"/>
      <c r="R1669" s="23"/>
      <c r="S1669" s="23"/>
      <c r="T1669" s="69"/>
    </row>
    <row r="1670" spans="1:28" ht="15.75" thickBot="1" x14ac:dyDescent="0.3">
      <c r="A1670" s="23"/>
      <c r="B1670" s="41">
        <v>42395</v>
      </c>
      <c r="C1670" s="350">
        <v>53858</v>
      </c>
      <c r="D1670" s="579"/>
      <c r="E1670" s="32" t="s">
        <v>559</v>
      </c>
      <c r="F1670" s="32">
        <v>15</v>
      </c>
      <c r="G1670" s="234">
        <v>85000</v>
      </c>
      <c r="H1670" s="32" t="s">
        <v>25</v>
      </c>
      <c r="I1670" s="579">
        <v>0</v>
      </c>
      <c r="J1670" s="23"/>
      <c r="K1670" s="23"/>
      <c r="L1670" s="32"/>
      <c r="M1670" s="69"/>
      <c r="N1670" s="68">
        <v>0</v>
      </c>
      <c r="O1670" s="23"/>
      <c r="P1670" s="23"/>
      <c r="Q1670" s="23"/>
      <c r="R1670" s="23"/>
      <c r="S1670" s="23"/>
      <c r="T1670" s="69">
        <v>2221</v>
      </c>
      <c r="U1670" s="291">
        <f t="shared" ref="U1670:U1671" si="579">+G1670/F1670</f>
        <v>5666.666666666667</v>
      </c>
      <c r="V1670" s="121">
        <v>2500</v>
      </c>
      <c r="W1670" s="122">
        <f t="shared" ref="W1670:W1680" si="580">+U1670-V1670</f>
        <v>3166.666666666667</v>
      </c>
      <c r="X1670" s="122">
        <f t="shared" ref="X1670:X1680" si="581">+W1670-Y1670</f>
        <v>1733.3333333333335</v>
      </c>
      <c r="Y1670" s="122">
        <f>(U1670-5000)/2+1100</f>
        <v>1433.3333333333335</v>
      </c>
      <c r="Z1670" s="122">
        <f t="shared" ref="Z1670:Z1680" si="582">+V1670*F1670</f>
        <v>37500</v>
      </c>
      <c r="AA1670" s="122">
        <f t="shared" ref="AA1670:AA1680" si="583">+X1670*F1670</f>
        <v>26000.000000000004</v>
      </c>
      <c r="AB1670" s="123">
        <f t="shared" ref="AB1670:AB1680" si="584">+Y1670*F1670</f>
        <v>21500.000000000004</v>
      </c>
    </row>
    <row r="1671" spans="1:28" ht="15.75" thickBot="1" x14ac:dyDescent="0.3">
      <c r="A1671" s="23"/>
      <c r="B1671" s="31">
        <v>42395</v>
      </c>
      <c r="C1671" s="240">
        <v>53859</v>
      </c>
      <c r="D1671" s="577"/>
      <c r="E1671" s="23" t="s">
        <v>814</v>
      </c>
      <c r="F1671" s="23">
        <v>15</v>
      </c>
      <c r="G1671" s="231">
        <v>85000</v>
      </c>
      <c r="H1671" s="23" t="s">
        <v>25</v>
      </c>
      <c r="I1671" s="577">
        <v>0</v>
      </c>
      <c r="J1671" s="23"/>
      <c r="K1671" s="23"/>
      <c r="L1671" s="23"/>
      <c r="M1671" s="69"/>
      <c r="N1671" s="68"/>
      <c r="O1671" s="23">
        <v>0</v>
      </c>
      <c r="P1671" s="23"/>
      <c r="Q1671" s="23"/>
      <c r="R1671" s="23"/>
      <c r="S1671" s="23"/>
      <c r="T1671" s="69">
        <v>2222</v>
      </c>
      <c r="U1671" s="291">
        <f t="shared" si="579"/>
        <v>5666.666666666667</v>
      </c>
      <c r="V1671" s="121">
        <v>2500</v>
      </c>
      <c r="W1671" s="122">
        <f t="shared" si="580"/>
        <v>3166.666666666667</v>
      </c>
      <c r="X1671" s="122">
        <f t="shared" si="581"/>
        <v>1733.3333333333335</v>
      </c>
      <c r="Y1671" s="122">
        <f>(U1671-5000)/2+1100</f>
        <v>1433.3333333333335</v>
      </c>
      <c r="Z1671" s="122">
        <f t="shared" si="582"/>
        <v>37500</v>
      </c>
      <c r="AA1671" s="122">
        <f t="shared" si="583"/>
        <v>26000.000000000004</v>
      </c>
      <c r="AB1671" s="123">
        <f t="shared" si="584"/>
        <v>21500.000000000004</v>
      </c>
    </row>
    <row r="1672" spans="1:28" ht="15.75" thickBot="1" x14ac:dyDescent="0.3">
      <c r="A1672" s="116"/>
      <c r="B1672" s="550">
        <v>42395</v>
      </c>
      <c r="C1672" s="572">
        <v>53860</v>
      </c>
      <c r="D1672" s="23"/>
      <c r="E1672" s="116" t="s">
        <v>848</v>
      </c>
      <c r="F1672" s="572">
        <v>15</v>
      </c>
      <c r="G1672" s="557">
        <v>79275</v>
      </c>
      <c r="H1672" s="558" t="s">
        <v>402</v>
      </c>
      <c r="I1672" s="68">
        <v>0</v>
      </c>
      <c r="J1672" s="23"/>
      <c r="K1672" s="23"/>
      <c r="L1672" s="23"/>
      <c r="M1672" s="69"/>
      <c r="N1672" s="68">
        <v>0</v>
      </c>
      <c r="O1672" s="23"/>
      <c r="P1672" s="23"/>
      <c r="Q1672" s="23"/>
      <c r="R1672" s="23"/>
      <c r="S1672" s="23"/>
      <c r="T1672" s="69"/>
      <c r="U1672" s="291">
        <f t="shared" ref="U1672:U1673" si="585">+G1672/F1672</f>
        <v>5285</v>
      </c>
      <c r="V1672" s="121">
        <v>2500</v>
      </c>
      <c r="W1672" s="122">
        <f t="shared" si="580"/>
        <v>2785</v>
      </c>
      <c r="X1672" s="122">
        <f t="shared" si="581"/>
        <v>1542.5</v>
      </c>
      <c r="Y1672" s="122">
        <f>(U1672-5000)/2+1100</f>
        <v>1242.5</v>
      </c>
      <c r="Z1672" s="122">
        <f t="shared" si="582"/>
        <v>37500</v>
      </c>
      <c r="AA1672" s="122">
        <f t="shared" si="583"/>
        <v>23137.5</v>
      </c>
      <c r="AB1672" s="123">
        <f t="shared" si="584"/>
        <v>18637.5</v>
      </c>
    </row>
    <row r="1673" spans="1:28" ht="15.75" thickBot="1" x14ac:dyDescent="0.3">
      <c r="A1673" s="94"/>
      <c r="B1673" s="549">
        <v>42395</v>
      </c>
      <c r="C1673" s="544">
        <v>53861</v>
      </c>
      <c r="D1673" s="577"/>
      <c r="E1673" s="94" t="s">
        <v>834</v>
      </c>
      <c r="F1673" s="94">
        <v>7</v>
      </c>
      <c r="G1673" s="232">
        <v>42700</v>
      </c>
      <c r="H1673" s="94" t="s">
        <v>839</v>
      </c>
      <c r="I1673" s="577"/>
      <c r="J1673" s="23">
        <v>0</v>
      </c>
      <c r="K1673" s="23"/>
      <c r="L1673" s="23"/>
      <c r="M1673" s="69"/>
      <c r="N1673" s="68">
        <v>0</v>
      </c>
      <c r="O1673" s="23"/>
      <c r="P1673" s="23"/>
      <c r="Q1673" s="23"/>
      <c r="R1673" s="23"/>
      <c r="S1673" s="23"/>
      <c r="T1673" s="69"/>
      <c r="U1673" s="291">
        <f t="shared" si="585"/>
        <v>6100</v>
      </c>
      <c r="V1673" s="121">
        <v>2500</v>
      </c>
      <c r="W1673" s="122">
        <f t="shared" si="580"/>
        <v>3600</v>
      </c>
      <c r="X1673" s="122">
        <f t="shared" si="581"/>
        <v>2167</v>
      </c>
      <c r="Y1673" s="122">
        <f>((U1673-5000)-434)/2+1100</f>
        <v>1433</v>
      </c>
      <c r="Z1673" s="122">
        <f t="shared" si="582"/>
        <v>17500</v>
      </c>
      <c r="AA1673" s="122">
        <f t="shared" si="583"/>
        <v>15169</v>
      </c>
      <c r="AB1673" s="123">
        <f t="shared" si="584"/>
        <v>10031</v>
      </c>
    </row>
    <row r="1674" spans="1:28" ht="15.75" thickBot="1" x14ac:dyDescent="0.3">
      <c r="A1674" s="23"/>
      <c r="B1674" s="31">
        <v>42395</v>
      </c>
      <c r="C1674" s="240">
        <v>53862</v>
      </c>
      <c r="D1674" s="577"/>
      <c r="E1674" s="23" t="s">
        <v>111</v>
      </c>
      <c r="F1674" s="23">
        <v>15</v>
      </c>
      <c r="G1674" s="231">
        <v>85000</v>
      </c>
      <c r="H1674" s="23" t="s">
        <v>25</v>
      </c>
      <c r="I1674" s="577">
        <v>0</v>
      </c>
      <c r="J1674" s="23"/>
      <c r="K1674" s="23"/>
      <c r="L1674" s="23"/>
      <c r="M1674" s="69"/>
      <c r="N1674" s="68"/>
      <c r="O1674" s="23">
        <v>0</v>
      </c>
      <c r="P1674" s="23"/>
      <c r="Q1674" s="23"/>
      <c r="R1674" s="23"/>
      <c r="S1674" s="23"/>
      <c r="T1674" s="69">
        <v>2223</v>
      </c>
      <c r="U1674" s="291">
        <f t="shared" ref="U1674:U1675" si="586">+G1674/F1674</f>
        <v>5666.666666666667</v>
      </c>
      <c r="V1674" s="121">
        <v>2500</v>
      </c>
      <c r="W1674" s="122">
        <f t="shared" si="580"/>
        <v>3166.666666666667</v>
      </c>
      <c r="X1674" s="122">
        <f t="shared" si="581"/>
        <v>1733.3333333333335</v>
      </c>
      <c r="Y1674" s="122">
        <f>(U1674-5000)/2+1100</f>
        <v>1433.3333333333335</v>
      </c>
      <c r="Z1674" s="122">
        <f t="shared" si="582"/>
        <v>37500</v>
      </c>
      <c r="AA1674" s="122">
        <f t="shared" si="583"/>
        <v>26000.000000000004</v>
      </c>
      <c r="AB1674" s="123">
        <f t="shared" si="584"/>
        <v>21500.000000000004</v>
      </c>
    </row>
    <row r="1675" spans="1:28" ht="15.75" thickBot="1" x14ac:dyDescent="0.3">
      <c r="A1675" s="116"/>
      <c r="B1675" s="550">
        <v>42395</v>
      </c>
      <c r="C1675" s="572">
        <v>53863</v>
      </c>
      <c r="D1675" s="577"/>
      <c r="E1675" s="116" t="s">
        <v>835</v>
      </c>
      <c r="F1675" s="116">
        <v>15</v>
      </c>
      <c r="G1675" s="557">
        <v>91500</v>
      </c>
      <c r="H1675" s="116" t="s">
        <v>839</v>
      </c>
      <c r="I1675" s="577"/>
      <c r="J1675" s="23">
        <v>0</v>
      </c>
      <c r="K1675" s="23"/>
      <c r="L1675" s="23"/>
      <c r="M1675" s="69"/>
      <c r="N1675" s="68">
        <v>0</v>
      </c>
      <c r="O1675" s="23"/>
      <c r="P1675" s="23"/>
      <c r="Q1675" s="23"/>
      <c r="R1675" s="23"/>
      <c r="S1675" s="23"/>
      <c r="T1675" s="69"/>
      <c r="U1675" s="291">
        <f t="shared" si="586"/>
        <v>6100</v>
      </c>
      <c r="V1675" s="121">
        <v>2500</v>
      </c>
      <c r="W1675" s="122">
        <f t="shared" si="580"/>
        <v>3600</v>
      </c>
      <c r="X1675" s="122">
        <f t="shared" si="581"/>
        <v>2167</v>
      </c>
      <c r="Y1675" s="122">
        <f>((U1675-5000)-434)/2+1100</f>
        <v>1433</v>
      </c>
      <c r="Z1675" s="122">
        <f t="shared" si="582"/>
        <v>37500</v>
      </c>
      <c r="AA1675" s="122">
        <f t="shared" si="583"/>
        <v>32505</v>
      </c>
      <c r="AB1675" s="123">
        <f t="shared" si="584"/>
        <v>21495</v>
      </c>
    </row>
    <row r="1676" spans="1:28" ht="15.75" thickBot="1" x14ac:dyDescent="0.3">
      <c r="A1676" s="23"/>
      <c r="B1676" s="31">
        <v>42395</v>
      </c>
      <c r="C1676" s="240">
        <v>53864</v>
      </c>
      <c r="D1676" s="577"/>
      <c r="E1676" s="23" t="s">
        <v>107</v>
      </c>
      <c r="F1676" s="23">
        <v>7</v>
      </c>
      <c r="G1676" s="231">
        <v>39662</v>
      </c>
      <c r="H1676" s="23" t="s">
        <v>25</v>
      </c>
      <c r="I1676" s="577">
        <v>0</v>
      </c>
      <c r="J1676" s="23"/>
      <c r="K1676" s="23"/>
      <c r="L1676" s="23"/>
      <c r="M1676" s="69"/>
      <c r="N1676" s="68">
        <v>0</v>
      </c>
      <c r="O1676" s="23"/>
      <c r="P1676" s="23"/>
      <c r="Q1676" s="23"/>
      <c r="R1676" s="23"/>
      <c r="S1676" s="23"/>
      <c r="T1676" s="69">
        <v>2224</v>
      </c>
      <c r="U1676" s="291">
        <f t="shared" ref="U1676:U1677" si="587">+G1676/F1676</f>
        <v>5666</v>
      </c>
      <c r="V1676" s="121">
        <v>2500</v>
      </c>
      <c r="W1676" s="122">
        <f t="shared" si="580"/>
        <v>3166</v>
      </c>
      <c r="X1676" s="122">
        <f t="shared" si="581"/>
        <v>1733</v>
      </c>
      <c r="Y1676" s="122">
        <f>(U1676-5000)/2+1100</f>
        <v>1433</v>
      </c>
      <c r="Z1676" s="122">
        <f t="shared" si="582"/>
        <v>17500</v>
      </c>
      <c r="AA1676" s="122">
        <f t="shared" si="583"/>
        <v>12131</v>
      </c>
      <c r="AB1676" s="123">
        <f t="shared" si="584"/>
        <v>10031</v>
      </c>
    </row>
    <row r="1677" spans="1:28" ht="15.75" thickBot="1" x14ac:dyDescent="0.3">
      <c r="A1677" s="116"/>
      <c r="B1677" s="550">
        <v>42395</v>
      </c>
      <c r="C1677" s="572">
        <v>53865</v>
      </c>
      <c r="D1677" s="577"/>
      <c r="E1677" s="116" t="s">
        <v>836</v>
      </c>
      <c r="F1677" s="116">
        <v>8</v>
      </c>
      <c r="G1677" s="557">
        <v>48800</v>
      </c>
      <c r="H1677" s="116" t="s">
        <v>839</v>
      </c>
      <c r="I1677" s="577"/>
      <c r="J1677" s="23">
        <v>0</v>
      </c>
      <c r="K1677" s="23"/>
      <c r="L1677" s="23"/>
      <c r="M1677" s="69"/>
      <c r="N1677" s="68">
        <v>0</v>
      </c>
      <c r="O1677" s="23"/>
      <c r="P1677" s="23"/>
      <c r="Q1677" s="23"/>
      <c r="R1677" s="23"/>
      <c r="S1677" s="23"/>
      <c r="T1677" s="69"/>
      <c r="U1677" s="291">
        <f t="shared" si="587"/>
        <v>6100</v>
      </c>
      <c r="V1677" s="121">
        <v>2500</v>
      </c>
      <c r="W1677" s="122">
        <f t="shared" si="580"/>
        <v>3600</v>
      </c>
      <c r="X1677" s="122">
        <f t="shared" si="581"/>
        <v>2167</v>
      </c>
      <c r="Y1677" s="122">
        <f>((U1677-5000)-434)/2+1100</f>
        <v>1433</v>
      </c>
      <c r="Z1677" s="122">
        <f t="shared" si="582"/>
        <v>20000</v>
      </c>
      <c r="AA1677" s="122">
        <f t="shared" si="583"/>
        <v>17336</v>
      </c>
      <c r="AB1677" s="123">
        <f t="shared" si="584"/>
        <v>11464</v>
      </c>
    </row>
    <row r="1678" spans="1:28" ht="15.75" thickBot="1" x14ac:dyDescent="0.3">
      <c r="A1678" s="23"/>
      <c r="B1678" s="31">
        <v>42395</v>
      </c>
      <c r="C1678" s="240">
        <v>53866</v>
      </c>
      <c r="D1678" s="577"/>
      <c r="E1678" s="23" t="s">
        <v>63</v>
      </c>
      <c r="F1678" s="23">
        <v>7</v>
      </c>
      <c r="G1678" s="231">
        <v>39662</v>
      </c>
      <c r="H1678" s="23" t="s">
        <v>25</v>
      </c>
      <c r="I1678" s="577">
        <v>0</v>
      </c>
      <c r="J1678" s="23"/>
      <c r="K1678" s="23"/>
      <c r="L1678" s="23"/>
      <c r="M1678" s="69"/>
      <c r="N1678" s="68">
        <v>0</v>
      </c>
      <c r="O1678" s="23"/>
      <c r="P1678" s="23"/>
      <c r="Q1678" s="23"/>
      <c r="R1678" s="23"/>
      <c r="S1678" s="23"/>
      <c r="T1678" s="69">
        <v>2225</v>
      </c>
      <c r="U1678" s="291">
        <f t="shared" ref="U1678:U1680" si="588">+G1678/F1678</f>
        <v>5666</v>
      </c>
      <c r="V1678" s="121">
        <v>2500</v>
      </c>
      <c r="W1678" s="122">
        <f t="shared" si="580"/>
        <v>3166</v>
      </c>
      <c r="X1678" s="122">
        <f t="shared" si="581"/>
        <v>1733</v>
      </c>
      <c r="Y1678" s="122">
        <f>(U1678-5000)/2+1100</f>
        <v>1433</v>
      </c>
      <c r="Z1678" s="122">
        <f t="shared" si="582"/>
        <v>17500</v>
      </c>
      <c r="AA1678" s="122">
        <f t="shared" si="583"/>
        <v>12131</v>
      </c>
      <c r="AB1678" s="123">
        <f t="shared" si="584"/>
        <v>10031</v>
      </c>
    </row>
    <row r="1679" spans="1:28" ht="15.75" thickBot="1" x14ac:dyDescent="0.3">
      <c r="A1679" s="23"/>
      <c r="B1679" s="31">
        <v>42395</v>
      </c>
      <c r="C1679" s="240">
        <v>53867</v>
      </c>
      <c r="D1679" s="577"/>
      <c r="E1679" s="23" t="s">
        <v>246</v>
      </c>
      <c r="F1679" s="23">
        <v>15</v>
      </c>
      <c r="G1679" s="231">
        <v>85000</v>
      </c>
      <c r="H1679" s="23" t="s">
        <v>25</v>
      </c>
      <c r="I1679" s="577">
        <v>0</v>
      </c>
      <c r="J1679" s="23"/>
      <c r="K1679" s="23"/>
      <c r="L1679" s="23"/>
      <c r="M1679" s="69"/>
      <c r="N1679" s="68"/>
      <c r="O1679" s="23">
        <v>0</v>
      </c>
      <c r="P1679" s="23"/>
      <c r="Q1679" s="23"/>
      <c r="R1679" s="23"/>
      <c r="S1679" s="23"/>
      <c r="T1679" s="69">
        <v>2226</v>
      </c>
      <c r="U1679" s="291">
        <f t="shared" si="588"/>
        <v>5666.666666666667</v>
      </c>
      <c r="V1679" s="121">
        <v>2500</v>
      </c>
      <c r="W1679" s="122">
        <f t="shared" si="580"/>
        <v>3166.666666666667</v>
      </c>
      <c r="X1679" s="122">
        <f t="shared" si="581"/>
        <v>1733.3333333333335</v>
      </c>
      <c r="Y1679" s="122">
        <f>(U1679-5000)/2+1100</f>
        <v>1433.3333333333335</v>
      </c>
      <c r="Z1679" s="122">
        <f t="shared" si="582"/>
        <v>37500</v>
      </c>
      <c r="AA1679" s="122">
        <f t="shared" si="583"/>
        <v>26000.000000000004</v>
      </c>
      <c r="AB1679" s="123">
        <f t="shared" si="584"/>
        <v>21500.000000000004</v>
      </c>
    </row>
    <row r="1680" spans="1:28" ht="15.75" thickBot="1" x14ac:dyDescent="0.3">
      <c r="A1680" s="23"/>
      <c r="B1680" s="549">
        <v>42395</v>
      </c>
      <c r="C1680" s="544">
        <v>53868</v>
      </c>
      <c r="D1680" s="155"/>
      <c r="E1680" s="94" t="s">
        <v>175</v>
      </c>
      <c r="F1680" s="94">
        <v>7</v>
      </c>
      <c r="G1680" s="232">
        <v>39662</v>
      </c>
      <c r="H1680" s="94" t="s">
        <v>25</v>
      </c>
      <c r="I1680" s="155">
        <v>0</v>
      </c>
      <c r="J1680" s="23"/>
      <c r="K1680" s="23"/>
      <c r="L1680" s="94"/>
      <c r="M1680" s="69"/>
      <c r="N1680" s="68"/>
      <c r="O1680" s="23">
        <v>0</v>
      </c>
      <c r="P1680" s="23"/>
      <c r="Q1680" s="23"/>
      <c r="R1680" s="23"/>
      <c r="S1680" s="23"/>
      <c r="T1680" s="69">
        <v>2227</v>
      </c>
      <c r="U1680" s="291">
        <f t="shared" si="588"/>
        <v>5666</v>
      </c>
      <c r="V1680" s="121">
        <v>2500</v>
      </c>
      <c r="W1680" s="122">
        <f t="shared" si="580"/>
        <v>3166</v>
      </c>
      <c r="X1680" s="122">
        <f t="shared" si="581"/>
        <v>1733</v>
      </c>
      <c r="Y1680" s="122">
        <f>(U1680-5000)/2+1100</f>
        <v>1433</v>
      </c>
      <c r="Z1680" s="122">
        <f t="shared" si="582"/>
        <v>17500</v>
      </c>
      <c r="AA1680" s="122">
        <f t="shared" si="583"/>
        <v>12131</v>
      </c>
      <c r="AB1680" s="123">
        <f t="shared" si="584"/>
        <v>10031</v>
      </c>
    </row>
    <row r="1681" spans="1:28" x14ac:dyDescent="0.25">
      <c r="A1681" s="116"/>
      <c r="B1681" s="31">
        <v>42395</v>
      </c>
      <c r="C1681" s="16">
        <v>53869</v>
      </c>
      <c r="D1681" s="23">
        <v>10465</v>
      </c>
      <c r="E1681" s="23" t="s">
        <v>202</v>
      </c>
      <c r="F1681" s="23">
        <v>14</v>
      </c>
      <c r="G1681" s="231"/>
      <c r="H1681" s="23" t="s">
        <v>50</v>
      </c>
      <c r="I1681" s="23">
        <v>0</v>
      </c>
      <c r="J1681" s="23"/>
      <c r="K1681" s="23"/>
      <c r="L1681" s="23"/>
      <c r="M1681" s="69"/>
      <c r="N1681" s="68">
        <v>0</v>
      </c>
      <c r="O1681" s="23"/>
      <c r="P1681" s="23"/>
      <c r="Q1681" s="23"/>
      <c r="R1681" s="23"/>
      <c r="S1681" s="23"/>
      <c r="T1681" s="69"/>
    </row>
    <row r="1682" spans="1:28" ht="15.75" thickBot="1" x14ac:dyDescent="0.3">
      <c r="A1682" s="23"/>
      <c r="B1682" s="41">
        <v>42395</v>
      </c>
      <c r="C1682" s="350">
        <v>53870</v>
      </c>
      <c r="D1682" s="579"/>
      <c r="E1682" s="32" t="s">
        <v>890</v>
      </c>
      <c r="F1682" s="32">
        <v>7</v>
      </c>
      <c r="G1682" s="234">
        <v>39662</v>
      </c>
      <c r="H1682" s="32" t="s">
        <v>25</v>
      </c>
      <c r="I1682" s="579">
        <v>0</v>
      </c>
      <c r="J1682" s="23"/>
      <c r="K1682" s="23"/>
      <c r="L1682" s="32"/>
      <c r="M1682" s="69"/>
      <c r="N1682" s="68"/>
      <c r="O1682" s="23">
        <v>0</v>
      </c>
      <c r="P1682" s="23"/>
      <c r="Q1682" s="23"/>
      <c r="R1682" s="23"/>
      <c r="S1682" s="23"/>
      <c r="T1682" s="69">
        <v>2228</v>
      </c>
      <c r="U1682" s="291">
        <f t="shared" ref="U1682:U1686" si="589">+G1682/F1682</f>
        <v>5666</v>
      </c>
      <c r="V1682" s="121">
        <v>2500</v>
      </c>
      <c r="W1682" s="122">
        <f>+U1682-V1682</f>
        <v>3166</v>
      </c>
      <c r="X1682" s="122">
        <f>+W1682-Y1682</f>
        <v>1733</v>
      </c>
      <c r="Y1682" s="122">
        <f>(U1682-5000)/2+1100</f>
        <v>1433</v>
      </c>
      <c r="Z1682" s="122">
        <f>+V1682*F1682</f>
        <v>17500</v>
      </c>
      <c r="AA1682" s="122">
        <f>+X1682*F1682</f>
        <v>12131</v>
      </c>
      <c r="AB1682" s="123">
        <f>+Y1682*F1682</f>
        <v>10031</v>
      </c>
    </row>
    <row r="1683" spans="1:28" ht="15.75" thickBot="1" x14ac:dyDescent="0.3">
      <c r="A1683" s="23"/>
      <c r="B1683" s="31">
        <v>42395</v>
      </c>
      <c r="C1683" s="240">
        <v>53871</v>
      </c>
      <c r="D1683" s="577"/>
      <c r="E1683" s="23" t="s">
        <v>478</v>
      </c>
      <c r="F1683" s="23">
        <v>15</v>
      </c>
      <c r="G1683" s="231">
        <v>85000</v>
      </c>
      <c r="H1683" s="23" t="s">
        <v>25</v>
      </c>
      <c r="I1683" s="577">
        <v>0</v>
      </c>
      <c r="J1683" s="23"/>
      <c r="K1683" s="23"/>
      <c r="L1683" s="23"/>
      <c r="M1683" s="69"/>
      <c r="N1683" s="68"/>
      <c r="O1683" s="23">
        <v>0</v>
      </c>
      <c r="P1683" s="23"/>
      <c r="Q1683" s="23"/>
      <c r="R1683" s="23"/>
      <c r="S1683" s="23"/>
      <c r="T1683" s="69">
        <v>2229</v>
      </c>
      <c r="U1683" s="291">
        <f t="shared" si="589"/>
        <v>5666.666666666667</v>
      </c>
      <c r="V1683" s="121">
        <v>2500</v>
      </c>
      <c r="W1683" s="122">
        <f>+U1683-V1683</f>
        <v>3166.666666666667</v>
      </c>
      <c r="X1683" s="122">
        <f>+W1683-Y1683</f>
        <v>1733.3333333333335</v>
      </c>
      <c r="Y1683" s="122">
        <f>(U1683-5000)/2+1100</f>
        <v>1433.3333333333335</v>
      </c>
      <c r="Z1683" s="122">
        <f>+V1683*F1683</f>
        <v>37500</v>
      </c>
      <c r="AA1683" s="122">
        <f>+X1683*F1683</f>
        <v>26000.000000000004</v>
      </c>
      <c r="AB1683" s="123">
        <f>+Y1683*F1683</f>
        <v>21500.000000000004</v>
      </c>
    </row>
    <row r="1684" spans="1:28" ht="15.75" thickBot="1" x14ac:dyDescent="0.3">
      <c r="A1684" s="32"/>
      <c r="B1684" s="41">
        <v>42395</v>
      </c>
      <c r="C1684" s="350">
        <v>53872</v>
      </c>
      <c r="D1684" s="577"/>
      <c r="E1684" s="32" t="s">
        <v>834</v>
      </c>
      <c r="F1684" s="32">
        <v>7</v>
      </c>
      <c r="G1684" s="234">
        <v>42700</v>
      </c>
      <c r="H1684" s="32" t="s">
        <v>839</v>
      </c>
      <c r="I1684" s="577"/>
      <c r="J1684" s="23">
        <v>0</v>
      </c>
      <c r="K1684" s="23"/>
      <c r="L1684" s="23"/>
      <c r="M1684" s="69"/>
      <c r="N1684" s="68">
        <v>0</v>
      </c>
      <c r="O1684" s="23"/>
      <c r="P1684" s="23"/>
      <c r="Q1684" s="23"/>
      <c r="R1684" s="23"/>
      <c r="S1684" s="23"/>
      <c r="T1684" s="69"/>
      <c r="U1684" s="291">
        <f t="shared" si="589"/>
        <v>6100</v>
      </c>
      <c r="V1684" s="121">
        <v>2500</v>
      </c>
      <c r="W1684" s="122">
        <f>+U1684-V1684</f>
        <v>3600</v>
      </c>
      <c r="X1684" s="122">
        <f>+W1684-Y1684</f>
        <v>2167</v>
      </c>
      <c r="Y1684" s="122">
        <f>((U1684-5000)-434)/2+1100</f>
        <v>1433</v>
      </c>
      <c r="Z1684" s="122">
        <f>+V1684*F1684</f>
        <v>17500</v>
      </c>
      <c r="AA1684" s="122">
        <f>+X1684*F1684</f>
        <v>15169</v>
      </c>
      <c r="AB1684" s="123">
        <f>+Y1684*F1684</f>
        <v>10031</v>
      </c>
    </row>
    <row r="1685" spans="1:28" ht="15.75" thickBot="1" x14ac:dyDescent="0.3">
      <c r="A1685" s="23"/>
      <c r="B1685" s="31">
        <v>42395</v>
      </c>
      <c r="C1685" s="240">
        <v>53873</v>
      </c>
      <c r="D1685" s="577"/>
      <c r="E1685" s="23" t="s">
        <v>836</v>
      </c>
      <c r="F1685" s="23">
        <v>8</v>
      </c>
      <c r="G1685" s="231">
        <v>48800</v>
      </c>
      <c r="H1685" s="23" t="s">
        <v>839</v>
      </c>
      <c r="I1685" s="577"/>
      <c r="J1685" s="23">
        <v>0</v>
      </c>
      <c r="K1685" s="23"/>
      <c r="L1685" s="23"/>
      <c r="M1685" s="69"/>
      <c r="N1685" s="68">
        <v>0</v>
      </c>
      <c r="O1685" s="23"/>
      <c r="P1685" s="23"/>
      <c r="Q1685" s="23"/>
      <c r="R1685" s="23"/>
      <c r="S1685" s="23"/>
      <c r="T1685" s="69"/>
      <c r="U1685" s="291">
        <f t="shared" si="589"/>
        <v>6100</v>
      </c>
      <c r="V1685" s="121">
        <v>2500</v>
      </c>
      <c r="W1685" s="122">
        <f>+U1685-V1685</f>
        <v>3600</v>
      </c>
      <c r="X1685" s="122">
        <f>+W1685-Y1685</f>
        <v>2167</v>
      </c>
      <c r="Y1685" s="122">
        <f>((U1685-5000)-434)/2+1100</f>
        <v>1433</v>
      </c>
      <c r="Z1685" s="122">
        <f>+V1685*F1685</f>
        <v>20000</v>
      </c>
      <c r="AA1685" s="122">
        <f>+X1685*F1685</f>
        <v>17336</v>
      </c>
      <c r="AB1685" s="123">
        <f>+Y1685*F1685</f>
        <v>11464</v>
      </c>
    </row>
    <row r="1686" spans="1:28" ht="15.75" thickBot="1" x14ac:dyDescent="0.3">
      <c r="A1686" s="574"/>
      <c r="B1686" s="569">
        <v>42395</v>
      </c>
      <c r="C1686" s="587">
        <v>53874</v>
      </c>
      <c r="D1686" s="23"/>
      <c r="E1686" s="574" t="s">
        <v>80</v>
      </c>
      <c r="F1686" s="588">
        <v>15</v>
      </c>
      <c r="G1686" s="589">
        <f>+F1686*5100</f>
        <v>76500</v>
      </c>
      <c r="H1686" s="590" t="s">
        <v>22</v>
      </c>
      <c r="I1686" s="68">
        <v>0</v>
      </c>
      <c r="J1686" s="23"/>
      <c r="K1686" s="23"/>
      <c r="L1686" s="23"/>
      <c r="M1686" s="69"/>
      <c r="N1686" s="68">
        <v>0</v>
      </c>
      <c r="O1686" s="23"/>
      <c r="P1686" s="23"/>
      <c r="Q1686" s="23"/>
      <c r="R1686" s="23"/>
      <c r="S1686" s="23"/>
      <c r="T1686" s="69"/>
      <c r="U1686" s="292">
        <f t="shared" si="589"/>
        <v>5100</v>
      </c>
      <c r="V1686" s="124">
        <v>2500</v>
      </c>
      <c r="W1686" s="125">
        <f>+U1686-V1686</f>
        <v>2600</v>
      </c>
      <c r="X1686" s="125">
        <f>+W1686-Y1686</f>
        <v>1450</v>
      </c>
      <c r="Y1686" s="125">
        <f>(U1686-5000)/2+1100</f>
        <v>1150</v>
      </c>
      <c r="Z1686" s="125">
        <f>+V1686*F1686</f>
        <v>37500</v>
      </c>
      <c r="AA1686" s="125">
        <f>+X1686*F1686</f>
        <v>21750</v>
      </c>
      <c r="AB1686" s="126">
        <f>+Y1686*F1686</f>
        <v>17250</v>
      </c>
    </row>
    <row r="1687" spans="1:28" x14ac:dyDescent="0.25">
      <c r="A1687" s="555"/>
      <c r="B1687" s="585">
        <v>42395</v>
      </c>
      <c r="C1687" s="555">
        <v>53875</v>
      </c>
      <c r="D1687" s="88" t="s">
        <v>188</v>
      </c>
      <c r="E1687" s="555" t="s">
        <v>188</v>
      </c>
      <c r="F1687" s="555" t="s">
        <v>188</v>
      </c>
      <c r="G1687" s="555" t="s">
        <v>188</v>
      </c>
      <c r="H1687" s="586" t="s">
        <v>188</v>
      </c>
      <c r="I1687" s="89" t="s">
        <v>188</v>
      </c>
      <c r="J1687" s="88" t="s">
        <v>188</v>
      </c>
      <c r="K1687" s="88" t="s">
        <v>188</v>
      </c>
      <c r="L1687" s="88" t="s">
        <v>188</v>
      </c>
      <c r="M1687" s="90" t="s">
        <v>188</v>
      </c>
      <c r="N1687" s="89"/>
      <c r="O1687" s="88"/>
      <c r="P1687" s="88"/>
      <c r="Q1687" s="88"/>
      <c r="R1687" s="88"/>
      <c r="S1687" s="88"/>
      <c r="T1687" s="90"/>
    </row>
    <row r="1688" spans="1:28" ht="15.75" thickBot="1" x14ac:dyDescent="0.3">
      <c r="A1688" s="23"/>
      <c r="B1688" s="31">
        <v>42395</v>
      </c>
      <c r="C1688" s="240">
        <v>53876</v>
      </c>
      <c r="D1688" s="577"/>
      <c r="E1688" s="23" t="s">
        <v>891</v>
      </c>
      <c r="F1688" s="23">
        <v>8</v>
      </c>
      <c r="G1688" s="231">
        <v>48800</v>
      </c>
      <c r="H1688" s="23" t="s">
        <v>839</v>
      </c>
      <c r="I1688" s="577"/>
      <c r="J1688" s="23">
        <v>0</v>
      </c>
      <c r="K1688" s="23"/>
      <c r="L1688" s="23"/>
      <c r="M1688" s="69"/>
      <c r="N1688" s="68">
        <v>0</v>
      </c>
      <c r="O1688" s="23"/>
      <c r="P1688" s="23"/>
      <c r="Q1688" s="23"/>
      <c r="R1688" s="23"/>
      <c r="S1688" s="23"/>
      <c r="T1688" s="69"/>
      <c r="U1688" s="291">
        <f t="shared" ref="U1688:U1689" si="590">+G1688/F1688</f>
        <v>6100</v>
      </c>
      <c r="V1688" s="121">
        <v>2500</v>
      </c>
      <c r="W1688" s="122">
        <f>+U1688-V1688</f>
        <v>3600</v>
      </c>
      <c r="X1688" s="122">
        <f>+W1688-Y1688</f>
        <v>2167</v>
      </c>
      <c r="Y1688" s="122">
        <f>((U1688-5000)-434)/2+1100</f>
        <v>1433</v>
      </c>
      <c r="Z1688" s="122">
        <f>+V1688*F1688</f>
        <v>20000</v>
      </c>
      <c r="AA1688" s="122">
        <f>+X1688*F1688</f>
        <v>17336</v>
      </c>
      <c r="AB1688" s="123">
        <f>+Y1688*F1688</f>
        <v>11464</v>
      </c>
    </row>
    <row r="1689" spans="1:28" ht="15.75" thickBot="1" x14ac:dyDescent="0.3">
      <c r="A1689" s="94"/>
      <c r="B1689" s="549">
        <v>42395</v>
      </c>
      <c r="C1689" s="544">
        <v>53877</v>
      </c>
      <c r="D1689" s="577"/>
      <c r="E1689" s="94" t="s">
        <v>892</v>
      </c>
      <c r="F1689" s="94">
        <v>8</v>
      </c>
      <c r="G1689" s="232">
        <v>48800</v>
      </c>
      <c r="H1689" s="94" t="s">
        <v>839</v>
      </c>
      <c r="I1689" s="577"/>
      <c r="J1689" s="23">
        <v>0</v>
      </c>
      <c r="K1689" s="23"/>
      <c r="L1689" s="23"/>
      <c r="M1689" s="69"/>
      <c r="N1689" s="68">
        <v>0</v>
      </c>
      <c r="O1689" s="23"/>
      <c r="P1689" s="23"/>
      <c r="Q1689" s="23"/>
      <c r="R1689" s="23"/>
      <c r="S1689" s="23"/>
      <c r="T1689" s="69"/>
      <c r="U1689" s="291">
        <f t="shared" si="590"/>
        <v>6100</v>
      </c>
      <c r="V1689" s="121">
        <v>2500</v>
      </c>
      <c r="W1689" s="122">
        <f>+U1689-V1689</f>
        <v>3600</v>
      </c>
      <c r="X1689" s="122">
        <f>+W1689-Y1689</f>
        <v>2167</v>
      </c>
      <c r="Y1689" s="122">
        <f>((U1689-5000)-434)/2+1100</f>
        <v>1433</v>
      </c>
      <c r="Z1689" s="122">
        <f>+V1689*F1689</f>
        <v>20000</v>
      </c>
      <c r="AA1689" s="122">
        <f>+X1689*F1689</f>
        <v>17336</v>
      </c>
      <c r="AB1689" s="123">
        <f>+Y1689*F1689</f>
        <v>11464</v>
      </c>
    </row>
    <row r="1690" spans="1:28" ht="15.75" thickBot="1" x14ac:dyDescent="0.3">
      <c r="A1690" s="23"/>
      <c r="B1690" s="31">
        <v>42395</v>
      </c>
      <c r="C1690" s="240">
        <v>53878</v>
      </c>
      <c r="D1690" s="577"/>
      <c r="E1690" s="23" t="s">
        <v>183</v>
      </c>
      <c r="F1690" s="23">
        <v>15</v>
      </c>
      <c r="G1690" s="231">
        <v>85000</v>
      </c>
      <c r="H1690" s="23" t="s">
        <v>25</v>
      </c>
      <c r="I1690" s="577">
        <v>0</v>
      </c>
      <c r="J1690" s="23"/>
      <c r="K1690" s="23"/>
      <c r="L1690" s="23"/>
      <c r="M1690" s="69"/>
      <c r="N1690" s="68"/>
      <c r="O1690" s="23">
        <v>0</v>
      </c>
      <c r="P1690" s="23"/>
      <c r="Q1690" s="23"/>
      <c r="R1690" s="23"/>
      <c r="S1690" s="23"/>
      <c r="T1690" s="69">
        <v>2230</v>
      </c>
      <c r="U1690" s="291">
        <f t="shared" ref="U1690:U1691" si="591">+G1690/F1690</f>
        <v>5666.666666666667</v>
      </c>
      <c r="V1690" s="121">
        <v>2500</v>
      </c>
      <c r="W1690" s="122">
        <f>+U1690-V1690</f>
        <v>3166.666666666667</v>
      </c>
      <c r="X1690" s="122">
        <f>+W1690-Y1690</f>
        <v>1733.3333333333335</v>
      </c>
      <c r="Y1690" s="122">
        <f>(U1690-5000)/2+1100</f>
        <v>1433.3333333333335</v>
      </c>
      <c r="Z1690" s="122">
        <f>+V1690*F1690</f>
        <v>37500</v>
      </c>
      <c r="AA1690" s="122">
        <f>+X1690*F1690</f>
        <v>26000.000000000004</v>
      </c>
      <c r="AB1690" s="123">
        <f>+Y1690*F1690</f>
        <v>21500.000000000004</v>
      </c>
    </row>
    <row r="1691" spans="1:28" ht="15.75" thickBot="1" x14ac:dyDescent="0.3">
      <c r="A1691" s="32"/>
      <c r="B1691" s="550">
        <v>42395</v>
      </c>
      <c r="C1691" s="572">
        <v>53879</v>
      </c>
      <c r="D1691" s="155"/>
      <c r="E1691" s="116" t="s">
        <v>893</v>
      </c>
      <c r="F1691" s="116">
        <v>8</v>
      </c>
      <c r="G1691" s="557">
        <v>48800</v>
      </c>
      <c r="H1691" s="116" t="s">
        <v>839</v>
      </c>
      <c r="I1691" s="155"/>
      <c r="J1691" s="23">
        <v>0</v>
      </c>
      <c r="K1691" s="23"/>
      <c r="L1691" s="94"/>
      <c r="M1691" s="69"/>
      <c r="N1691" s="68">
        <v>0</v>
      </c>
      <c r="O1691" s="23"/>
      <c r="P1691" s="23"/>
      <c r="Q1691" s="23"/>
      <c r="R1691" s="23"/>
      <c r="S1691" s="23"/>
      <c r="T1691" s="69"/>
      <c r="U1691" s="291">
        <f t="shared" si="591"/>
        <v>6100</v>
      </c>
      <c r="V1691" s="121">
        <v>2500</v>
      </c>
      <c r="W1691" s="122">
        <f>+U1691-V1691</f>
        <v>3600</v>
      </c>
      <c r="X1691" s="122">
        <f>+W1691-Y1691</f>
        <v>2167</v>
      </c>
      <c r="Y1691" s="122">
        <f>((U1691-5000)-434)/2+1100</f>
        <v>1433</v>
      </c>
      <c r="Z1691" s="122">
        <f>+V1691*F1691</f>
        <v>20000</v>
      </c>
      <c r="AA1691" s="122">
        <f>+X1691*F1691</f>
        <v>17336</v>
      </c>
      <c r="AB1691" s="123">
        <f>+Y1691*F1691</f>
        <v>11464</v>
      </c>
    </row>
    <row r="1692" spans="1:28" x14ac:dyDescent="0.25">
      <c r="A1692" s="116"/>
      <c r="B1692" s="31">
        <v>42395</v>
      </c>
      <c r="C1692" s="16">
        <v>53880</v>
      </c>
      <c r="D1692" s="23">
        <v>10466</v>
      </c>
      <c r="E1692" s="23" t="s">
        <v>113</v>
      </c>
      <c r="F1692" s="23">
        <v>14</v>
      </c>
      <c r="G1692" s="231"/>
      <c r="H1692" s="23" t="s">
        <v>50</v>
      </c>
      <c r="I1692" s="23"/>
      <c r="J1692" s="23"/>
      <c r="K1692" s="23"/>
      <c r="L1692" s="23">
        <v>0</v>
      </c>
      <c r="M1692" s="69"/>
      <c r="N1692" s="68"/>
      <c r="O1692" s="23">
        <v>0</v>
      </c>
      <c r="P1692" s="23"/>
      <c r="Q1692" s="23"/>
      <c r="R1692" s="23"/>
      <c r="S1692" s="23"/>
      <c r="T1692" s="69"/>
    </row>
    <row r="1693" spans="1:28" ht="15.75" thickBot="1" x14ac:dyDescent="0.3">
      <c r="A1693" s="23"/>
      <c r="B1693" s="41">
        <v>42395</v>
      </c>
      <c r="C1693" s="350">
        <v>53881</v>
      </c>
      <c r="D1693" s="579"/>
      <c r="E1693" s="32" t="s">
        <v>894</v>
      </c>
      <c r="F1693" s="32">
        <v>8</v>
      </c>
      <c r="G1693" s="234">
        <v>48800</v>
      </c>
      <c r="H1693" s="32" t="s">
        <v>839</v>
      </c>
      <c r="I1693" s="579"/>
      <c r="J1693" s="23">
        <v>0</v>
      </c>
      <c r="K1693" s="23"/>
      <c r="L1693" s="32"/>
      <c r="M1693" s="69"/>
      <c r="N1693" s="68">
        <v>0</v>
      </c>
      <c r="O1693" s="23"/>
      <c r="P1693" s="23"/>
      <c r="Q1693" s="23"/>
      <c r="R1693" s="23"/>
      <c r="S1693" s="23"/>
      <c r="T1693" s="69"/>
      <c r="U1693" s="291">
        <f t="shared" ref="U1693:U1694" si="592">+G1693/F1693</f>
        <v>6100</v>
      </c>
      <c r="V1693" s="121">
        <v>2500</v>
      </c>
      <c r="W1693" s="122">
        <f t="shared" ref="W1693:W1707" si="593">+U1693-V1693</f>
        <v>3600</v>
      </c>
      <c r="X1693" s="122">
        <f t="shared" ref="X1693:X1707" si="594">+W1693-Y1693</f>
        <v>2167</v>
      </c>
      <c r="Y1693" s="122">
        <f>((U1693-5000)-434)/2+1100</f>
        <v>1433</v>
      </c>
      <c r="Z1693" s="122">
        <f t="shared" ref="Z1693:Z1707" si="595">+V1693*F1693</f>
        <v>20000</v>
      </c>
      <c r="AA1693" s="122">
        <f t="shared" ref="AA1693:AA1707" si="596">+X1693*F1693</f>
        <v>17336</v>
      </c>
      <c r="AB1693" s="123">
        <f t="shared" ref="AB1693:AB1707" si="597">+Y1693*F1693</f>
        <v>11464</v>
      </c>
    </row>
    <row r="1694" spans="1:28" ht="15.75" thickBot="1" x14ac:dyDescent="0.3">
      <c r="A1694" s="94"/>
      <c r="B1694" s="549">
        <v>42395</v>
      </c>
      <c r="C1694" s="544">
        <v>53882</v>
      </c>
      <c r="D1694" s="577"/>
      <c r="E1694" s="94" t="s">
        <v>713</v>
      </c>
      <c r="F1694" s="94">
        <v>8</v>
      </c>
      <c r="G1694" s="232">
        <v>48800</v>
      </c>
      <c r="H1694" s="94" t="s">
        <v>839</v>
      </c>
      <c r="I1694" s="577"/>
      <c r="J1694" s="23">
        <v>0</v>
      </c>
      <c r="K1694" s="23"/>
      <c r="L1694" s="23"/>
      <c r="M1694" s="69"/>
      <c r="N1694" s="68">
        <v>0</v>
      </c>
      <c r="O1694" s="23"/>
      <c r="P1694" s="23"/>
      <c r="Q1694" s="23"/>
      <c r="R1694" s="23"/>
      <c r="S1694" s="23"/>
      <c r="T1694" s="69"/>
      <c r="U1694" s="291">
        <f t="shared" si="592"/>
        <v>6100</v>
      </c>
      <c r="V1694" s="121">
        <v>2500</v>
      </c>
      <c r="W1694" s="122">
        <f t="shared" si="593"/>
        <v>3600</v>
      </c>
      <c r="X1694" s="122">
        <f t="shared" si="594"/>
        <v>2167</v>
      </c>
      <c r="Y1694" s="122">
        <f>((U1694-5000)-434)/2+1100</f>
        <v>1433</v>
      </c>
      <c r="Z1694" s="122">
        <f t="shared" si="595"/>
        <v>20000</v>
      </c>
      <c r="AA1694" s="122">
        <f t="shared" si="596"/>
        <v>17336</v>
      </c>
      <c r="AB1694" s="123">
        <f t="shared" si="597"/>
        <v>11464</v>
      </c>
    </row>
    <row r="1695" spans="1:28" ht="15.75" thickBot="1" x14ac:dyDescent="0.3">
      <c r="A1695" s="23"/>
      <c r="B1695" s="31">
        <v>42395</v>
      </c>
      <c r="C1695" s="240">
        <v>53883</v>
      </c>
      <c r="D1695" s="577"/>
      <c r="E1695" s="23" t="s">
        <v>148</v>
      </c>
      <c r="F1695" s="23">
        <v>15</v>
      </c>
      <c r="G1695" s="231">
        <v>85000</v>
      </c>
      <c r="H1695" s="23" t="s">
        <v>25</v>
      </c>
      <c r="I1695" s="577">
        <v>0</v>
      </c>
      <c r="J1695" s="23"/>
      <c r="K1695" s="23"/>
      <c r="L1695" s="23"/>
      <c r="M1695" s="69"/>
      <c r="N1695" s="68"/>
      <c r="O1695" s="23">
        <v>0</v>
      </c>
      <c r="P1695" s="23"/>
      <c r="Q1695" s="23"/>
      <c r="R1695" s="23"/>
      <c r="S1695" s="23"/>
      <c r="T1695" s="69">
        <v>2232</v>
      </c>
      <c r="U1695" s="291">
        <f t="shared" ref="U1695" si="598">+G1695/F1695</f>
        <v>5666.666666666667</v>
      </c>
      <c r="V1695" s="121">
        <v>2500</v>
      </c>
      <c r="W1695" s="122">
        <f t="shared" si="593"/>
        <v>3166.666666666667</v>
      </c>
      <c r="X1695" s="122">
        <f t="shared" si="594"/>
        <v>1733.3333333333335</v>
      </c>
      <c r="Y1695" s="122">
        <f>(U1695-5000)/2+1100</f>
        <v>1433.3333333333335</v>
      </c>
      <c r="Z1695" s="122">
        <f t="shared" si="595"/>
        <v>37500</v>
      </c>
      <c r="AA1695" s="122">
        <f t="shared" si="596"/>
        <v>26000.000000000004</v>
      </c>
      <c r="AB1695" s="123">
        <f t="shared" si="597"/>
        <v>21500.000000000004</v>
      </c>
    </row>
    <row r="1696" spans="1:28" ht="15.75" thickBot="1" x14ac:dyDescent="0.3">
      <c r="A1696" s="23"/>
      <c r="B1696" s="31">
        <v>42395</v>
      </c>
      <c r="C1696" s="240">
        <v>53884</v>
      </c>
      <c r="D1696" s="577"/>
      <c r="E1696" s="23" t="s">
        <v>360</v>
      </c>
      <c r="F1696" s="23">
        <v>7</v>
      </c>
      <c r="G1696" s="231">
        <v>39662</v>
      </c>
      <c r="H1696" s="23" t="s">
        <v>25</v>
      </c>
      <c r="I1696" s="577">
        <v>0</v>
      </c>
      <c r="J1696" s="23"/>
      <c r="K1696" s="23"/>
      <c r="L1696" s="23"/>
      <c r="M1696" s="69"/>
      <c r="N1696" s="68">
        <v>0</v>
      </c>
      <c r="O1696" s="23"/>
      <c r="P1696" s="23"/>
      <c r="Q1696" s="23"/>
      <c r="R1696" s="23"/>
      <c r="S1696" s="23"/>
      <c r="T1696" s="69">
        <v>2231</v>
      </c>
      <c r="U1696" s="291">
        <f t="shared" ref="U1696:U1702" si="599">+G1696/F1696</f>
        <v>5666</v>
      </c>
      <c r="V1696" s="121">
        <v>2500</v>
      </c>
      <c r="W1696" s="122">
        <f t="shared" si="593"/>
        <v>3166</v>
      </c>
      <c r="X1696" s="122">
        <f t="shared" si="594"/>
        <v>1733</v>
      </c>
      <c r="Y1696" s="122">
        <f>(U1696-5000)/2+1100</f>
        <v>1433</v>
      </c>
      <c r="Z1696" s="122">
        <f t="shared" si="595"/>
        <v>17500</v>
      </c>
      <c r="AA1696" s="122">
        <f t="shared" si="596"/>
        <v>12131</v>
      </c>
      <c r="AB1696" s="123">
        <f t="shared" si="597"/>
        <v>10031</v>
      </c>
    </row>
    <row r="1697" spans="1:28" ht="15.75" thickBot="1" x14ac:dyDescent="0.3">
      <c r="A1697" s="32"/>
      <c r="B1697" s="41">
        <v>42395</v>
      </c>
      <c r="C1697" s="572">
        <v>53885</v>
      </c>
      <c r="D1697" s="23"/>
      <c r="E1697" s="32" t="s">
        <v>825</v>
      </c>
      <c r="F1697" s="350">
        <v>15</v>
      </c>
      <c r="G1697" s="234">
        <v>79275</v>
      </c>
      <c r="H1697" s="77" t="s">
        <v>402</v>
      </c>
      <c r="I1697" s="68">
        <v>0</v>
      </c>
      <c r="J1697" s="23"/>
      <c r="K1697" s="23"/>
      <c r="L1697" s="23"/>
      <c r="M1697" s="69"/>
      <c r="N1697" s="68"/>
      <c r="O1697" s="23">
        <v>0</v>
      </c>
      <c r="P1697" s="23"/>
      <c r="Q1697" s="23"/>
      <c r="R1697" s="23"/>
      <c r="S1697" s="23"/>
      <c r="T1697" s="69"/>
      <c r="U1697" s="291">
        <f t="shared" si="599"/>
        <v>5285</v>
      </c>
      <c r="V1697" s="121">
        <v>2500</v>
      </c>
      <c r="W1697" s="122">
        <f t="shared" si="593"/>
        <v>2785</v>
      </c>
      <c r="X1697" s="122">
        <f t="shared" si="594"/>
        <v>1542.5</v>
      </c>
      <c r="Y1697" s="122">
        <f>(U1697-5000)/2+1100</f>
        <v>1242.5</v>
      </c>
      <c r="Z1697" s="122">
        <f t="shared" si="595"/>
        <v>37500</v>
      </c>
      <c r="AA1697" s="122">
        <f t="shared" si="596"/>
        <v>23137.5</v>
      </c>
      <c r="AB1697" s="123">
        <f t="shared" si="597"/>
        <v>18637.5</v>
      </c>
    </row>
    <row r="1698" spans="1:28" ht="15.75" thickBot="1" x14ac:dyDescent="0.3">
      <c r="A1698" s="94"/>
      <c r="B1698" s="550">
        <v>42395</v>
      </c>
      <c r="C1698" s="544">
        <v>53886</v>
      </c>
      <c r="D1698" s="23"/>
      <c r="E1698" s="94" t="s">
        <v>848</v>
      </c>
      <c r="F1698" s="544">
        <v>15</v>
      </c>
      <c r="G1698" s="232">
        <v>79275</v>
      </c>
      <c r="H1698" s="106" t="s">
        <v>402</v>
      </c>
      <c r="I1698" s="68">
        <v>0</v>
      </c>
      <c r="J1698" s="23"/>
      <c r="K1698" s="23"/>
      <c r="L1698" s="23"/>
      <c r="M1698" s="69"/>
      <c r="N1698" s="68"/>
      <c r="O1698" s="23">
        <v>0</v>
      </c>
      <c r="P1698" s="23"/>
      <c r="Q1698" s="23"/>
      <c r="R1698" s="23"/>
      <c r="S1698" s="23"/>
      <c r="T1698" s="69"/>
      <c r="U1698" s="291">
        <f t="shared" si="599"/>
        <v>5285</v>
      </c>
      <c r="V1698" s="121">
        <v>2500</v>
      </c>
      <c r="W1698" s="122">
        <f t="shared" si="593"/>
        <v>2785</v>
      </c>
      <c r="X1698" s="122">
        <f t="shared" si="594"/>
        <v>1542.5</v>
      </c>
      <c r="Y1698" s="122">
        <f>(U1698-5000)/2+1100</f>
        <v>1242.5</v>
      </c>
      <c r="Z1698" s="122">
        <f t="shared" si="595"/>
        <v>37500</v>
      </c>
      <c r="AA1698" s="122">
        <f t="shared" si="596"/>
        <v>23137.5</v>
      </c>
      <c r="AB1698" s="123">
        <f t="shared" si="597"/>
        <v>18637.5</v>
      </c>
    </row>
    <row r="1699" spans="1:28" ht="15.75" thickBot="1" x14ac:dyDescent="0.3">
      <c r="A1699" s="23"/>
      <c r="B1699" s="31">
        <v>42395</v>
      </c>
      <c r="C1699" s="240">
        <v>53887</v>
      </c>
      <c r="D1699" s="577"/>
      <c r="E1699" s="23" t="s">
        <v>88</v>
      </c>
      <c r="F1699" s="23">
        <v>15</v>
      </c>
      <c r="G1699" s="231">
        <v>85000</v>
      </c>
      <c r="H1699" s="23" t="s">
        <v>25</v>
      </c>
      <c r="I1699" s="577">
        <v>0</v>
      </c>
      <c r="J1699" s="23"/>
      <c r="K1699" s="23"/>
      <c r="L1699" s="23"/>
      <c r="M1699" s="69"/>
      <c r="N1699" s="68">
        <v>0</v>
      </c>
      <c r="O1699" s="23"/>
      <c r="P1699" s="23"/>
      <c r="Q1699" s="23"/>
      <c r="R1699" s="23"/>
      <c r="S1699" s="23"/>
      <c r="T1699" s="69">
        <v>2233</v>
      </c>
      <c r="U1699" s="291">
        <f t="shared" si="599"/>
        <v>5666.666666666667</v>
      </c>
      <c r="V1699" s="121">
        <v>2500</v>
      </c>
      <c r="W1699" s="122">
        <f t="shared" si="593"/>
        <v>3166.666666666667</v>
      </c>
      <c r="X1699" s="122">
        <f t="shared" si="594"/>
        <v>1733.3333333333335</v>
      </c>
      <c r="Y1699" s="122">
        <f>(U1699-5000)/2+1100</f>
        <v>1433.3333333333335</v>
      </c>
      <c r="Z1699" s="122">
        <f t="shared" si="595"/>
        <v>37500</v>
      </c>
      <c r="AA1699" s="122">
        <f t="shared" si="596"/>
        <v>26000.000000000004</v>
      </c>
      <c r="AB1699" s="123">
        <f t="shared" si="597"/>
        <v>21500.000000000004</v>
      </c>
    </row>
    <row r="1700" spans="1:28" ht="15.75" thickBot="1" x14ac:dyDescent="0.3">
      <c r="A1700" s="32"/>
      <c r="B1700" s="41">
        <v>42395</v>
      </c>
      <c r="C1700" s="350">
        <v>53888</v>
      </c>
      <c r="D1700" s="577"/>
      <c r="E1700" s="32" t="s">
        <v>835</v>
      </c>
      <c r="F1700" s="32">
        <v>15</v>
      </c>
      <c r="G1700" s="234">
        <v>91500</v>
      </c>
      <c r="H1700" s="32" t="s">
        <v>839</v>
      </c>
      <c r="I1700" s="577"/>
      <c r="J1700" s="23">
        <v>0</v>
      </c>
      <c r="K1700" s="23"/>
      <c r="L1700" s="23"/>
      <c r="M1700" s="69"/>
      <c r="N1700" s="68">
        <v>0</v>
      </c>
      <c r="O1700" s="23"/>
      <c r="P1700" s="23"/>
      <c r="Q1700" s="23"/>
      <c r="R1700" s="23"/>
      <c r="S1700" s="23"/>
      <c r="T1700" s="69"/>
      <c r="U1700" s="291">
        <f t="shared" si="599"/>
        <v>6100</v>
      </c>
      <c r="V1700" s="121">
        <v>2500</v>
      </c>
      <c r="W1700" s="122">
        <f t="shared" si="593"/>
        <v>3600</v>
      </c>
      <c r="X1700" s="122">
        <f t="shared" si="594"/>
        <v>2167</v>
      </c>
      <c r="Y1700" s="122">
        <f>((U1700-5000)-434)/2+1100</f>
        <v>1433</v>
      </c>
      <c r="Z1700" s="122">
        <f t="shared" si="595"/>
        <v>37500</v>
      </c>
      <c r="AA1700" s="122">
        <f t="shared" si="596"/>
        <v>32505</v>
      </c>
      <c r="AB1700" s="123">
        <f t="shared" si="597"/>
        <v>21495</v>
      </c>
    </row>
    <row r="1701" spans="1:28" ht="15.75" thickBot="1" x14ac:dyDescent="0.3">
      <c r="A1701" s="23"/>
      <c r="B1701" s="31">
        <v>42395</v>
      </c>
      <c r="C1701" s="240">
        <v>53889</v>
      </c>
      <c r="D1701" s="577"/>
      <c r="E1701" s="23" t="s">
        <v>834</v>
      </c>
      <c r="F1701" s="23">
        <v>7</v>
      </c>
      <c r="G1701" s="231">
        <v>42700</v>
      </c>
      <c r="H1701" s="23" t="s">
        <v>839</v>
      </c>
      <c r="I1701" s="577"/>
      <c r="J1701" s="23">
        <v>0</v>
      </c>
      <c r="K1701" s="23"/>
      <c r="L1701" s="23"/>
      <c r="M1701" s="69"/>
      <c r="N1701" s="68"/>
      <c r="O1701" s="23">
        <v>0</v>
      </c>
      <c r="P1701" s="23"/>
      <c r="Q1701" s="23"/>
      <c r="R1701" s="23"/>
      <c r="S1701" s="23"/>
      <c r="T1701" s="69"/>
      <c r="U1701" s="291">
        <f t="shared" si="599"/>
        <v>6100</v>
      </c>
      <c r="V1701" s="121">
        <v>2500</v>
      </c>
      <c r="W1701" s="122">
        <f t="shared" si="593"/>
        <v>3600</v>
      </c>
      <c r="X1701" s="122">
        <f t="shared" si="594"/>
        <v>2167</v>
      </c>
      <c r="Y1701" s="122">
        <f>((U1701-5000)-434)/2+1100</f>
        <v>1433</v>
      </c>
      <c r="Z1701" s="122">
        <f t="shared" si="595"/>
        <v>17500</v>
      </c>
      <c r="AA1701" s="122">
        <f t="shared" si="596"/>
        <v>15169</v>
      </c>
      <c r="AB1701" s="123">
        <f t="shared" si="597"/>
        <v>10031</v>
      </c>
    </row>
    <row r="1702" spans="1:28" ht="15.75" thickBot="1" x14ac:dyDescent="0.3">
      <c r="A1702" s="94"/>
      <c r="B1702" s="549">
        <v>42395</v>
      </c>
      <c r="C1702" s="544">
        <v>53890</v>
      </c>
      <c r="D1702" s="577"/>
      <c r="E1702" s="94" t="s">
        <v>836</v>
      </c>
      <c r="F1702" s="94">
        <v>8</v>
      </c>
      <c r="G1702" s="232">
        <v>48800</v>
      </c>
      <c r="H1702" s="94" t="s">
        <v>839</v>
      </c>
      <c r="I1702" s="577"/>
      <c r="J1702" s="23">
        <v>0</v>
      </c>
      <c r="K1702" s="23"/>
      <c r="L1702" s="23"/>
      <c r="M1702" s="69"/>
      <c r="N1702" s="68"/>
      <c r="O1702" s="23">
        <v>0</v>
      </c>
      <c r="P1702" s="23"/>
      <c r="Q1702" s="23"/>
      <c r="R1702" s="23"/>
      <c r="S1702" s="23"/>
      <c r="T1702" s="69"/>
      <c r="U1702" s="291">
        <f t="shared" si="599"/>
        <v>6100</v>
      </c>
      <c r="V1702" s="121">
        <v>2500</v>
      </c>
      <c r="W1702" s="122">
        <f t="shared" si="593"/>
        <v>3600</v>
      </c>
      <c r="X1702" s="122">
        <f t="shared" si="594"/>
        <v>2167</v>
      </c>
      <c r="Y1702" s="122">
        <f>((U1702-5000)-434)/2+1100</f>
        <v>1433</v>
      </c>
      <c r="Z1702" s="122">
        <f t="shared" si="595"/>
        <v>20000</v>
      </c>
      <c r="AA1702" s="122">
        <f t="shared" si="596"/>
        <v>17336</v>
      </c>
      <c r="AB1702" s="123">
        <f t="shared" si="597"/>
        <v>11464</v>
      </c>
    </row>
    <row r="1703" spans="1:28" ht="15.75" thickBot="1" x14ac:dyDescent="0.3">
      <c r="A1703" s="23"/>
      <c r="B1703" s="31">
        <v>42395</v>
      </c>
      <c r="C1703" s="240">
        <v>53891</v>
      </c>
      <c r="D1703" s="577"/>
      <c r="E1703" s="23" t="s">
        <v>173</v>
      </c>
      <c r="F1703" s="23">
        <v>7</v>
      </c>
      <c r="G1703" s="231">
        <v>39662</v>
      </c>
      <c r="H1703" s="23" t="s">
        <v>25</v>
      </c>
      <c r="I1703" s="577">
        <v>0</v>
      </c>
      <c r="J1703" s="23"/>
      <c r="K1703" s="23"/>
      <c r="L1703" s="23"/>
      <c r="M1703" s="69"/>
      <c r="N1703" s="68">
        <v>0</v>
      </c>
      <c r="O1703" s="23"/>
      <c r="P1703" s="23"/>
      <c r="Q1703" s="23"/>
      <c r="R1703" s="23"/>
      <c r="S1703" s="23"/>
      <c r="T1703" s="69">
        <v>2234</v>
      </c>
      <c r="U1703" s="291">
        <f t="shared" ref="U1703:U1707" si="600">+G1703/F1703</f>
        <v>5666</v>
      </c>
      <c r="V1703" s="121">
        <v>2500</v>
      </c>
      <c r="W1703" s="122">
        <f t="shared" si="593"/>
        <v>3166</v>
      </c>
      <c r="X1703" s="122">
        <f t="shared" si="594"/>
        <v>1733</v>
      </c>
      <c r="Y1703" s="122">
        <f>(U1703-5000)/2+1100</f>
        <v>1433</v>
      </c>
      <c r="Z1703" s="122">
        <f t="shared" si="595"/>
        <v>17500</v>
      </c>
      <c r="AA1703" s="122">
        <f t="shared" si="596"/>
        <v>12131</v>
      </c>
      <c r="AB1703" s="123">
        <f t="shared" si="597"/>
        <v>10031</v>
      </c>
    </row>
    <row r="1704" spans="1:28" ht="15.75" thickBot="1" x14ac:dyDescent="0.3">
      <c r="A1704" s="32"/>
      <c r="B1704" s="41">
        <v>42395</v>
      </c>
      <c r="C1704" s="350">
        <v>53892</v>
      </c>
      <c r="D1704" s="577"/>
      <c r="E1704" s="32" t="s">
        <v>891</v>
      </c>
      <c r="F1704" s="32">
        <v>8</v>
      </c>
      <c r="G1704" s="234">
        <v>48800</v>
      </c>
      <c r="H1704" s="32" t="s">
        <v>839</v>
      </c>
      <c r="I1704" s="577"/>
      <c r="J1704" s="23">
        <v>0</v>
      </c>
      <c r="K1704" s="23"/>
      <c r="L1704" s="23"/>
      <c r="M1704" s="69"/>
      <c r="N1704" s="68">
        <v>0</v>
      </c>
      <c r="O1704" s="23"/>
      <c r="P1704" s="23"/>
      <c r="Q1704" s="23"/>
      <c r="R1704" s="23"/>
      <c r="S1704" s="23"/>
      <c r="T1704" s="69"/>
      <c r="U1704" s="291">
        <f t="shared" si="600"/>
        <v>6100</v>
      </c>
      <c r="V1704" s="121">
        <v>2500</v>
      </c>
      <c r="W1704" s="122">
        <f t="shared" si="593"/>
        <v>3600</v>
      </c>
      <c r="X1704" s="122">
        <f t="shared" si="594"/>
        <v>2167</v>
      </c>
      <c r="Y1704" s="122">
        <f>((U1704-5000)-434)/2+1100</f>
        <v>1433</v>
      </c>
      <c r="Z1704" s="122">
        <f t="shared" si="595"/>
        <v>20000</v>
      </c>
      <c r="AA1704" s="122">
        <f t="shared" si="596"/>
        <v>17336</v>
      </c>
      <c r="AB1704" s="123">
        <f t="shared" si="597"/>
        <v>11464</v>
      </c>
    </row>
    <row r="1705" spans="1:28" ht="15.75" thickBot="1" x14ac:dyDescent="0.3">
      <c r="A1705" s="23"/>
      <c r="B1705" s="31">
        <v>42395</v>
      </c>
      <c r="C1705" s="240">
        <v>53893</v>
      </c>
      <c r="D1705" s="155"/>
      <c r="E1705" s="23" t="s">
        <v>894</v>
      </c>
      <c r="F1705" s="23">
        <v>8</v>
      </c>
      <c r="G1705" s="231">
        <v>48800</v>
      </c>
      <c r="H1705" s="23" t="s">
        <v>839</v>
      </c>
      <c r="I1705" s="155"/>
      <c r="J1705" s="94">
        <v>0</v>
      </c>
      <c r="K1705" s="94"/>
      <c r="L1705" s="94"/>
      <c r="M1705" s="230"/>
      <c r="N1705" s="228">
        <v>0</v>
      </c>
      <c r="O1705" s="94"/>
      <c r="P1705" s="94"/>
      <c r="Q1705" s="94"/>
      <c r="R1705" s="94"/>
      <c r="S1705" s="94"/>
      <c r="T1705" s="230"/>
      <c r="U1705" s="291">
        <f t="shared" si="600"/>
        <v>6100</v>
      </c>
      <c r="V1705" s="121">
        <v>2500</v>
      </c>
      <c r="W1705" s="122">
        <f t="shared" si="593"/>
        <v>3600</v>
      </c>
      <c r="X1705" s="122">
        <f t="shared" si="594"/>
        <v>2167</v>
      </c>
      <c r="Y1705" s="122">
        <f>((U1705-5000)-434)/2+1100</f>
        <v>1433</v>
      </c>
      <c r="Z1705" s="122">
        <f t="shared" si="595"/>
        <v>20000</v>
      </c>
      <c r="AA1705" s="122">
        <f t="shared" si="596"/>
        <v>17336</v>
      </c>
      <c r="AB1705" s="123">
        <f t="shared" si="597"/>
        <v>11464</v>
      </c>
    </row>
    <row r="1706" spans="1:28" ht="15.75" thickBot="1" x14ac:dyDescent="0.3">
      <c r="A1706" s="196"/>
      <c r="B1706" s="31">
        <v>42395</v>
      </c>
      <c r="C1706" s="240">
        <v>53894</v>
      </c>
      <c r="D1706" s="577"/>
      <c r="E1706" s="23" t="s">
        <v>893</v>
      </c>
      <c r="F1706" s="23">
        <v>8</v>
      </c>
      <c r="G1706" s="231">
        <v>48800</v>
      </c>
      <c r="H1706" s="23" t="s">
        <v>839</v>
      </c>
      <c r="I1706" s="577"/>
      <c r="J1706" s="23">
        <v>0</v>
      </c>
      <c r="K1706" s="23"/>
      <c r="L1706" s="23"/>
      <c r="M1706" s="69"/>
      <c r="N1706" s="68"/>
      <c r="O1706" s="23">
        <v>0</v>
      </c>
      <c r="P1706" s="23"/>
      <c r="Q1706" s="23"/>
      <c r="R1706" s="23"/>
      <c r="S1706" s="23"/>
      <c r="T1706" s="69"/>
      <c r="U1706" s="291">
        <f t="shared" si="600"/>
        <v>6100</v>
      </c>
      <c r="V1706" s="121">
        <v>2500</v>
      </c>
      <c r="W1706" s="122">
        <f t="shared" si="593"/>
        <v>3600</v>
      </c>
      <c r="X1706" s="122">
        <f t="shared" si="594"/>
        <v>2167</v>
      </c>
      <c r="Y1706" s="122">
        <f>((U1706-5000)-434)/2+1100</f>
        <v>1433</v>
      </c>
      <c r="Z1706" s="122">
        <f t="shared" si="595"/>
        <v>20000</v>
      </c>
      <c r="AA1706" s="122">
        <f t="shared" si="596"/>
        <v>17336</v>
      </c>
      <c r="AB1706" s="123">
        <f t="shared" si="597"/>
        <v>11464</v>
      </c>
    </row>
    <row r="1707" spans="1:28" ht="15.75" thickBot="1" x14ac:dyDescent="0.3">
      <c r="A1707" s="196"/>
      <c r="B1707" s="549">
        <v>42395</v>
      </c>
      <c r="C1707" s="544">
        <v>53895</v>
      </c>
      <c r="D1707" s="155"/>
      <c r="E1707" s="94" t="s">
        <v>713</v>
      </c>
      <c r="F1707" s="94">
        <v>8</v>
      </c>
      <c r="G1707" s="232">
        <v>48800</v>
      </c>
      <c r="H1707" s="94" t="s">
        <v>839</v>
      </c>
      <c r="I1707" s="155"/>
      <c r="J1707" s="23">
        <v>0</v>
      </c>
      <c r="K1707" s="23"/>
      <c r="L1707" s="94"/>
      <c r="M1707" s="69"/>
      <c r="N1707" s="68"/>
      <c r="O1707" s="23">
        <v>0</v>
      </c>
      <c r="P1707" s="23"/>
      <c r="Q1707" s="23"/>
      <c r="R1707" s="23"/>
      <c r="S1707" s="23"/>
      <c r="T1707" s="69"/>
      <c r="U1707" s="291">
        <f t="shared" si="600"/>
        <v>6100</v>
      </c>
      <c r="V1707" s="121">
        <v>2500</v>
      </c>
      <c r="W1707" s="122">
        <f t="shared" si="593"/>
        <v>3600</v>
      </c>
      <c r="X1707" s="122">
        <f t="shared" si="594"/>
        <v>2167</v>
      </c>
      <c r="Y1707" s="122">
        <f>((U1707-5000)-434)/2+1100</f>
        <v>1433</v>
      </c>
      <c r="Z1707" s="122">
        <f t="shared" si="595"/>
        <v>20000</v>
      </c>
      <c r="AA1707" s="122">
        <f t="shared" si="596"/>
        <v>17336</v>
      </c>
      <c r="AB1707" s="123">
        <f t="shared" si="597"/>
        <v>11464</v>
      </c>
    </row>
    <row r="1708" spans="1:28" x14ac:dyDescent="0.25">
      <c r="A1708" s="556"/>
      <c r="B1708" s="31">
        <v>42395</v>
      </c>
      <c r="C1708" s="16">
        <v>53896</v>
      </c>
      <c r="D1708" s="23">
        <v>10467</v>
      </c>
      <c r="E1708" s="23" t="s">
        <v>97</v>
      </c>
      <c r="F1708" s="23">
        <v>24</v>
      </c>
      <c r="G1708" s="225"/>
      <c r="H1708" s="23" t="s">
        <v>50</v>
      </c>
      <c r="I1708" s="23"/>
      <c r="J1708" s="23"/>
      <c r="K1708" s="23"/>
      <c r="L1708" s="23">
        <v>0</v>
      </c>
      <c r="M1708" s="69"/>
      <c r="N1708" s="68">
        <v>0</v>
      </c>
      <c r="O1708" s="23"/>
      <c r="P1708" s="23"/>
      <c r="Q1708" s="23"/>
      <c r="R1708" s="23"/>
      <c r="S1708" s="23"/>
      <c r="T1708" s="69"/>
    </row>
    <row r="1709" spans="1:28" ht="15.75" thickBot="1" x14ac:dyDescent="0.3">
      <c r="A1709" s="339"/>
      <c r="B1709" s="550">
        <v>42395</v>
      </c>
      <c r="C1709" s="572">
        <v>53897</v>
      </c>
      <c r="D1709" s="579"/>
      <c r="E1709" s="116" t="s">
        <v>834</v>
      </c>
      <c r="F1709" s="116">
        <v>8</v>
      </c>
      <c r="G1709" s="557">
        <v>48800</v>
      </c>
      <c r="H1709" s="116" t="s">
        <v>839</v>
      </c>
      <c r="I1709" s="579"/>
      <c r="J1709" s="23">
        <v>0</v>
      </c>
      <c r="K1709" s="23"/>
      <c r="L1709" s="32"/>
      <c r="M1709" s="69"/>
      <c r="N1709" s="68"/>
      <c r="O1709" s="23">
        <v>0</v>
      </c>
      <c r="P1709" s="23"/>
      <c r="Q1709" s="23"/>
      <c r="R1709" s="23"/>
      <c r="S1709" s="23"/>
      <c r="T1709" s="69"/>
      <c r="U1709" s="291">
        <f t="shared" ref="U1709" si="601">+G1709/F1709</f>
        <v>6100</v>
      </c>
      <c r="V1709" s="121">
        <v>2500</v>
      </c>
      <c r="W1709" s="122">
        <f t="shared" ref="W1709:W1719" si="602">+U1709-V1709</f>
        <v>3600</v>
      </c>
      <c r="X1709" s="122">
        <f t="shared" ref="X1709:X1719" si="603">+W1709-Y1709</f>
        <v>2167</v>
      </c>
      <c r="Y1709" s="122">
        <f>((U1709-5000)-434)/2+1100</f>
        <v>1433</v>
      </c>
      <c r="Z1709" s="122">
        <f t="shared" ref="Z1709:Z1719" si="604">+V1709*F1709</f>
        <v>20000</v>
      </c>
      <c r="AA1709" s="122">
        <f t="shared" ref="AA1709:AA1719" si="605">+X1709*F1709</f>
        <v>17336</v>
      </c>
      <c r="AB1709" s="123">
        <f t="shared" ref="AB1709:AB1719" si="606">+Y1709*F1709</f>
        <v>11464</v>
      </c>
    </row>
    <row r="1710" spans="1:28" ht="15.75" thickBot="1" x14ac:dyDescent="0.3">
      <c r="A1710" s="196"/>
      <c r="B1710" s="31">
        <v>42395</v>
      </c>
      <c r="C1710" s="240">
        <v>53898</v>
      </c>
      <c r="D1710" s="577"/>
      <c r="E1710" s="23" t="s">
        <v>895</v>
      </c>
      <c r="F1710" s="23">
        <v>7</v>
      </c>
      <c r="G1710" s="231">
        <v>39662</v>
      </c>
      <c r="H1710" s="23" t="s">
        <v>25</v>
      </c>
      <c r="I1710" s="577">
        <v>0</v>
      </c>
      <c r="J1710" s="23"/>
      <c r="K1710" s="23"/>
      <c r="L1710" s="23"/>
      <c r="M1710" s="69"/>
      <c r="N1710" s="68">
        <v>0</v>
      </c>
      <c r="O1710" s="23"/>
      <c r="P1710" s="23"/>
      <c r="Q1710" s="23"/>
      <c r="R1710" s="23"/>
      <c r="S1710" s="23"/>
      <c r="T1710" s="69">
        <v>2235</v>
      </c>
      <c r="U1710" s="291">
        <f t="shared" ref="U1710:U1716" si="607">+G1710/F1710</f>
        <v>5666</v>
      </c>
      <c r="V1710" s="121">
        <v>2500</v>
      </c>
      <c r="W1710" s="122">
        <f t="shared" si="602"/>
        <v>3166</v>
      </c>
      <c r="X1710" s="122">
        <f t="shared" si="603"/>
        <v>1733</v>
      </c>
      <c r="Y1710" s="122">
        <f>(U1710-5000)/2+1100</f>
        <v>1433</v>
      </c>
      <c r="Z1710" s="122">
        <f t="shared" si="604"/>
        <v>17500</v>
      </c>
      <c r="AA1710" s="122">
        <f t="shared" si="605"/>
        <v>12131</v>
      </c>
      <c r="AB1710" s="123">
        <f t="shared" si="606"/>
        <v>10031</v>
      </c>
    </row>
    <row r="1711" spans="1:28" ht="15.75" thickBot="1" x14ac:dyDescent="0.3">
      <c r="A1711" s="196"/>
      <c r="B1711" s="31">
        <v>42395</v>
      </c>
      <c r="C1711" s="240">
        <v>53899</v>
      </c>
      <c r="D1711" s="577"/>
      <c r="E1711" s="23" t="s">
        <v>365</v>
      </c>
      <c r="F1711" s="23">
        <v>7</v>
      </c>
      <c r="G1711" s="231">
        <v>39662</v>
      </c>
      <c r="H1711" s="23" t="s">
        <v>25</v>
      </c>
      <c r="I1711" s="577">
        <v>0</v>
      </c>
      <c r="J1711" s="23"/>
      <c r="K1711" s="23"/>
      <c r="L1711" s="23"/>
      <c r="M1711" s="69"/>
      <c r="N1711" s="68"/>
      <c r="O1711" s="23">
        <v>0</v>
      </c>
      <c r="P1711" s="23"/>
      <c r="Q1711" s="23"/>
      <c r="R1711" s="23"/>
      <c r="S1711" s="23"/>
      <c r="T1711" s="69">
        <v>2236</v>
      </c>
      <c r="U1711" s="291">
        <f t="shared" si="607"/>
        <v>5666</v>
      </c>
      <c r="V1711" s="121">
        <v>2500</v>
      </c>
      <c r="W1711" s="122">
        <f t="shared" si="602"/>
        <v>3166</v>
      </c>
      <c r="X1711" s="122">
        <f t="shared" si="603"/>
        <v>1733</v>
      </c>
      <c r="Y1711" s="122">
        <f>(U1711-5000)/2+1100</f>
        <v>1433</v>
      </c>
      <c r="Z1711" s="122">
        <f t="shared" si="604"/>
        <v>17500</v>
      </c>
      <c r="AA1711" s="122">
        <f t="shared" si="605"/>
        <v>12131</v>
      </c>
      <c r="AB1711" s="123">
        <f t="shared" si="606"/>
        <v>10031</v>
      </c>
    </row>
    <row r="1712" spans="1:28" ht="15.75" thickBot="1" x14ac:dyDescent="0.3">
      <c r="A1712" s="196"/>
      <c r="B1712" s="31">
        <v>42395</v>
      </c>
      <c r="C1712" s="240">
        <v>53900</v>
      </c>
      <c r="D1712" s="577"/>
      <c r="E1712" s="23" t="s">
        <v>677</v>
      </c>
      <c r="F1712" s="23">
        <v>7</v>
      </c>
      <c r="G1712" s="231">
        <v>39662</v>
      </c>
      <c r="H1712" s="23" t="s">
        <v>25</v>
      </c>
      <c r="I1712" s="577">
        <v>0</v>
      </c>
      <c r="J1712" s="23"/>
      <c r="K1712" s="23"/>
      <c r="L1712" s="23"/>
      <c r="M1712" s="69"/>
      <c r="N1712" s="68"/>
      <c r="O1712" s="23">
        <v>0</v>
      </c>
      <c r="P1712" s="23"/>
      <c r="Q1712" s="23"/>
      <c r="R1712" s="23"/>
      <c r="S1712" s="23"/>
      <c r="T1712" s="69">
        <v>2237</v>
      </c>
      <c r="U1712" s="291">
        <f t="shared" si="607"/>
        <v>5666</v>
      </c>
      <c r="V1712" s="121">
        <v>2500</v>
      </c>
      <c r="W1712" s="122">
        <f t="shared" si="602"/>
        <v>3166</v>
      </c>
      <c r="X1712" s="122">
        <f t="shared" si="603"/>
        <v>1733</v>
      </c>
      <c r="Y1712" s="122">
        <f>(U1712-5000)/2+1100</f>
        <v>1433</v>
      </c>
      <c r="Z1712" s="122">
        <f t="shared" si="604"/>
        <v>17500</v>
      </c>
      <c r="AA1712" s="122">
        <f t="shared" si="605"/>
        <v>12131</v>
      </c>
      <c r="AB1712" s="123">
        <f t="shared" si="606"/>
        <v>10031</v>
      </c>
    </row>
    <row r="1713" spans="1:28" ht="15.75" thickBot="1" x14ac:dyDescent="0.3">
      <c r="A1713" s="311"/>
      <c r="B1713" s="41">
        <v>42395</v>
      </c>
      <c r="C1713" s="572">
        <v>53901</v>
      </c>
      <c r="D1713" s="23"/>
      <c r="E1713" s="32" t="s">
        <v>848</v>
      </c>
      <c r="F1713" s="32">
        <v>15</v>
      </c>
      <c r="G1713" s="234">
        <v>69725</v>
      </c>
      <c r="H1713" s="77" t="s">
        <v>402</v>
      </c>
      <c r="I1713" s="68">
        <v>0</v>
      </c>
      <c r="J1713" s="23"/>
      <c r="K1713" s="23"/>
      <c r="L1713" s="23"/>
      <c r="M1713" s="69"/>
      <c r="N1713" s="68">
        <v>0</v>
      </c>
      <c r="O1713" s="23"/>
      <c r="P1713" s="23"/>
      <c r="Q1713" s="23"/>
      <c r="R1713" s="23"/>
      <c r="S1713" s="23"/>
      <c r="T1713" s="69"/>
      <c r="U1713" s="291">
        <f t="shared" si="607"/>
        <v>4648.333333333333</v>
      </c>
      <c r="V1713" s="121">
        <v>2500</v>
      </c>
      <c r="W1713" s="122">
        <f t="shared" si="602"/>
        <v>2148.333333333333</v>
      </c>
      <c r="X1713" s="122">
        <f t="shared" si="603"/>
        <v>1224.1666666666665</v>
      </c>
      <c r="Y1713" s="122">
        <f>(U1713-5000)/2+1100</f>
        <v>924.16666666666652</v>
      </c>
      <c r="Z1713" s="122">
        <f t="shared" si="604"/>
        <v>37500</v>
      </c>
      <c r="AA1713" s="122">
        <f t="shared" si="605"/>
        <v>18362.499999999996</v>
      </c>
      <c r="AB1713" s="123">
        <f t="shared" si="606"/>
        <v>13862.499999999998</v>
      </c>
    </row>
    <row r="1714" spans="1:28" ht="15.75" thickBot="1" x14ac:dyDescent="0.3">
      <c r="A1714" s="339"/>
      <c r="B1714" s="550">
        <v>42395</v>
      </c>
      <c r="C1714" s="544">
        <v>53902</v>
      </c>
      <c r="D1714" s="23"/>
      <c r="E1714" s="94" t="s">
        <v>826</v>
      </c>
      <c r="F1714" s="94">
        <v>15</v>
      </c>
      <c r="G1714" s="232">
        <v>79275</v>
      </c>
      <c r="H1714" s="106" t="s">
        <v>402</v>
      </c>
      <c r="I1714" s="68">
        <v>0</v>
      </c>
      <c r="J1714" s="23"/>
      <c r="K1714" s="23"/>
      <c r="L1714" s="23"/>
      <c r="M1714" s="69"/>
      <c r="N1714" s="68"/>
      <c r="O1714" s="23">
        <v>0</v>
      </c>
      <c r="P1714" s="23"/>
      <c r="Q1714" s="23"/>
      <c r="R1714" s="23"/>
      <c r="S1714" s="23"/>
      <c r="T1714" s="69"/>
      <c r="U1714" s="291">
        <f t="shared" si="607"/>
        <v>5285</v>
      </c>
      <c r="V1714" s="121">
        <v>2500</v>
      </c>
      <c r="W1714" s="122">
        <f t="shared" si="602"/>
        <v>2785</v>
      </c>
      <c r="X1714" s="122">
        <f t="shared" si="603"/>
        <v>1542.5</v>
      </c>
      <c r="Y1714" s="122">
        <f>(U1714-5000)/2+1100</f>
        <v>1242.5</v>
      </c>
      <c r="Z1714" s="122">
        <f t="shared" si="604"/>
        <v>37500</v>
      </c>
      <c r="AA1714" s="122">
        <f t="shared" si="605"/>
        <v>23137.5</v>
      </c>
      <c r="AB1714" s="123">
        <f t="shared" si="606"/>
        <v>18637.5</v>
      </c>
    </row>
    <row r="1715" spans="1:28" ht="15.75" thickBot="1" x14ac:dyDescent="0.3">
      <c r="A1715" s="196"/>
      <c r="B1715" s="31">
        <v>42395</v>
      </c>
      <c r="C1715" s="240">
        <v>53903</v>
      </c>
      <c r="D1715" s="577"/>
      <c r="E1715" s="23" t="s">
        <v>836</v>
      </c>
      <c r="F1715" s="23">
        <v>8</v>
      </c>
      <c r="G1715" s="231">
        <v>48800</v>
      </c>
      <c r="H1715" s="23" t="s">
        <v>839</v>
      </c>
      <c r="I1715" s="577"/>
      <c r="J1715" s="23">
        <v>0</v>
      </c>
      <c r="K1715" s="23"/>
      <c r="L1715" s="23"/>
      <c r="M1715" s="69"/>
      <c r="N1715" s="68">
        <v>0</v>
      </c>
      <c r="O1715" s="23"/>
      <c r="P1715" s="23"/>
      <c r="Q1715" s="23"/>
      <c r="R1715" s="23"/>
      <c r="S1715" s="23"/>
      <c r="T1715" s="69"/>
      <c r="U1715" s="291">
        <f t="shared" si="607"/>
        <v>6100</v>
      </c>
      <c r="V1715" s="121">
        <v>2500</v>
      </c>
      <c r="W1715" s="122">
        <f t="shared" si="602"/>
        <v>3600</v>
      </c>
      <c r="X1715" s="122">
        <f t="shared" si="603"/>
        <v>2167</v>
      </c>
      <c r="Y1715" s="122">
        <f>((U1715-5000)-434)/2+1100</f>
        <v>1433</v>
      </c>
      <c r="Z1715" s="122">
        <f t="shared" si="604"/>
        <v>20000</v>
      </c>
      <c r="AA1715" s="122">
        <f t="shared" si="605"/>
        <v>17336</v>
      </c>
      <c r="AB1715" s="123">
        <f t="shared" si="606"/>
        <v>11464</v>
      </c>
    </row>
    <row r="1716" spans="1:28" ht="15.75" thickBot="1" x14ac:dyDescent="0.3">
      <c r="A1716" s="339"/>
      <c r="B1716" s="549">
        <v>42395</v>
      </c>
      <c r="C1716" s="544">
        <v>53904</v>
      </c>
      <c r="D1716" s="577"/>
      <c r="E1716" s="94" t="s">
        <v>891</v>
      </c>
      <c r="F1716" s="94">
        <v>8</v>
      </c>
      <c r="G1716" s="232">
        <v>48800</v>
      </c>
      <c r="H1716" s="94" t="s">
        <v>839</v>
      </c>
      <c r="I1716" s="577"/>
      <c r="J1716" s="23">
        <v>0</v>
      </c>
      <c r="K1716" s="23"/>
      <c r="L1716" s="23"/>
      <c r="M1716" s="69"/>
      <c r="N1716" s="68">
        <v>0</v>
      </c>
      <c r="O1716" s="23"/>
      <c r="P1716" s="23"/>
      <c r="Q1716" s="23"/>
      <c r="R1716" s="23"/>
      <c r="S1716" s="23"/>
      <c r="T1716" s="69"/>
      <c r="U1716" s="291">
        <f t="shared" si="607"/>
        <v>6100</v>
      </c>
      <c r="V1716" s="121">
        <v>2500</v>
      </c>
      <c r="W1716" s="122">
        <f t="shared" si="602"/>
        <v>3600</v>
      </c>
      <c r="X1716" s="122">
        <f t="shared" si="603"/>
        <v>2167</v>
      </c>
      <c r="Y1716" s="122">
        <f>((U1716-5000)-434)/2+1100</f>
        <v>1433</v>
      </c>
      <c r="Z1716" s="122">
        <f t="shared" si="604"/>
        <v>20000</v>
      </c>
      <c r="AA1716" s="122">
        <f t="shared" si="605"/>
        <v>17336</v>
      </c>
      <c r="AB1716" s="123">
        <f t="shared" si="606"/>
        <v>11464</v>
      </c>
    </row>
    <row r="1717" spans="1:28" ht="15.75" thickBot="1" x14ac:dyDescent="0.3">
      <c r="A1717" s="196"/>
      <c r="B1717" s="31">
        <v>42395</v>
      </c>
      <c r="C1717" s="240">
        <v>53905</v>
      </c>
      <c r="D1717" s="577"/>
      <c r="E1717" s="23" t="s">
        <v>207</v>
      </c>
      <c r="F1717" s="23">
        <v>7</v>
      </c>
      <c r="G1717" s="231">
        <v>39662</v>
      </c>
      <c r="H1717" s="23" t="s">
        <v>25</v>
      </c>
      <c r="I1717" s="577">
        <v>0</v>
      </c>
      <c r="J1717" s="23"/>
      <c r="K1717" s="23"/>
      <c r="L1717" s="23"/>
      <c r="M1717" s="69"/>
      <c r="N1717" s="68"/>
      <c r="O1717" s="23">
        <v>0</v>
      </c>
      <c r="P1717" s="23"/>
      <c r="Q1717" s="23"/>
      <c r="R1717" s="23"/>
      <c r="S1717" s="23"/>
      <c r="T1717" s="69">
        <v>2238</v>
      </c>
      <c r="U1717" s="291">
        <f t="shared" ref="U1717:U1719" si="608">+G1717/F1717</f>
        <v>5666</v>
      </c>
      <c r="V1717" s="121">
        <v>2500</v>
      </c>
      <c r="W1717" s="122">
        <f t="shared" si="602"/>
        <v>3166</v>
      </c>
      <c r="X1717" s="122">
        <f t="shared" si="603"/>
        <v>1733</v>
      </c>
      <c r="Y1717" s="122">
        <f>(U1717-5000)/2+1100</f>
        <v>1433</v>
      </c>
      <c r="Z1717" s="122">
        <f t="shared" si="604"/>
        <v>17500</v>
      </c>
      <c r="AA1717" s="122">
        <f t="shared" si="605"/>
        <v>12131</v>
      </c>
      <c r="AB1717" s="123">
        <f t="shared" si="606"/>
        <v>10031</v>
      </c>
    </row>
    <row r="1718" spans="1:28" ht="15.75" thickBot="1" x14ac:dyDescent="0.3">
      <c r="A1718" s="196"/>
      <c r="B1718" s="31">
        <v>42395</v>
      </c>
      <c r="C1718" s="240">
        <v>53906</v>
      </c>
      <c r="D1718" s="577"/>
      <c r="E1718" s="23" t="s">
        <v>396</v>
      </c>
      <c r="F1718" s="23">
        <v>15</v>
      </c>
      <c r="G1718" s="231">
        <v>85000</v>
      </c>
      <c r="H1718" s="23" t="s">
        <v>25</v>
      </c>
      <c r="I1718" s="577">
        <v>0</v>
      </c>
      <c r="J1718" s="23"/>
      <c r="K1718" s="23"/>
      <c r="L1718" s="23"/>
      <c r="M1718" s="69"/>
      <c r="N1718" s="68"/>
      <c r="O1718" s="23">
        <v>0</v>
      </c>
      <c r="P1718" s="23"/>
      <c r="Q1718" s="23"/>
      <c r="R1718" s="23"/>
      <c r="S1718" s="23"/>
      <c r="T1718" s="69">
        <v>2239</v>
      </c>
      <c r="U1718" s="291">
        <f t="shared" si="608"/>
        <v>5666.666666666667</v>
      </c>
      <c r="V1718" s="121">
        <v>2500</v>
      </c>
      <c r="W1718" s="122">
        <f t="shared" si="602"/>
        <v>3166.666666666667</v>
      </c>
      <c r="X1718" s="122">
        <f t="shared" si="603"/>
        <v>1733.3333333333335</v>
      </c>
      <c r="Y1718" s="122">
        <f>(U1718-5000)/2+1100</f>
        <v>1433.3333333333335</v>
      </c>
      <c r="Z1718" s="122">
        <f t="shared" si="604"/>
        <v>37500</v>
      </c>
      <c r="AA1718" s="122">
        <f t="shared" si="605"/>
        <v>26000.000000000004</v>
      </c>
      <c r="AB1718" s="123">
        <f t="shared" si="606"/>
        <v>21500.000000000004</v>
      </c>
    </row>
    <row r="1719" spans="1:28" ht="15.75" thickBot="1" x14ac:dyDescent="0.3">
      <c r="A1719" s="311"/>
      <c r="B1719" s="550">
        <v>42395</v>
      </c>
      <c r="C1719" s="572">
        <v>53907</v>
      </c>
      <c r="D1719" s="155"/>
      <c r="E1719" s="116" t="s">
        <v>894</v>
      </c>
      <c r="F1719" s="116">
        <v>8</v>
      </c>
      <c r="G1719" s="557">
        <v>48800</v>
      </c>
      <c r="H1719" s="116" t="s">
        <v>839</v>
      </c>
      <c r="I1719" s="155"/>
      <c r="J1719" s="23">
        <v>0</v>
      </c>
      <c r="K1719" s="23"/>
      <c r="L1719" s="94"/>
      <c r="M1719" s="69"/>
      <c r="N1719" s="68">
        <v>0</v>
      </c>
      <c r="O1719" s="23"/>
      <c r="P1719" s="23"/>
      <c r="Q1719" s="23"/>
      <c r="R1719" s="23"/>
      <c r="S1719" s="23"/>
      <c r="T1719" s="69"/>
      <c r="U1719" s="291">
        <f t="shared" si="608"/>
        <v>6100</v>
      </c>
      <c r="V1719" s="121">
        <v>2500</v>
      </c>
      <c r="W1719" s="122">
        <f t="shared" si="602"/>
        <v>3600</v>
      </c>
      <c r="X1719" s="122">
        <f t="shared" si="603"/>
        <v>2167</v>
      </c>
      <c r="Y1719" s="122">
        <f>((U1719-5000)-434)/2+1100</f>
        <v>1433</v>
      </c>
      <c r="Z1719" s="122">
        <f t="shared" si="604"/>
        <v>20000</v>
      </c>
      <c r="AA1719" s="122">
        <f t="shared" si="605"/>
        <v>17336</v>
      </c>
      <c r="AB1719" s="123">
        <f t="shared" si="606"/>
        <v>11464</v>
      </c>
    </row>
    <row r="1720" spans="1:28" x14ac:dyDescent="0.25">
      <c r="A1720" s="556"/>
      <c r="B1720" s="31">
        <v>42395</v>
      </c>
      <c r="C1720" s="16">
        <v>53908</v>
      </c>
      <c r="D1720" s="23">
        <v>10468</v>
      </c>
      <c r="E1720" s="23" t="s">
        <v>202</v>
      </c>
      <c r="F1720" s="23">
        <v>14</v>
      </c>
      <c r="G1720" s="231"/>
      <c r="H1720" s="23" t="s">
        <v>50</v>
      </c>
      <c r="I1720" s="23"/>
      <c r="J1720" s="23"/>
      <c r="K1720" s="23"/>
      <c r="L1720" s="23">
        <v>0</v>
      </c>
      <c r="M1720" s="69"/>
      <c r="N1720" s="68">
        <v>0</v>
      </c>
      <c r="O1720" s="23"/>
      <c r="P1720" s="23"/>
      <c r="Q1720" s="23"/>
      <c r="R1720" s="23"/>
      <c r="S1720" s="23"/>
      <c r="T1720" s="69"/>
    </row>
    <row r="1721" spans="1:28" ht="15.75" thickBot="1" x14ac:dyDescent="0.3">
      <c r="A1721" s="339"/>
      <c r="B1721" s="550">
        <v>42395</v>
      </c>
      <c r="C1721" s="572">
        <v>53909</v>
      </c>
      <c r="D1721" s="579"/>
      <c r="E1721" s="116" t="s">
        <v>713</v>
      </c>
      <c r="F1721" s="116">
        <v>8</v>
      </c>
      <c r="G1721" s="557">
        <v>48800</v>
      </c>
      <c r="H1721" s="116" t="s">
        <v>839</v>
      </c>
      <c r="I1721" s="579"/>
      <c r="J1721" s="23">
        <v>0</v>
      </c>
      <c r="K1721" s="23"/>
      <c r="L1721" s="32"/>
      <c r="M1721" s="69"/>
      <c r="N1721" s="68"/>
      <c r="O1721" s="23">
        <v>0</v>
      </c>
      <c r="P1721" s="23"/>
      <c r="Q1721" s="23"/>
      <c r="R1721" s="23"/>
      <c r="S1721" s="23"/>
      <c r="T1721" s="69"/>
      <c r="U1721" s="291">
        <f t="shared" ref="U1721" si="609">+G1721/F1721</f>
        <v>6100</v>
      </c>
      <c r="V1721" s="121">
        <v>2500</v>
      </c>
      <c r="W1721" s="122">
        <f t="shared" ref="W1721:W1752" si="610">+U1721-V1721</f>
        <v>3600</v>
      </c>
      <c r="X1721" s="122">
        <f t="shared" ref="X1721:X1726" si="611">+W1721-Y1721</f>
        <v>2167</v>
      </c>
      <c r="Y1721" s="122">
        <f>((U1721-5000)-434)/2+1100</f>
        <v>1433</v>
      </c>
      <c r="Z1721" s="122">
        <f t="shared" ref="Z1721:Z1752" si="612">+V1721*F1721</f>
        <v>20000</v>
      </c>
      <c r="AA1721" s="122">
        <f t="shared" ref="AA1721:AA1752" si="613">+X1721*F1721</f>
        <v>17336</v>
      </c>
      <c r="AB1721" s="123">
        <f t="shared" ref="AB1721:AB1752" si="614">+Y1721*F1721</f>
        <v>11464</v>
      </c>
    </row>
    <row r="1722" spans="1:28" ht="15.75" thickBot="1" x14ac:dyDescent="0.3">
      <c r="A1722" s="196"/>
      <c r="B1722" s="31">
        <v>42395</v>
      </c>
      <c r="C1722" s="240">
        <v>53910</v>
      </c>
      <c r="D1722" s="577"/>
      <c r="E1722" s="23" t="s">
        <v>879</v>
      </c>
      <c r="F1722" s="23">
        <v>15</v>
      </c>
      <c r="G1722" s="231">
        <v>85000</v>
      </c>
      <c r="H1722" s="23" t="s">
        <v>25</v>
      </c>
      <c r="I1722" s="577">
        <v>0</v>
      </c>
      <c r="J1722" s="23"/>
      <c r="K1722" s="23"/>
      <c r="L1722" s="23"/>
      <c r="M1722" s="69"/>
      <c r="N1722" s="68">
        <v>0</v>
      </c>
      <c r="O1722" s="23"/>
      <c r="P1722" s="23"/>
      <c r="Q1722" s="23"/>
      <c r="R1722" s="23"/>
      <c r="S1722" s="23"/>
      <c r="T1722" s="69">
        <v>2240</v>
      </c>
      <c r="U1722" s="291">
        <f t="shared" ref="U1722:U1723" si="615">+G1722/F1722</f>
        <v>5666.666666666667</v>
      </c>
      <c r="V1722" s="121">
        <v>2500</v>
      </c>
      <c r="W1722" s="122">
        <f t="shared" si="610"/>
        <v>3166.666666666667</v>
      </c>
      <c r="X1722" s="122">
        <f t="shared" si="611"/>
        <v>1733.3333333333335</v>
      </c>
      <c r="Y1722" s="122">
        <f>(U1722-5000)/2+1100</f>
        <v>1433.3333333333335</v>
      </c>
      <c r="Z1722" s="122">
        <f t="shared" si="612"/>
        <v>37500</v>
      </c>
      <c r="AA1722" s="122">
        <f t="shared" si="613"/>
        <v>26000.000000000004</v>
      </c>
      <c r="AB1722" s="123">
        <f t="shared" si="614"/>
        <v>21500.000000000004</v>
      </c>
    </row>
    <row r="1723" spans="1:28" ht="15.75" thickBot="1" x14ac:dyDescent="0.3">
      <c r="A1723" s="556"/>
      <c r="B1723" s="550">
        <v>42395</v>
      </c>
      <c r="C1723" s="572">
        <v>53911</v>
      </c>
      <c r="D1723" s="577"/>
      <c r="E1723" s="116" t="s">
        <v>893</v>
      </c>
      <c r="F1723" s="116">
        <v>8</v>
      </c>
      <c r="G1723" s="557">
        <v>48800</v>
      </c>
      <c r="H1723" s="116" t="s">
        <v>839</v>
      </c>
      <c r="I1723" s="577"/>
      <c r="J1723" s="23">
        <v>0</v>
      </c>
      <c r="K1723" s="23"/>
      <c r="L1723" s="23"/>
      <c r="M1723" s="69"/>
      <c r="N1723" s="68"/>
      <c r="O1723" s="23">
        <v>0</v>
      </c>
      <c r="P1723" s="23"/>
      <c r="Q1723" s="23"/>
      <c r="R1723" s="23"/>
      <c r="S1723" s="23"/>
      <c r="T1723" s="69"/>
      <c r="U1723" s="291">
        <f t="shared" si="615"/>
        <v>6100</v>
      </c>
      <c r="V1723" s="121">
        <v>2500</v>
      </c>
      <c r="W1723" s="122">
        <f t="shared" si="610"/>
        <v>3600</v>
      </c>
      <c r="X1723" s="122">
        <f t="shared" si="611"/>
        <v>2167</v>
      </c>
      <c r="Y1723" s="122">
        <f>((U1723-5000)-434)/2+1100</f>
        <v>1433</v>
      </c>
      <c r="Z1723" s="122">
        <f t="shared" si="612"/>
        <v>20000</v>
      </c>
      <c r="AA1723" s="122">
        <f t="shared" si="613"/>
        <v>17336</v>
      </c>
      <c r="AB1723" s="123">
        <f t="shared" si="614"/>
        <v>11464</v>
      </c>
    </row>
    <row r="1724" spans="1:28" ht="15.75" thickBot="1" x14ac:dyDescent="0.3">
      <c r="A1724" s="196"/>
      <c r="B1724" s="31">
        <v>42395</v>
      </c>
      <c r="C1724" s="240">
        <v>53912</v>
      </c>
      <c r="D1724" s="577"/>
      <c r="E1724" s="23" t="s">
        <v>896</v>
      </c>
      <c r="F1724" s="23">
        <v>7</v>
      </c>
      <c r="G1724" s="231">
        <v>39662</v>
      </c>
      <c r="H1724" s="23" t="s">
        <v>25</v>
      </c>
      <c r="I1724" s="577">
        <v>0</v>
      </c>
      <c r="J1724" s="23"/>
      <c r="K1724" s="23"/>
      <c r="L1724" s="23"/>
      <c r="M1724" s="69"/>
      <c r="N1724" s="68">
        <v>0</v>
      </c>
      <c r="O1724" s="23"/>
      <c r="P1724" s="23"/>
      <c r="Q1724" s="23"/>
      <c r="R1724" s="23"/>
      <c r="S1724" s="23"/>
      <c r="T1724" s="69">
        <v>2241</v>
      </c>
      <c r="U1724" s="291">
        <f t="shared" ref="U1724:U1727" si="616">+G1724/F1724</f>
        <v>5666</v>
      </c>
      <c r="V1724" s="121">
        <v>2500</v>
      </c>
      <c r="W1724" s="122">
        <f t="shared" si="610"/>
        <v>3166</v>
      </c>
      <c r="X1724" s="122">
        <f t="shared" si="611"/>
        <v>1733</v>
      </c>
      <c r="Y1724" s="122">
        <f>(U1724-5000)/2+1100</f>
        <v>1433</v>
      </c>
      <c r="Z1724" s="122">
        <f t="shared" si="612"/>
        <v>17500</v>
      </c>
      <c r="AA1724" s="122">
        <f t="shared" si="613"/>
        <v>12131</v>
      </c>
      <c r="AB1724" s="123">
        <f t="shared" si="614"/>
        <v>10031</v>
      </c>
    </row>
    <row r="1725" spans="1:28" ht="15.75" thickBot="1" x14ac:dyDescent="0.3">
      <c r="A1725" s="556"/>
      <c r="B1725" s="550">
        <v>42395</v>
      </c>
      <c r="C1725" s="572">
        <v>53913</v>
      </c>
      <c r="D1725" s="577"/>
      <c r="E1725" s="116" t="s">
        <v>835</v>
      </c>
      <c r="F1725" s="116">
        <v>15</v>
      </c>
      <c r="G1725" s="557">
        <v>91500</v>
      </c>
      <c r="H1725" s="116" t="s">
        <v>839</v>
      </c>
      <c r="I1725" s="577"/>
      <c r="J1725" s="23">
        <v>0</v>
      </c>
      <c r="K1725" s="23"/>
      <c r="L1725" s="23"/>
      <c r="M1725" s="69"/>
      <c r="N1725" s="68"/>
      <c r="O1725" s="23">
        <v>0</v>
      </c>
      <c r="P1725" s="23"/>
      <c r="Q1725" s="23"/>
      <c r="R1725" s="23"/>
      <c r="S1725" s="23"/>
      <c r="T1725" s="69"/>
      <c r="U1725" s="291">
        <f t="shared" si="616"/>
        <v>6100</v>
      </c>
      <c r="V1725" s="121">
        <v>2500</v>
      </c>
      <c r="W1725" s="122">
        <f t="shared" si="610"/>
        <v>3600</v>
      </c>
      <c r="X1725" s="122">
        <f t="shared" si="611"/>
        <v>2167</v>
      </c>
      <c r="Y1725" s="122">
        <f>((U1725-5000)-434)/2+1100</f>
        <v>1433</v>
      </c>
      <c r="Z1725" s="122">
        <f t="shared" si="612"/>
        <v>37500</v>
      </c>
      <c r="AA1725" s="122">
        <f t="shared" si="613"/>
        <v>32505</v>
      </c>
      <c r="AB1725" s="123">
        <f t="shared" si="614"/>
        <v>21495</v>
      </c>
    </row>
    <row r="1726" spans="1:28" ht="15.75" thickBot="1" x14ac:dyDescent="0.3">
      <c r="A1726" s="196"/>
      <c r="B1726" s="31">
        <v>42395</v>
      </c>
      <c r="C1726" s="240">
        <v>53914</v>
      </c>
      <c r="D1726" s="577"/>
      <c r="E1726" s="23" t="s">
        <v>897</v>
      </c>
      <c r="F1726" s="23">
        <v>15</v>
      </c>
      <c r="G1726" s="231">
        <v>85000</v>
      </c>
      <c r="H1726" s="23" t="s">
        <v>25</v>
      </c>
      <c r="I1726" s="577">
        <v>0</v>
      </c>
      <c r="J1726" s="23"/>
      <c r="K1726" s="23"/>
      <c r="L1726" s="23"/>
      <c r="M1726" s="69"/>
      <c r="N1726" s="68"/>
      <c r="O1726" s="23">
        <v>0</v>
      </c>
      <c r="P1726" s="23"/>
      <c r="Q1726" s="23"/>
      <c r="R1726" s="23"/>
      <c r="S1726" s="23"/>
      <c r="T1726" s="69">
        <v>2242</v>
      </c>
      <c r="U1726" s="291">
        <f t="shared" si="616"/>
        <v>5666.666666666667</v>
      </c>
      <c r="V1726" s="121">
        <v>2500</v>
      </c>
      <c r="W1726" s="122">
        <f t="shared" si="610"/>
        <v>3166.666666666667</v>
      </c>
      <c r="X1726" s="122">
        <f t="shared" si="611"/>
        <v>1733.3333333333335</v>
      </c>
      <c r="Y1726" s="122">
        <f>(U1726-5000)/2+1100</f>
        <v>1433.3333333333335</v>
      </c>
      <c r="Z1726" s="122">
        <f t="shared" si="612"/>
        <v>37500</v>
      </c>
      <c r="AA1726" s="122">
        <f t="shared" si="613"/>
        <v>26000.000000000004</v>
      </c>
      <c r="AB1726" s="123">
        <f t="shared" si="614"/>
        <v>21500.000000000004</v>
      </c>
    </row>
    <row r="1727" spans="1:28" ht="15.75" thickBot="1" x14ac:dyDescent="0.3">
      <c r="A1727" s="575"/>
      <c r="B1727" s="550">
        <v>42395</v>
      </c>
      <c r="C1727" s="591">
        <v>53915</v>
      </c>
      <c r="D1727" s="23"/>
      <c r="E1727" s="226" t="s">
        <v>80</v>
      </c>
      <c r="F1727" s="116">
        <v>15</v>
      </c>
      <c r="G1727" s="554">
        <f>+F1727*5100</f>
        <v>76500</v>
      </c>
      <c r="H1727" s="227" t="s">
        <v>22</v>
      </c>
      <c r="I1727" s="68">
        <v>0</v>
      </c>
      <c r="J1727" s="23"/>
      <c r="K1727" s="23"/>
      <c r="L1727" s="23"/>
      <c r="M1727" s="69"/>
      <c r="N1727" s="68">
        <v>0</v>
      </c>
      <c r="O1727" s="23"/>
      <c r="P1727" s="23"/>
      <c r="Q1727" s="23"/>
      <c r="R1727" s="23"/>
      <c r="S1727" s="23"/>
      <c r="T1727" s="69"/>
      <c r="U1727" s="292">
        <f t="shared" si="616"/>
        <v>5100</v>
      </c>
      <c r="V1727" s="124">
        <v>2500</v>
      </c>
      <c r="W1727" s="125">
        <f t="shared" si="610"/>
        <v>2600</v>
      </c>
      <c r="X1727" s="125">
        <f>+W1727-Y1727</f>
        <v>1450</v>
      </c>
      <c r="Y1727" s="125">
        <f>(U1727-5000)/2+1100</f>
        <v>1150</v>
      </c>
      <c r="Z1727" s="125">
        <f t="shared" si="612"/>
        <v>37500</v>
      </c>
      <c r="AA1727" s="125">
        <f t="shared" si="613"/>
        <v>21750</v>
      </c>
      <c r="AB1727" s="126">
        <f t="shared" si="614"/>
        <v>17250</v>
      </c>
    </row>
    <row r="1728" spans="1:28" ht="15.75" thickBot="1" x14ac:dyDescent="0.3">
      <c r="A1728" s="196"/>
      <c r="B1728" s="31">
        <v>42395</v>
      </c>
      <c r="C1728" s="240">
        <v>53916</v>
      </c>
      <c r="D1728" s="577"/>
      <c r="E1728" s="23" t="s">
        <v>834</v>
      </c>
      <c r="F1728" s="23">
        <v>7</v>
      </c>
      <c r="G1728" s="231">
        <v>42700</v>
      </c>
      <c r="H1728" s="23" t="s">
        <v>839</v>
      </c>
      <c r="I1728" s="577"/>
      <c r="J1728" s="23">
        <v>0</v>
      </c>
      <c r="K1728" s="23"/>
      <c r="L1728" s="23"/>
      <c r="M1728" s="69"/>
      <c r="N1728" s="68">
        <v>0</v>
      </c>
      <c r="O1728" s="23"/>
      <c r="P1728" s="23"/>
      <c r="Q1728" s="23"/>
      <c r="R1728" s="23"/>
      <c r="S1728" s="23"/>
      <c r="T1728" s="69"/>
      <c r="U1728" s="291">
        <f t="shared" ref="U1728:U1729" si="617">+G1728/F1728</f>
        <v>6100</v>
      </c>
      <c r="V1728" s="121">
        <v>2500</v>
      </c>
      <c r="W1728" s="122">
        <f t="shared" si="610"/>
        <v>3600</v>
      </c>
      <c r="X1728" s="122">
        <f t="shared" ref="X1728:X1750" si="618">+W1728-Y1728</f>
        <v>2167</v>
      </c>
      <c r="Y1728" s="122">
        <f>((U1728-5000)-434)/2+1100</f>
        <v>1433</v>
      </c>
      <c r="Z1728" s="122">
        <f t="shared" si="612"/>
        <v>17500</v>
      </c>
      <c r="AA1728" s="122">
        <f t="shared" si="613"/>
        <v>15169</v>
      </c>
      <c r="AB1728" s="123">
        <f t="shared" si="614"/>
        <v>10031</v>
      </c>
    </row>
    <row r="1729" spans="1:28" ht="15.75" thickBot="1" x14ac:dyDescent="0.3">
      <c r="A1729" s="339"/>
      <c r="B1729" s="549">
        <v>42395</v>
      </c>
      <c r="C1729" s="544">
        <v>53917</v>
      </c>
      <c r="D1729" s="577"/>
      <c r="E1729" s="94" t="s">
        <v>891</v>
      </c>
      <c r="F1729" s="94">
        <v>8</v>
      </c>
      <c r="G1729" s="232">
        <v>48800</v>
      </c>
      <c r="H1729" s="94" t="s">
        <v>839</v>
      </c>
      <c r="I1729" s="577"/>
      <c r="J1729" s="23">
        <v>0</v>
      </c>
      <c r="K1729" s="23"/>
      <c r="L1729" s="23"/>
      <c r="M1729" s="69"/>
      <c r="N1729" s="68">
        <v>0</v>
      </c>
      <c r="O1729" s="23"/>
      <c r="P1729" s="23"/>
      <c r="Q1729" s="23"/>
      <c r="R1729" s="23"/>
      <c r="S1729" s="23"/>
      <c r="T1729" s="69"/>
      <c r="U1729" s="291">
        <f t="shared" si="617"/>
        <v>6100</v>
      </c>
      <c r="V1729" s="121">
        <v>2500</v>
      </c>
      <c r="W1729" s="122">
        <f t="shared" si="610"/>
        <v>3600</v>
      </c>
      <c r="X1729" s="122">
        <f t="shared" si="618"/>
        <v>2167</v>
      </c>
      <c r="Y1729" s="122">
        <f>((U1729-5000)-434)/2+1100</f>
        <v>1433</v>
      </c>
      <c r="Z1729" s="122">
        <f t="shared" si="612"/>
        <v>20000</v>
      </c>
      <c r="AA1729" s="122">
        <f t="shared" si="613"/>
        <v>17336</v>
      </c>
      <c r="AB1729" s="123">
        <f t="shared" si="614"/>
        <v>11464</v>
      </c>
    </row>
    <row r="1730" spans="1:28" ht="15.75" thickBot="1" x14ac:dyDescent="0.3">
      <c r="A1730" s="196"/>
      <c r="B1730" s="31">
        <v>42395</v>
      </c>
      <c r="C1730" s="240">
        <v>53918</v>
      </c>
      <c r="D1730" s="577"/>
      <c r="E1730" s="23" t="s">
        <v>478</v>
      </c>
      <c r="F1730" s="23">
        <v>15</v>
      </c>
      <c r="G1730" s="231">
        <v>85000</v>
      </c>
      <c r="H1730" s="23" t="s">
        <v>25</v>
      </c>
      <c r="I1730" s="577">
        <v>0</v>
      </c>
      <c r="J1730" s="23"/>
      <c r="K1730" s="23"/>
      <c r="L1730" s="23"/>
      <c r="M1730" s="69"/>
      <c r="N1730" s="68">
        <v>0</v>
      </c>
      <c r="O1730" s="23"/>
      <c r="P1730" s="23"/>
      <c r="Q1730" s="23"/>
      <c r="R1730" s="23"/>
      <c r="S1730" s="23"/>
      <c r="T1730" s="69">
        <v>2243</v>
      </c>
      <c r="U1730" s="291">
        <f t="shared" ref="U1730" si="619">+G1730/F1730</f>
        <v>5666.666666666667</v>
      </c>
      <c r="V1730" s="121">
        <v>2500</v>
      </c>
      <c r="W1730" s="122">
        <f t="shared" si="610"/>
        <v>3166.666666666667</v>
      </c>
      <c r="X1730" s="122">
        <f t="shared" si="618"/>
        <v>1733.3333333333335</v>
      </c>
      <c r="Y1730" s="122">
        <f>(U1730-5000)/2+1100</f>
        <v>1433.3333333333335</v>
      </c>
      <c r="Z1730" s="122">
        <f t="shared" si="612"/>
        <v>37500</v>
      </c>
      <c r="AA1730" s="122">
        <f t="shared" si="613"/>
        <v>26000.000000000004</v>
      </c>
      <c r="AB1730" s="123">
        <f t="shared" si="614"/>
        <v>21500.000000000004</v>
      </c>
    </row>
    <row r="1731" spans="1:28" ht="15.75" thickBot="1" x14ac:dyDescent="0.3">
      <c r="A1731" s="556"/>
      <c r="B1731" s="550">
        <v>42395</v>
      </c>
      <c r="C1731" s="572">
        <v>53919</v>
      </c>
      <c r="D1731" s="23"/>
      <c r="E1731" s="116" t="s">
        <v>848</v>
      </c>
      <c r="F1731" s="116">
        <v>15</v>
      </c>
      <c r="G1731" s="557">
        <v>79275</v>
      </c>
      <c r="H1731" s="558" t="s">
        <v>402</v>
      </c>
      <c r="I1731" s="68">
        <v>0</v>
      </c>
      <c r="J1731" s="23"/>
      <c r="K1731" s="23"/>
      <c r="L1731" s="23"/>
      <c r="M1731" s="69"/>
      <c r="N1731" s="68">
        <v>0</v>
      </c>
      <c r="O1731" s="23"/>
      <c r="P1731" s="23"/>
      <c r="Q1731" s="23"/>
      <c r="R1731" s="23"/>
      <c r="S1731" s="23"/>
      <c r="T1731" s="69"/>
      <c r="U1731" s="291">
        <f t="shared" ref="U1731:U1732" si="620">+G1731/F1731</f>
        <v>5285</v>
      </c>
      <c r="V1731" s="121">
        <v>2500</v>
      </c>
      <c r="W1731" s="122">
        <f t="shared" si="610"/>
        <v>2785</v>
      </c>
      <c r="X1731" s="122">
        <f t="shared" si="618"/>
        <v>1542.5</v>
      </c>
      <c r="Y1731" s="122">
        <f>(U1731-5000)/2+1100</f>
        <v>1242.5</v>
      </c>
      <c r="Z1731" s="122">
        <f t="shared" si="612"/>
        <v>37500</v>
      </c>
      <c r="AA1731" s="122">
        <f t="shared" si="613"/>
        <v>23137.5</v>
      </c>
      <c r="AB1731" s="123">
        <f t="shared" si="614"/>
        <v>18637.5</v>
      </c>
    </row>
    <row r="1732" spans="1:28" ht="15.75" thickBot="1" x14ac:dyDescent="0.3">
      <c r="A1732" s="196"/>
      <c r="B1732" s="31">
        <v>42395</v>
      </c>
      <c r="C1732" s="240">
        <v>53920</v>
      </c>
      <c r="D1732" s="577"/>
      <c r="E1732" s="23" t="s">
        <v>898</v>
      </c>
      <c r="F1732" s="23">
        <v>8</v>
      </c>
      <c r="G1732" s="231">
        <v>48800</v>
      </c>
      <c r="H1732" s="23" t="s">
        <v>839</v>
      </c>
      <c r="I1732" s="577"/>
      <c r="J1732" s="23">
        <v>0</v>
      </c>
      <c r="K1732" s="23"/>
      <c r="L1732" s="23"/>
      <c r="M1732" s="69"/>
      <c r="N1732" s="68">
        <v>0</v>
      </c>
      <c r="O1732" s="23"/>
      <c r="P1732" s="23"/>
      <c r="Q1732" s="23"/>
      <c r="R1732" s="23"/>
      <c r="S1732" s="23"/>
      <c r="T1732" s="69"/>
      <c r="U1732" s="291">
        <f t="shared" si="620"/>
        <v>6100</v>
      </c>
      <c r="V1732" s="121">
        <v>2500</v>
      </c>
      <c r="W1732" s="122">
        <f t="shared" si="610"/>
        <v>3600</v>
      </c>
      <c r="X1732" s="122">
        <f t="shared" si="618"/>
        <v>2167</v>
      </c>
      <c r="Y1732" s="122">
        <f>((U1732-5000)-434)/2+1100</f>
        <v>1433</v>
      </c>
      <c r="Z1732" s="122">
        <f t="shared" si="612"/>
        <v>20000</v>
      </c>
      <c r="AA1732" s="122">
        <f t="shared" si="613"/>
        <v>17336</v>
      </c>
      <c r="AB1732" s="123">
        <f t="shared" si="614"/>
        <v>11464</v>
      </c>
    </row>
    <row r="1733" spans="1:28" ht="15.75" thickBot="1" x14ac:dyDescent="0.3">
      <c r="A1733" s="556"/>
      <c r="B1733" s="550">
        <v>42395</v>
      </c>
      <c r="C1733" s="572">
        <v>53921</v>
      </c>
      <c r="D1733" s="23"/>
      <c r="E1733" s="116" t="s">
        <v>825</v>
      </c>
      <c r="F1733" s="116">
        <v>15</v>
      </c>
      <c r="G1733" s="557">
        <v>79275</v>
      </c>
      <c r="H1733" s="558" t="s">
        <v>402</v>
      </c>
      <c r="I1733" s="68">
        <v>0</v>
      </c>
      <c r="J1733" s="23"/>
      <c r="K1733" s="23"/>
      <c r="L1733" s="23"/>
      <c r="M1733" s="69"/>
      <c r="N1733" s="68">
        <v>0</v>
      </c>
      <c r="O1733" s="23"/>
      <c r="P1733" s="23"/>
      <c r="Q1733" s="23"/>
      <c r="R1733" s="23"/>
      <c r="S1733" s="23"/>
      <c r="T1733" s="69"/>
      <c r="U1733" s="291">
        <f t="shared" ref="U1733:U1736" si="621">+G1733/F1733</f>
        <v>5285</v>
      </c>
      <c r="V1733" s="121">
        <v>2500</v>
      </c>
      <c r="W1733" s="122">
        <f t="shared" si="610"/>
        <v>2785</v>
      </c>
      <c r="X1733" s="122">
        <f t="shared" si="618"/>
        <v>1542.5</v>
      </c>
      <c r="Y1733" s="122">
        <f>(U1733-5000)/2+1100</f>
        <v>1242.5</v>
      </c>
      <c r="Z1733" s="122">
        <f t="shared" si="612"/>
        <v>37500</v>
      </c>
      <c r="AA1733" s="122">
        <f t="shared" si="613"/>
        <v>23137.5</v>
      </c>
      <c r="AB1733" s="123">
        <f t="shared" si="614"/>
        <v>18637.5</v>
      </c>
    </row>
    <row r="1734" spans="1:28" ht="15.75" thickBot="1" x14ac:dyDescent="0.3">
      <c r="A1734" s="196"/>
      <c r="B1734" s="31">
        <v>42395</v>
      </c>
      <c r="C1734" s="240">
        <v>53922</v>
      </c>
      <c r="D1734" s="577"/>
      <c r="E1734" s="23" t="s">
        <v>63</v>
      </c>
      <c r="F1734" s="23">
        <v>7</v>
      </c>
      <c r="G1734" s="231">
        <v>39662</v>
      </c>
      <c r="H1734" s="23" t="s">
        <v>25</v>
      </c>
      <c r="I1734" s="577">
        <v>0</v>
      </c>
      <c r="J1734" s="23"/>
      <c r="K1734" s="23"/>
      <c r="L1734" s="23"/>
      <c r="M1734" s="69"/>
      <c r="N1734" s="68">
        <v>0</v>
      </c>
      <c r="O1734" s="23"/>
      <c r="P1734" s="23"/>
      <c r="Q1734" s="23"/>
      <c r="R1734" s="23"/>
      <c r="S1734" s="23"/>
      <c r="T1734" s="69">
        <v>2244</v>
      </c>
      <c r="U1734" s="291">
        <f t="shared" si="621"/>
        <v>5666</v>
      </c>
      <c r="V1734" s="121">
        <v>2500</v>
      </c>
      <c r="W1734" s="122">
        <f t="shared" si="610"/>
        <v>3166</v>
      </c>
      <c r="X1734" s="122">
        <f t="shared" si="618"/>
        <v>1733</v>
      </c>
      <c r="Y1734" s="122">
        <f>(U1734-5000)/2+1100</f>
        <v>1433</v>
      </c>
      <c r="Z1734" s="122">
        <f t="shared" si="612"/>
        <v>17500</v>
      </c>
      <c r="AA1734" s="122">
        <f t="shared" si="613"/>
        <v>12131</v>
      </c>
      <c r="AB1734" s="123">
        <f t="shared" si="614"/>
        <v>10031</v>
      </c>
    </row>
    <row r="1735" spans="1:28" ht="15.75" thickBot="1" x14ac:dyDescent="0.3">
      <c r="A1735" s="196"/>
      <c r="B1735" s="31">
        <v>42395</v>
      </c>
      <c r="C1735" s="240">
        <v>53923</v>
      </c>
      <c r="D1735" s="577"/>
      <c r="E1735" s="23" t="s">
        <v>67</v>
      </c>
      <c r="F1735" s="23">
        <v>15</v>
      </c>
      <c r="G1735" s="231">
        <v>85000</v>
      </c>
      <c r="H1735" s="23" t="s">
        <v>25</v>
      </c>
      <c r="I1735" s="577">
        <v>0</v>
      </c>
      <c r="J1735" s="23"/>
      <c r="K1735" s="23"/>
      <c r="L1735" s="23"/>
      <c r="M1735" s="69"/>
      <c r="N1735" s="68">
        <v>0</v>
      </c>
      <c r="O1735" s="23"/>
      <c r="P1735" s="23"/>
      <c r="Q1735" s="23"/>
      <c r="R1735" s="23"/>
      <c r="S1735" s="23"/>
      <c r="T1735" s="69">
        <v>2245</v>
      </c>
      <c r="U1735" s="291">
        <f t="shared" si="621"/>
        <v>5666.666666666667</v>
      </c>
      <c r="V1735" s="121">
        <v>2500</v>
      </c>
      <c r="W1735" s="122">
        <f t="shared" si="610"/>
        <v>3166.666666666667</v>
      </c>
      <c r="X1735" s="122">
        <f t="shared" si="618"/>
        <v>1733.3333333333335</v>
      </c>
      <c r="Y1735" s="122">
        <f>(U1735-5000)/2+1100</f>
        <v>1433.3333333333335</v>
      </c>
      <c r="Z1735" s="122">
        <f t="shared" si="612"/>
        <v>37500</v>
      </c>
      <c r="AA1735" s="122">
        <f t="shared" si="613"/>
        <v>26000.000000000004</v>
      </c>
      <c r="AB1735" s="123">
        <f t="shared" si="614"/>
        <v>21500.000000000004</v>
      </c>
    </row>
    <row r="1736" spans="1:28" ht="15.75" thickBot="1" x14ac:dyDescent="0.3">
      <c r="A1736" s="556"/>
      <c r="B1736" s="550">
        <v>42395</v>
      </c>
      <c r="C1736" s="572">
        <v>53924</v>
      </c>
      <c r="D1736" s="577"/>
      <c r="E1736" s="116" t="s">
        <v>894</v>
      </c>
      <c r="F1736" s="116">
        <v>8</v>
      </c>
      <c r="G1736" s="557">
        <v>48800</v>
      </c>
      <c r="H1736" s="116" t="s">
        <v>839</v>
      </c>
      <c r="I1736" s="577"/>
      <c r="J1736" s="23">
        <v>0</v>
      </c>
      <c r="K1736" s="23"/>
      <c r="L1736" s="23"/>
      <c r="M1736" s="69"/>
      <c r="N1736" s="68">
        <v>0</v>
      </c>
      <c r="O1736" s="23"/>
      <c r="P1736" s="23"/>
      <c r="Q1736" s="23"/>
      <c r="R1736" s="23"/>
      <c r="S1736" s="23"/>
      <c r="T1736" s="69"/>
      <c r="U1736" s="291">
        <f t="shared" si="621"/>
        <v>6100</v>
      </c>
      <c r="V1736" s="121">
        <v>2500</v>
      </c>
      <c r="W1736" s="122">
        <f t="shared" si="610"/>
        <v>3600</v>
      </c>
      <c r="X1736" s="122">
        <f t="shared" si="618"/>
        <v>2167</v>
      </c>
      <c r="Y1736" s="122">
        <f>((U1736-5000)-434)/2+1100</f>
        <v>1433</v>
      </c>
      <c r="Z1736" s="122">
        <f t="shared" si="612"/>
        <v>20000</v>
      </c>
      <c r="AA1736" s="122">
        <f t="shared" si="613"/>
        <v>17336</v>
      </c>
      <c r="AB1736" s="123">
        <f t="shared" si="614"/>
        <v>11464</v>
      </c>
    </row>
    <row r="1737" spans="1:28" ht="15.75" thickBot="1" x14ac:dyDescent="0.3">
      <c r="A1737" s="196"/>
      <c r="B1737" s="31">
        <v>42395</v>
      </c>
      <c r="C1737" s="240">
        <v>53925</v>
      </c>
      <c r="D1737" s="577"/>
      <c r="E1737" s="23" t="s">
        <v>66</v>
      </c>
      <c r="F1737" s="23">
        <v>7</v>
      </c>
      <c r="G1737" s="231">
        <v>39662</v>
      </c>
      <c r="H1737" s="23" t="s">
        <v>25</v>
      </c>
      <c r="I1737" s="577">
        <v>0</v>
      </c>
      <c r="J1737" s="23"/>
      <c r="K1737" s="23"/>
      <c r="L1737" s="23"/>
      <c r="M1737" s="69"/>
      <c r="N1737" s="68">
        <v>0</v>
      </c>
      <c r="O1737" s="23"/>
      <c r="P1737" s="23"/>
      <c r="Q1737" s="23"/>
      <c r="R1737" s="23"/>
      <c r="S1737" s="23"/>
      <c r="T1737" s="69">
        <v>2246</v>
      </c>
      <c r="U1737" s="291">
        <f t="shared" ref="U1737:U1741" si="622">+G1737/F1737</f>
        <v>5666</v>
      </c>
      <c r="V1737" s="121">
        <v>2500</v>
      </c>
      <c r="W1737" s="122">
        <f t="shared" si="610"/>
        <v>3166</v>
      </c>
      <c r="X1737" s="122">
        <f t="shared" si="618"/>
        <v>1733</v>
      </c>
      <c r="Y1737" s="122">
        <f>(U1737-5000)/2+1100</f>
        <v>1433</v>
      </c>
      <c r="Z1737" s="122">
        <f t="shared" si="612"/>
        <v>17500</v>
      </c>
      <c r="AA1737" s="122">
        <f t="shared" si="613"/>
        <v>12131</v>
      </c>
      <c r="AB1737" s="123">
        <f t="shared" si="614"/>
        <v>10031</v>
      </c>
    </row>
    <row r="1738" spans="1:28" ht="15.75" thickBot="1" x14ac:dyDescent="0.3">
      <c r="A1738" s="196"/>
      <c r="B1738" s="31">
        <v>42395</v>
      </c>
      <c r="C1738" s="240">
        <v>53926</v>
      </c>
      <c r="D1738" s="577"/>
      <c r="E1738" s="23" t="s">
        <v>183</v>
      </c>
      <c r="F1738" s="23">
        <v>15</v>
      </c>
      <c r="G1738" s="231">
        <v>85000</v>
      </c>
      <c r="H1738" s="23" t="s">
        <v>25</v>
      </c>
      <c r="I1738" s="577">
        <v>0</v>
      </c>
      <c r="J1738" s="23"/>
      <c r="K1738" s="23"/>
      <c r="L1738" s="23"/>
      <c r="M1738" s="69"/>
      <c r="N1738" s="68">
        <v>0</v>
      </c>
      <c r="O1738" s="23"/>
      <c r="P1738" s="23"/>
      <c r="Q1738" s="23"/>
      <c r="R1738" s="23"/>
      <c r="S1738" s="23"/>
      <c r="T1738" s="69">
        <v>2247</v>
      </c>
      <c r="U1738" s="291">
        <f t="shared" si="622"/>
        <v>5666.666666666667</v>
      </c>
      <c r="V1738" s="121">
        <v>2500</v>
      </c>
      <c r="W1738" s="122">
        <f t="shared" si="610"/>
        <v>3166.666666666667</v>
      </c>
      <c r="X1738" s="122">
        <f t="shared" si="618"/>
        <v>1733.3333333333335</v>
      </c>
      <c r="Y1738" s="122">
        <f>(U1738-5000)/2+1100</f>
        <v>1433.3333333333335</v>
      </c>
      <c r="Z1738" s="122">
        <f t="shared" si="612"/>
        <v>37500</v>
      </c>
      <c r="AA1738" s="122">
        <f t="shared" si="613"/>
        <v>26000.000000000004</v>
      </c>
      <c r="AB1738" s="123">
        <f t="shared" si="614"/>
        <v>21500.000000000004</v>
      </c>
    </row>
    <row r="1739" spans="1:28" ht="15.75" thickBot="1" x14ac:dyDescent="0.3">
      <c r="A1739" s="311"/>
      <c r="B1739" s="41">
        <v>42395</v>
      </c>
      <c r="C1739" s="350">
        <v>53927</v>
      </c>
      <c r="D1739" s="577"/>
      <c r="E1739" s="32" t="s">
        <v>713</v>
      </c>
      <c r="F1739" s="32">
        <v>8</v>
      </c>
      <c r="G1739" s="234">
        <v>48800</v>
      </c>
      <c r="H1739" s="32" t="s">
        <v>839</v>
      </c>
      <c r="I1739" s="577"/>
      <c r="J1739" s="23">
        <v>0</v>
      </c>
      <c r="K1739" s="23"/>
      <c r="L1739" s="23"/>
      <c r="M1739" s="69"/>
      <c r="N1739" s="68">
        <v>0</v>
      </c>
      <c r="O1739" s="23"/>
      <c r="P1739" s="23"/>
      <c r="Q1739" s="23"/>
      <c r="R1739" s="23"/>
      <c r="S1739" s="23"/>
      <c r="T1739" s="69"/>
      <c r="U1739" s="291">
        <f t="shared" si="622"/>
        <v>6100</v>
      </c>
      <c r="V1739" s="121">
        <v>2500</v>
      </c>
      <c r="W1739" s="122">
        <f t="shared" si="610"/>
        <v>3600</v>
      </c>
      <c r="X1739" s="122">
        <f t="shared" si="618"/>
        <v>2167</v>
      </c>
      <c r="Y1739" s="122">
        <f>((U1739-5000)-434)/2+1100</f>
        <v>1433</v>
      </c>
      <c r="Z1739" s="122">
        <f t="shared" si="612"/>
        <v>20000</v>
      </c>
      <c r="AA1739" s="122">
        <f t="shared" si="613"/>
        <v>17336</v>
      </c>
      <c r="AB1739" s="123">
        <f t="shared" si="614"/>
        <v>11464</v>
      </c>
    </row>
    <row r="1740" spans="1:28" ht="15.75" thickBot="1" x14ac:dyDescent="0.3">
      <c r="A1740" s="196"/>
      <c r="B1740" s="31">
        <v>42395</v>
      </c>
      <c r="C1740" s="240">
        <v>53928</v>
      </c>
      <c r="D1740" s="577"/>
      <c r="E1740" s="23" t="s">
        <v>893</v>
      </c>
      <c r="F1740" s="23">
        <v>8</v>
      </c>
      <c r="G1740" s="231">
        <v>48800</v>
      </c>
      <c r="H1740" s="23" t="s">
        <v>839</v>
      </c>
      <c r="I1740" s="577"/>
      <c r="J1740" s="23">
        <v>0</v>
      </c>
      <c r="K1740" s="23"/>
      <c r="L1740" s="23"/>
      <c r="M1740" s="69"/>
      <c r="N1740" s="68">
        <v>0</v>
      </c>
      <c r="O1740" s="23"/>
      <c r="P1740" s="23"/>
      <c r="Q1740" s="23"/>
      <c r="R1740" s="23"/>
      <c r="S1740" s="23"/>
      <c r="T1740" s="69"/>
      <c r="U1740" s="291">
        <f t="shared" si="622"/>
        <v>6100</v>
      </c>
      <c r="V1740" s="121">
        <v>2500</v>
      </c>
      <c r="W1740" s="122">
        <f t="shared" si="610"/>
        <v>3600</v>
      </c>
      <c r="X1740" s="122">
        <f t="shared" si="618"/>
        <v>2167</v>
      </c>
      <c r="Y1740" s="122">
        <f>((U1740-5000)-434)/2+1100</f>
        <v>1433</v>
      </c>
      <c r="Z1740" s="122">
        <f t="shared" si="612"/>
        <v>20000</v>
      </c>
      <c r="AA1740" s="122">
        <f t="shared" si="613"/>
        <v>17336</v>
      </c>
      <c r="AB1740" s="123">
        <f t="shared" si="614"/>
        <v>11464</v>
      </c>
    </row>
    <row r="1741" spans="1:28" ht="15.75" thickBot="1" x14ac:dyDescent="0.3">
      <c r="A1741" s="339"/>
      <c r="B1741" s="549">
        <v>42395</v>
      </c>
      <c r="C1741" s="544">
        <v>53929</v>
      </c>
      <c r="D1741" s="577"/>
      <c r="E1741" s="94" t="s">
        <v>835</v>
      </c>
      <c r="F1741" s="94">
        <v>15</v>
      </c>
      <c r="G1741" s="232">
        <v>91500</v>
      </c>
      <c r="H1741" s="94" t="s">
        <v>839</v>
      </c>
      <c r="I1741" s="577"/>
      <c r="J1741" s="23">
        <v>0</v>
      </c>
      <c r="K1741" s="23"/>
      <c r="L1741" s="23"/>
      <c r="M1741" s="69"/>
      <c r="N1741" s="68">
        <v>0</v>
      </c>
      <c r="O1741" s="23"/>
      <c r="P1741" s="23"/>
      <c r="Q1741" s="23"/>
      <c r="R1741" s="23"/>
      <c r="S1741" s="23"/>
      <c r="T1741" s="69"/>
      <c r="U1741" s="291">
        <f t="shared" si="622"/>
        <v>6100</v>
      </c>
      <c r="V1741" s="121">
        <v>2500</v>
      </c>
      <c r="W1741" s="122">
        <f t="shared" si="610"/>
        <v>3600</v>
      </c>
      <c r="X1741" s="122">
        <f t="shared" si="618"/>
        <v>2167</v>
      </c>
      <c r="Y1741" s="122">
        <f>((U1741-5000)-434)/2+1100</f>
        <v>1433</v>
      </c>
      <c r="Z1741" s="122">
        <f t="shared" si="612"/>
        <v>37500</v>
      </c>
      <c r="AA1741" s="122">
        <f t="shared" si="613"/>
        <v>32505</v>
      </c>
      <c r="AB1741" s="123">
        <f t="shared" si="614"/>
        <v>21495</v>
      </c>
    </row>
    <row r="1742" spans="1:28" ht="15.75" thickBot="1" x14ac:dyDescent="0.3">
      <c r="A1742" s="196"/>
      <c r="B1742" s="31">
        <v>42395</v>
      </c>
      <c r="C1742" s="240">
        <v>53930</v>
      </c>
      <c r="D1742" s="577"/>
      <c r="E1742" s="23" t="s">
        <v>186</v>
      </c>
      <c r="F1742" s="23">
        <v>15</v>
      </c>
      <c r="G1742" s="231">
        <v>85000</v>
      </c>
      <c r="H1742" s="23" t="s">
        <v>25</v>
      </c>
      <c r="I1742" s="577">
        <v>0</v>
      </c>
      <c r="J1742" s="23"/>
      <c r="K1742" s="23"/>
      <c r="L1742" s="23"/>
      <c r="M1742" s="69"/>
      <c r="N1742" s="68">
        <v>0</v>
      </c>
      <c r="O1742" s="23"/>
      <c r="P1742" s="23"/>
      <c r="Q1742" s="23"/>
      <c r="R1742" s="23"/>
      <c r="S1742" s="23"/>
      <c r="T1742" s="69">
        <v>2248</v>
      </c>
      <c r="U1742" s="291">
        <f t="shared" ref="U1742" si="623">+G1742/F1742</f>
        <v>5666.666666666667</v>
      </c>
      <c r="V1742" s="121">
        <v>2500</v>
      </c>
      <c r="W1742" s="122">
        <f t="shared" si="610"/>
        <v>3166.666666666667</v>
      </c>
      <c r="X1742" s="122">
        <f t="shared" si="618"/>
        <v>1733.3333333333335</v>
      </c>
      <c r="Y1742" s="122">
        <f>(U1742-5000)/2+1100</f>
        <v>1433.3333333333335</v>
      </c>
      <c r="Z1742" s="122">
        <f t="shared" si="612"/>
        <v>37500</v>
      </c>
      <c r="AA1742" s="122">
        <f t="shared" si="613"/>
        <v>26000.000000000004</v>
      </c>
      <c r="AB1742" s="123">
        <f t="shared" si="614"/>
        <v>21500.000000000004</v>
      </c>
    </row>
    <row r="1743" spans="1:28" ht="15.75" thickBot="1" x14ac:dyDescent="0.3">
      <c r="A1743" s="196"/>
      <c r="B1743" s="31">
        <v>42395</v>
      </c>
      <c r="C1743" s="240">
        <v>53931</v>
      </c>
      <c r="D1743" s="577"/>
      <c r="E1743" s="23" t="s">
        <v>240</v>
      </c>
      <c r="F1743" s="23">
        <v>7</v>
      </c>
      <c r="G1743" s="231">
        <v>39662</v>
      </c>
      <c r="H1743" s="23" t="s">
        <v>25</v>
      </c>
      <c r="I1743" s="577">
        <v>0</v>
      </c>
      <c r="J1743" s="23"/>
      <c r="K1743" s="23"/>
      <c r="L1743" s="23"/>
      <c r="M1743" s="69"/>
      <c r="N1743" s="68">
        <v>0</v>
      </c>
      <c r="O1743" s="23"/>
      <c r="P1743" s="23"/>
      <c r="Q1743" s="23"/>
      <c r="R1743" s="23"/>
      <c r="S1743" s="23"/>
      <c r="T1743" s="69">
        <v>2249</v>
      </c>
      <c r="U1743" s="291">
        <f t="shared" ref="U1743:U1748" si="624">+G1743/F1743</f>
        <v>5666</v>
      </c>
      <c r="V1743" s="121">
        <v>2500</v>
      </c>
      <c r="W1743" s="122">
        <f t="shared" si="610"/>
        <v>3166</v>
      </c>
      <c r="X1743" s="122">
        <f t="shared" si="618"/>
        <v>1733</v>
      </c>
      <c r="Y1743" s="122">
        <f>(U1743-5000)/2+1100</f>
        <v>1433</v>
      </c>
      <c r="Z1743" s="122">
        <f t="shared" si="612"/>
        <v>17500</v>
      </c>
      <c r="AA1743" s="122">
        <f t="shared" si="613"/>
        <v>12131</v>
      </c>
      <c r="AB1743" s="123">
        <f t="shared" si="614"/>
        <v>10031</v>
      </c>
    </row>
    <row r="1744" spans="1:28" ht="15.75" thickBot="1" x14ac:dyDescent="0.3">
      <c r="A1744" s="196"/>
      <c r="B1744" s="31">
        <v>42395</v>
      </c>
      <c r="C1744" s="240">
        <v>53932</v>
      </c>
      <c r="D1744" s="577"/>
      <c r="E1744" s="23" t="s">
        <v>155</v>
      </c>
      <c r="F1744" s="23">
        <v>7</v>
      </c>
      <c r="G1744" s="231">
        <v>39662</v>
      </c>
      <c r="H1744" s="23" t="s">
        <v>25</v>
      </c>
      <c r="I1744" s="577">
        <v>0</v>
      </c>
      <c r="J1744" s="23"/>
      <c r="K1744" s="23"/>
      <c r="L1744" s="23"/>
      <c r="M1744" s="69"/>
      <c r="N1744" s="68">
        <v>0</v>
      </c>
      <c r="O1744" s="23"/>
      <c r="P1744" s="23"/>
      <c r="Q1744" s="23"/>
      <c r="R1744" s="23"/>
      <c r="S1744" s="23"/>
      <c r="T1744" s="69">
        <v>2250</v>
      </c>
      <c r="U1744" s="291">
        <f t="shared" si="624"/>
        <v>5666</v>
      </c>
      <c r="V1744" s="121">
        <v>2500</v>
      </c>
      <c r="W1744" s="122">
        <f t="shared" si="610"/>
        <v>3166</v>
      </c>
      <c r="X1744" s="122">
        <f t="shared" si="618"/>
        <v>1733</v>
      </c>
      <c r="Y1744" s="122">
        <f>(U1744-5000)/2+1100</f>
        <v>1433</v>
      </c>
      <c r="Z1744" s="122">
        <f t="shared" si="612"/>
        <v>17500</v>
      </c>
      <c r="AA1744" s="122">
        <f t="shared" si="613"/>
        <v>12131</v>
      </c>
      <c r="AB1744" s="123">
        <f t="shared" si="614"/>
        <v>10031</v>
      </c>
    </row>
    <row r="1745" spans="1:28" ht="15.75" thickBot="1" x14ac:dyDescent="0.3">
      <c r="A1745" s="556"/>
      <c r="B1745" s="550">
        <v>42395</v>
      </c>
      <c r="C1745" s="572">
        <v>53933</v>
      </c>
      <c r="D1745" s="23"/>
      <c r="E1745" s="116" t="s">
        <v>848</v>
      </c>
      <c r="F1745" s="116">
        <v>15</v>
      </c>
      <c r="G1745" s="557">
        <v>79275</v>
      </c>
      <c r="H1745" s="558" t="s">
        <v>402</v>
      </c>
      <c r="I1745" s="68">
        <v>0</v>
      </c>
      <c r="J1745" s="23"/>
      <c r="K1745" s="23"/>
      <c r="L1745" s="23"/>
      <c r="M1745" s="69"/>
      <c r="N1745" s="68">
        <v>0</v>
      </c>
      <c r="O1745" s="23"/>
      <c r="P1745" s="23"/>
      <c r="Q1745" s="23"/>
      <c r="R1745" s="23"/>
      <c r="S1745" s="23"/>
      <c r="T1745" s="69"/>
      <c r="U1745" s="291">
        <f t="shared" si="624"/>
        <v>5285</v>
      </c>
      <c r="V1745" s="121">
        <v>2500</v>
      </c>
      <c r="W1745" s="122">
        <f t="shared" si="610"/>
        <v>2785</v>
      </c>
      <c r="X1745" s="122">
        <f t="shared" si="618"/>
        <v>1542.5</v>
      </c>
      <c r="Y1745" s="122">
        <f>(U1745-5000)/2+1100</f>
        <v>1242.5</v>
      </c>
      <c r="Z1745" s="122">
        <f t="shared" si="612"/>
        <v>37500</v>
      </c>
      <c r="AA1745" s="122">
        <f t="shared" si="613"/>
        <v>23137.5</v>
      </c>
      <c r="AB1745" s="123">
        <f t="shared" si="614"/>
        <v>18637.5</v>
      </c>
    </row>
    <row r="1746" spans="1:28" ht="15.75" thickBot="1" x14ac:dyDescent="0.3">
      <c r="A1746" s="196"/>
      <c r="B1746" s="31">
        <v>42395</v>
      </c>
      <c r="C1746" s="240">
        <v>53934</v>
      </c>
      <c r="D1746" s="577"/>
      <c r="E1746" s="23" t="s">
        <v>172</v>
      </c>
      <c r="F1746" s="23">
        <v>7</v>
      </c>
      <c r="G1746" s="231">
        <v>39662</v>
      </c>
      <c r="H1746" s="23" t="s">
        <v>25</v>
      </c>
      <c r="I1746" s="577">
        <v>0</v>
      </c>
      <c r="J1746" s="23"/>
      <c r="K1746" s="23"/>
      <c r="L1746" s="23"/>
      <c r="M1746" s="69"/>
      <c r="N1746" s="68">
        <v>0</v>
      </c>
      <c r="O1746" s="23"/>
      <c r="P1746" s="23"/>
      <c r="Q1746" s="23"/>
      <c r="R1746" s="23"/>
      <c r="S1746" s="23"/>
      <c r="T1746" s="69">
        <v>2251</v>
      </c>
      <c r="U1746" s="291">
        <f t="shared" si="624"/>
        <v>5666</v>
      </c>
      <c r="V1746" s="121">
        <v>2500</v>
      </c>
      <c r="W1746" s="122">
        <f t="shared" si="610"/>
        <v>3166</v>
      </c>
      <c r="X1746" s="122">
        <f t="shared" si="618"/>
        <v>1733</v>
      </c>
      <c r="Y1746" s="122">
        <f>(U1746-5000)/2+1100</f>
        <v>1433</v>
      </c>
      <c r="Z1746" s="122">
        <f t="shared" si="612"/>
        <v>17500</v>
      </c>
      <c r="AA1746" s="122">
        <f t="shared" si="613"/>
        <v>12131</v>
      </c>
      <c r="AB1746" s="123">
        <f t="shared" si="614"/>
        <v>10031</v>
      </c>
    </row>
    <row r="1747" spans="1:28" ht="15.75" thickBot="1" x14ac:dyDescent="0.3">
      <c r="A1747" s="556"/>
      <c r="B1747" s="550">
        <v>42395</v>
      </c>
      <c r="C1747" s="572">
        <v>53935</v>
      </c>
      <c r="D1747" s="577"/>
      <c r="E1747" s="116" t="s">
        <v>836</v>
      </c>
      <c r="F1747" s="116">
        <v>15</v>
      </c>
      <c r="G1747" s="557">
        <v>91500</v>
      </c>
      <c r="H1747" s="116" t="s">
        <v>839</v>
      </c>
      <c r="I1747" s="577"/>
      <c r="J1747" s="23">
        <v>0</v>
      </c>
      <c r="K1747" s="23"/>
      <c r="L1747" s="23"/>
      <c r="M1747" s="69"/>
      <c r="N1747" s="68">
        <v>0</v>
      </c>
      <c r="O1747" s="23"/>
      <c r="P1747" s="23"/>
      <c r="Q1747" s="23"/>
      <c r="R1747" s="23"/>
      <c r="S1747" s="23"/>
      <c r="T1747" s="69"/>
      <c r="U1747" s="291">
        <f t="shared" si="624"/>
        <v>6100</v>
      </c>
      <c r="V1747" s="121">
        <v>2500</v>
      </c>
      <c r="W1747" s="122">
        <f t="shared" si="610"/>
        <v>3600</v>
      </c>
      <c r="X1747" s="122">
        <f t="shared" si="618"/>
        <v>2167</v>
      </c>
      <c r="Y1747" s="122">
        <f>((U1747-5000)-434)/2+1100</f>
        <v>1433</v>
      </c>
      <c r="Z1747" s="122">
        <f t="shared" si="612"/>
        <v>37500</v>
      </c>
      <c r="AA1747" s="122">
        <f t="shared" si="613"/>
        <v>32505</v>
      </c>
      <c r="AB1747" s="123">
        <f t="shared" si="614"/>
        <v>21495</v>
      </c>
    </row>
    <row r="1748" spans="1:28" ht="15.75" thickBot="1" x14ac:dyDescent="0.3">
      <c r="A1748" s="196"/>
      <c r="B1748" s="31">
        <v>42395</v>
      </c>
      <c r="C1748" s="240">
        <v>53936</v>
      </c>
      <c r="D1748" s="577"/>
      <c r="E1748" s="23" t="s">
        <v>148</v>
      </c>
      <c r="F1748" s="23">
        <v>15</v>
      </c>
      <c r="G1748" s="231">
        <v>85000</v>
      </c>
      <c r="H1748" s="23" t="s">
        <v>25</v>
      </c>
      <c r="I1748" s="577">
        <v>0</v>
      </c>
      <c r="J1748" s="23"/>
      <c r="K1748" s="23"/>
      <c r="L1748" s="23"/>
      <c r="M1748" s="69"/>
      <c r="N1748" s="68">
        <v>0</v>
      </c>
      <c r="O1748" s="23"/>
      <c r="P1748" s="23"/>
      <c r="Q1748" s="23"/>
      <c r="R1748" s="23"/>
      <c r="S1748" s="23"/>
      <c r="T1748" s="69">
        <v>2252</v>
      </c>
      <c r="U1748" s="291">
        <f t="shared" si="624"/>
        <v>5666.666666666667</v>
      </c>
      <c r="V1748" s="121">
        <v>2500</v>
      </c>
      <c r="W1748" s="122">
        <f t="shared" si="610"/>
        <v>3166.666666666667</v>
      </c>
      <c r="X1748" s="122">
        <f t="shared" si="618"/>
        <v>1733.3333333333335</v>
      </c>
      <c r="Y1748" s="122">
        <f>(U1748-5000)/2+1100</f>
        <v>1433.3333333333335</v>
      </c>
      <c r="Z1748" s="122">
        <f t="shared" si="612"/>
        <v>37500</v>
      </c>
      <c r="AA1748" s="122">
        <f t="shared" si="613"/>
        <v>26000.000000000004</v>
      </c>
      <c r="AB1748" s="123">
        <f t="shared" si="614"/>
        <v>21500.000000000004</v>
      </c>
    </row>
    <row r="1749" spans="1:28" ht="15.75" thickBot="1" x14ac:dyDescent="0.3">
      <c r="A1749" s="556"/>
      <c r="B1749" s="550">
        <v>42395</v>
      </c>
      <c r="C1749" s="572">
        <v>53937</v>
      </c>
      <c r="D1749" s="23"/>
      <c r="E1749" s="116" t="s">
        <v>825</v>
      </c>
      <c r="F1749" s="116">
        <v>15</v>
      </c>
      <c r="G1749" s="557">
        <v>79275</v>
      </c>
      <c r="H1749" s="558" t="s">
        <v>402</v>
      </c>
      <c r="I1749" s="68">
        <v>0</v>
      </c>
      <c r="J1749" s="23"/>
      <c r="K1749" s="23"/>
      <c r="L1749" s="23"/>
      <c r="M1749" s="69"/>
      <c r="N1749" s="68">
        <v>0</v>
      </c>
      <c r="O1749" s="23"/>
      <c r="P1749" s="23"/>
      <c r="Q1749" s="23"/>
      <c r="R1749" s="23"/>
      <c r="S1749" s="23"/>
      <c r="T1749" s="69"/>
      <c r="U1749" s="291">
        <f t="shared" ref="U1749:U1751" si="625">+G1749/F1749</f>
        <v>5285</v>
      </c>
      <c r="V1749" s="121">
        <v>2500</v>
      </c>
      <c r="W1749" s="122">
        <f t="shared" si="610"/>
        <v>2785</v>
      </c>
      <c r="X1749" s="122">
        <f t="shared" si="618"/>
        <v>1542.5</v>
      </c>
      <c r="Y1749" s="122">
        <f>(U1749-5000)/2+1100</f>
        <v>1242.5</v>
      </c>
      <c r="Z1749" s="122">
        <f t="shared" si="612"/>
        <v>37500</v>
      </c>
      <c r="AA1749" s="122">
        <f t="shared" si="613"/>
        <v>23137.5</v>
      </c>
      <c r="AB1749" s="123">
        <f t="shared" si="614"/>
        <v>18637.5</v>
      </c>
    </row>
    <row r="1750" spans="1:28" ht="15.75" thickBot="1" x14ac:dyDescent="0.3">
      <c r="A1750" s="196"/>
      <c r="B1750" s="31">
        <v>42395</v>
      </c>
      <c r="C1750" s="240">
        <v>53938</v>
      </c>
      <c r="D1750" s="577"/>
      <c r="E1750" s="23" t="s">
        <v>834</v>
      </c>
      <c r="F1750" s="23">
        <v>7</v>
      </c>
      <c r="G1750" s="231">
        <v>42700</v>
      </c>
      <c r="H1750" s="23" t="s">
        <v>839</v>
      </c>
      <c r="I1750" s="577"/>
      <c r="J1750" s="23">
        <v>0</v>
      </c>
      <c r="K1750" s="23"/>
      <c r="L1750" s="23"/>
      <c r="M1750" s="69"/>
      <c r="N1750" s="68">
        <v>0</v>
      </c>
      <c r="O1750" s="23"/>
      <c r="P1750" s="23"/>
      <c r="Q1750" s="23"/>
      <c r="R1750" s="23"/>
      <c r="S1750" s="23"/>
      <c r="T1750" s="69"/>
      <c r="U1750" s="291">
        <f t="shared" si="625"/>
        <v>6100</v>
      </c>
      <c r="V1750" s="121">
        <v>2500</v>
      </c>
      <c r="W1750" s="122">
        <f t="shared" si="610"/>
        <v>3600</v>
      </c>
      <c r="X1750" s="122">
        <f t="shared" si="618"/>
        <v>2167</v>
      </c>
      <c r="Y1750" s="122">
        <f>((U1750-5000)-434)/2+1100</f>
        <v>1433</v>
      </c>
      <c r="Z1750" s="122">
        <f t="shared" si="612"/>
        <v>17500</v>
      </c>
      <c r="AA1750" s="122">
        <f t="shared" si="613"/>
        <v>15169</v>
      </c>
      <c r="AB1750" s="123">
        <f t="shared" si="614"/>
        <v>10031</v>
      </c>
    </row>
    <row r="1751" spans="1:28" ht="15.75" thickBot="1" x14ac:dyDescent="0.3">
      <c r="A1751" s="575"/>
      <c r="B1751" s="550">
        <v>42395</v>
      </c>
      <c r="C1751" s="591">
        <v>53939</v>
      </c>
      <c r="D1751" s="23"/>
      <c r="E1751" s="226" t="s">
        <v>80</v>
      </c>
      <c r="F1751" s="116">
        <v>15</v>
      </c>
      <c r="G1751" s="554">
        <f>+F1751*5100</f>
        <v>76500</v>
      </c>
      <c r="H1751" s="227" t="s">
        <v>22</v>
      </c>
      <c r="I1751" s="68">
        <v>0</v>
      </c>
      <c r="J1751" s="23"/>
      <c r="K1751" s="23"/>
      <c r="L1751" s="23"/>
      <c r="M1751" s="69"/>
      <c r="N1751" s="68">
        <v>0</v>
      </c>
      <c r="O1751" s="23"/>
      <c r="P1751" s="23"/>
      <c r="Q1751" s="23"/>
      <c r="R1751" s="23"/>
      <c r="S1751" s="23"/>
      <c r="T1751" s="69"/>
      <c r="U1751" s="292">
        <f t="shared" si="625"/>
        <v>5100</v>
      </c>
      <c r="V1751" s="124">
        <v>2500</v>
      </c>
      <c r="W1751" s="125">
        <f t="shared" si="610"/>
        <v>2600</v>
      </c>
      <c r="X1751" s="125">
        <f>+W1751-Y1751</f>
        <v>1450</v>
      </c>
      <c r="Y1751" s="125">
        <f>(U1751-5000)/2+1100</f>
        <v>1150</v>
      </c>
      <c r="Z1751" s="125">
        <f t="shared" si="612"/>
        <v>37500</v>
      </c>
      <c r="AA1751" s="125">
        <f t="shared" si="613"/>
        <v>21750</v>
      </c>
      <c r="AB1751" s="126">
        <f t="shared" si="614"/>
        <v>17250</v>
      </c>
    </row>
    <row r="1752" spans="1:28" ht="15.75" thickBot="1" x14ac:dyDescent="0.3">
      <c r="A1752" s="196"/>
      <c r="B1752" s="31">
        <v>42395</v>
      </c>
      <c r="C1752" s="240">
        <v>53940</v>
      </c>
      <c r="D1752" s="577"/>
      <c r="E1752" s="23" t="s">
        <v>713</v>
      </c>
      <c r="F1752" s="23">
        <v>8</v>
      </c>
      <c r="G1752" s="231">
        <v>48800</v>
      </c>
      <c r="H1752" s="23" t="s">
        <v>839</v>
      </c>
      <c r="I1752" s="577"/>
      <c r="J1752" s="23">
        <v>0</v>
      </c>
      <c r="K1752" s="23"/>
      <c r="L1752" s="23"/>
      <c r="M1752" s="69"/>
      <c r="N1752" s="68">
        <v>0</v>
      </c>
      <c r="O1752" s="23"/>
      <c r="P1752" s="23"/>
      <c r="Q1752" s="23"/>
      <c r="R1752" s="23"/>
      <c r="S1752" s="23"/>
      <c r="T1752" s="69"/>
      <c r="U1752" s="291">
        <f t="shared" ref="U1752:U1756" si="626">+G1752/F1752</f>
        <v>6100</v>
      </c>
      <c r="V1752" s="121">
        <v>2500</v>
      </c>
      <c r="W1752" s="122">
        <f t="shared" si="610"/>
        <v>3600</v>
      </c>
      <c r="X1752" s="122">
        <f t="shared" ref="X1752:X1780" si="627">+W1752-Y1752</f>
        <v>2167</v>
      </c>
      <c r="Y1752" s="122">
        <f>((U1752-5000)-434)/2+1100</f>
        <v>1433</v>
      </c>
      <c r="Z1752" s="122">
        <f t="shared" si="612"/>
        <v>20000</v>
      </c>
      <c r="AA1752" s="122">
        <f t="shared" si="613"/>
        <v>17336</v>
      </c>
      <c r="AB1752" s="123">
        <f t="shared" si="614"/>
        <v>11464</v>
      </c>
    </row>
    <row r="1753" spans="1:28" ht="15.75" thickBot="1" x14ac:dyDescent="0.3">
      <c r="A1753" s="196"/>
      <c r="B1753" s="31">
        <v>42395</v>
      </c>
      <c r="C1753" s="240">
        <v>53941</v>
      </c>
      <c r="D1753" s="577"/>
      <c r="E1753" s="23" t="s">
        <v>891</v>
      </c>
      <c r="F1753" s="23">
        <v>8</v>
      </c>
      <c r="G1753" s="231">
        <v>48800</v>
      </c>
      <c r="H1753" s="23" t="s">
        <v>839</v>
      </c>
      <c r="I1753" s="577"/>
      <c r="J1753" s="23">
        <v>0</v>
      </c>
      <c r="K1753" s="23"/>
      <c r="L1753" s="23"/>
      <c r="M1753" s="69"/>
      <c r="N1753" s="68">
        <v>0</v>
      </c>
      <c r="O1753" s="23"/>
      <c r="P1753" s="23"/>
      <c r="Q1753" s="23"/>
      <c r="R1753" s="23"/>
      <c r="S1753" s="23"/>
      <c r="T1753" s="69"/>
      <c r="U1753" s="291">
        <f t="shared" si="626"/>
        <v>6100</v>
      </c>
      <c r="V1753" s="121">
        <v>2500</v>
      </c>
      <c r="W1753" s="122">
        <f t="shared" ref="W1753:W1781" si="628">+U1753-V1753</f>
        <v>3600</v>
      </c>
      <c r="X1753" s="122">
        <f t="shared" si="627"/>
        <v>2167</v>
      </c>
      <c r="Y1753" s="122">
        <f>((U1753-5000)-434)/2+1100</f>
        <v>1433</v>
      </c>
      <c r="Z1753" s="122">
        <f t="shared" ref="Z1753:Z1781" si="629">+V1753*F1753</f>
        <v>20000</v>
      </c>
      <c r="AA1753" s="122">
        <f t="shared" ref="AA1753:AA1781" si="630">+X1753*F1753</f>
        <v>17336</v>
      </c>
      <c r="AB1753" s="123">
        <f t="shared" ref="AB1753:AB1781" si="631">+Y1753*F1753</f>
        <v>11464</v>
      </c>
    </row>
    <row r="1754" spans="1:28" ht="15.75" thickBot="1" x14ac:dyDescent="0.3">
      <c r="A1754" s="196"/>
      <c r="B1754" s="31">
        <v>42395</v>
      </c>
      <c r="C1754" s="240">
        <v>53942</v>
      </c>
      <c r="D1754" s="577"/>
      <c r="E1754" s="23" t="s">
        <v>894</v>
      </c>
      <c r="F1754" s="23">
        <v>8</v>
      </c>
      <c r="G1754" s="231">
        <v>48800</v>
      </c>
      <c r="H1754" s="23" t="s">
        <v>839</v>
      </c>
      <c r="I1754" s="577"/>
      <c r="J1754" s="23">
        <v>0</v>
      </c>
      <c r="K1754" s="23"/>
      <c r="L1754" s="23"/>
      <c r="M1754" s="69"/>
      <c r="N1754" s="68">
        <v>0</v>
      </c>
      <c r="O1754" s="23"/>
      <c r="P1754" s="23"/>
      <c r="Q1754" s="23"/>
      <c r="R1754" s="23"/>
      <c r="S1754" s="23"/>
      <c r="T1754" s="69"/>
      <c r="U1754" s="291">
        <f t="shared" si="626"/>
        <v>6100</v>
      </c>
      <c r="V1754" s="121">
        <v>2500</v>
      </c>
      <c r="W1754" s="122">
        <f t="shared" si="628"/>
        <v>3600</v>
      </c>
      <c r="X1754" s="122">
        <f t="shared" si="627"/>
        <v>2167</v>
      </c>
      <c r="Y1754" s="122">
        <f>((U1754-5000)-434)/2+1100</f>
        <v>1433</v>
      </c>
      <c r="Z1754" s="122">
        <f t="shared" si="629"/>
        <v>20000</v>
      </c>
      <c r="AA1754" s="122">
        <f t="shared" si="630"/>
        <v>17336</v>
      </c>
      <c r="AB1754" s="123">
        <f t="shared" si="631"/>
        <v>11464</v>
      </c>
    </row>
    <row r="1755" spans="1:28" ht="15.75" thickBot="1" x14ac:dyDescent="0.3">
      <c r="A1755" s="196"/>
      <c r="B1755" s="31">
        <v>42395</v>
      </c>
      <c r="C1755" s="240">
        <v>53943</v>
      </c>
      <c r="D1755" s="577"/>
      <c r="E1755" s="23" t="s">
        <v>893</v>
      </c>
      <c r="F1755" s="23">
        <v>8</v>
      </c>
      <c r="G1755" s="231">
        <v>48800</v>
      </c>
      <c r="H1755" s="23" t="s">
        <v>839</v>
      </c>
      <c r="I1755" s="577"/>
      <c r="J1755" s="23">
        <v>0</v>
      </c>
      <c r="K1755" s="23"/>
      <c r="L1755" s="23"/>
      <c r="M1755" s="69"/>
      <c r="N1755" s="68">
        <v>0</v>
      </c>
      <c r="O1755" s="23"/>
      <c r="P1755" s="23"/>
      <c r="Q1755" s="23"/>
      <c r="R1755" s="23"/>
      <c r="S1755" s="23"/>
      <c r="T1755" s="69"/>
      <c r="U1755" s="291">
        <f t="shared" si="626"/>
        <v>6100</v>
      </c>
      <c r="V1755" s="121">
        <v>2500</v>
      </c>
      <c r="W1755" s="122">
        <f t="shared" si="628"/>
        <v>3600</v>
      </c>
      <c r="X1755" s="122">
        <f t="shared" si="627"/>
        <v>2167</v>
      </c>
      <c r="Y1755" s="122">
        <f>((U1755-5000)-434)/2+1100</f>
        <v>1433</v>
      </c>
      <c r="Z1755" s="122">
        <f t="shared" si="629"/>
        <v>20000</v>
      </c>
      <c r="AA1755" s="122">
        <f t="shared" si="630"/>
        <v>17336</v>
      </c>
      <c r="AB1755" s="123">
        <f t="shared" si="631"/>
        <v>11464</v>
      </c>
    </row>
    <row r="1756" spans="1:28" ht="15.75" thickBot="1" x14ac:dyDescent="0.3">
      <c r="A1756" s="196"/>
      <c r="B1756" s="31">
        <v>42395</v>
      </c>
      <c r="C1756" s="240">
        <v>53944</v>
      </c>
      <c r="D1756" s="577"/>
      <c r="E1756" s="23" t="s">
        <v>835</v>
      </c>
      <c r="F1756" s="23">
        <v>15</v>
      </c>
      <c r="G1756" s="231">
        <v>91500</v>
      </c>
      <c r="H1756" s="23" t="s">
        <v>839</v>
      </c>
      <c r="I1756" s="577"/>
      <c r="J1756" s="23">
        <v>0</v>
      </c>
      <c r="K1756" s="23"/>
      <c r="L1756" s="23"/>
      <c r="M1756" s="69"/>
      <c r="N1756" s="68">
        <v>0</v>
      </c>
      <c r="O1756" s="23"/>
      <c r="P1756" s="23"/>
      <c r="Q1756" s="23"/>
      <c r="R1756" s="23"/>
      <c r="S1756" s="23"/>
      <c r="T1756" s="69"/>
      <c r="U1756" s="291">
        <f t="shared" si="626"/>
        <v>6100</v>
      </c>
      <c r="V1756" s="121">
        <v>2500</v>
      </c>
      <c r="W1756" s="122">
        <f t="shared" si="628"/>
        <v>3600</v>
      </c>
      <c r="X1756" s="122">
        <f t="shared" si="627"/>
        <v>2167</v>
      </c>
      <c r="Y1756" s="122">
        <f>((U1756-5000)-434)/2+1100</f>
        <v>1433</v>
      </c>
      <c r="Z1756" s="122">
        <f t="shared" si="629"/>
        <v>37500</v>
      </c>
      <c r="AA1756" s="122">
        <f t="shared" si="630"/>
        <v>32505</v>
      </c>
      <c r="AB1756" s="123">
        <f t="shared" si="631"/>
        <v>21495</v>
      </c>
    </row>
    <row r="1757" spans="1:28" ht="15.75" thickBot="1" x14ac:dyDescent="0.3">
      <c r="A1757" s="556"/>
      <c r="B1757" s="550">
        <v>42395</v>
      </c>
      <c r="C1757" s="572">
        <v>53945</v>
      </c>
      <c r="D1757" s="42"/>
      <c r="E1757" s="116" t="s">
        <v>848</v>
      </c>
      <c r="F1757" s="116">
        <v>15</v>
      </c>
      <c r="G1757" s="557">
        <v>79275</v>
      </c>
      <c r="H1757" s="558" t="s">
        <v>402</v>
      </c>
      <c r="I1757" s="70">
        <v>0</v>
      </c>
      <c r="J1757" s="42"/>
      <c r="K1757" s="42"/>
      <c r="L1757" s="42"/>
      <c r="M1757" s="71"/>
      <c r="N1757" s="70">
        <v>0</v>
      </c>
      <c r="O1757" s="42"/>
      <c r="P1757" s="42"/>
      <c r="Q1757" s="42"/>
      <c r="R1757" s="42"/>
      <c r="S1757" s="42"/>
      <c r="T1757" s="71"/>
      <c r="U1757" s="291">
        <f t="shared" ref="U1757:U1760" si="632">+G1757/F1757</f>
        <v>5285</v>
      </c>
      <c r="V1757" s="121">
        <v>2500</v>
      </c>
      <c r="W1757" s="122">
        <f t="shared" si="628"/>
        <v>2785</v>
      </c>
      <c r="X1757" s="122">
        <f t="shared" si="627"/>
        <v>1542.5</v>
      </c>
      <c r="Y1757" s="122">
        <f>(U1757-5000)/2+1100</f>
        <v>1242.5</v>
      </c>
      <c r="Z1757" s="122">
        <f t="shared" si="629"/>
        <v>37500</v>
      </c>
      <c r="AA1757" s="122">
        <f t="shared" si="630"/>
        <v>23137.5</v>
      </c>
      <c r="AB1757" s="123">
        <f t="shared" si="631"/>
        <v>18637.5</v>
      </c>
    </row>
    <row r="1758" spans="1:28" ht="15.75" thickBot="1" x14ac:dyDescent="0.3">
      <c r="A1758" s="196"/>
      <c r="B1758" s="597">
        <v>42396</v>
      </c>
      <c r="C1758" s="240">
        <v>53946</v>
      </c>
      <c r="D1758" s="579"/>
      <c r="E1758" s="23" t="s">
        <v>478</v>
      </c>
      <c r="F1758" s="23">
        <v>15</v>
      </c>
      <c r="G1758" s="231">
        <v>85000</v>
      </c>
      <c r="H1758" s="23" t="s">
        <v>25</v>
      </c>
      <c r="I1758" s="579">
        <v>0</v>
      </c>
      <c r="J1758" s="32"/>
      <c r="K1758" s="32"/>
      <c r="L1758" s="32"/>
      <c r="M1758" s="80"/>
      <c r="N1758" s="78">
        <v>0</v>
      </c>
      <c r="O1758" s="32"/>
      <c r="P1758" s="32"/>
      <c r="Q1758" s="32"/>
      <c r="R1758" s="32"/>
      <c r="S1758" s="32"/>
      <c r="T1758" s="80">
        <v>2253</v>
      </c>
      <c r="U1758" s="291">
        <f t="shared" si="632"/>
        <v>5666.666666666667</v>
      </c>
      <c r="V1758" s="121">
        <v>2500</v>
      </c>
      <c r="W1758" s="122">
        <f t="shared" si="628"/>
        <v>3166.666666666667</v>
      </c>
      <c r="X1758" s="122">
        <f t="shared" si="627"/>
        <v>1733.3333333333335</v>
      </c>
      <c r="Y1758" s="122">
        <f>(U1758-5000)/2+1100</f>
        <v>1433.3333333333335</v>
      </c>
      <c r="Z1758" s="122">
        <f t="shared" si="629"/>
        <v>37500</v>
      </c>
      <c r="AA1758" s="122">
        <f t="shared" si="630"/>
        <v>26000.000000000004</v>
      </c>
      <c r="AB1758" s="123">
        <f t="shared" si="631"/>
        <v>21500.000000000004</v>
      </c>
    </row>
    <row r="1759" spans="1:28" ht="15.75" thickBot="1" x14ac:dyDescent="0.3">
      <c r="A1759" s="196"/>
      <c r="B1759" s="597">
        <v>42396</v>
      </c>
      <c r="C1759" s="240">
        <v>53947</v>
      </c>
      <c r="D1759" s="577"/>
      <c r="E1759" s="23" t="s">
        <v>172</v>
      </c>
      <c r="F1759" s="23">
        <v>7</v>
      </c>
      <c r="G1759" s="231">
        <v>39662</v>
      </c>
      <c r="H1759" s="23" t="s">
        <v>25</v>
      </c>
      <c r="I1759" s="577">
        <v>0</v>
      </c>
      <c r="J1759" s="23"/>
      <c r="K1759" s="23"/>
      <c r="L1759" s="23"/>
      <c r="M1759" s="69"/>
      <c r="N1759" s="68"/>
      <c r="O1759" s="23">
        <v>0</v>
      </c>
      <c r="P1759" s="23"/>
      <c r="Q1759" s="23"/>
      <c r="R1759" s="23"/>
      <c r="S1759" s="23"/>
      <c r="T1759" s="69">
        <v>2254</v>
      </c>
      <c r="U1759" s="291">
        <f t="shared" si="632"/>
        <v>5666</v>
      </c>
      <c r="V1759" s="121">
        <v>2500</v>
      </c>
      <c r="W1759" s="122">
        <f t="shared" si="628"/>
        <v>3166</v>
      </c>
      <c r="X1759" s="122">
        <f t="shared" si="627"/>
        <v>1733</v>
      </c>
      <c r="Y1759" s="122">
        <f>(U1759-5000)/2+1100</f>
        <v>1433</v>
      </c>
      <c r="Z1759" s="122">
        <f t="shared" si="629"/>
        <v>17500</v>
      </c>
      <c r="AA1759" s="122">
        <f t="shared" si="630"/>
        <v>12131</v>
      </c>
      <c r="AB1759" s="123">
        <f t="shared" si="631"/>
        <v>10031</v>
      </c>
    </row>
    <row r="1760" spans="1:28" ht="15.75" thickBot="1" x14ac:dyDescent="0.3">
      <c r="A1760" s="311"/>
      <c r="B1760" s="362">
        <v>42396</v>
      </c>
      <c r="C1760" s="350">
        <v>53948</v>
      </c>
      <c r="D1760" s="577"/>
      <c r="E1760" s="32" t="s">
        <v>834</v>
      </c>
      <c r="F1760" s="24">
        <v>7</v>
      </c>
      <c r="G1760" s="234">
        <v>42700</v>
      </c>
      <c r="H1760" s="32" t="s">
        <v>839</v>
      </c>
      <c r="I1760" s="577"/>
      <c r="J1760" s="23">
        <v>0</v>
      </c>
      <c r="K1760" s="23"/>
      <c r="L1760" s="23"/>
      <c r="M1760" s="69"/>
      <c r="N1760" s="68"/>
      <c r="O1760" s="23">
        <v>0</v>
      </c>
      <c r="P1760" s="23"/>
      <c r="Q1760" s="23"/>
      <c r="R1760" s="23"/>
      <c r="S1760" s="23"/>
      <c r="T1760" s="69"/>
      <c r="U1760" s="291">
        <f t="shared" si="632"/>
        <v>6100</v>
      </c>
      <c r="V1760" s="121">
        <v>2500</v>
      </c>
      <c r="W1760" s="122">
        <f t="shared" si="628"/>
        <v>3600</v>
      </c>
      <c r="X1760" s="122">
        <f t="shared" si="627"/>
        <v>2167</v>
      </c>
      <c r="Y1760" s="122">
        <f>((U1760-5000)-434)/2+1100</f>
        <v>1433</v>
      </c>
      <c r="Z1760" s="122">
        <f t="shared" si="629"/>
        <v>17500</v>
      </c>
      <c r="AA1760" s="122">
        <f t="shared" si="630"/>
        <v>15169</v>
      </c>
      <c r="AB1760" s="123">
        <f t="shared" si="631"/>
        <v>10031</v>
      </c>
    </row>
    <row r="1761" spans="1:28" ht="15.75" thickBot="1" x14ac:dyDescent="0.3">
      <c r="A1761" s="556"/>
      <c r="B1761" s="551">
        <v>42396</v>
      </c>
      <c r="C1761" s="572">
        <v>53949</v>
      </c>
      <c r="D1761" s="23"/>
      <c r="E1761" s="116" t="s">
        <v>825</v>
      </c>
      <c r="F1761" s="116">
        <v>15</v>
      </c>
      <c r="G1761" s="557">
        <v>79275</v>
      </c>
      <c r="H1761" s="558" t="s">
        <v>402</v>
      </c>
      <c r="I1761" s="68">
        <v>0</v>
      </c>
      <c r="J1761" s="23"/>
      <c r="K1761" s="23"/>
      <c r="L1761" s="23"/>
      <c r="M1761" s="69"/>
      <c r="N1761" s="68"/>
      <c r="O1761" s="23">
        <v>0</v>
      </c>
      <c r="P1761" s="23"/>
      <c r="Q1761" s="23"/>
      <c r="R1761" s="23"/>
      <c r="S1761" s="23"/>
      <c r="T1761" s="69"/>
      <c r="U1761" s="291">
        <f t="shared" ref="U1761:U1766" si="633">+G1761/F1761</f>
        <v>5285</v>
      </c>
      <c r="V1761" s="121">
        <v>2500</v>
      </c>
      <c r="W1761" s="122">
        <f t="shared" si="628"/>
        <v>2785</v>
      </c>
      <c r="X1761" s="122">
        <f t="shared" si="627"/>
        <v>1542.5</v>
      </c>
      <c r="Y1761" s="122">
        <f>(U1761-5000)/2+1100</f>
        <v>1242.5</v>
      </c>
      <c r="Z1761" s="122">
        <f t="shared" si="629"/>
        <v>37500</v>
      </c>
      <c r="AA1761" s="122">
        <f t="shared" si="630"/>
        <v>23137.5</v>
      </c>
      <c r="AB1761" s="123">
        <f t="shared" si="631"/>
        <v>18637.5</v>
      </c>
    </row>
    <row r="1762" spans="1:28" ht="15.75" thickBot="1" x14ac:dyDescent="0.3">
      <c r="A1762" s="196"/>
      <c r="B1762" s="597">
        <v>42396</v>
      </c>
      <c r="C1762" s="240">
        <v>53950</v>
      </c>
      <c r="D1762" s="577"/>
      <c r="E1762" s="23" t="s">
        <v>891</v>
      </c>
      <c r="F1762" s="16">
        <v>8</v>
      </c>
      <c r="G1762" s="231">
        <v>48800</v>
      </c>
      <c r="H1762" s="23" t="s">
        <v>839</v>
      </c>
      <c r="I1762" s="577"/>
      <c r="J1762" s="23">
        <v>0</v>
      </c>
      <c r="K1762" s="23"/>
      <c r="L1762" s="23"/>
      <c r="M1762" s="69"/>
      <c r="N1762" s="68"/>
      <c r="O1762" s="23">
        <v>0</v>
      </c>
      <c r="P1762" s="23"/>
      <c r="Q1762" s="23"/>
      <c r="R1762" s="23"/>
      <c r="S1762" s="23"/>
      <c r="T1762" s="69"/>
      <c r="U1762" s="291">
        <f t="shared" si="633"/>
        <v>6100</v>
      </c>
      <c r="V1762" s="121">
        <v>2500</v>
      </c>
      <c r="W1762" s="122">
        <f t="shared" si="628"/>
        <v>3600</v>
      </c>
      <c r="X1762" s="122">
        <f t="shared" si="627"/>
        <v>2167</v>
      </c>
      <c r="Y1762" s="122">
        <f>((U1762-5000)-434)/2+1100</f>
        <v>1433</v>
      </c>
      <c r="Z1762" s="122">
        <f t="shared" si="629"/>
        <v>20000</v>
      </c>
      <c r="AA1762" s="122">
        <f t="shared" si="630"/>
        <v>17336</v>
      </c>
      <c r="AB1762" s="123">
        <f t="shared" si="631"/>
        <v>11464</v>
      </c>
    </row>
    <row r="1763" spans="1:28" ht="15.75" thickBot="1" x14ac:dyDescent="0.3">
      <c r="A1763" s="196"/>
      <c r="B1763" s="597">
        <v>42396</v>
      </c>
      <c r="C1763" s="240">
        <v>53951</v>
      </c>
      <c r="D1763" s="577"/>
      <c r="E1763" s="23" t="s">
        <v>894</v>
      </c>
      <c r="F1763" s="16">
        <v>8</v>
      </c>
      <c r="G1763" s="231">
        <v>48800</v>
      </c>
      <c r="H1763" s="23" t="s">
        <v>839</v>
      </c>
      <c r="I1763" s="577"/>
      <c r="J1763" s="23">
        <v>0</v>
      </c>
      <c r="K1763" s="23"/>
      <c r="L1763" s="23"/>
      <c r="M1763" s="69"/>
      <c r="N1763" s="68"/>
      <c r="O1763" s="23">
        <v>0</v>
      </c>
      <c r="P1763" s="23"/>
      <c r="Q1763" s="23"/>
      <c r="R1763" s="23"/>
      <c r="S1763" s="23"/>
      <c r="T1763" s="69"/>
      <c r="U1763" s="291">
        <f t="shared" si="633"/>
        <v>6100</v>
      </c>
      <c r="V1763" s="121">
        <v>2500</v>
      </c>
      <c r="W1763" s="122">
        <f t="shared" si="628"/>
        <v>3600</v>
      </c>
      <c r="X1763" s="122">
        <f t="shared" si="627"/>
        <v>2167</v>
      </c>
      <c r="Y1763" s="122">
        <f>((U1763-5000)-434)/2+1100</f>
        <v>1433</v>
      </c>
      <c r="Z1763" s="122">
        <f t="shared" si="629"/>
        <v>20000</v>
      </c>
      <c r="AA1763" s="122">
        <f t="shared" si="630"/>
        <v>17336</v>
      </c>
      <c r="AB1763" s="123">
        <f t="shared" si="631"/>
        <v>11464</v>
      </c>
    </row>
    <row r="1764" spans="1:28" ht="15.75" thickBot="1" x14ac:dyDescent="0.3">
      <c r="A1764" s="196"/>
      <c r="B1764" s="597">
        <v>42396</v>
      </c>
      <c r="C1764" s="240">
        <v>53952</v>
      </c>
      <c r="D1764" s="577"/>
      <c r="E1764" s="23" t="s">
        <v>835</v>
      </c>
      <c r="F1764" s="16">
        <v>15</v>
      </c>
      <c r="G1764" s="231">
        <v>91500</v>
      </c>
      <c r="H1764" s="23" t="s">
        <v>839</v>
      </c>
      <c r="I1764" s="577"/>
      <c r="J1764" s="23">
        <v>0</v>
      </c>
      <c r="K1764" s="23"/>
      <c r="L1764" s="23"/>
      <c r="M1764" s="69"/>
      <c r="N1764" s="68"/>
      <c r="O1764" s="23">
        <v>0</v>
      </c>
      <c r="P1764" s="23"/>
      <c r="Q1764" s="23"/>
      <c r="R1764" s="23"/>
      <c r="S1764" s="23"/>
      <c r="T1764" s="69"/>
      <c r="U1764" s="291">
        <f t="shared" si="633"/>
        <v>6100</v>
      </c>
      <c r="V1764" s="121">
        <v>2500</v>
      </c>
      <c r="W1764" s="122">
        <f t="shared" si="628"/>
        <v>3600</v>
      </c>
      <c r="X1764" s="122">
        <f t="shared" si="627"/>
        <v>2167</v>
      </c>
      <c r="Y1764" s="122">
        <f>((U1764-5000)-434)/2+1100</f>
        <v>1433</v>
      </c>
      <c r="Z1764" s="122">
        <f t="shared" si="629"/>
        <v>37500</v>
      </c>
      <c r="AA1764" s="122">
        <f t="shared" si="630"/>
        <v>32505</v>
      </c>
      <c r="AB1764" s="123">
        <f t="shared" si="631"/>
        <v>21495</v>
      </c>
    </row>
    <row r="1765" spans="1:28" ht="15.75" thickBot="1" x14ac:dyDescent="0.3">
      <c r="A1765" s="196"/>
      <c r="B1765" s="597">
        <v>42396</v>
      </c>
      <c r="C1765" s="240">
        <v>53953</v>
      </c>
      <c r="D1765" s="577"/>
      <c r="E1765" s="23" t="s">
        <v>836</v>
      </c>
      <c r="F1765" s="16">
        <v>8</v>
      </c>
      <c r="G1765" s="231">
        <v>48800</v>
      </c>
      <c r="H1765" s="23" t="s">
        <v>839</v>
      </c>
      <c r="I1765" s="577"/>
      <c r="J1765" s="23">
        <v>0</v>
      </c>
      <c r="K1765" s="23"/>
      <c r="L1765" s="23"/>
      <c r="M1765" s="69"/>
      <c r="N1765" s="68"/>
      <c r="O1765" s="23">
        <v>0</v>
      </c>
      <c r="P1765" s="23"/>
      <c r="Q1765" s="23"/>
      <c r="R1765" s="23"/>
      <c r="S1765" s="23"/>
      <c r="T1765" s="69"/>
      <c r="U1765" s="291">
        <f t="shared" si="633"/>
        <v>6100</v>
      </c>
      <c r="V1765" s="121">
        <v>2500</v>
      </c>
      <c r="W1765" s="122">
        <f t="shared" si="628"/>
        <v>3600</v>
      </c>
      <c r="X1765" s="122">
        <f t="shared" si="627"/>
        <v>2167</v>
      </c>
      <c r="Y1765" s="122">
        <f>((U1765-5000)-434)/2+1100</f>
        <v>1433</v>
      </c>
      <c r="Z1765" s="122">
        <f t="shared" si="629"/>
        <v>20000</v>
      </c>
      <c r="AA1765" s="122">
        <f t="shared" si="630"/>
        <v>17336</v>
      </c>
      <c r="AB1765" s="123">
        <f t="shared" si="631"/>
        <v>11464</v>
      </c>
    </row>
    <row r="1766" spans="1:28" ht="15.75" thickBot="1" x14ac:dyDescent="0.3">
      <c r="A1766" s="196"/>
      <c r="B1766" s="597">
        <v>42396</v>
      </c>
      <c r="C1766" s="240">
        <v>53954</v>
      </c>
      <c r="D1766" s="577"/>
      <c r="E1766" s="23" t="s">
        <v>893</v>
      </c>
      <c r="F1766" s="16">
        <v>8</v>
      </c>
      <c r="G1766" s="231">
        <v>48800</v>
      </c>
      <c r="H1766" s="23" t="s">
        <v>839</v>
      </c>
      <c r="I1766" s="577"/>
      <c r="J1766" s="23">
        <v>0</v>
      </c>
      <c r="K1766" s="23"/>
      <c r="L1766" s="23"/>
      <c r="M1766" s="69"/>
      <c r="N1766" s="68"/>
      <c r="O1766" s="23">
        <v>0</v>
      </c>
      <c r="P1766" s="23"/>
      <c r="Q1766" s="23"/>
      <c r="R1766" s="23"/>
      <c r="S1766" s="23"/>
      <c r="T1766" s="69"/>
      <c r="U1766" s="291">
        <f t="shared" si="633"/>
        <v>6100</v>
      </c>
      <c r="V1766" s="121">
        <v>2500</v>
      </c>
      <c r="W1766" s="122">
        <f t="shared" si="628"/>
        <v>3600</v>
      </c>
      <c r="X1766" s="122">
        <f t="shared" si="627"/>
        <v>2167</v>
      </c>
      <c r="Y1766" s="122">
        <f>((U1766-5000)-434)/2+1100</f>
        <v>1433</v>
      </c>
      <c r="Z1766" s="122">
        <f t="shared" si="629"/>
        <v>20000</v>
      </c>
      <c r="AA1766" s="122">
        <f t="shared" si="630"/>
        <v>17336</v>
      </c>
      <c r="AB1766" s="123">
        <f t="shared" si="631"/>
        <v>11464</v>
      </c>
    </row>
    <row r="1767" spans="1:28" ht="15.75" thickBot="1" x14ac:dyDescent="0.3">
      <c r="A1767" s="311"/>
      <c r="B1767" s="362">
        <v>42396</v>
      </c>
      <c r="C1767" s="572">
        <v>53955</v>
      </c>
      <c r="D1767" s="23"/>
      <c r="E1767" s="32" t="s">
        <v>848</v>
      </c>
      <c r="F1767" s="32">
        <v>15</v>
      </c>
      <c r="G1767" s="234">
        <v>79275</v>
      </c>
      <c r="H1767" s="77" t="s">
        <v>402</v>
      </c>
      <c r="I1767" s="68">
        <v>0</v>
      </c>
      <c r="J1767" s="23"/>
      <c r="K1767" s="23"/>
      <c r="L1767" s="23"/>
      <c r="M1767" s="69"/>
      <c r="N1767" s="68">
        <v>0</v>
      </c>
      <c r="O1767" s="23"/>
      <c r="P1767" s="23"/>
      <c r="Q1767" s="23"/>
      <c r="R1767" s="23"/>
      <c r="S1767" s="23"/>
      <c r="T1767" s="69"/>
      <c r="U1767" s="291">
        <f t="shared" ref="U1767:U1773" si="634">+G1767/F1767</f>
        <v>5285</v>
      </c>
      <c r="V1767" s="121">
        <v>2500</v>
      </c>
      <c r="W1767" s="122">
        <f t="shared" si="628"/>
        <v>2785</v>
      </c>
      <c r="X1767" s="122">
        <f t="shared" si="627"/>
        <v>1542.5</v>
      </c>
      <c r="Y1767" s="122">
        <f>(U1767-5000)/2+1100</f>
        <v>1242.5</v>
      </c>
      <c r="Z1767" s="122">
        <f t="shared" si="629"/>
        <v>37500</v>
      </c>
      <c r="AA1767" s="122">
        <f t="shared" si="630"/>
        <v>23137.5</v>
      </c>
      <c r="AB1767" s="123">
        <f t="shared" si="631"/>
        <v>18637.5</v>
      </c>
    </row>
    <row r="1768" spans="1:28" ht="15.75" thickBot="1" x14ac:dyDescent="0.3">
      <c r="A1768" s="339"/>
      <c r="B1768" s="551">
        <v>42396</v>
      </c>
      <c r="C1768" s="544">
        <v>53956</v>
      </c>
      <c r="D1768" s="23"/>
      <c r="E1768" s="94" t="s">
        <v>825</v>
      </c>
      <c r="F1768" s="94">
        <v>15</v>
      </c>
      <c r="G1768" s="232">
        <v>79275</v>
      </c>
      <c r="H1768" s="106" t="s">
        <v>402</v>
      </c>
      <c r="I1768" s="68">
        <v>0</v>
      </c>
      <c r="J1768" s="23"/>
      <c r="K1768" s="23"/>
      <c r="L1768" s="23"/>
      <c r="M1768" s="69"/>
      <c r="N1768" s="68">
        <v>0</v>
      </c>
      <c r="O1768" s="23"/>
      <c r="P1768" s="23"/>
      <c r="Q1768" s="23"/>
      <c r="R1768" s="23"/>
      <c r="S1768" s="23"/>
      <c r="T1768" s="69"/>
      <c r="U1768" s="291">
        <f t="shared" si="634"/>
        <v>5285</v>
      </c>
      <c r="V1768" s="121">
        <v>2500</v>
      </c>
      <c r="W1768" s="122">
        <f t="shared" si="628"/>
        <v>2785</v>
      </c>
      <c r="X1768" s="122">
        <f t="shared" si="627"/>
        <v>1542.5</v>
      </c>
      <c r="Y1768" s="122">
        <f>(U1768-5000)/2+1100</f>
        <v>1242.5</v>
      </c>
      <c r="Z1768" s="122">
        <f t="shared" si="629"/>
        <v>37500</v>
      </c>
      <c r="AA1768" s="122">
        <f t="shared" si="630"/>
        <v>23137.5</v>
      </c>
      <c r="AB1768" s="123">
        <f t="shared" si="631"/>
        <v>18637.5</v>
      </c>
    </row>
    <row r="1769" spans="1:28" ht="15.75" thickBot="1" x14ac:dyDescent="0.3">
      <c r="A1769" s="196"/>
      <c r="B1769" s="597">
        <v>42396</v>
      </c>
      <c r="C1769" s="240">
        <v>53957</v>
      </c>
      <c r="D1769" s="577"/>
      <c r="E1769" s="23" t="s">
        <v>713</v>
      </c>
      <c r="F1769" s="16">
        <v>8</v>
      </c>
      <c r="G1769" s="231">
        <v>48800</v>
      </c>
      <c r="H1769" s="23" t="s">
        <v>839</v>
      </c>
      <c r="I1769" s="577"/>
      <c r="J1769" s="23">
        <v>0</v>
      </c>
      <c r="K1769" s="23"/>
      <c r="L1769" s="23"/>
      <c r="M1769" s="69"/>
      <c r="N1769" s="68">
        <v>0</v>
      </c>
      <c r="O1769" s="23"/>
      <c r="P1769" s="23"/>
      <c r="Q1769" s="23"/>
      <c r="R1769" s="23"/>
      <c r="S1769" s="23"/>
      <c r="T1769" s="69"/>
      <c r="U1769" s="291">
        <f t="shared" si="634"/>
        <v>6100</v>
      </c>
      <c r="V1769" s="121">
        <v>2500</v>
      </c>
      <c r="W1769" s="122">
        <f t="shared" si="628"/>
        <v>3600</v>
      </c>
      <c r="X1769" s="122">
        <f t="shared" si="627"/>
        <v>2167</v>
      </c>
      <c r="Y1769" s="122">
        <f>((U1769-5000)-434)/2+1100</f>
        <v>1433</v>
      </c>
      <c r="Z1769" s="122">
        <f t="shared" si="629"/>
        <v>20000</v>
      </c>
      <c r="AA1769" s="122">
        <f t="shared" si="630"/>
        <v>17336</v>
      </c>
      <c r="AB1769" s="123">
        <f t="shared" si="631"/>
        <v>11464</v>
      </c>
    </row>
    <row r="1770" spans="1:28" ht="15.75" thickBot="1" x14ac:dyDescent="0.3">
      <c r="A1770" s="196"/>
      <c r="B1770" s="597">
        <v>42396</v>
      </c>
      <c r="C1770" s="240">
        <v>53958</v>
      </c>
      <c r="D1770" s="577"/>
      <c r="E1770" s="23" t="s">
        <v>713</v>
      </c>
      <c r="F1770" s="16">
        <v>7</v>
      </c>
      <c r="G1770" s="231">
        <v>42700</v>
      </c>
      <c r="H1770" s="23" t="s">
        <v>839</v>
      </c>
      <c r="I1770" s="577"/>
      <c r="J1770" s="23">
        <v>0</v>
      </c>
      <c r="K1770" s="23"/>
      <c r="L1770" s="23"/>
      <c r="M1770" s="69"/>
      <c r="N1770" s="68">
        <v>0</v>
      </c>
      <c r="O1770" s="23"/>
      <c r="P1770" s="23"/>
      <c r="Q1770" s="23"/>
      <c r="R1770" s="23"/>
      <c r="S1770" s="23"/>
      <c r="T1770" s="69"/>
      <c r="U1770" s="291">
        <f t="shared" si="634"/>
        <v>6100</v>
      </c>
      <c r="V1770" s="121">
        <v>2500</v>
      </c>
      <c r="W1770" s="122">
        <f t="shared" si="628"/>
        <v>3600</v>
      </c>
      <c r="X1770" s="122">
        <f t="shared" si="627"/>
        <v>2167</v>
      </c>
      <c r="Y1770" s="122">
        <f>((U1770-5000)-434)/2+1100</f>
        <v>1433</v>
      </c>
      <c r="Z1770" s="122">
        <f t="shared" si="629"/>
        <v>17500</v>
      </c>
      <c r="AA1770" s="122">
        <f t="shared" si="630"/>
        <v>15169</v>
      </c>
      <c r="AB1770" s="123">
        <f t="shared" si="631"/>
        <v>10031</v>
      </c>
    </row>
    <row r="1771" spans="1:28" ht="15.75" thickBot="1" x14ac:dyDescent="0.3">
      <c r="A1771" s="196"/>
      <c r="B1771" s="597">
        <v>42396</v>
      </c>
      <c r="C1771" s="240">
        <v>53959</v>
      </c>
      <c r="D1771" s="577"/>
      <c r="E1771" s="23" t="s">
        <v>834</v>
      </c>
      <c r="F1771" s="16">
        <v>8</v>
      </c>
      <c r="G1771" s="231">
        <v>48800</v>
      </c>
      <c r="H1771" s="23" t="s">
        <v>839</v>
      </c>
      <c r="I1771" s="577"/>
      <c r="J1771" s="23">
        <v>0</v>
      </c>
      <c r="K1771" s="23"/>
      <c r="L1771" s="23"/>
      <c r="M1771" s="69"/>
      <c r="N1771" s="68">
        <v>0</v>
      </c>
      <c r="O1771" s="23"/>
      <c r="P1771" s="23"/>
      <c r="Q1771" s="23"/>
      <c r="R1771" s="23"/>
      <c r="S1771" s="23"/>
      <c r="T1771" s="69"/>
      <c r="U1771" s="291">
        <f t="shared" si="634"/>
        <v>6100</v>
      </c>
      <c r="V1771" s="121">
        <v>2500</v>
      </c>
      <c r="W1771" s="122">
        <f t="shared" si="628"/>
        <v>3600</v>
      </c>
      <c r="X1771" s="122">
        <f t="shared" si="627"/>
        <v>2167</v>
      </c>
      <c r="Y1771" s="122">
        <f>((U1771-5000)-434)/2+1100</f>
        <v>1433</v>
      </c>
      <c r="Z1771" s="122">
        <f t="shared" si="629"/>
        <v>20000</v>
      </c>
      <c r="AA1771" s="122">
        <f t="shared" si="630"/>
        <v>17336</v>
      </c>
      <c r="AB1771" s="123">
        <f t="shared" si="631"/>
        <v>11464</v>
      </c>
    </row>
    <row r="1772" spans="1:28" ht="15.75" thickBot="1" x14ac:dyDescent="0.3">
      <c r="A1772" s="196"/>
      <c r="B1772" s="597">
        <v>42396</v>
      </c>
      <c r="C1772" s="240">
        <v>53960</v>
      </c>
      <c r="D1772" s="577"/>
      <c r="E1772" s="23" t="s">
        <v>891</v>
      </c>
      <c r="F1772" s="16">
        <v>8</v>
      </c>
      <c r="G1772" s="231">
        <v>48800</v>
      </c>
      <c r="H1772" s="23" t="s">
        <v>839</v>
      </c>
      <c r="I1772" s="577"/>
      <c r="J1772" s="23">
        <v>0</v>
      </c>
      <c r="K1772" s="23"/>
      <c r="L1772" s="23"/>
      <c r="M1772" s="69"/>
      <c r="N1772" s="68">
        <v>0</v>
      </c>
      <c r="O1772" s="23"/>
      <c r="P1772" s="23"/>
      <c r="Q1772" s="23"/>
      <c r="R1772" s="23"/>
      <c r="S1772" s="23"/>
      <c r="T1772" s="69"/>
      <c r="U1772" s="291">
        <f t="shared" si="634"/>
        <v>6100</v>
      </c>
      <c r="V1772" s="121">
        <v>2500</v>
      </c>
      <c r="W1772" s="122">
        <f t="shared" si="628"/>
        <v>3600</v>
      </c>
      <c r="X1772" s="122">
        <f t="shared" si="627"/>
        <v>2167</v>
      </c>
      <c r="Y1772" s="122">
        <f>((U1772-5000)-434)/2+1100</f>
        <v>1433</v>
      </c>
      <c r="Z1772" s="122">
        <f t="shared" si="629"/>
        <v>20000</v>
      </c>
      <c r="AA1772" s="122">
        <f t="shared" si="630"/>
        <v>17336</v>
      </c>
      <c r="AB1772" s="123">
        <f t="shared" si="631"/>
        <v>11464</v>
      </c>
    </row>
    <row r="1773" spans="1:28" ht="15.75" thickBot="1" x14ac:dyDescent="0.3">
      <c r="A1773" s="339"/>
      <c r="B1773" s="552">
        <v>42396</v>
      </c>
      <c r="C1773" s="544">
        <v>53961</v>
      </c>
      <c r="D1773" s="577"/>
      <c r="E1773" s="94" t="s">
        <v>894</v>
      </c>
      <c r="F1773" s="56">
        <v>8</v>
      </c>
      <c r="G1773" s="232">
        <v>48800</v>
      </c>
      <c r="H1773" s="94" t="s">
        <v>839</v>
      </c>
      <c r="I1773" s="577"/>
      <c r="J1773" s="23">
        <v>0</v>
      </c>
      <c r="K1773" s="23"/>
      <c r="L1773" s="23"/>
      <c r="M1773" s="69"/>
      <c r="N1773" s="68">
        <v>0</v>
      </c>
      <c r="O1773" s="23"/>
      <c r="P1773" s="23"/>
      <c r="Q1773" s="23"/>
      <c r="R1773" s="23"/>
      <c r="S1773" s="23"/>
      <c r="T1773" s="69"/>
      <c r="U1773" s="291">
        <f t="shared" si="634"/>
        <v>6100</v>
      </c>
      <c r="V1773" s="121">
        <v>2500</v>
      </c>
      <c r="W1773" s="122">
        <f t="shared" si="628"/>
        <v>3600</v>
      </c>
      <c r="X1773" s="122">
        <f t="shared" si="627"/>
        <v>2167</v>
      </c>
      <c r="Y1773" s="122">
        <f>((U1773-5000)-434)/2+1100</f>
        <v>1433</v>
      </c>
      <c r="Z1773" s="122">
        <f t="shared" si="629"/>
        <v>20000</v>
      </c>
      <c r="AA1773" s="122">
        <f t="shared" si="630"/>
        <v>17336</v>
      </c>
      <c r="AB1773" s="123">
        <f t="shared" si="631"/>
        <v>11464</v>
      </c>
    </row>
    <row r="1774" spans="1:28" ht="15.75" thickBot="1" x14ac:dyDescent="0.3">
      <c r="A1774" s="196"/>
      <c r="B1774" s="597">
        <v>42396</v>
      </c>
      <c r="C1774" s="240">
        <v>53962</v>
      </c>
      <c r="D1774" s="577"/>
      <c r="E1774" s="23" t="s">
        <v>873</v>
      </c>
      <c r="F1774" s="23">
        <v>7</v>
      </c>
      <c r="G1774" s="231">
        <v>39662</v>
      </c>
      <c r="H1774" s="23" t="s">
        <v>25</v>
      </c>
      <c r="I1774" s="577">
        <v>0</v>
      </c>
      <c r="J1774" s="23"/>
      <c r="K1774" s="23"/>
      <c r="L1774" s="23"/>
      <c r="M1774" s="69"/>
      <c r="N1774" s="68">
        <v>0</v>
      </c>
      <c r="O1774" s="23"/>
      <c r="P1774" s="23"/>
      <c r="Q1774" s="23"/>
      <c r="R1774" s="23"/>
      <c r="S1774" s="23"/>
      <c r="T1774" s="69">
        <v>2256</v>
      </c>
      <c r="U1774" s="291">
        <f t="shared" ref="U1774:U1775" si="635">+G1774/F1774</f>
        <v>5666</v>
      </c>
      <c r="V1774" s="121">
        <v>2500</v>
      </c>
      <c r="W1774" s="122">
        <f t="shared" si="628"/>
        <v>3166</v>
      </c>
      <c r="X1774" s="122">
        <f t="shared" si="627"/>
        <v>1733</v>
      </c>
      <c r="Y1774" s="122">
        <f>(U1774-5000)/2+1100</f>
        <v>1433</v>
      </c>
      <c r="Z1774" s="122">
        <f t="shared" si="629"/>
        <v>17500</v>
      </c>
      <c r="AA1774" s="122">
        <f t="shared" si="630"/>
        <v>12131</v>
      </c>
      <c r="AB1774" s="123">
        <f t="shared" si="631"/>
        <v>10031</v>
      </c>
    </row>
    <row r="1775" spans="1:28" ht="15.75" thickBot="1" x14ac:dyDescent="0.3">
      <c r="A1775" s="556"/>
      <c r="B1775" s="551">
        <v>42396</v>
      </c>
      <c r="C1775" s="572">
        <v>53963</v>
      </c>
      <c r="D1775" s="577"/>
      <c r="E1775" s="116" t="s">
        <v>907</v>
      </c>
      <c r="F1775" s="233">
        <v>8</v>
      </c>
      <c r="G1775" s="557">
        <v>48800</v>
      </c>
      <c r="H1775" s="116" t="s">
        <v>839</v>
      </c>
      <c r="I1775" s="577"/>
      <c r="J1775" s="23">
        <v>0</v>
      </c>
      <c r="K1775" s="23"/>
      <c r="L1775" s="23"/>
      <c r="M1775" s="69"/>
      <c r="N1775" s="68">
        <v>0</v>
      </c>
      <c r="O1775" s="23"/>
      <c r="P1775" s="23"/>
      <c r="Q1775" s="23"/>
      <c r="R1775" s="23"/>
      <c r="S1775" s="23"/>
      <c r="T1775" s="69"/>
      <c r="U1775" s="291">
        <f t="shared" si="635"/>
        <v>6100</v>
      </c>
      <c r="V1775" s="121">
        <v>2500</v>
      </c>
      <c r="W1775" s="122">
        <f t="shared" si="628"/>
        <v>3600</v>
      </c>
      <c r="X1775" s="122">
        <f t="shared" si="627"/>
        <v>2167</v>
      </c>
      <c r="Y1775" s="122">
        <f>((U1775-5000)-434)/2+1100</f>
        <v>1433</v>
      </c>
      <c r="Z1775" s="122">
        <f t="shared" si="629"/>
        <v>20000</v>
      </c>
      <c r="AA1775" s="122">
        <f t="shared" si="630"/>
        <v>17336</v>
      </c>
      <c r="AB1775" s="123">
        <f t="shared" si="631"/>
        <v>11464</v>
      </c>
    </row>
    <row r="1776" spans="1:28" ht="15.75" thickBot="1" x14ac:dyDescent="0.3">
      <c r="A1776" s="196"/>
      <c r="B1776" s="597">
        <v>42396</v>
      </c>
      <c r="C1776" s="240">
        <v>53964</v>
      </c>
      <c r="D1776" s="577"/>
      <c r="E1776" s="23" t="s">
        <v>172</v>
      </c>
      <c r="F1776" s="23">
        <v>7</v>
      </c>
      <c r="G1776" s="231">
        <v>39662</v>
      </c>
      <c r="H1776" s="23" t="s">
        <v>25</v>
      </c>
      <c r="I1776" s="577">
        <v>0</v>
      </c>
      <c r="J1776" s="23"/>
      <c r="K1776" s="23"/>
      <c r="L1776" s="23"/>
      <c r="M1776" s="69"/>
      <c r="N1776" s="68">
        <v>0</v>
      </c>
      <c r="O1776" s="23"/>
      <c r="P1776" s="23"/>
      <c r="Q1776" s="23"/>
      <c r="R1776" s="23"/>
      <c r="S1776" s="23"/>
      <c r="T1776" s="69">
        <v>2257</v>
      </c>
      <c r="U1776" s="291">
        <f t="shared" ref="U1776:U1777" si="636">+G1776/F1776</f>
        <v>5666</v>
      </c>
      <c r="V1776" s="121">
        <v>2500</v>
      </c>
      <c r="W1776" s="122">
        <f t="shared" si="628"/>
        <v>3166</v>
      </c>
      <c r="X1776" s="122">
        <f t="shared" si="627"/>
        <v>1733</v>
      </c>
      <c r="Y1776" s="122">
        <f>(U1776-5000)/2+1100</f>
        <v>1433</v>
      </c>
      <c r="Z1776" s="122">
        <f t="shared" si="629"/>
        <v>17500</v>
      </c>
      <c r="AA1776" s="122">
        <f t="shared" si="630"/>
        <v>12131</v>
      </c>
      <c r="AB1776" s="123">
        <f t="shared" si="631"/>
        <v>10031</v>
      </c>
    </row>
    <row r="1777" spans="1:28" ht="15.75" thickBot="1" x14ac:dyDescent="0.3">
      <c r="A1777" s="311"/>
      <c r="B1777" s="362">
        <v>42396</v>
      </c>
      <c r="C1777" s="350">
        <v>53965</v>
      </c>
      <c r="D1777" s="577"/>
      <c r="E1777" s="32" t="s">
        <v>835</v>
      </c>
      <c r="F1777" s="24">
        <v>15</v>
      </c>
      <c r="G1777" s="234">
        <v>91500</v>
      </c>
      <c r="H1777" s="32" t="s">
        <v>839</v>
      </c>
      <c r="I1777" s="577"/>
      <c r="J1777" s="23">
        <v>0</v>
      </c>
      <c r="K1777" s="23"/>
      <c r="L1777" s="23"/>
      <c r="M1777" s="69"/>
      <c r="N1777" s="68">
        <v>0</v>
      </c>
      <c r="O1777" s="23"/>
      <c r="P1777" s="23"/>
      <c r="Q1777" s="23"/>
      <c r="R1777" s="23"/>
      <c r="S1777" s="23"/>
      <c r="T1777" s="69"/>
      <c r="U1777" s="291">
        <f t="shared" si="636"/>
        <v>6100</v>
      </c>
      <c r="V1777" s="121">
        <v>2500</v>
      </c>
      <c r="W1777" s="122">
        <f t="shared" si="628"/>
        <v>3600</v>
      </c>
      <c r="X1777" s="122">
        <f t="shared" si="627"/>
        <v>2167</v>
      </c>
      <c r="Y1777" s="122">
        <f>((U1777-5000)-434)/2+1100</f>
        <v>1433</v>
      </c>
      <c r="Z1777" s="122">
        <f t="shared" si="629"/>
        <v>37500</v>
      </c>
      <c r="AA1777" s="122">
        <f t="shared" si="630"/>
        <v>32505</v>
      </c>
      <c r="AB1777" s="123">
        <f t="shared" si="631"/>
        <v>21495</v>
      </c>
    </row>
    <row r="1778" spans="1:28" ht="15.75" thickBot="1" x14ac:dyDescent="0.3">
      <c r="A1778" s="556"/>
      <c r="B1778" s="551">
        <v>42396</v>
      </c>
      <c r="C1778" s="572">
        <v>53966</v>
      </c>
      <c r="D1778" s="23"/>
      <c r="E1778" s="116" t="s">
        <v>848</v>
      </c>
      <c r="F1778" s="116">
        <v>15</v>
      </c>
      <c r="G1778" s="557">
        <v>79275</v>
      </c>
      <c r="H1778" s="558" t="s">
        <v>402</v>
      </c>
      <c r="I1778" s="68">
        <v>0</v>
      </c>
      <c r="J1778" s="23"/>
      <c r="K1778" s="23"/>
      <c r="L1778" s="23"/>
      <c r="M1778" s="69"/>
      <c r="N1778" s="68">
        <v>0</v>
      </c>
      <c r="O1778" s="23"/>
      <c r="P1778" s="23"/>
      <c r="Q1778" s="23"/>
      <c r="R1778" s="23"/>
      <c r="S1778" s="23"/>
      <c r="T1778" s="69"/>
      <c r="U1778" s="291">
        <f t="shared" ref="U1778:U1779" si="637">+G1778/F1778</f>
        <v>5285</v>
      </c>
      <c r="V1778" s="121">
        <v>2500</v>
      </c>
      <c r="W1778" s="122">
        <f t="shared" si="628"/>
        <v>2785</v>
      </c>
      <c r="X1778" s="122">
        <f t="shared" si="627"/>
        <v>1542.5</v>
      </c>
      <c r="Y1778" s="122">
        <f>(U1778-5000)/2+1100</f>
        <v>1242.5</v>
      </c>
      <c r="Z1778" s="122">
        <f t="shared" si="629"/>
        <v>37500</v>
      </c>
      <c r="AA1778" s="122">
        <f t="shared" si="630"/>
        <v>23137.5</v>
      </c>
      <c r="AB1778" s="123">
        <f t="shared" si="631"/>
        <v>18637.5</v>
      </c>
    </row>
    <row r="1779" spans="1:28" ht="15.75" thickBot="1" x14ac:dyDescent="0.3">
      <c r="A1779" s="339"/>
      <c r="B1779" s="552">
        <v>42396</v>
      </c>
      <c r="C1779" s="544">
        <v>53967</v>
      </c>
      <c r="D1779" s="577"/>
      <c r="E1779" s="94" t="s">
        <v>834</v>
      </c>
      <c r="F1779" s="56">
        <v>7</v>
      </c>
      <c r="G1779" s="232">
        <v>42700</v>
      </c>
      <c r="H1779" s="94" t="s">
        <v>839</v>
      </c>
      <c r="I1779" s="577"/>
      <c r="J1779" s="23">
        <v>0</v>
      </c>
      <c r="K1779" s="23"/>
      <c r="L1779" s="23"/>
      <c r="M1779" s="69"/>
      <c r="N1779" s="68">
        <v>0</v>
      </c>
      <c r="O1779" s="23"/>
      <c r="P1779" s="23"/>
      <c r="Q1779" s="23"/>
      <c r="R1779" s="23"/>
      <c r="S1779" s="23"/>
      <c r="T1779" s="69"/>
      <c r="U1779" s="291">
        <f t="shared" si="637"/>
        <v>6100</v>
      </c>
      <c r="V1779" s="121">
        <v>2500</v>
      </c>
      <c r="W1779" s="122">
        <f t="shared" si="628"/>
        <v>3600</v>
      </c>
      <c r="X1779" s="122">
        <f t="shared" si="627"/>
        <v>2167</v>
      </c>
      <c r="Y1779" s="122">
        <f>((U1779-5000)-434)/2+1100</f>
        <v>1433</v>
      </c>
      <c r="Z1779" s="122">
        <f t="shared" si="629"/>
        <v>17500</v>
      </c>
      <c r="AA1779" s="122">
        <f t="shared" si="630"/>
        <v>15169</v>
      </c>
      <c r="AB1779" s="123">
        <f t="shared" si="631"/>
        <v>10031</v>
      </c>
    </row>
    <row r="1780" spans="1:28" ht="15.75" thickBot="1" x14ac:dyDescent="0.3">
      <c r="A1780" s="196"/>
      <c r="B1780" s="597">
        <v>42396</v>
      </c>
      <c r="C1780" s="240">
        <v>53968</v>
      </c>
      <c r="D1780" s="577"/>
      <c r="E1780" s="23" t="s">
        <v>873</v>
      </c>
      <c r="F1780" s="23">
        <v>7</v>
      </c>
      <c r="G1780" s="231">
        <v>39622</v>
      </c>
      <c r="H1780" s="23" t="s">
        <v>25</v>
      </c>
      <c r="I1780" s="577">
        <v>0</v>
      </c>
      <c r="J1780" s="23"/>
      <c r="K1780" s="23"/>
      <c r="L1780" s="23"/>
      <c r="M1780" s="69"/>
      <c r="N1780" s="68"/>
      <c r="O1780" s="23">
        <v>0</v>
      </c>
      <c r="P1780" s="23"/>
      <c r="Q1780" s="23"/>
      <c r="R1780" s="23"/>
      <c r="S1780" s="23"/>
      <c r="T1780" s="69">
        <v>2258</v>
      </c>
      <c r="U1780" s="291">
        <f t="shared" ref="U1780:U1781" si="638">+G1780/F1780</f>
        <v>5660.2857142857147</v>
      </c>
      <c r="V1780" s="121">
        <v>2500</v>
      </c>
      <c r="W1780" s="122">
        <f t="shared" si="628"/>
        <v>3160.2857142857147</v>
      </c>
      <c r="X1780" s="122">
        <f t="shared" si="627"/>
        <v>1730.1428571428573</v>
      </c>
      <c r="Y1780" s="122">
        <f>(U1780-5000)/2+1100</f>
        <v>1430.1428571428573</v>
      </c>
      <c r="Z1780" s="122">
        <f t="shared" si="629"/>
        <v>17500</v>
      </c>
      <c r="AA1780" s="122">
        <f t="shared" si="630"/>
        <v>12111.000000000002</v>
      </c>
      <c r="AB1780" s="123">
        <f t="shared" si="631"/>
        <v>10011.000000000002</v>
      </c>
    </row>
    <row r="1781" spans="1:28" ht="15.75" thickBot="1" x14ac:dyDescent="0.3">
      <c r="A1781" s="344"/>
      <c r="B1781" s="551">
        <v>42396</v>
      </c>
      <c r="C1781" s="591">
        <v>53969</v>
      </c>
      <c r="D1781" s="94"/>
      <c r="E1781" s="226" t="s">
        <v>80</v>
      </c>
      <c r="F1781" s="116">
        <v>15</v>
      </c>
      <c r="G1781" s="554">
        <f>+F1781*5100</f>
        <v>76500</v>
      </c>
      <c r="H1781" s="227" t="s">
        <v>22</v>
      </c>
      <c r="I1781" s="228">
        <v>0</v>
      </c>
      <c r="J1781" s="23"/>
      <c r="K1781" s="23"/>
      <c r="L1781" s="94"/>
      <c r="M1781" s="69"/>
      <c r="N1781" s="68"/>
      <c r="O1781" s="23">
        <v>0</v>
      </c>
      <c r="P1781" s="23"/>
      <c r="Q1781" s="23"/>
      <c r="R1781" s="23"/>
      <c r="S1781" s="23"/>
      <c r="T1781" s="69"/>
      <c r="U1781" s="292">
        <f t="shared" si="638"/>
        <v>5100</v>
      </c>
      <c r="V1781" s="124">
        <v>2500</v>
      </c>
      <c r="W1781" s="125">
        <f t="shared" si="628"/>
        <v>2600</v>
      </c>
      <c r="X1781" s="125">
        <f>+W1781-Y1781</f>
        <v>1450</v>
      </c>
      <c r="Y1781" s="125">
        <f>(U1781-5000)/2+1100</f>
        <v>1150</v>
      </c>
      <c r="Z1781" s="125">
        <f t="shared" si="629"/>
        <v>37500</v>
      </c>
      <c r="AA1781" s="125">
        <f t="shared" si="630"/>
        <v>21750</v>
      </c>
      <c r="AB1781" s="126">
        <f t="shared" si="631"/>
        <v>17250</v>
      </c>
    </row>
    <row r="1782" spans="1:28" x14ac:dyDescent="0.25">
      <c r="A1782" s="556"/>
      <c r="B1782" s="597">
        <v>42396</v>
      </c>
      <c r="C1782" s="16">
        <v>53970</v>
      </c>
      <c r="D1782" s="23">
        <v>10495</v>
      </c>
      <c r="E1782" s="23" t="s">
        <v>97</v>
      </c>
      <c r="F1782" s="23">
        <v>24</v>
      </c>
      <c r="G1782" s="231"/>
      <c r="H1782" s="23" t="s">
        <v>50</v>
      </c>
      <c r="I1782" s="23">
        <v>0</v>
      </c>
      <c r="J1782" s="23"/>
      <c r="K1782" s="23"/>
      <c r="L1782" s="23"/>
      <c r="M1782" s="69"/>
      <c r="N1782" s="68">
        <v>0</v>
      </c>
      <c r="O1782" s="23"/>
      <c r="P1782" s="23"/>
      <c r="Q1782" s="23"/>
      <c r="R1782" s="23"/>
      <c r="S1782" s="23"/>
      <c r="T1782" s="69"/>
    </row>
    <row r="1783" spans="1:28" ht="15.75" thickBot="1" x14ac:dyDescent="0.3">
      <c r="A1783" s="196"/>
      <c r="B1783" s="362">
        <v>42396</v>
      </c>
      <c r="C1783" s="350">
        <v>53971</v>
      </c>
      <c r="D1783" s="579"/>
      <c r="E1783" s="32" t="s">
        <v>288</v>
      </c>
      <c r="F1783" s="32">
        <v>7</v>
      </c>
      <c r="G1783" s="234">
        <v>39662</v>
      </c>
      <c r="H1783" s="32" t="s">
        <v>25</v>
      </c>
      <c r="I1783" s="579">
        <v>0</v>
      </c>
      <c r="J1783" s="23"/>
      <c r="K1783" s="23"/>
      <c r="L1783" s="32"/>
      <c r="M1783" s="69"/>
      <c r="N1783" s="68">
        <v>0</v>
      </c>
      <c r="O1783" s="23"/>
      <c r="P1783" s="23"/>
      <c r="Q1783" s="23"/>
      <c r="R1783" s="23"/>
      <c r="S1783" s="23"/>
      <c r="T1783" s="69">
        <v>2259</v>
      </c>
      <c r="U1783" s="291">
        <f t="shared" ref="U1783:U1786" si="639">+G1783/F1783</f>
        <v>5666</v>
      </c>
      <c r="V1783" s="121">
        <v>2500</v>
      </c>
      <c r="W1783" s="122">
        <f t="shared" ref="W1783:W1802" si="640">+U1783-V1783</f>
        <v>3166</v>
      </c>
      <c r="X1783" s="122">
        <f t="shared" ref="X1783:X1802" si="641">+W1783-Y1783</f>
        <v>1733</v>
      </c>
      <c r="Y1783" s="122">
        <f>(U1783-5000)/2+1100</f>
        <v>1433</v>
      </c>
      <c r="Z1783" s="122">
        <f t="shared" ref="Z1783:Z1802" si="642">+V1783*F1783</f>
        <v>17500</v>
      </c>
      <c r="AA1783" s="122">
        <f t="shared" ref="AA1783:AA1802" si="643">+X1783*F1783</f>
        <v>12131</v>
      </c>
      <c r="AB1783" s="123">
        <f t="shared" ref="AB1783:AB1802" si="644">+Y1783*F1783</f>
        <v>10031</v>
      </c>
    </row>
    <row r="1784" spans="1:28" ht="15.75" thickBot="1" x14ac:dyDescent="0.3">
      <c r="A1784" s="556"/>
      <c r="B1784" s="551">
        <v>42396</v>
      </c>
      <c r="C1784" s="572">
        <v>53972</v>
      </c>
      <c r="D1784" s="23"/>
      <c r="E1784" s="116" t="s">
        <v>848</v>
      </c>
      <c r="F1784" s="116">
        <v>15</v>
      </c>
      <c r="G1784" s="557">
        <v>79275</v>
      </c>
      <c r="H1784" s="558" t="s">
        <v>402</v>
      </c>
      <c r="I1784" s="68">
        <v>0</v>
      </c>
      <c r="J1784" s="23"/>
      <c r="K1784" s="23"/>
      <c r="L1784" s="23"/>
      <c r="M1784" s="69"/>
      <c r="N1784" s="68"/>
      <c r="O1784" s="23">
        <v>0</v>
      </c>
      <c r="P1784" s="23"/>
      <c r="Q1784" s="23"/>
      <c r="R1784" s="23"/>
      <c r="S1784" s="23"/>
      <c r="T1784" s="69"/>
      <c r="U1784" s="291">
        <f t="shared" si="639"/>
        <v>5285</v>
      </c>
      <c r="V1784" s="121">
        <v>2500</v>
      </c>
      <c r="W1784" s="122">
        <f t="shared" si="640"/>
        <v>2785</v>
      </c>
      <c r="X1784" s="122">
        <f t="shared" si="641"/>
        <v>1542.5</v>
      </c>
      <c r="Y1784" s="122">
        <f>(U1784-5000)/2+1100</f>
        <v>1242.5</v>
      </c>
      <c r="Z1784" s="122">
        <f t="shared" si="642"/>
        <v>37500</v>
      </c>
      <c r="AA1784" s="122">
        <f t="shared" si="643"/>
        <v>23137.5</v>
      </c>
      <c r="AB1784" s="123">
        <f t="shared" si="644"/>
        <v>18637.5</v>
      </c>
    </row>
    <row r="1785" spans="1:28" ht="15.75" thickBot="1" x14ac:dyDescent="0.3">
      <c r="A1785" s="196"/>
      <c r="B1785" s="597">
        <v>42396</v>
      </c>
      <c r="C1785" s="240">
        <v>53973</v>
      </c>
      <c r="D1785" s="577"/>
      <c r="E1785" s="23" t="s">
        <v>71</v>
      </c>
      <c r="F1785" s="23">
        <v>7</v>
      </c>
      <c r="G1785" s="231">
        <v>39662</v>
      </c>
      <c r="H1785" s="23" t="s">
        <v>25</v>
      </c>
      <c r="I1785" s="577">
        <v>0</v>
      </c>
      <c r="J1785" s="23"/>
      <c r="K1785" s="23"/>
      <c r="L1785" s="23"/>
      <c r="M1785" s="69"/>
      <c r="N1785" s="68"/>
      <c r="O1785" s="23">
        <v>0</v>
      </c>
      <c r="P1785" s="23"/>
      <c r="Q1785" s="23"/>
      <c r="R1785" s="23"/>
      <c r="S1785" s="23"/>
      <c r="T1785" s="69">
        <v>2260</v>
      </c>
      <c r="U1785" s="291">
        <f t="shared" si="639"/>
        <v>5666</v>
      </c>
      <c r="V1785" s="121">
        <v>2500</v>
      </c>
      <c r="W1785" s="122">
        <f t="shared" si="640"/>
        <v>3166</v>
      </c>
      <c r="X1785" s="122">
        <f t="shared" si="641"/>
        <v>1733</v>
      </c>
      <c r="Y1785" s="122">
        <f>(U1785-5000)/2+1100</f>
        <v>1433</v>
      </c>
      <c r="Z1785" s="122">
        <f t="shared" si="642"/>
        <v>17500</v>
      </c>
      <c r="AA1785" s="122">
        <f t="shared" si="643"/>
        <v>12131</v>
      </c>
      <c r="AB1785" s="123">
        <f t="shared" si="644"/>
        <v>10031</v>
      </c>
    </row>
    <row r="1786" spans="1:28" ht="15.75" thickBot="1" x14ac:dyDescent="0.3">
      <c r="A1786" s="556"/>
      <c r="B1786" s="551">
        <v>42396</v>
      </c>
      <c r="C1786" s="572">
        <v>53974</v>
      </c>
      <c r="D1786" s="577"/>
      <c r="E1786" s="116" t="s">
        <v>908</v>
      </c>
      <c r="F1786" s="233">
        <v>8</v>
      </c>
      <c r="G1786" s="557">
        <v>48800</v>
      </c>
      <c r="H1786" s="116" t="s">
        <v>839</v>
      </c>
      <c r="I1786" s="577"/>
      <c r="J1786" s="23">
        <v>0</v>
      </c>
      <c r="K1786" s="23"/>
      <c r="L1786" s="23"/>
      <c r="M1786" s="69"/>
      <c r="N1786" s="68"/>
      <c r="O1786" s="23">
        <v>0</v>
      </c>
      <c r="P1786" s="23"/>
      <c r="Q1786" s="23"/>
      <c r="R1786" s="23"/>
      <c r="S1786" s="23"/>
      <c r="T1786" s="69"/>
      <c r="U1786" s="291">
        <f t="shared" si="639"/>
        <v>6100</v>
      </c>
      <c r="V1786" s="121">
        <v>2500</v>
      </c>
      <c r="W1786" s="122">
        <f t="shared" si="640"/>
        <v>3600</v>
      </c>
      <c r="X1786" s="122">
        <f t="shared" si="641"/>
        <v>2167</v>
      </c>
      <c r="Y1786" s="122">
        <f>((U1786-5000)-434)/2+1100</f>
        <v>1433</v>
      </c>
      <c r="Z1786" s="122">
        <f t="shared" si="642"/>
        <v>20000</v>
      </c>
      <c r="AA1786" s="122">
        <f t="shared" si="643"/>
        <v>17336</v>
      </c>
      <c r="AB1786" s="123">
        <f t="shared" si="644"/>
        <v>11464</v>
      </c>
    </row>
    <row r="1787" spans="1:28" ht="15.75" thickBot="1" x14ac:dyDescent="0.3">
      <c r="A1787" s="196"/>
      <c r="B1787" s="597">
        <v>42396</v>
      </c>
      <c r="C1787" s="240">
        <v>53975</v>
      </c>
      <c r="D1787" s="577"/>
      <c r="E1787" s="23" t="s">
        <v>559</v>
      </c>
      <c r="F1787" s="23">
        <v>15</v>
      </c>
      <c r="G1787" s="231">
        <v>85000</v>
      </c>
      <c r="H1787" s="23" t="s">
        <v>25</v>
      </c>
      <c r="I1787" s="577">
        <v>0</v>
      </c>
      <c r="J1787" s="23"/>
      <c r="K1787" s="23"/>
      <c r="L1787" s="23"/>
      <c r="M1787" s="69"/>
      <c r="N1787" s="68"/>
      <c r="O1787" s="23">
        <v>0</v>
      </c>
      <c r="P1787" s="23"/>
      <c r="Q1787" s="23"/>
      <c r="R1787" s="23"/>
      <c r="S1787" s="23"/>
      <c r="T1787" s="69">
        <v>2261</v>
      </c>
      <c r="U1787" s="291">
        <f t="shared" ref="U1787" si="645">+G1787/F1787</f>
        <v>5666.666666666667</v>
      </c>
      <c r="V1787" s="121">
        <v>2500</v>
      </c>
      <c r="W1787" s="122">
        <f t="shared" si="640"/>
        <v>3166.666666666667</v>
      </c>
      <c r="X1787" s="122">
        <f t="shared" si="641"/>
        <v>1733.3333333333335</v>
      </c>
      <c r="Y1787" s="122">
        <f>(U1787-5000)/2+1100</f>
        <v>1433.3333333333335</v>
      </c>
      <c r="Z1787" s="122">
        <f t="shared" si="642"/>
        <v>37500</v>
      </c>
      <c r="AA1787" s="122">
        <f t="shared" si="643"/>
        <v>26000.000000000004</v>
      </c>
      <c r="AB1787" s="123">
        <f t="shared" si="644"/>
        <v>21500.000000000004</v>
      </c>
    </row>
    <row r="1788" spans="1:28" ht="15.75" thickBot="1" x14ac:dyDescent="0.3">
      <c r="A1788" s="196"/>
      <c r="B1788" s="597">
        <v>42396</v>
      </c>
      <c r="C1788" s="240">
        <v>53976</v>
      </c>
      <c r="D1788" s="577"/>
      <c r="E1788" s="23" t="s">
        <v>63</v>
      </c>
      <c r="F1788" s="23">
        <v>7</v>
      </c>
      <c r="G1788" s="231">
        <v>39662</v>
      </c>
      <c r="H1788" s="23" t="s">
        <v>25</v>
      </c>
      <c r="I1788" s="577">
        <v>0</v>
      </c>
      <c r="J1788" s="23"/>
      <c r="K1788" s="23"/>
      <c r="L1788" s="23"/>
      <c r="M1788" s="69"/>
      <c r="N1788" s="68">
        <v>0</v>
      </c>
      <c r="O1788" s="23"/>
      <c r="P1788" s="23"/>
      <c r="Q1788" s="23"/>
      <c r="R1788" s="23"/>
      <c r="S1788" s="23"/>
      <c r="T1788" s="69">
        <v>2262</v>
      </c>
      <c r="U1788" s="291">
        <f t="shared" ref="U1788:U1790" si="646">+G1788/F1788</f>
        <v>5666</v>
      </c>
      <c r="V1788" s="121">
        <v>2500</v>
      </c>
      <c r="W1788" s="122">
        <f t="shared" si="640"/>
        <v>3166</v>
      </c>
      <c r="X1788" s="122">
        <f t="shared" si="641"/>
        <v>1733</v>
      </c>
      <c r="Y1788" s="122">
        <f>(U1788-5000)/2+1100</f>
        <v>1433</v>
      </c>
      <c r="Z1788" s="122">
        <f t="shared" si="642"/>
        <v>17500</v>
      </c>
      <c r="AA1788" s="122">
        <f t="shared" si="643"/>
        <v>12131</v>
      </c>
      <c r="AB1788" s="123">
        <f t="shared" si="644"/>
        <v>10031</v>
      </c>
    </row>
    <row r="1789" spans="1:28" ht="15.75" thickBot="1" x14ac:dyDescent="0.3">
      <c r="A1789" s="196"/>
      <c r="B1789" s="597">
        <v>42396</v>
      </c>
      <c r="C1789" s="240">
        <v>53977</v>
      </c>
      <c r="D1789" s="577"/>
      <c r="E1789" s="23" t="s">
        <v>478</v>
      </c>
      <c r="F1789" s="23">
        <v>15</v>
      </c>
      <c r="G1789" s="231">
        <v>85000</v>
      </c>
      <c r="H1789" s="23" t="s">
        <v>25</v>
      </c>
      <c r="I1789" s="577">
        <v>0</v>
      </c>
      <c r="J1789" s="23"/>
      <c r="K1789" s="23"/>
      <c r="L1789" s="23"/>
      <c r="M1789" s="69"/>
      <c r="N1789" s="68"/>
      <c r="O1789" s="23">
        <v>0</v>
      </c>
      <c r="P1789" s="23"/>
      <c r="Q1789" s="23"/>
      <c r="R1789" s="23"/>
      <c r="S1789" s="23"/>
      <c r="T1789" s="69">
        <v>2263</v>
      </c>
      <c r="U1789" s="291">
        <f t="shared" si="646"/>
        <v>5666.666666666667</v>
      </c>
      <c r="V1789" s="121">
        <v>2500</v>
      </c>
      <c r="W1789" s="122">
        <f t="shared" si="640"/>
        <v>3166.666666666667</v>
      </c>
      <c r="X1789" s="122">
        <f t="shared" si="641"/>
        <v>1733.3333333333335</v>
      </c>
      <c r="Y1789" s="122">
        <f>(U1789-5000)/2+1100</f>
        <v>1433.3333333333335</v>
      </c>
      <c r="Z1789" s="122">
        <f t="shared" si="642"/>
        <v>37500</v>
      </c>
      <c r="AA1789" s="122">
        <f t="shared" si="643"/>
        <v>26000.000000000004</v>
      </c>
      <c r="AB1789" s="123">
        <f t="shared" si="644"/>
        <v>21500.000000000004</v>
      </c>
    </row>
    <row r="1790" spans="1:28" ht="15.75" thickBot="1" x14ac:dyDescent="0.3">
      <c r="A1790" s="311"/>
      <c r="B1790" s="362">
        <v>42396</v>
      </c>
      <c r="C1790" s="350">
        <v>53978</v>
      </c>
      <c r="D1790" s="577"/>
      <c r="E1790" s="32" t="s">
        <v>713</v>
      </c>
      <c r="F1790" s="24">
        <v>7</v>
      </c>
      <c r="G1790" s="234">
        <v>42700</v>
      </c>
      <c r="H1790" s="32" t="s">
        <v>839</v>
      </c>
      <c r="I1790" s="577"/>
      <c r="J1790" s="23">
        <v>0</v>
      </c>
      <c r="K1790" s="23"/>
      <c r="L1790" s="23"/>
      <c r="M1790" s="69"/>
      <c r="N1790" s="68">
        <v>0</v>
      </c>
      <c r="O1790" s="23"/>
      <c r="P1790" s="23"/>
      <c r="Q1790" s="23"/>
      <c r="R1790" s="23"/>
      <c r="S1790" s="23"/>
      <c r="T1790" s="69"/>
      <c r="U1790" s="291">
        <f t="shared" si="646"/>
        <v>6100</v>
      </c>
      <c r="V1790" s="121">
        <v>2500</v>
      </c>
      <c r="W1790" s="122">
        <f t="shared" si="640"/>
        <v>3600</v>
      </c>
      <c r="X1790" s="122">
        <f t="shared" si="641"/>
        <v>2167</v>
      </c>
      <c r="Y1790" s="122">
        <f>((U1790-5000)-434)/2+1100</f>
        <v>1433</v>
      </c>
      <c r="Z1790" s="122">
        <f t="shared" si="642"/>
        <v>17500</v>
      </c>
      <c r="AA1790" s="122">
        <f t="shared" si="643"/>
        <v>15169</v>
      </c>
      <c r="AB1790" s="123">
        <f t="shared" si="644"/>
        <v>10031</v>
      </c>
    </row>
    <row r="1791" spans="1:28" ht="15.75" thickBot="1" x14ac:dyDescent="0.3">
      <c r="A1791" s="556"/>
      <c r="B1791" s="551">
        <v>42396</v>
      </c>
      <c r="C1791" s="572">
        <v>53979</v>
      </c>
      <c r="D1791" s="23"/>
      <c r="E1791" s="116" t="s">
        <v>848</v>
      </c>
      <c r="F1791" s="116">
        <v>15</v>
      </c>
      <c r="G1791" s="557">
        <v>79275</v>
      </c>
      <c r="H1791" s="558" t="s">
        <v>402</v>
      </c>
      <c r="I1791" s="68">
        <v>0</v>
      </c>
      <c r="J1791" s="23"/>
      <c r="K1791" s="23"/>
      <c r="L1791" s="23"/>
      <c r="M1791" s="69"/>
      <c r="N1791" s="68"/>
      <c r="O1791" s="23">
        <v>0</v>
      </c>
      <c r="P1791" s="23"/>
      <c r="Q1791" s="23"/>
      <c r="R1791" s="23"/>
      <c r="S1791" s="23"/>
      <c r="T1791" s="69"/>
      <c r="U1791" s="291">
        <f t="shared" ref="U1791:U1792" si="647">+G1791/F1791</f>
        <v>5285</v>
      </c>
      <c r="V1791" s="121">
        <v>2500</v>
      </c>
      <c r="W1791" s="122">
        <f t="shared" si="640"/>
        <v>2785</v>
      </c>
      <c r="X1791" s="122">
        <f t="shared" si="641"/>
        <v>1542.5</v>
      </c>
      <c r="Y1791" s="122">
        <f>(U1791-5000)/2+1100</f>
        <v>1242.5</v>
      </c>
      <c r="Z1791" s="122">
        <f t="shared" si="642"/>
        <v>37500</v>
      </c>
      <c r="AA1791" s="122">
        <f t="shared" si="643"/>
        <v>23137.5</v>
      </c>
      <c r="AB1791" s="123">
        <f t="shared" si="644"/>
        <v>18637.5</v>
      </c>
    </row>
    <row r="1792" spans="1:28" ht="15.75" thickBot="1" x14ac:dyDescent="0.3">
      <c r="A1792" s="339"/>
      <c r="B1792" s="552">
        <v>42396</v>
      </c>
      <c r="C1792" s="544">
        <v>53980</v>
      </c>
      <c r="D1792" s="577"/>
      <c r="E1792" s="94" t="s">
        <v>891</v>
      </c>
      <c r="F1792" s="56">
        <v>8</v>
      </c>
      <c r="G1792" s="232">
        <v>48800</v>
      </c>
      <c r="H1792" s="94" t="s">
        <v>839</v>
      </c>
      <c r="I1792" s="577"/>
      <c r="J1792" s="23">
        <v>0</v>
      </c>
      <c r="K1792" s="23"/>
      <c r="L1792" s="23"/>
      <c r="M1792" s="69"/>
      <c r="N1792" s="68"/>
      <c r="O1792" s="23">
        <v>0</v>
      </c>
      <c r="P1792" s="23"/>
      <c r="Q1792" s="23"/>
      <c r="R1792" s="23"/>
      <c r="S1792" s="23"/>
      <c r="T1792" s="69"/>
      <c r="U1792" s="291">
        <f t="shared" si="647"/>
        <v>6100</v>
      </c>
      <c r="V1792" s="121">
        <v>2500</v>
      </c>
      <c r="W1792" s="122">
        <f t="shared" si="640"/>
        <v>3600</v>
      </c>
      <c r="X1792" s="122">
        <f t="shared" si="641"/>
        <v>2167</v>
      </c>
      <c r="Y1792" s="122">
        <f>((U1792-5000)-434)/2+1100</f>
        <v>1433</v>
      </c>
      <c r="Z1792" s="122">
        <f t="shared" si="642"/>
        <v>20000</v>
      </c>
      <c r="AA1792" s="122">
        <f t="shared" si="643"/>
        <v>17336</v>
      </c>
      <c r="AB1792" s="123">
        <f t="shared" si="644"/>
        <v>11464</v>
      </c>
    </row>
    <row r="1793" spans="1:28" ht="15.75" thickBot="1" x14ac:dyDescent="0.3">
      <c r="A1793" s="196"/>
      <c r="B1793" s="597">
        <v>42396</v>
      </c>
      <c r="C1793" s="240">
        <v>53981</v>
      </c>
      <c r="D1793" s="577"/>
      <c r="E1793" s="23" t="s">
        <v>111</v>
      </c>
      <c r="F1793" s="23">
        <v>15</v>
      </c>
      <c r="G1793" s="231">
        <v>85000</v>
      </c>
      <c r="H1793" s="23" t="s">
        <v>25</v>
      </c>
      <c r="I1793" s="577">
        <v>0</v>
      </c>
      <c r="J1793" s="23"/>
      <c r="K1793" s="23"/>
      <c r="L1793" s="23"/>
      <c r="M1793" s="69"/>
      <c r="N1793" s="68">
        <v>0</v>
      </c>
      <c r="O1793" s="23"/>
      <c r="P1793" s="23"/>
      <c r="Q1793" s="23"/>
      <c r="R1793" s="23"/>
      <c r="S1793" s="23"/>
      <c r="T1793" s="69">
        <v>2264</v>
      </c>
      <c r="U1793" s="291">
        <f t="shared" ref="U1793:U1795" si="648">+G1793/F1793</f>
        <v>5666.666666666667</v>
      </c>
      <c r="V1793" s="121">
        <v>2500</v>
      </c>
      <c r="W1793" s="122">
        <f t="shared" si="640"/>
        <v>3166.666666666667</v>
      </c>
      <c r="X1793" s="122">
        <f t="shared" si="641"/>
        <v>1733.3333333333335</v>
      </c>
      <c r="Y1793" s="122">
        <f>(U1793-5000)/2+1100</f>
        <v>1433.3333333333335</v>
      </c>
      <c r="Z1793" s="122">
        <f t="shared" si="642"/>
        <v>37500</v>
      </c>
      <c r="AA1793" s="122">
        <f t="shared" si="643"/>
        <v>26000.000000000004</v>
      </c>
      <c r="AB1793" s="123">
        <f t="shared" si="644"/>
        <v>21500.000000000004</v>
      </c>
    </row>
    <row r="1794" spans="1:28" ht="15.75" thickBot="1" x14ac:dyDescent="0.3">
      <c r="A1794" s="311"/>
      <c r="B1794" s="362">
        <v>42396</v>
      </c>
      <c r="C1794" s="350">
        <v>53982</v>
      </c>
      <c r="D1794" s="577"/>
      <c r="E1794" s="32" t="s">
        <v>835</v>
      </c>
      <c r="F1794" s="24">
        <v>15</v>
      </c>
      <c r="G1794" s="234">
        <v>91500</v>
      </c>
      <c r="H1794" s="32" t="s">
        <v>839</v>
      </c>
      <c r="I1794" s="577"/>
      <c r="J1794" s="23">
        <v>0</v>
      </c>
      <c r="K1794" s="23"/>
      <c r="L1794" s="23"/>
      <c r="M1794" s="69"/>
      <c r="N1794" s="68"/>
      <c r="O1794" s="23">
        <v>0</v>
      </c>
      <c r="P1794" s="23"/>
      <c r="Q1794" s="23"/>
      <c r="R1794" s="23"/>
      <c r="S1794" s="23"/>
      <c r="T1794" s="69"/>
      <c r="U1794" s="291">
        <f t="shared" si="648"/>
        <v>6100</v>
      </c>
      <c r="V1794" s="121">
        <v>2500</v>
      </c>
      <c r="W1794" s="122">
        <f t="shared" si="640"/>
        <v>3600</v>
      </c>
      <c r="X1794" s="122">
        <f t="shared" si="641"/>
        <v>2167</v>
      </c>
      <c r="Y1794" s="122">
        <f>((U1794-5000)-434)/2+1100</f>
        <v>1433</v>
      </c>
      <c r="Z1794" s="122">
        <f t="shared" si="642"/>
        <v>37500</v>
      </c>
      <c r="AA1794" s="122">
        <f t="shared" si="643"/>
        <v>32505</v>
      </c>
      <c r="AB1794" s="123">
        <f t="shared" si="644"/>
        <v>21495</v>
      </c>
    </row>
    <row r="1795" spans="1:28" ht="15.75" thickBot="1" x14ac:dyDescent="0.3">
      <c r="A1795" s="196"/>
      <c r="B1795" s="597">
        <v>42396</v>
      </c>
      <c r="C1795" s="240">
        <v>53983</v>
      </c>
      <c r="D1795" s="577"/>
      <c r="E1795" s="23" t="s">
        <v>909</v>
      </c>
      <c r="F1795" s="16">
        <v>7</v>
      </c>
      <c r="G1795" s="231">
        <v>42700</v>
      </c>
      <c r="H1795" s="23" t="s">
        <v>839</v>
      </c>
      <c r="I1795" s="577"/>
      <c r="J1795" s="23">
        <v>0</v>
      </c>
      <c r="K1795" s="23"/>
      <c r="L1795" s="23"/>
      <c r="M1795" s="69"/>
      <c r="N1795" s="68"/>
      <c r="O1795" s="23">
        <v>0</v>
      </c>
      <c r="P1795" s="23"/>
      <c r="Q1795" s="23"/>
      <c r="R1795" s="23"/>
      <c r="S1795" s="23"/>
      <c r="T1795" s="69"/>
      <c r="U1795" s="291">
        <f t="shared" si="648"/>
        <v>6100</v>
      </c>
      <c r="V1795" s="121">
        <v>2500</v>
      </c>
      <c r="W1795" s="122">
        <f t="shared" si="640"/>
        <v>3600</v>
      </c>
      <c r="X1795" s="122">
        <f t="shared" si="641"/>
        <v>2167</v>
      </c>
      <c r="Y1795" s="122">
        <f>((U1795-5000)-434)/2+1100</f>
        <v>1433</v>
      </c>
      <c r="Z1795" s="122">
        <f t="shared" si="642"/>
        <v>17500</v>
      </c>
      <c r="AA1795" s="122">
        <f t="shared" si="643"/>
        <v>15169</v>
      </c>
      <c r="AB1795" s="123">
        <f t="shared" si="644"/>
        <v>10031</v>
      </c>
    </row>
    <row r="1796" spans="1:28" ht="15.75" thickBot="1" x14ac:dyDescent="0.3">
      <c r="A1796" s="556"/>
      <c r="B1796" s="551">
        <v>42396</v>
      </c>
      <c r="C1796" s="572">
        <v>53984</v>
      </c>
      <c r="D1796" s="23"/>
      <c r="E1796" s="116" t="s">
        <v>825</v>
      </c>
      <c r="F1796" s="116">
        <v>15</v>
      </c>
      <c r="G1796" s="557">
        <v>79275</v>
      </c>
      <c r="H1796" s="558" t="s">
        <v>402</v>
      </c>
      <c r="I1796" s="68">
        <v>0</v>
      </c>
      <c r="J1796" s="23"/>
      <c r="K1796" s="23"/>
      <c r="L1796" s="23"/>
      <c r="M1796" s="69"/>
      <c r="N1796" s="68">
        <v>0</v>
      </c>
      <c r="O1796" s="23"/>
      <c r="P1796" s="23"/>
      <c r="Q1796" s="23"/>
      <c r="R1796" s="23"/>
      <c r="S1796" s="23"/>
      <c r="T1796" s="69"/>
      <c r="U1796" s="291">
        <f t="shared" ref="U1796:U1799" si="649">+G1796/F1796</f>
        <v>5285</v>
      </c>
      <c r="V1796" s="121">
        <v>2500</v>
      </c>
      <c r="W1796" s="122">
        <f t="shared" si="640"/>
        <v>2785</v>
      </c>
      <c r="X1796" s="122">
        <f t="shared" si="641"/>
        <v>1542.5</v>
      </c>
      <c r="Y1796" s="122">
        <f>(U1796-5000)/2+1100</f>
        <v>1242.5</v>
      </c>
      <c r="Z1796" s="122">
        <f t="shared" si="642"/>
        <v>37500</v>
      </c>
      <c r="AA1796" s="122">
        <f t="shared" si="643"/>
        <v>23137.5</v>
      </c>
      <c r="AB1796" s="123">
        <f t="shared" si="644"/>
        <v>18637.5</v>
      </c>
    </row>
    <row r="1797" spans="1:28" ht="15.75" thickBot="1" x14ac:dyDescent="0.3">
      <c r="A1797" s="196"/>
      <c r="B1797" s="597">
        <v>42396</v>
      </c>
      <c r="C1797" s="240">
        <v>53985</v>
      </c>
      <c r="D1797" s="577"/>
      <c r="E1797" s="23" t="s">
        <v>836</v>
      </c>
      <c r="F1797" s="16">
        <v>8</v>
      </c>
      <c r="G1797" s="231">
        <v>48800</v>
      </c>
      <c r="H1797" s="23" t="s">
        <v>839</v>
      </c>
      <c r="I1797" s="577"/>
      <c r="J1797" s="23">
        <v>0</v>
      </c>
      <c r="K1797" s="23"/>
      <c r="L1797" s="23"/>
      <c r="M1797" s="69"/>
      <c r="N1797" s="68">
        <v>0</v>
      </c>
      <c r="O1797" s="23"/>
      <c r="P1797" s="23"/>
      <c r="Q1797" s="23"/>
      <c r="R1797" s="23"/>
      <c r="S1797" s="23"/>
      <c r="T1797" s="69"/>
      <c r="U1797" s="291">
        <f t="shared" si="649"/>
        <v>6100</v>
      </c>
      <c r="V1797" s="121">
        <v>2500</v>
      </c>
      <c r="W1797" s="122">
        <f t="shared" si="640"/>
        <v>3600</v>
      </c>
      <c r="X1797" s="122">
        <f t="shared" si="641"/>
        <v>2167</v>
      </c>
      <c r="Y1797" s="122">
        <f>((U1797-5000)-434)/2+1100</f>
        <v>1433</v>
      </c>
      <c r="Z1797" s="122">
        <f t="shared" si="642"/>
        <v>20000</v>
      </c>
      <c r="AA1797" s="122">
        <f t="shared" si="643"/>
        <v>17336</v>
      </c>
      <c r="AB1797" s="123">
        <f t="shared" si="644"/>
        <v>11464</v>
      </c>
    </row>
    <row r="1798" spans="1:28" ht="15.75" thickBot="1" x14ac:dyDescent="0.3">
      <c r="A1798" s="196"/>
      <c r="B1798" s="597">
        <v>42396</v>
      </c>
      <c r="C1798" s="240">
        <v>53986</v>
      </c>
      <c r="D1798" s="577"/>
      <c r="E1798" s="23" t="s">
        <v>908</v>
      </c>
      <c r="F1798" s="16">
        <v>8</v>
      </c>
      <c r="G1798" s="231">
        <v>48800</v>
      </c>
      <c r="H1798" s="23" t="s">
        <v>839</v>
      </c>
      <c r="I1798" s="577"/>
      <c r="J1798" s="23">
        <v>0</v>
      </c>
      <c r="K1798" s="23"/>
      <c r="L1798" s="23"/>
      <c r="M1798" s="69"/>
      <c r="N1798" s="68"/>
      <c r="O1798" s="23">
        <v>0</v>
      </c>
      <c r="P1798" s="23"/>
      <c r="Q1798" s="23"/>
      <c r="R1798" s="23"/>
      <c r="S1798" s="23"/>
      <c r="T1798" s="69"/>
      <c r="U1798" s="291">
        <f t="shared" si="649"/>
        <v>6100</v>
      </c>
      <c r="V1798" s="121">
        <v>2500</v>
      </c>
      <c r="W1798" s="122">
        <f t="shared" si="640"/>
        <v>3600</v>
      </c>
      <c r="X1798" s="122">
        <f t="shared" si="641"/>
        <v>2167</v>
      </c>
      <c r="Y1798" s="122">
        <f>((U1798-5000)-434)/2+1100</f>
        <v>1433</v>
      </c>
      <c r="Z1798" s="122">
        <f t="shared" si="642"/>
        <v>20000</v>
      </c>
      <c r="AA1798" s="122">
        <f t="shared" si="643"/>
        <v>17336</v>
      </c>
      <c r="AB1798" s="123">
        <f t="shared" si="644"/>
        <v>11464</v>
      </c>
    </row>
    <row r="1799" spans="1:28" ht="15.75" thickBot="1" x14ac:dyDescent="0.3">
      <c r="A1799" s="339"/>
      <c r="B1799" s="552">
        <v>42396</v>
      </c>
      <c r="C1799" s="544">
        <v>53987</v>
      </c>
      <c r="D1799" s="577"/>
      <c r="E1799" s="94" t="s">
        <v>912</v>
      </c>
      <c r="F1799" s="56">
        <v>8</v>
      </c>
      <c r="G1799" s="232">
        <v>48800</v>
      </c>
      <c r="H1799" s="94" t="s">
        <v>839</v>
      </c>
      <c r="I1799" s="577"/>
      <c r="J1799" s="23">
        <v>0</v>
      </c>
      <c r="K1799" s="23"/>
      <c r="L1799" s="23"/>
      <c r="M1799" s="69"/>
      <c r="N1799" s="68"/>
      <c r="O1799" s="23">
        <v>0</v>
      </c>
      <c r="P1799" s="23"/>
      <c r="Q1799" s="23"/>
      <c r="R1799" s="23"/>
      <c r="S1799" s="23"/>
      <c r="T1799" s="69"/>
      <c r="U1799" s="291">
        <f t="shared" si="649"/>
        <v>6100</v>
      </c>
      <c r="V1799" s="121">
        <v>2500</v>
      </c>
      <c r="W1799" s="122">
        <f t="shared" si="640"/>
        <v>3600</v>
      </c>
      <c r="X1799" s="122">
        <f t="shared" si="641"/>
        <v>2167</v>
      </c>
      <c r="Y1799" s="122">
        <f>((U1799-5000)-434)/2+1100</f>
        <v>1433</v>
      </c>
      <c r="Z1799" s="122">
        <f t="shared" si="642"/>
        <v>20000</v>
      </c>
      <c r="AA1799" s="122">
        <f t="shared" si="643"/>
        <v>17336</v>
      </c>
      <c r="AB1799" s="123">
        <f t="shared" si="644"/>
        <v>11464</v>
      </c>
    </row>
    <row r="1800" spans="1:28" ht="15.75" thickBot="1" x14ac:dyDescent="0.3">
      <c r="A1800" s="196"/>
      <c r="B1800" s="597">
        <v>42396</v>
      </c>
      <c r="C1800" s="240">
        <v>53988</v>
      </c>
      <c r="D1800" s="577"/>
      <c r="E1800" s="23" t="s">
        <v>590</v>
      </c>
      <c r="F1800" s="23">
        <v>15</v>
      </c>
      <c r="G1800" s="231">
        <v>85000</v>
      </c>
      <c r="H1800" s="23" t="s">
        <v>25</v>
      </c>
      <c r="I1800" s="577">
        <v>0</v>
      </c>
      <c r="J1800" s="23"/>
      <c r="K1800" s="23"/>
      <c r="L1800" s="23"/>
      <c r="M1800" s="69"/>
      <c r="N1800" s="68"/>
      <c r="O1800" s="23">
        <v>0</v>
      </c>
      <c r="P1800" s="23"/>
      <c r="Q1800" s="23"/>
      <c r="R1800" s="23"/>
      <c r="S1800" s="23"/>
      <c r="T1800" s="69">
        <v>2265</v>
      </c>
      <c r="U1800" s="291">
        <f t="shared" ref="U1800:U1801" si="650">+G1800/F1800</f>
        <v>5666.666666666667</v>
      </c>
      <c r="V1800" s="121">
        <v>2500</v>
      </c>
      <c r="W1800" s="122">
        <f t="shared" si="640"/>
        <v>3166.666666666667</v>
      </c>
      <c r="X1800" s="122">
        <f t="shared" si="641"/>
        <v>1733.3333333333335</v>
      </c>
      <c r="Y1800" s="122">
        <f>(U1800-5000)/2+1100</f>
        <v>1433.3333333333335</v>
      </c>
      <c r="Z1800" s="122">
        <f t="shared" si="642"/>
        <v>37500</v>
      </c>
      <c r="AA1800" s="122">
        <f t="shared" si="643"/>
        <v>26000.000000000004</v>
      </c>
      <c r="AB1800" s="123">
        <f t="shared" si="644"/>
        <v>21500.000000000004</v>
      </c>
    </row>
    <row r="1801" spans="1:28" ht="15.75" thickBot="1" x14ac:dyDescent="0.3">
      <c r="A1801" s="311"/>
      <c r="B1801" s="362">
        <v>42396</v>
      </c>
      <c r="C1801" s="350">
        <v>53989</v>
      </c>
      <c r="D1801" s="577"/>
      <c r="E1801" s="32" t="s">
        <v>891</v>
      </c>
      <c r="F1801" s="24">
        <v>8</v>
      </c>
      <c r="G1801" s="234">
        <v>48800</v>
      </c>
      <c r="H1801" s="32" t="s">
        <v>839</v>
      </c>
      <c r="I1801" s="577"/>
      <c r="J1801" s="23">
        <v>0</v>
      </c>
      <c r="K1801" s="23"/>
      <c r="L1801" s="23"/>
      <c r="M1801" s="69"/>
      <c r="N1801" s="68">
        <v>0</v>
      </c>
      <c r="O1801" s="23"/>
      <c r="P1801" s="23"/>
      <c r="Q1801" s="23"/>
      <c r="R1801" s="23"/>
      <c r="S1801" s="23"/>
      <c r="T1801" s="69"/>
      <c r="U1801" s="291">
        <f t="shared" si="650"/>
        <v>6100</v>
      </c>
      <c r="V1801" s="121">
        <v>2500</v>
      </c>
      <c r="W1801" s="122">
        <f t="shared" si="640"/>
        <v>3600</v>
      </c>
      <c r="X1801" s="122">
        <f t="shared" si="641"/>
        <v>2167</v>
      </c>
      <c r="Y1801" s="122">
        <f>((U1801-5000)-434)/2+1100</f>
        <v>1433</v>
      </c>
      <c r="Z1801" s="122">
        <f t="shared" si="642"/>
        <v>20000</v>
      </c>
      <c r="AA1801" s="122">
        <f t="shared" si="643"/>
        <v>17336</v>
      </c>
      <c r="AB1801" s="123">
        <f t="shared" si="644"/>
        <v>11464</v>
      </c>
    </row>
    <row r="1802" spans="1:28" ht="15.75" thickBot="1" x14ac:dyDescent="0.3">
      <c r="A1802" s="311"/>
      <c r="B1802" s="362">
        <v>42396</v>
      </c>
      <c r="C1802" s="572">
        <v>53990</v>
      </c>
      <c r="D1802" s="23"/>
      <c r="E1802" s="32" t="s">
        <v>848</v>
      </c>
      <c r="F1802" s="32">
        <v>15</v>
      </c>
      <c r="G1802" s="234">
        <v>79275</v>
      </c>
      <c r="H1802" s="77" t="s">
        <v>402</v>
      </c>
      <c r="I1802" s="68">
        <v>0</v>
      </c>
      <c r="J1802" s="23"/>
      <c r="K1802" s="23"/>
      <c r="L1802" s="23"/>
      <c r="M1802" s="69"/>
      <c r="N1802" s="68"/>
      <c r="O1802" s="23">
        <v>0</v>
      </c>
      <c r="P1802" s="23"/>
      <c r="Q1802" s="23"/>
      <c r="R1802" s="23"/>
      <c r="S1802" s="23"/>
      <c r="T1802" s="69"/>
      <c r="U1802" s="291">
        <f t="shared" ref="U1802" si="651">+G1802/F1802</f>
        <v>5285</v>
      </c>
      <c r="V1802" s="121">
        <v>2500</v>
      </c>
      <c r="W1802" s="122">
        <f t="shared" si="640"/>
        <v>2785</v>
      </c>
      <c r="X1802" s="122">
        <f t="shared" si="641"/>
        <v>1542.5</v>
      </c>
      <c r="Y1802" s="122">
        <f>(U1802-5000)/2+1100</f>
        <v>1242.5</v>
      </c>
      <c r="Z1802" s="122">
        <f t="shared" si="642"/>
        <v>37500</v>
      </c>
      <c r="AA1802" s="122">
        <f t="shared" si="643"/>
        <v>23137.5</v>
      </c>
      <c r="AB1802" s="123">
        <f t="shared" si="644"/>
        <v>18637.5</v>
      </c>
    </row>
    <row r="1803" spans="1:28" x14ac:dyDescent="0.25">
      <c r="A1803" s="196"/>
      <c r="B1803" s="362">
        <v>42396</v>
      </c>
      <c r="C1803" s="56">
        <v>53991</v>
      </c>
      <c r="D1803" s="23"/>
      <c r="E1803" s="23" t="s">
        <v>910</v>
      </c>
      <c r="F1803" s="23">
        <v>27</v>
      </c>
      <c r="G1803" s="231"/>
      <c r="H1803" s="64" t="s">
        <v>45</v>
      </c>
      <c r="I1803" s="68">
        <v>0</v>
      </c>
      <c r="J1803" s="23"/>
      <c r="K1803" s="23"/>
      <c r="L1803" s="23"/>
      <c r="M1803" s="69"/>
      <c r="N1803" s="68">
        <v>0</v>
      </c>
      <c r="O1803" s="23"/>
      <c r="P1803" s="23"/>
      <c r="Q1803" s="23"/>
      <c r="R1803" s="23"/>
      <c r="S1803" s="23"/>
      <c r="T1803" s="69"/>
    </row>
    <row r="1804" spans="1:28" x14ac:dyDescent="0.25">
      <c r="A1804" s="339"/>
      <c r="B1804" s="551">
        <v>42396</v>
      </c>
      <c r="C1804" s="56">
        <v>53992</v>
      </c>
      <c r="D1804" s="23"/>
      <c r="E1804" s="94" t="s">
        <v>911</v>
      </c>
      <c r="F1804" s="94">
        <v>27</v>
      </c>
      <c r="G1804" s="232"/>
      <c r="H1804" s="106" t="s">
        <v>45</v>
      </c>
      <c r="I1804" s="68">
        <v>0</v>
      </c>
      <c r="J1804" s="23"/>
      <c r="K1804" s="23"/>
      <c r="L1804" s="23"/>
      <c r="M1804" s="69"/>
      <c r="N1804" s="68"/>
      <c r="O1804" s="23">
        <v>0</v>
      </c>
      <c r="P1804" s="23"/>
      <c r="Q1804" s="23"/>
      <c r="R1804" s="23"/>
      <c r="S1804" s="23"/>
      <c r="T1804" s="69"/>
    </row>
    <row r="1805" spans="1:28" ht="15.75" thickBot="1" x14ac:dyDescent="0.3">
      <c r="A1805" s="196"/>
      <c r="B1805" s="597">
        <v>42396</v>
      </c>
      <c r="C1805" s="240">
        <v>53993</v>
      </c>
      <c r="D1805" s="577"/>
      <c r="E1805" s="23" t="s">
        <v>103</v>
      </c>
      <c r="F1805" s="23">
        <v>15</v>
      </c>
      <c r="G1805" s="231">
        <v>85000</v>
      </c>
      <c r="H1805" s="23" t="s">
        <v>25</v>
      </c>
      <c r="I1805" s="577">
        <v>0</v>
      </c>
      <c r="J1805" s="23"/>
      <c r="K1805" s="23"/>
      <c r="L1805" s="23"/>
      <c r="M1805" s="69"/>
      <c r="N1805" s="68">
        <v>0</v>
      </c>
      <c r="O1805" s="23"/>
      <c r="P1805" s="23"/>
      <c r="Q1805" s="23"/>
      <c r="R1805" s="23"/>
      <c r="S1805" s="23"/>
      <c r="T1805" s="69">
        <v>2266</v>
      </c>
      <c r="U1805" s="291">
        <f t="shared" ref="U1805:U1809" si="652">+G1805/F1805</f>
        <v>5666.666666666667</v>
      </c>
      <c r="V1805" s="121">
        <v>2500</v>
      </c>
      <c r="W1805" s="122">
        <f t="shared" ref="W1805:W1828" si="653">+U1805-V1805</f>
        <v>3166.666666666667</v>
      </c>
      <c r="X1805" s="122">
        <f t="shared" ref="X1805:X1827" si="654">+W1805-Y1805</f>
        <v>1733.3333333333335</v>
      </c>
      <c r="Y1805" s="122">
        <f>(U1805-5000)/2+1100</f>
        <v>1433.3333333333335</v>
      </c>
      <c r="Z1805" s="122">
        <f t="shared" ref="Z1805:Z1828" si="655">+V1805*F1805</f>
        <v>37500</v>
      </c>
      <c r="AA1805" s="122">
        <f t="shared" ref="AA1805:AA1828" si="656">+X1805*F1805</f>
        <v>26000.000000000004</v>
      </c>
      <c r="AB1805" s="123">
        <f t="shared" ref="AB1805:AB1828" si="657">+Y1805*F1805</f>
        <v>21500.000000000004</v>
      </c>
    </row>
    <row r="1806" spans="1:28" ht="15.75" thickBot="1" x14ac:dyDescent="0.3">
      <c r="A1806" s="311"/>
      <c r="B1806" s="362">
        <v>42396</v>
      </c>
      <c r="C1806" s="350">
        <v>53994</v>
      </c>
      <c r="D1806" s="577"/>
      <c r="E1806" s="32" t="s">
        <v>835</v>
      </c>
      <c r="F1806" s="24">
        <v>15</v>
      </c>
      <c r="G1806" s="234">
        <v>91500</v>
      </c>
      <c r="H1806" s="32" t="s">
        <v>839</v>
      </c>
      <c r="I1806" s="577"/>
      <c r="J1806" s="23">
        <v>0</v>
      </c>
      <c r="K1806" s="23"/>
      <c r="L1806" s="23"/>
      <c r="M1806" s="69"/>
      <c r="N1806" s="68">
        <v>0</v>
      </c>
      <c r="O1806" s="23"/>
      <c r="P1806" s="23"/>
      <c r="Q1806" s="23"/>
      <c r="R1806" s="23"/>
      <c r="S1806" s="23"/>
      <c r="T1806" s="69"/>
      <c r="U1806" s="291">
        <f t="shared" si="652"/>
        <v>6100</v>
      </c>
      <c r="V1806" s="121">
        <v>2500</v>
      </c>
      <c r="W1806" s="122">
        <f t="shared" si="653"/>
        <v>3600</v>
      </c>
      <c r="X1806" s="122">
        <f t="shared" si="654"/>
        <v>2167</v>
      </c>
      <c r="Y1806" s="122">
        <f>((U1806-5000)-434)/2+1100</f>
        <v>1433</v>
      </c>
      <c r="Z1806" s="122">
        <f t="shared" si="655"/>
        <v>37500</v>
      </c>
      <c r="AA1806" s="122">
        <f t="shared" si="656"/>
        <v>32505</v>
      </c>
      <c r="AB1806" s="123">
        <f t="shared" si="657"/>
        <v>21495</v>
      </c>
    </row>
    <row r="1807" spans="1:28" ht="15.75" thickBot="1" x14ac:dyDescent="0.3">
      <c r="A1807" s="196"/>
      <c r="B1807" s="597">
        <v>42396</v>
      </c>
      <c r="C1807" s="240">
        <v>53995</v>
      </c>
      <c r="D1807" s="577"/>
      <c r="E1807" s="23" t="s">
        <v>908</v>
      </c>
      <c r="F1807" s="16">
        <v>8</v>
      </c>
      <c r="G1807" s="231">
        <v>48800</v>
      </c>
      <c r="H1807" s="23" t="s">
        <v>839</v>
      </c>
      <c r="I1807" s="577"/>
      <c r="J1807" s="23">
        <v>0</v>
      </c>
      <c r="K1807" s="23"/>
      <c r="L1807" s="23"/>
      <c r="M1807" s="69"/>
      <c r="N1807" s="68">
        <v>0</v>
      </c>
      <c r="O1807" s="23"/>
      <c r="P1807" s="23"/>
      <c r="Q1807" s="23"/>
      <c r="R1807" s="23"/>
      <c r="S1807" s="23"/>
      <c r="T1807" s="69"/>
      <c r="U1807" s="291">
        <f t="shared" si="652"/>
        <v>6100</v>
      </c>
      <c r="V1807" s="121">
        <v>2500</v>
      </c>
      <c r="W1807" s="122">
        <f t="shared" si="653"/>
        <v>3600</v>
      </c>
      <c r="X1807" s="122">
        <f t="shared" si="654"/>
        <v>2167</v>
      </c>
      <c r="Y1807" s="122">
        <f>((U1807-5000)-434)/2+1100</f>
        <v>1433</v>
      </c>
      <c r="Z1807" s="122">
        <f t="shared" si="655"/>
        <v>20000</v>
      </c>
      <c r="AA1807" s="122">
        <f t="shared" si="656"/>
        <v>17336</v>
      </c>
      <c r="AB1807" s="123">
        <f t="shared" si="657"/>
        <v>11464</v>
      </c>
    </row>
    <row r="1808" spans="1:28" ht="15.75" thickBot="1" x14ac:dyDescent="0.3">
      <c r="A1808" s="196"/>
      <c r="B1808" s="597">
        <v>42396</v>
      </c>
      <c r="C1808" s="240">
        <v>53996</v>
      </c>
      <c r="D1808" s="577"/>
      <c r="E1808" s="23" t="s">
        <v>834</v>
      </c>
      <c r="F1808" s="16">
        <v>7</v>
      </c>
      <c r="G1808" s="231">
        <v>42700</v>
      </c>
      <c r="H1808" s="23" t="s">
        <v>839</v>
      </c>
      <c r="I1808" s="577"/>
      <c r="J1808" s="23">
        <v>0</v>
      </c>
      <c r="K1808" s="23"/>
      <c r="L1808" s="23"/>
      <c r="M1808" s="69"/>
      <c r="N1808" s="68"/>
      <c r="O1808" s="23">
        <v>0</v>
      </c>
      <c r="P1808" s="23"/>
      <c r="Q1808" s="23"/>
      <c r="R1808" s="23"/>
      <c r="S1808" s="23"/>
      <c r="T1808" s="69"/>
      <c r="U1808" s="291">
        <f t="shared" si="652"/>
        <v>6100</v>
      </c>
      <c r="V1808" s="121">
        <v>2500</v>
      </c>
      <c r="W1808" s="122">
        <f t="shared" si="653"/>
        <v>3600</v>
      </c>
      <c r="X1808" s="122">
        <f t="shared" si="654"/>
        <v>2167</v>
      </c>
      <c r="Y1808" s="122">
        <f>((U1808-5000)-434)/2+1100</f>
        <v>1433</v>
      </c>
      <c r="Z1808" s="122">
        <f t="shared" si="655"/>
        <v>17500</v>
      </c>
      <c r="AA1808" s="122">
        <f t="shared" si="656"/>
        <v>15169</v>
      </c>
      <c r="AB1808" s="123">
        <f t="shared" si="657"/>
        <v>10031</v>
      </c>
    </row>
    <row r="1809" spans="1:28" ht="15.75" thickBot="1" x14ac:dyDescent="0.3">
      <c r="A1809" s="196"/>
      <c r="B1809" s="597">
        <v>42396</v>
      </c>
      <c r="C1809" s="240">
        <v>53997</v>
      </c>
      <c r="D1809" s="577"/>
      <c r="E1809" s="23" t="s">
        <v>912</v>
      </c>
      <c r="F1809" s="16">
        <v>8</v>
      </c>
      <c r="G1809" s="231">
        <v>48800</v>
      </c>
      <c r="H1809" s="23" t="s">
        <v>839</v>
      </c>
      <c r="I1809" s="577"/>
      <c r="J1809" s="23">
        <v>0</v>
      </c>
      <c r="K1809" s="23"/>
      <c r="L1809" s="23"/>
      <c r="M1809" s="69"/>
      <c r="N1809" s="68">
        <v>0</v>
      </c>
      <c r="O1809" s="23"/>
      <c r="P1809" s="23"/>
      <c r="Q1809" s="23"/>
      <c r="R1809" s="23"/>
      <c r="S1809" s="23"/>
      <c r="T1809" s="69"/>
      <c r="U1809" s="291">
        <f t="shared" si="652"/>
        <v>6100</v>
      </c>
      <c r="V1809" s="121">
        <v>2500</v>
      </c>
      <c r="W1809" s="122">
        <f t="shared" si="653"/>
        <v>3600</v>
      </c>
      <c r="X1809" s="122">
        <f t="shared" si="654"/>
        <v>2167</v>
      </c>
      <c r="Y1809" s="122">
        <f>((U1809-5000)-434)/2+1100</f>
        <v>1433</v>
      </c>
      <c r="Z1809" s="122">
        <f t="shared" si="655"/>
        <v>20000</v>
      </c>
      <c r="AA1809" s="122">
        <f t="shared" si="656"/>
        <v>17336</v>
      </c>
      <c r="AB1809" s="123">
        <f t="shared" si="657"/>
        <v>11464</v>
      </c>
    </row>
    <row r="1810" spans="1:28" ht="15.75" thickBot="1" x14ac:dyDescent="0.3">
      <c r="A1810" s="556"/>
      <c r="B1810" s="551">
        <v>42396</v>
      </c>
      <c r="C1810" s="572">
        <v>53998</v>
      </c>
      <c r="D1810" s="23"/>
      <c r="E1810" s="116" t="s">
        <v>825</v>
      </c>
      <c r="F1810" s="116">
        <v>15</v>
      </c>
      <c r="G1810" s="557">
        <v>79275</v>
      </c>
      <c r="H1810" s="558" t="s">
        <v>402</v>
      </c>
      <c r="I1810" s="68">
        <v>0</v>
      </c>
      <c r="J1810" s="23"/>
      <c r="K1810" s="23"/>
      <c r="L1810" s="23"/>
      <c r="M1810" s="69"/>
      <c r="N1810" s="68">
        <v>0</v>
      </c>
      <c r="O1810" s="23"/>
      <c r="P1810" s="23"/>
      <c r="Q1810" s="23"/>
      <c r="R1810" s="23"/>
      <c r="S1810" s="23"/>
      <c r="T1810" s="69"/>
      <c r="U1810" s="291">
        <f t="shared" ref="U1810:U1811" si="658">+G1810/F1810</f>
        <v>5285</v>
      </c>
      <c r="V1810" s="121">
        <v>2500</v>
      </c>
      <c r="W1810" s="122">
        <f t="shared" si="653"/>
        <v>2785</v>
      </c>
      <c r="X1810" s="122">
        <f t="shared" si="654"/>
        <v>1542.5</v>
      </c>
      <c r="Y1810" s="122">
        <f>(U1810-5000)/2+1100</f>
        <v>1242.5</v>
      </c>
      <c r="Z1810" s="122">
        <f t="shared" si="655"/>
        <v>37500</v>
      </c>
      <c r="AA1810" s="122">
        <f t="shared" si="656"/>
        <v>23137.5</v>
      </c>
      <c r="AB1810" s="123">
        <f t="shared" si="657"/>
        <v>18637.5</v>
      </c>
    </row>
    <row r="1811" spans="1:28" ht="15.75" thickBot="1" x14ac:dyDescent="0.3">
      <c r="A1811" s="339"/>
      <c r="B1811" s="552">
        <v>42396</v>
      </c>
      <c r="C1811" s="544">
        <v>53999</v>
      </c>
      <c r="D1811" s="577"/>
      <c r="E1811" s="94" t="s">
        <v>836</v>
      </c>
      <c r="F1811" s="56">
        <v>8</v>
      </c>
      <c r="G1811" s="232">
        <v>48800</v>
      </c>
      <c r="H1811" s="94" t="s">
        <v>839</v>
      </c>
      <c r="I1811" s="577"/>
      <c r="J1811" s="23">
        <v>0</v>
      </c>
      <c r="K1811" s="23"/>
      <c r="L1811" s="23"/>
      <c r="M1811" s="69"/>
      <c r="N1811" s="68">
        <v>0</v>
      </c>
      <c r="O1811" s="23"/>
      <c r="P1811" s="23"/>
      <c r="Q1811" s="23"/>
      <c r="R1811" s="23"/>
      <c r="S1811" s="23"/>
      <c r="T1811" s="69"/>
      <c r="U1811" s="291">
        <f t="shared" si="658"/>
        <v>6100</v>
      </c>
      <c r="V1811" s="121">
        <v>2500</v>
      </c>
      <c r="W1811" s="122">
        <f t="shared" si="653"/>
        <v>3600</v>
      </c>
      <c r="X1811" s="122">
        <f t="shared" si="654"/>
        <v>2167</v>
      </c>
      <c r="Y1811" s="122">
        <f>((U1811-5000)-434)/2+1100</f>
        <v>1433</v>
      </c>
      <c r="Z1811" s="122">
        <f t="shared" si="655"/>
        <v>20000</v>
      </c>
      <c r="AA1811" s="122">
        <f t="shared" si="656"/>
        <v>17336</v>
      </c>
      <c r="AB1811" s="123">
        <f t="shared" si="657"/>
        <v>11464</v>
      </c>
    </row>
    <row r="1812" spans="1:28" ht="15.75" thickBot="1" x14ac:dyDescent="0.3">
      <c r="A1812" s="196"/>
      <c r="B1812" s="597">
        <v>42396</v>
      </c>
      <c r="C1812" s="240">
        <v>54000</v>
      </c>
      <c r="D1812" s="577"/>
      <c r="E1812" s="23" t="s">
        <v>62</v>
      </c>
      <c r="F1812" s="23">
        <v>7</v>
      </c>
      <c r="G1812" s="231">
        <v>39662</v>
      </c>
      <c r="H1812" s="23" t="s">
        <v>25</v>
      </c>
      <c r="I1812" s="577">
        <v>0</v>
      </c>
      <c r="J1812" s="23"/>
      <c r="K1812" s="23"/>
      <c r="L1812" s="23"/>
      <c r="M1812" s="69"/>
      <c r="N1812" s="68"/>
      <c r="O1812" s="23">
        <v>0</v>
      </c>
      <c r="P1812" s="23"/>
      <c r="Q1812" s="23"/>
      <c r="R1812" s="23"/>
      <c r="S1812" s="23"/>
      <c r="T1812" s="69">
        <v>2267</v>
      </c>
      <c r="U1812" s="291">
        <f t="shared" ref="U1812:U1819" si="659">+G1812/F1812</f>
        <v>5666</v>
      </c>
      <c r="V1812" s="121">
        <v>2500</v>
      </c>
      <c r="W1812" s="122">
        <f t="shared" si="653"/>
        <v>3166</v>
      </c>
      <c r="X1812" s="122">
        <f t="shared" si="654"/>
        <v>1733</v>
      </c>
      <c r="Y1812" s="122">
        <f>(U1812-5000)/2+1100</f>
        <v>1433</v>
      </c>
      <c r="Z1812" s="122">
        <f t="shared" si="655"/>
        <v>17500</v>
      </c>
      <c r="AA1812" s="122">
        <f t="shared" si="656"/>
        <v>12131</v>
      </c>
      <c r="AB1812" s="123">
        <f t="shared" si="657"/>
        <v>10031</v>
      </c>
    </row>
    <row r="1813" spans="1:28" ht="15.75" thickBot="1" x14ac:dyDescent="0.3">
      <c r="A1813" s="196"/>
      <c r="B1813" s="597">
        <v>42396</v>
      </c>
      <c r="C1813" s="240">
        <v>54001</v>
      </c>
      <c r="D1813" s="577"/>
      <c r="E1813" s="23" t="s">
        <v>107</v>
      </c>
      <c r="F1813" s="23">
        <v>7</v>
      </c>
      <c r="G1813" s="231">
        <v>39662</v>
      </c>
      <c r="H1813" s="23" t="s">
        <v>25</v>
      </c>
      <c r="I1813" s="577">
        <v>0</v>
      </c>
      <c r="J1813" s="23"/>
      <c r="K1813" s="23"/>
      <c r="L1813" s="23"/>
      <c r="M1813" s="69"/>
      <c r="N1813" s="68"/>
      <c r="O1813" s="23">
        <v>0</v>
      </c>
      <c r="P1813" s="23"/>
      <c r="Q1813" s="23"/>
      <c r="R1813" s="23"/>
      <c r="S1813" s="23"/>
      <c r="T1813" s="69">
        <v>2268</v>
      </c>
      <c r="U1813" s="291">
        <f t="shared" si="659"/>
        <v>5666</v>
      </c>
      <c r="V1813" s="121">
        <v>2500</v>
      </c>
      <c r="W1813" s="122">
        <f t="shared" si="653"/>
        <v>3166</v>
      </c>
      <c r="X1813" s="122">
        <f t="shared" si="654"/>
        <v>1733</v>
      </c>
      <c r="Y1813" s="122">
        <f>(U1813-5000)/2+1100</f>
        <v>1433</v>
      </c>
      <c r="Z1813" s="122">
        <f t="shared" si="655"/>
        <v>17500</v>
      </c>
      <c r="AA1813" s="122">
        <f t="shared" si="656"/>
        <v>12131</v>
      </c>
      <c r="AB1813" s="123">
        <f t="shared" si="657"/>
        <v>10031</v>
      </c>
    </row>
    <row r="1814" spans="1:28" ht="15.75" thickBot="1" x14ac:dyDescent="0.3">
      <c r="A1814" s="556"/>
      <c r="B1814" s="551">
        <v>42396</v>
      </c>
      <c r="C1814" s="572">
        <v>54002</v>
      </c>
      <c r="D1814" s="23"/>
      <c r="E1814" s="116" t="s">
        <v>848</v>
      </c>
      <c r="F1814" s="116">
        <v>15</v>
      </c>
      <c r="G1814" s="557">
        <v>79275</v>
      </c>
      <c r="H1814" s="558" t="s">
        <v>402</v>
      </c>
      <c r="I1814" s="68">
        <v>0</v>
      </c>
      <c r="J1814" s="23"/>
      <c r="K1814" s="23"/>
      <c r="L1814" s="23"/>
      <c r="M1814" s="69"/>
      <c r="N1814" s="68"/>
      <c r="O1814" s="23">
        <v>0</v>
      </c>
      <c r="P1814" s="23"/>
      <c r="Q1814" s="23"/>
      <c r="R1814" s="23"/>
      <c r="S1814" s="23"/>
      <c r="T1814" s="69"/>
      <c r="U1814" s="291">
        <f t="shared" si="659"/>
        <v>5285</v>
      </c>
      <c r="V1814" s="121">
        <v>2500</v>
      </c>
      <c r="W1814" s="122">
        <f t="shared" si="653"/>
        <v>2785</v>
      </c>
      <c r="X1814" s="122">
        <f t="shared" si="654"/>
        <v>1542.5</v>
      </c>
      <c r="Y1814" s="122">
        <f>(U1814-5000)/2+1100</f>
        <v>1242.5</v>
      </c>
      <c r="Z1814" s="122">
        <f t="shared" si="655"/>
        <v>37500</v>
      </c>
      <c r="AA1814" s="122">
        <f t="shared" si="656"/>
        <v>23137.5</v>
      </c>
      <c r="AB1814" s="123">
        <f t="shared" si="657"/>
        <v>18637.5</v>
      </c>
    </row>
    <row r="1815" spans="1:28" ht="15.75" thickBot="1" x14ac:dyDescent="0.3">
      <c r="A1815" s="196"/>
      <c r="B1815" s="597">
        <v>42396</v>
      </c>
      <c r="C1815" s="240">
        <v>54003</v>
      </c>
      <c r="D1815" s="577"/>
      <c r="E1815" s="23" t="s">
        <v>891</v>
      </c>
      <c r="F1815" s="16">
        <v>8</v>
      </c>
      <c r="G1815" s="231">
        <v>48800</v>
      </c>
      <c r="H1815" s="23" t="s">
        <v>839</v>
      </c>
      <c r="I1815" s="577"/>
      <c r="J1815" s="23">
        <v>0</v>
      </c>
      <c r="K1815" s="23"/>
      <c r="L1815" s="23"/>
      <c r="M1815" s="69"/>
      <c r="N1815" s="68"/>
      <c r="O1815" s="23">
        <v>0</v>
      </c>
      <c r="P1815" s="23"/>
      <c r="Q1815" s="23"/>
      <c r="R1815" s="23"/>
      <c r="S1815" s="23"/>
      <c r="T1815" s="69"/>
      <c r="U1815" s="291">
        <f t="shared" si="659"/>
        <v>6100</v>
      </c>
      <c r="V1815" s="121">
        <v>2500</v>
      </c>
      <c r="W1815" s="122">
        <f t="shared" si="653"/>
        <v>3600</v>
      </c>
      <c r="X1815" s="122">
        <f t="shared" si="654"/>
        <v>2167</v>
      </c>
      <c r="Y1815" s="122">
        <f>((U1815-5000)-434)/2+1100</f>
        <v>1433</v>
      </c>
      <c r="Z1815" s="122">
        <f t="shared" si="655"/>
        <v>20000</v>
      </c>
      <c r="AA1815" s="122">
        <f t="shared" si="656"/>
        <v>17336</v>
      </c>
      <c r="AB1815" s="123">
        <f t="shared" si="657"/>
        <v>11464</v>
      </c>
    </row>
    <row r="1816" spans="1:28" ht="15.75" thickBot="1" x14ac:dyDescent="0.3">
      <c r="A1816" s="196"/>
      <c r="B1816" s="597">
        <v>42396</v>
      </c>
      <c r="C1816" s="240">
        <v>54004</v>
      </c>
      <c r="D1816" s="577"/>
      <c r="E1816" s="23" t="s">
        <v>908</v>
      </c>
      <c r="F1816" s="16">
        <v>8</v>
      </c>
      <c r="G1816" s="231">
        <v>48800</v>
      </c>
      <c r="H1816" s="23" t="s">
        <v>839</v>
      </c>
      <c r="I1816" s="577"/>
      <c r="J1816" s="23">
        <v>0</v>
      </c>
      <c r="K1816" s="23"/>
      <c r="L1816" s="23"/>
      <c r="M1816" s="69"/>
      <c r="N1816" s="68"/>
      <c r="O1816" s="23">
        <v>0</v>
      </c>
      <c r="P1816" s="23"/>
      <c r="Q1816" s="23"/>
      <c r="R1816" s="23"/>
      <c r="S1816" s="23"/>
      <c r="T1816" s="69"/>
      <c r="U1816" s="291">
        <f t="shared" si="659"/>
        <v>6100</v>
      </c>
      <c r="V1816" s="121">
        <v>2500</v>
      </c>
      <c r="W1816" s="122">
        <f t="shared" si="653"/>
        <v>3600</v>
      </c>
      <c r="X1816" s="122">
        <f t="shared" si="654"/>
        <v>2167</v>
      </c>
      <c r="Y1816" s="122">
        <f>((U1816-5000)-434)/2+1100</f>
        <v>1433</v>
      </c>
      <c r="Z1816" s="122">
        <f t="shared" si="655"/>
        <v>20000</v>
      </c>
      <c r="AA1816" s="122">
        <f t="shared" si="656"/>
        <v>17336</v>
      </c>
      <c r="AB1816" s="123">
        <f t="shared" si="657"/>
        <v>11464</v>
      </c>
    </row>
    <row r="1817" spans="1:28" ht="15.75" thickBot="1" x14ac:dyDescent="0.3">
      <c r="A1817" s="196"/>
      <c r="B1817" s="597">
        <v>42396</v>
      </c>
      <c r="C1817" s="240">
        <v>54005</v>
      </c>
      <c r="D1817" s="577"/>
      <c r="E1817" s="23" t="s">
        <v>835</v>
      </c>
      <c r="F1817" s="16">
        <v>15</v>
      </c>
      <c r="G1817" s="231">
        <v>91500</v>
      </c>
      <c r="H1817" s="23" t="s">
        <v>839</v>
      </c>
      <c r="I1817" s="577"/>
      <c r="J1817" s="23">
        <v>0</v>
      </c>
      <c r="K1817" s="23"/>
      <c r="L1817" s="23"/>
      <c r="M1817" s="69"/>
      <c r="N1817" s="68">
        <v>0</v>
      </c>
      <c r="O1817" s="23"/>
      <c r="P1817" s="23"/>
      <c r="Q1817" s="23"/>
      <c r="R1817" s="23"/>
      <c r="S1817" s="23"/>
      <c r="T1817" s="69"/>
      <c r="U1817" s="291">
        <f t="shared" si="659"/>
        <v>6100</v>
      </c>
      <c r="V1817" s="121">
        <v>2500</v>
      </c>
      <c r="W1817" s="122">
        <f t="shared" si="653"/>
        <v>3600</v>
      </c>
      <c r="X1817" s="122">
        <f t="shared" si="654"/>
        <v>2167</v>
      </c>
      <c r="Y1817" s="122">
        <f>((U1817-5000)-434)/2+1100</f>
        <v>1433</v>
      </c>
      <c r="Z1817" s="122">
        <f t="shared" si="655"/>
        <v>37500</v>
      </c>
      <c r="AA1817" s="122">
        <f t="shared" si="656"/>
        <v>32505</v>
      </c>
      <c r="AB1817" s="123">
        <f t="shared" si="657"/>
        <v>21495</v>
      </c>
    </row>
    <row r="1818" spans="1:28" ht="15.75" thickBot="1" x14ac:dyDescent="0.3">
      <c r="A1818" s="196"/>
      <c r="B1818" s="597">
        <v>42396</v>
      </c>
      <c r="C1818" s="240">
        <v>54006</v>
      </c>
      <c r="D1818" s="577"/>
      <c r="E1818" s="23" t="s">
        <v>834</v>
      </c>
      <c r="F1818" s="16">
        <v>7</v>
      </c>
      <c r="G1818" s="231">
        <v>42700</v>
      </c>
      <c r="H1818" s="23" t="s">
        <v>839</v>
      </c>
      <c r="I1818" s="577"/>
      <c r="J1818" s="23">
        <v>0</v>
      </c>
      <c r="K1818" s="23"/>
      <c r="L1818" s="23"/>
      <c r="M1818" s="69"/>
      <c r="N1818" s="68"/>
      <c r="O1818" s="23">
        <v>0</v>
      </c>
      <c r="P1818" s="23"/>
      <c r="Q1818" s="23"/>
      <c r="R1818" s="23"/>
      <c r="S1818" s="23"/>
      <c r="T1818" s="69"/>
      <c r="U1818" s="291">
        <f t="shared" si="659"/>
        <v>6100</v>
      </c>
      <c r="V1818" s="121">
        <v>2500</v>
      </c>
      <c r="W1818" s="122">
        <f t="shared" si="653"/>
        <v>3600</v>
      </c>
      <c r="X1818" s="122">
        <f t="shared" si="654"/>
        <v>2167</v>
      </c>
      <c r="Y1818" s="122">
        <f>((U1818-5000)-434)/2+1100</f>
        <v>1433</v>
      </c>
      <c r="Z1818" s="122">
        <f t="shared" si="655"/>
        <v>17500</v>
      </c>
      <c r="AA1818" s="122">
        <f t="shared" si="656"/>
        <v>15169</v>
      </c>
      <c r="AB1818" s="123">
        <f t="shared" si="657"/>
        <v>10031</v>
      </c>
    </row>
    <row r="1819" spans="1:28" ht="15.75" thickBot="1" x14ac:dyDescent="0.3">
      <c r="A1819" s="339"/>
      <c r="B1819" s="552">
        <v>42396</v>
      </c>
      <c r="C1819" s="544">
        <v>54007</v>
      </c>
      <c r="D1819" s="577"/>
      <c r="E1819" s="94" t="s">
        <v>836</v>
      </c>
      <c r="F1819" s="56">
        <v>8</v>
      </c>
      <c r="G1819" s="232">
        <v>48800</v>
      </c>
      <c r="H1819" s="94" t="s">
        <v>839</v>
      </c>
      <c r="I1819" s="577"/>
      <c r="J1819" s="23">
        <v>0</v>
      </c>
      <c r="K1819" s="23"/>
      <c r="L1819" s="23"/>
      <c r="M1819" s="69"/>
      <c r="N1819" s="68">
        <v>0</v>
      </c>
      <c r="O1819" s="23"/>
      <c r="P1819" s="23"/>
      <c r="Q1819" s="23"/>
      <c r="R1819" s="23"/>
      <c r="S1819" s="23"/>
      <c r="T1819" s="69"/>
      <c r="U1819" s="291">
        <f t="shared" si="659"/>
        <v>6100</v>
      </c>
      <c r="V1819" s="121">
        <v>2500</v>
      </c>
      <c r="W1819" s="122">
        <f t="shared" si="653"/>
        <v>3600</v>
      </c>
      <c r="X1819" s="122">
        <f t="shared" si="654"/>
        <v>2167</v>
      </c>
      <c r="Y1819" s="122">
        <f>((U1819-5000)-434)/2+1100</f>
        <v>1433</v>
      </c>
      <c r="Z1819" s="122">
        <f t="shared" si="655"/>
        <v>20000</v>
      </c>
      <c r="AA1819" s="122">
        <f t="shared" si="656"/>
        <v>17336</v>
      </c>
      <c r="AB1819" s="123">
        <f t="shared" si="657"/>
        <v>11464</v>
      </c>
    </row>
    <row r="1820" spans="1:28" ht="15.75" thickBot="1" x14ac:dyDescent="0.3">
      <c r="A1820" s="196"/>
      <c r="B1820" s="597">
        <v>42396</v>
      </c>
      <c r="C1820" s="240">
        <v>54008</v>
      </c>
      <c r="D1820" s="577"/>
      <c r="E1820" s="23" t="s">
        <v>534</v>
      </c>
      <c r="F1820" s="23">
        <v>15</v>
      </c>
      <c r="G1820" s="231">
        <v>85000</v>
      </c>
      <c r="H1820" s="23" t="s">
        <v>25</v>
      </c>
      <c r="I1820" s="577">
        <v>0</v>
      </c>
      <c r="J1820" s="23"/>
      <c r="K1820" s="23"/>
      <c r="L1820" s="23"/>
      <c r="M1820" s="69"/>
      <c r="N1820" s="68">
        <v>0</v>
      </c>
      <c r="O1820" s="23"/>
      <c r="P1820" s="23"/>
      <c r="Q1820" s="23"/>
      <c r="R1820" s="23"/>
      <c r="S1820" s="23"/>
      <c r="T1820" s="69">
        <v>2269</v>
      </c>
      <c r="U1820" s="291">
        <f t="shared" ref="U1820:U1821" si="660">+G1820/F1820</f>
        <v>5666.666666666667</v>
      </c>
      <c r="V1820" s="121">
        <v>2500</v>
      </c>
      <c r="W1820" s="122">
        <f t="shared" si="653"/>
        <v>3166.666666666667</v>
      </c>
      <c r="X1820" s="122">
        <f t="shared" si="654"/>
        <v>1733.3333333333335</v>
      </c>
      <c r="Y1820" s="122">
        <f>(U1820-5000)/2+1100</f>
        <v>1433.3333333333335</v>
      </c>
      <c r="Z1820" s="122">
        <f t="shared" si="655"/>
        <v>37500</v>
      </c>
      <c r="AA1820" s="122">
        <f t="shared" si="656"/>
        <v>26000.000000000004</v>
      </c>
      <c r="AB1820" s="123">
        <f t="shared" si="657"/>
        <v>21500.000000000004</v>
      </c>
    </row>
    <row r="1821" spans="1:28" ht="15.75" thickBot="1" x14ac:dyDescent="0.3">
      <c r="A1821" s="311"/>
      <c r="B1821" s="362">
        <v>42396</v>
      </c>
      <c r="C1821" s="350">
        <v>54009</v>
      </c>
      <c r="D1821" s="577"/>
      <c r="E1821" s="32" t="s">
        <v>912</v>
      </c>
      <c r="F1821" s="24">
        <v>8</v>
      </c>
      <c r="G1821" s="234">
        <v>48800</v>
      </c>
      <c r="H1821" s="32" t="s">
        <v>839</v>
      </c>
      <c r="I1821" s="577"/>
      <c r="J1821" s="23">
        <v>0</v>
      </c>
      <c r="K1821" s="23"/>
      <c r="L1821" s="23"/>
      <c r="M1821" s="69"/>
      <c r="N1821" s="68"/>
      <c r="O1821" s="23">
        <v>0</v>
      </c>
      <c r="P1821" s="23"/>
      <c r="Q1821" s="23"/>
      <c r="R1821" s="23"/>
      <c r="S1821" s="23"/>
      <c r="T1821" s="69"/>
      <c r="U1821" s="291">
        <f t="shared" si="660"/>
        <v>6100</v>
      </c>
      <c r="V1821" s="121">
        <v>2500</v>
      </c>
      <c r="W1821" s="122">
        <f t="shared" si="653"/>
        <v>3600</v>
      </c>
      <c r="X1821" s="122">
        <f t="shared" si="654"/>
        <v>2167</v>
      </c>
      <c r="Y1821" s="122">
        <f>((U1821-5000)-434)/2+1100</f>
        <v>1433</v>
      </c>
      <c r="Z1821" s="122">
        <f t="shared" si="655"/>
        <v>20000</v>
      </c>
      <c r="AA1821" s="122">
        <f t="shared" si="656"/>
        <v>17336</v>
      </c>
      <c r="AB1821" s="123">
        <f t="shared" si="657"/>
        <v>11464</v>
      </c>
    </row>
    <row r="1822" spans="1:28" ht="15.75" thickBot="1" x14ac:dyDescent="0.3">
      <c r="A1822" s="556"/>
      <c r="B1822" s="551">
        <v>42396</v>
      </c>
      <c r="C1822" s="572">
        <v>54010</v>
      </c>
      <c r="D1822" s="23"/>
      <c r="E1822" s="116" t="s">
        <v>825</v>
      </c>
      <c r="F1822" s="116">
        <v>15</v>
      </c>
      <c r="G1822" s="557">
        <v>79275</v>
      </c>
      <c r="H1822" s="558" t="s">
        <v>402</v>
      </c>
      <c r="I1822" s="68">
        <v>0</v>
      </c>
      <c r="J1822" s="23"/>
      <c r="K1822" s="23"/>
      <c r="L1822" s="23"/>
      <c r="M1822" s="69"/>
      <c r="N1822" s="68">
        <v>0</v>
      </c>
      <c r="O1822" s="23"/>
      <c r="P1822" s="23"/>
      <c r="Q1822" s="23"/>
      <c r="R1822" s="23"/>
      <c r="S1822" s="23"/>
      <c r="T1822" s="69"/>
      <c r="U1822" s="291">
        <f t="shared" ref="U1822:U1826" si="661">+G1822/F1822</f>
        <v>5285</v>
      </c>
      <c r="V1822" s="121">
        <v>2500</v>
      </c>
      <c r="W1822" s="122">
        <f t="shared" si="653"/>
        <v>2785</v>
      </c>
      <c r="X1822" s="122">
        <f t="shared" si="654"/>
        <v>1542.5</v>
      </c>
      <c r="Y1822" s="122">
        <f>(U1822-5000)/2+1100</f>
        <v>1242.5</v>
      </c>
      <c r="Z1822" s="122">
        <f t="shared" si="655"/>
        <v>37500</v>
      </c>
      <c r="AA1822" s="122">
        <f t="shared" si="656"/>
        <v>23137.5</v>
      </c>
      <c r="AB1822" s="123">
        <f t="shared" si="657"/>
        <v>18637.5</v>
      </c>
    </row>
    <row r="1823" spans="1:28" ht="15.75" thickBot="1" x14ac:dyDescent="0.3">
      <c r="A1823" s="196"/>
      <c r="B1823" s="597">
        <v>42396</v>
      </c>
      <c r="C1823" s="240">
        <v>54011</v>
      </c>
      <c r="D1823" s="577"/>
      <c r="E1823" s="23" t="s">
        <v>155</v>
      </c>
      <c r="F1823" s="23">
        <v>7</v>
      </c>
      <c r="G1823" s="231">
        <v>39662</v>
      </c>
      <c r="H1823" s="23" t="s">
        <v>25</v>
      </c>
      <c r="I1823" s="577">
        <v>0</v>
      </c>
      <c r="J1823" s="23"/>
      <c r="K1823" s="23"/>
      <c r="L1823" s="23"/>
      <c r="M1823" s="69"/>
      <c r="N1823" s="68"/>
      <c r="O1823" s="23">
        <v>0</v>
      </c>
      <c r="P1823" s="23"/>
      <c r="Q1823" s="23"/>
      <c r="R1823" s="23"/>
      <c r="S1823" s="23"/>
      <c r="T1823" s="69">
        <v>2270</v>
      </c>
      <c r="U1823" s="291">
        <f t="shared" si="661"/>
        <v>5666</v>
      </c>
      <c r="V1823" s="121">
        <v>2500</v>
      </c>
      <c r="W1823" s="122">
        <f t="shared" si="653"/>
        <v>3166</v>
      </c>
      <c r="X1823" s="122">
        <f t="shared" si="654"/>
        <v>1733</v>
      </c>
      <c r="Y1823" s="122">
        <f>(U1823-5000)/2+1100</f>
        <v>1433</v>
      </c>
      <c r="Z1823" s="122">
        <f t="shared" si="655"/>
        <v>17500</v>
      </c>
      <c r="AA1823" s="122">
        <f t="shared" si="656"/>
        <v>12131</v>
      </c>
      <c r="AB1823" s="123">
        <f t="shared" si="657"/>
        <v>10031</v>
      </c>
    </row>
    <row r="1824" spans="1:28" ht="15.75" thickBot="1" x14ac:dyDescent="0.3">
      <c r="A1824" s="196"/>
      <c r="B1824" s="597">
        <v>42396</v>
      </c>
      <c r="C1824" s="240">
        <v>54012</v>
      </c>
      <c r="D1824" s="577"/>
      <c r="E1824" s="23" t="s">
        <v>478</v>
      </c>
      <c r="F1824" s="23">
        <v>15</v>
      </c>
      <c r="G1824" s="231">
        <v>85000</v>
      </c>
      <c r="H1824" s="23" t="s">
        <v>25</v>
      </c>
      <c r="I1824" s="577">
        <v>0</v>
      </c>
      <c r="J1824" s="23"/>
      <c r="K1824" s="23"/>
      <c r="L1824" s="23"/>
      <c r="M1824" s="69"/>
      <c r="N1824" s="68">
        <v>0</v>
      </c>
      <c r="O1824" s="23"/>
      <c r="P1824" s="23"/>
      <c r="Q1824" s="23"/>
      <c r="R1824" s="23"/>
      <c r="S1824" s="23"/>
      <c r="T1824" s="69">
        <v>2211</v>
      </c>
      <c r="U1824" s="291">
        <f t="shared" si="661"/>
        <v>5666.666666666667</v>
      </c>
      <c r="V1824" s="121">
        <v>2500</v>
      </c>
      <c r="W1824" s="122">
        <f t="shared" si="653"/>
        <v>3166.666666666667</v>
      </c>
      <c r="X1824" s="122">
        <f t="shared" si="654"/>
        <v>1733.3333333333335</v>
      </c>
      <c r="Y1824" s="122">
        <f>(U1824-5000)/2+1100</f>
        <v>1433.3333333333335</v>
      </c>
      <c r="Z1824" s="122">
        <f t="shared" si="655"/>
        <v>37500</v>
      </c>
      <c r="AA1824" s="122">
        <f t="shared" si="656"/>
        <v>26000.000000000004</v>
      </c>
      <c r="AB1824" s="123">
        <f t="shared" si="657"/>
        <v>21500.000000000004</v>
      </c>
    </row>
    <row r="1825" spans="1:28" ht="15.75" thickBot="1" x14ac:dyDescent="0.3">
      <c r="A1825" s="196"/>
      <c r="B1825" s="597">
        <v>42396</v>
      </c>
      <c r="C1825" s="240">
        <v>54013</v>
      </c>
      <c r="D1825" s="577"/>
      <c r="E1825" s="23" t="s">
        <v>88</v>
      </c>
      <c r="F1825" s="23">
        <v>15</v>
      </c>
      <c r="G1825" s="231">
        <v>85000</v>
      </c>
      <c r="H1825" s="23" t="s">
        <v>25</v>
      </c>
      <c r="I1825" s="577">
        <v>0</v>
      </c>
      <c r="J1825" s="23"/>
      <c r="K1825" s="23"/>
      <c r="L1825" s="23"/>
      <c r="M1825" s="69"/>
      <c r="N1825" s="68"/>
      <c r="O1825" s="23">
        <v>0</v>
      </c>
      <c r="P1825" s="23"/>
      <c r="Q1825" s="23"/>
      <c r="R1825" s="23"/>
      <c r="S1825" s="23"/>
      <c r="T1825" s="69">
        <v>2272</v>
      </c>
      <c r="U1825" s="291">
        <f t="shared" si="661"/>
        <v>5666.666666666667</v>
      </c>
      <c r="V1825" s="121">
        <v>2500</v>
      </c>
      <c r="W1825" s="122">
        <f t="shared" si="653"/>
        <v>3166.666666666667</v>
      </c>
      <c r="X1825" s="122">
        <f t="shared" si="654"/>
        <v>1733.3333333333335</v>
      </c>
      <c r="Y1825" s="122">
        <f>(U1825-5000)/2+1100</f>
        <v>1433.3333333333335</v>
      </c>
      <c r="Z1825" s="122">
        <f t="shared" si="655"/>
        <v>37500</v>
      </c>
      <c r="AA1825" s="122">
        <f t="shared" si="656"/>
        <v>26000.000000000004</v>
      </c>
      <c r="AB1825" s="123">
        <f t="shared" si="657"/>
        <v>21500.000000000004</v>
      </c>
    </row>
    <row r="1826" spans="1:28" ht="15.75" thickBot="1" x14ac:dyDescent="0.3">
      <c r="A1826" s="556"/>
      <c r="B1826" s="551">
        <v>42396</v>
      </c>
      <c r="C1826" s="572">
        <v>54014</v>
      </c>
      <c r="D1826" s="577"/>
      <c r="E1826" s="116" t="s">
        <v>891</v>
      </c>
      <c r="F1826" s="233">
        <v>8</v>
      </c>
      <c r="G1826" s="557">
        <v>48800</v>
      </c>
      <c r="H1826" s="116" t="s">
        <v>839</v>
      </c>
      <c r="I1826" s="577"/>
      <c r="J1826" s="23">
        <v>0</v>
      </c>
      <c r="K1826" s="23"/>
      <c r="L1826" s="23"/>
      <c r="M1826" s="69"/>
      <c r="N1826" s="68">
        <v>0</v>
      </c>
      <c r="O1826" s="23"/>
      <c r="P1826" s="23"/>
      <c r="Q1826" s="23"/>
      <c r="R1826" s="23"/>
      <c r="S1826" s="23"/>
      <c r="T1826" s="69"/>
      <c r="U1826" s="291">
        <f t="shared" si="661"/>
        <v>6100</v>
      </c>
      <c r="V1826" s="121">
        <v>2500</v>
      </c>
      <c r="W1826" s="122">
        <f t="shared" si="653"/>
        <v>3600</v>
      </c>
      <c r="X1826" s="122">
        <f t="shared" si="654"/>
        <v>2167</v>
      </c>
      <c r="Y1826" s="122">
        <f>((U1826-5000)-434)/2+1100</f>
        <v>1433</v>
      </c>
      <c r="Z1826" s="122">
        <f t="shared" si="655"/>
        <v>20000</v>
      </c>
      <c r="AA1826" s="122">
        <f t="shared" si="656"/>
        <v>17336</v>
      </c>
      <c r="AB1826" s="123">
        <f t="shared" si="657"/>
        <v>11464</v>
      </c>
    </row>
    <row r="1827" spans="1:28" ht="15.75" thickBot="1" x14ac:dyDescent="0.3">
      <c r="A1827" s="196"/>
      <c r="B1827" s="597">
        <v>42396</v>
      </c>
      <c r="C1827" s="240">
        <v>54015</v>
      </c>
      <c r="D1827" s="577"/>
      <c r="E1827" s="23" t="s">
        <v>559</v>
      </c>
      <c r="F1827" s="23">
        <v>15</v>
      </c>
      <c r="G1827" s="231">
        <v>85000</v>
      </c>
      <c r="H1827" s="23" t="s">
        <v>25</v>
      </c>
      <c r="I1827" s="577">
        <v>0</v>
      </c>
      <c r="J1827" s="23"/>
      <c r="K1827" s="23"/>
      <c r="L1827" s="23"/>
      <c r="M1827" s="69"/>
      <c r="N1827" s="68">
        <v>0</v>
      </c>
      <c r="O1827" s="23"/>
      <c r="P1827" s="23"/>
      <c r="Q1827" s="23"/>
      <c r="R1827" s="23"/>
      <c r="S1827" s="23"/>
      <c r="T1827" s="69">
        <v>2273</v>
      </c>
      <c r="U1827" s="291">
        <f t="shared" ref="U1827:U1828" si="662">+G1827/F1827</f>
        <v>5666.666666666667</v>
      </c>
      <c r="V1827" s="121">
        <v>2500</v>
      </c>
      <c r="W1827" s="122">
        <f t="shared" si="653"/>
        <v>3166.666666666667</v>
      </c>
      <c r="X1827" s="122">
        <f t="shared" si="654"/>
        <v>1733.3333333333335</v>
      </c>
      <c r="Y1827" s="122">
        <f>(U1827-5000)/2+1100</f>
        <v>1433.3333333333335</v>
      </c>
      <c r="Z1827" s="122">
        <f t="shared" si="655"/>
        <v>37500</v>
      </c>
      <c r="AA1827" s="122">
        <f t="shared" si="656"/>
        <v>26000.000000000004</v>
      </c>
      <c r="AB1827" s="123">
        <f t="shared" si="657"/>
        <v>21500.000000000004</v>
      </c>
    </row>
    <row r="1828" spans="1:28" ht="15.75" thickBot="1" x14ac:dyDescent="0.3">
      <c r="A1828" s="344"/>
      <c r="B1828" s="627">
        <v>42396</v>
      </c>
      <c r="C1828" s="587">
        <v>54016</v>
      </c>
      <c r="D1828" s="23"/>
      <c r="E1828" s="574" t="s">
        <v>80</v>
      </c>
      <c r="F1828" s="588">
        <v>15</v>
      </c>
      <c r="G1828" s="589">
        <f>+F1828*5100</f>
        <v>76500</v>
      </c>
      <c r="H1828" s="590" t="s">
        <v>22</v>
      </c>
      <c r="I1828" s="68">
        <v>0</v>
      </c>
      <c r="J1828" s="23"/>
      <c r="K1828" s="23"/>
      <c r="L1828" s="23"/>
      <c r="M1828" s="69"/>
      <c r="N1828" s="68"/>
      <c r="O1828" s="23">
        <v>0</v>
      </c>
      <c r="P1828" s="23"/>
      <c r="Q1828" s="23"/>
      <c r="R1828" s="23"/>
      <c r="S1828" s="23"/>
      <c r="T1828" s="69"/>
      <c r="U1828" s="292">
        <f t="shared" si="662"/>
        <v>5100</v>
      </c>
      <c r="V1828" s="124">
        <v>2500</v>
      </c>
      <c r="W1828" s="125">
        <f t="shared" si="653"/>
        <v>2600</v>
      </c>
      <c r="X1828" s="125">
        <f>+W1828-Y1828</f>
        <v>1450</v>
      </c>
      <c r="Y1828" s="125">
        <f>(U1828-5000)/2+1100</f>
        <v>1150</v>
      </c>
      <c r="Z1828" s="125">
        <f t="shared" si="655"/>
        <v>37500</v>
      </c>
      <c r="AA1828" s="125">
        <f t="shared" si="656"/>
        <v>21750</v>
      </c>
      <c r="AB1828" s="126">
        <f t="shared" si="657"/>
        <v>17250</v>
      </c>
    </row>
    <row r="1829" spans="1:28" x14ac:dyDescent="0.25">
      <c r="A1829" s="311"/>
      <c r="B1829" s="362">
        <v>42396</v>
      </c>
      <c r="C1829" s="24">
        <v>54017</v>
      </c>
      <c r="D1829" s="23"/>
      <c r="E1829" s="32" t="s">
        <v>138</v>
      </c>
      <c r="F1829" s="32">
        <v>15</v>
      </c>
      <c r="G1829" s="234"/>
      <c r="H1829" s="77" t="s">
        <v>51</v>
      </c>
      <c r="I1829" s="68">
        <v>0</v>
      </c>
      <c r="J1829" s="23"/>
      <c r="K1829" s="23"/>
      <c r="L1829" s="23"/>
      <c r="M1829" s="69"/>
      <c r="N1829" s="68">
        <v>0</v>
      </c>
      <c r="O1829" s="23"/>
      <c r="P1829" s="23"/>
      <c r="Q1829" s="23"/>
      <c r="R1829" s="23"/>
      <c r="S1829" s="23"/>
      <c r="T1829" s="69"/>
    </row>
    <row r="1830" spans="1:28" ht="15.75" thickBot="1" x14ac:dyDescent="0.3">
      <c r="A1830" s="339"/>
      <c r="B1830" s="551">
        <v>42396</v>
      </c>
      <c r="C1830" s="544">
        <v>54018</v>
      </c>
      <c r="D1830" s="23"/>
      <c r="E1830" s="94" t="s">
        <v>848</v>
      </c>
      <c r="F1830" s="94">
        <v>15</v>
      </c>
      <c r="G1830" s="232">
        <v>79275</v>
      </c>
      <c r="H1830" s="106" t="s">
        <v>402</v>
      </c>
      <c r="I1830" s="68">
        <v>0</v>
      </c>
      <c r="J1830" s="23"/>
      <c r="K1830" s="23"/>
      <c r="L1830" s="23"/>
      <c r="M1830" s="69"/>
      <c r="N1830" s="68">
        <v>0</v>
      </c>
      <c r="O1830" s="23"/>
      <c r="P1830" s="23"/>
      <c r="Q1830" s="23"/>
      <c r="R1830" s="23"/>
      <c r="S1830" s="23"/>
      <c r="T1830" s="69"/>
      <c r="U1830" s="291">
        <f t="shared" ref="U1830:U1832" si="663">+G1830/F1830</f>
        <v>5285</v>
      </c>
      <c r="V1830" s="121">
        <v>2500</v>
      </c>
      <c r="W1830" s="122">
        <f>+U1830-V1830</f>
        <v>2785</v>
      </c>
      <c r="X1830" s="122">
        <f>+W1830-Y1830</f>
        <v>1542.5</v>
      </c>
      <c r="Y1830" s="122">
        <f>(U1830-5000)/2+1100</f>
        <v>1242.5</v>
      </c>
      <c r="Z1830" s="122">
        <f>+V1830*F1830</f>
        <v>37500</v>
      </c>
      <c r="AA1830" s="122">
        <f>+X1830*F1830</f>
        <v>23137.5</v>
      </c>
      <c r="AB1830" s="123">
        <f>+Y1830*F1830</f>
        <v>18637.5</v>
      </c>
    </row>
    <row r="1831" spans="1:28" ht="15.75" thickBot="1" x14ac:dyDescent="0.3">
      <c r="A1831" s="196"/>
      <c r="B1831" s="597">
        <v>42396</v>
      </c>
      <c r="C1831" s="240">
        <v>54019</v>
      </c>
      <c r="D1831" s="577"/>
      <c r="E1831" s="23" t="s">
        <v>894</v>
      </c>
      <c r="F1831" s="16">
        <v>8</v>
      </c>
      <c r="G1831" s="231">
        <v>48800</v>
      </c>
      <c r="H1831" s="23" t="s">
        <v>839</v>
      </c>
      <c r="I1831" s="577"/>
      <c r="J1831" s="23">
        <v>0</v>
      </c>
      <c r="K1831" s="23"/>
      <c r="L1831" s="23"/>
      <c r="M1831" s="69"/>
      <c r="N1831" s="68">
        <v>0</v>
      </c>
      <c r="O1831" s="23"/>
      <c r="P1831" s="23"/>
      <c r="Q1831" s="23"/>
      <c r="R1831" s="23"/>
      <c r="S1831" s="23"/>
      <c r="T1831" s="69"/>
      <c r="U1831" s="291">
        <f t="shared" si="663"/>
        <v>6100</v>
      </c>
      <c r="V1831" s="121">
        <v>2500</v>
      </c>
      <c r="W1831" s="122">
        <f>+U1831-V1831</f>
        <v>3600</v>
      </c>
      <c r="X1831" s="122">
        <f>+W1831-Y1831</f>
        <v>2167</v>
      </c>
      <c r="Y1831" s="122">
        <f>((U1831-5000)-434)/2+1100</f>
        <v>1433</v>
      </c>
      <c r="Z1831" s="122">
        <f>+V1831*F1831</f>
        <v>20000</v>
      </c>
      <c r="AA1831" s="122">
        <f>+X1831*F1831</f>
        <v>17336</v>
      </c>
      <c r="AB1831" s="123">
        <f>+Y1831*F1831</f>
        <v>11464</v>
      </c>
    </row>
    <row r="1832" spans="1:28" ht="15.75" thickBot="1" x14ac:dyDescent="0.3">
      <c r="A1832" s="196"/>
      <c r="B1832" s="597">
        <v>42396</v>
      </c>
      <c r="C1832" s="240">
        <v>54020</v>
      </c>
      <c r="D1832" s="577"/>
      <c r="E1832" s="23" t="s">
        <v>908</v>
      </c>
      <c r="F1832" s="16">
        <v>8</v>
      </c>
      <c r="G1832" s="231">
        <v>48800</v>
      </c>
      <c r="H1832" s="23" t="s">
        <v>839</v>
      </c>
      <c r="I1832" s="577"/>
      <c r="J1832" s="23">
        <v>0</v>
      </c>
      <c r="K1832" s="23"/>
      <c r="L1832" s="23"/>
      <c r="M1832" s="69"/>
      <c r="N1832" s="68"/>
      <c r="O1832" s="23">
        <v>0</v>
      </c>
      <c r="P1832" s="23"/>
      <c r="Q1832" s="23"/>
      <c r="R1832" s="23"/>
      <c r="S1832" s="23"/>
      <c r="T1832" s="69"/>
      <c r="U1832" s="291">
        <f t="shared" si="663"/>
        <v>6100</v>
      </c>
      <c r="V1832" s="121">
        <v>2500</v>
      </c>
      <c r="W1832" s="122">
        <f>+U1832-V1832</f>
        <v>3600</v>
      </c>
      <c r="X1832" s="122">
        <f>+W1832-Y1832</f>
        <v>2167</v>
      </c>
      <c r="Y1832" s="122">
        <f>((U1832-5000)-434)/2+1100</f>
        <v>1433</v>
      </c>
      <c r="Z1832" s="122">
        <f>+V1832*F1832</f>
        <v>20000</v>
      </c>
      <c r="AA1832" s="122">
        <f>+X1832*F1832</f>
        <v>17336</v>
      </c>
      <c r="AB1832" s="123">
        <f>+Y1832*F1832</f>
        <v>11464</v>
      </c>
    </row>
    <row r="1833" spans="1:28" x14ac:dyDescent="0.25">
      <c r="A1833" s="603"/>
      <c r="B1833" s="621">
        <v>42396</v>
      </c>
      <c r="C1833" s="555">
        <v>54021</v>
      </c>
      <c r="D1833" s="88" t="s">
        <v>188</v>
      </c>
      <c r="E1833" s="555" t="s">
        <v>188</v>
      </c>
      <c r="F1833" s="555" t="s">
        <v>188</v>
      </c>
      <c r="G1833" s="555" t="s">
        <v>188</v>
      </c>
      <c r="H1833" s="555" t="s">
        <v>188</v>
      </c>
      <c r="I1833" s="88" t="s">
        <v>188</v>
      </c>
      <c r="J1833" s="88" t="s">
        <v>188</v>
      </c>
      <c r="K1833" s="88" t="s">
        <v>188</v>
      </c>
      <c r="L1833" s="88" t="s">
        <v>188</v>
      </c>
      <c r="M1833" s="88" t="s">
        <v>188</v>
      </c>
      <c r="N1833" s="89"/>
      <c r="O1833" s="88"/>
      <c r="P1833" s="88"/>
      <c r="Q1833" s="88"/>
      <c r="R1833" s="88"/>
      <c r="S1833" s="88"/>
      <c r="T1833" s="90"/>
    </row>
    <row r="1834" spans="1:28" ht="15.75" thickBot="1" x14ac:dyDescent="0.3">
      <c r="A1834" s="196"/>
      <c r="B1834" s="597">
        <v>42396</v>
      </c>
      <c r="C1834" s="240">
        <v>54022</v>
      </c>
      <c r="D1834" s="577"/>
      <c r="E1834" s="23" t="s">
        <v>913</v>
      </c>
      <c r="F1834" s="23">
        <v>7</v>
      </c>
      <c r="G1834" s="231">
        <v>39662</v>
      </c>
      <c r="H1834" s="23" t="s">
        <v>25</v>
      </c>
      <c r="I1834" s="577">
        <v>0</v>
      </c>
      <c r="J1834" s="23"/>
      <c r="K1834" s="23"/>
      <c r="L1834" s="23"/>
      <c r="M1834" s="69"/>
      <c r="N1834" s="68"/>
      <c r="O1834" s="23">
        <v>0</v>
      </c>
      <c r="P1834" s="23"/>
      <c r="Q1834" s="23"/>
      <c r="R1834" s="23"/>
      <c r="S1834" s="23"/>
      <c r="T1834" s="69">
        <v>2274</v>
      </c>
      <c r="U1834" s="291">
        <f t="shared" ref="U1834:U1835" si="664">+G1834/F1834</f>
        <v>5666</v>
      </c>
      <c r="V1834" s="121">
        <v>2500</v>
      </c>
      <c r="W1834" s="122">
        <f t="shared" ref="W1834:W1858" si="665">+U1834-V1834</f>
        <v>3166</v>
      </c>
      <c r="X1834" s="122">
        <f t="shared" ref="X1834:X1858" si="666">+W1834-Y1834</f>
        <v>1733</v>
      </c>
      <c r="Y1834" s="122">
        <f>(U1834-5000)/2+1100</f>
        <v>1433</v>
      </c>
      <c r="Z1834" s="122">
        <f t="shared" ref="Z1834:Z1858" si="667">+V1834*F1834</f>
        <v>17500</v>
      </c>
      <c r="AA1834" s="122">
        <f t="shared" ref="AA1834:AA1858" si="668">+X1834*F1834</f>
        <v>12131</v>
      </c>
      <c r="AB1834" s="123">
        <f t="shared" ref="AB1834:AB1858" si="669">+Y1834*F1834</f>
        <v>10031</v>
      </c>
    </row>
    <row r="1835" spans="1:28" ht="15.75" thickBot="1" x14ac:dyDescent="0.3">
      <c r="A1835" s="556"/>
      <c r="B1835" s="551">
        <v>42396</v>
      </c>
      <c r="C1835" s="572">
        <v>54023</v>
      </c>
      <c r="D1835" s="577"/>
      <c r="E1835" s="116" t="s">
        <v>835</v>
      </c>
      <c r="F1835" s="233">
        <v>15</v>
      </c>
      <c r="G1835" s="557">
        <v>91500</v>
      </c>
      <c r="H1835" s="116" t="s">
        <v>839</v>
      </c>
      <c r="I1835" s="577"/>
      <c r="J1835" s="23">
        <v>0</v>
      </c>
      <c r="K1835" s="23"/>
      <c r="L1835" s="23"/>
      <c r="M1835" s="69"/>
      <c r="N1835" s="68">
        <v>0</v>
      </c>
      <c r="O1835" s="23"/>
      <c r="P1835" s="23"/>
      <c r="Q1835" s="23"/>
      <c r="R1835" s="23"/>
      <c r="S1835" s="23"/>
      <c r="T1835" s="69"/>
      <c r="U1835" s="291">
        <f t="shared" si="664"/>
        <v>6100</v>
      </c>
      <c r="V1835" s="121">
        <v>2500</v>
      </c>
      <c r="W1835" s="122">
        <f t="shared" si="665"/>
        <v>3600</v>
      </c>
      <c r="X1835" s="122">
        <f t="shared" si="666"/>
        <v>2167</v>
      </c>
      <c r="Y1835" s="122">
        <f>((U1835-5000)-434)/2+1100</f>
        <v>1433</v>
      </c>
      <c r="Z1835" s="122">
        <f t="shared" si="667"/>
        <v>37500</v>
      </c>
      <c r="AA1835" s="122">
        <f t="shared" si="668"/>
        <v>32505</v>
      </c>
      <c r="AB1835" s="123">
        <f t="shared" si="669"/>
        <v>21495</v>
      </c>
    </row>
    <row r="1836" spans="1:28" ht="15.75" thickBot="1" x14ac:dyDescent="0.3">
      <c r="A1836" s="196"/>
      <c r="B1836" s="597">
        <v>42396</v>
      </c>
      <c r="C1836" s="240">
        <v>54024</v>
      </c>
      <c r="D1836" s="577"/>
      <c r="E1836" s="23" t="s">
        <v>914</v>
      </c>
      <c r="F1836" s="23">
        <v>7</v>
      </c>
      <c r="G1836" s="231">
        <v>39662</v>
      </c>
      <c r="H1836" s="23" t="s">
        <v>25</v>
      </c>
      <c r="I1836" s="577">
        <v>0</v>
      </c>
      <c r="J1836" s="23"/>
      <c r="K1836" s="23"/>
      <c r="L1836" s="23"/>
      <c r="M1836" s="69"/>
      <c r="N1836" s="68">
        <v>0</v>
      </c>
      <c r="O1836" s="23"/>
      <c r="P1836" s="23"/>
      <c r="Q1836" s="23"/>
      <c r="R1836" s="23"/>
      <c r="S1836" s="23"/>
      <c r="T1836" s="69">
        <v>2275</v>
      </c>
      <c r="U1836" s="291">
        <f t="shared" ref="U1836:U1838" si="670">+G1836/F1836</f>
        <v>5666</v>
      </c>
      <c r="V1836" s="121">
        <v>2500</v>
      </c>
      <c r="W1836" s="122">
        <f t="shared" si="665"/>
        <v>3166</v>
      </c>
      <c r="X1836" s="122">
        <f t="shared" si="666"/>
        <v>1733</v>
      </c>
      <c r="Y1836" s="122">
        <f>(U1836-5000)/2+1100</f>
        <v>1433</v>
      </c>
      <c r="Z1836" s="122">
        <f t="shared" si="667"/>
        <v>17500</v>
      </c>
      <c r="AA1836" s="122">
        <f t="shared" si="668"/>
        <v>12131</v>
      </c>
      <c r="AB1836" s="123">
        <f t="shared" si="669"/>
        <v>10031</v>
      </c>
    </row>
    <row r="1837" spans="1:28" ht="15.75" thickBot="1" x14ac:dyDescent="0.3">
      <c r="A1837" s="311"/>
      <c r="B1837" s="362">
        <v>42396</v>
      </c>
      <c r="C1837" s="350">
        <v>54025</v>
      </c>
      <c r="D1837" s="577"/>
      <c r="E1837" s="32" t="s">
        <v>836</v>
      </c>
      <c r="F1837" s="24">
        <v>8</v>
      </c>
      <c r="G1837" s="234">
        <v>48800</v>
      </c>
      <c r="H1837" s="32" t="s">
        <v>839</v>
      </c>
      <c r="I1837" s="577"/>
      <c r="J1837" s="23">
        <v>0</v>
      </c>
      <c r="K1837" s="23"/>
      <c r="L1837" s="23"/>
      <c r="M1837" s="69"/>
      <c r="N1837" s="68">
        <v>0</v>
      </c>
      <c r="O1837" s="23"/>
      <c r="P1837" s="23"/>
      <c r="Q1837" s="23"/>
      <c r="R1837" s="23"/>
      <c r="S1837" s="23"/>
      <c r="T1837" s="69"/>
      <c r="U1837" s="291">
        <f t="shared" si="670"/>
        <v>6100</v>
      </c>
      <c r="V1837" s="121">
        <v>2500</v>
      </c>
      <c r="W1837" s="122">
        <f t="shared" si="665"/>
        <v>3600</v>
      </c>
      <c r="X1837" s="122">
        <f t="shared" si="666"/>
        <v>2167</v>
      </c>
      <c r="Y1837" s="122">
        <f>((U1837-5000)-434)/2+1100</f>
        <v>1433</v>
      </c>
      <c r="Z1837" s="122">
        <f t="shared" si="667"/>
        <v>20000</v>
      </c>
      <c r="AA1837" s="122">
        <f t="shared" si="668"/>
        <v>17336</v>
      </c>
      <c r="AB1837" s="123">
        <f t="shared" si="669"/>
        <v>11464</v>
      </c>
    </row>
    <row r="1838" spans="1:28" ht="15.75" thickBot="1" x14ac:dyDescent="0.3">
      <c r="A1838" s="196"/>
      <c r="B1838" s="597">
        <v>42396</v>
      </c>
      <c r="C1838" s="240">
        <v>54026</v>
      </c>
      <c r="D1838" s="577"/>
      <c r="E1838" s="23" t="s">
        <v>834</v>
      </c>
      <c r="F1838" s="16">
        <v>7</v>
      </c>
      <c r="G1838" s="231">
        <v>42700</v>
      </c>
      <c r="H1838" s="23" t="s">
        <v>839</v>
      </c>
      <c r="I1838" s="577"/>
      <c r="J1838" s="23">
        <v>0</v>
      </c>
      <c r="K1838" s="23"/>
      <c r="L1838" s="23"/>
      <c r="M1838" s="69"/>
      <c r="N1838" s="68"/>
      <c r="O1838" s="23">
        <v>0</v>
      </c>
      <c r="P1838" s="23"/>
      <c r="Q1838" s="23"/>
      <c r="R1838" s="23"/>
      <c r="S1838" s="23"/>
      <c r="T1838" s="69"/>
      <c r="U1838" s="291">
        <f t="shared" si="670"/>
        <v>6100</v>
      </c>
      <c r="V1838" s="121">
        <v>2500</v>
      </c>
      <c r="W1838" s="122">
        <f t="shared" si="665"/>
        <v>3600</v>
      </c>
      <c r="X1838" s="122">
        <f t="shared" si="666"/>
        <v>2167</v>
      </c>
      <c r="Y1838" s="122">
        <f>((U1838-5000)-434)/2+1100</f>
        <v>1433</v>
      </c>
      <c r="Z1838" s="122">
        <f t="shared" si="667"/>
        <v>17500</v>
      </c>
      <c r="AA1838" s="122">
        <f t="shared" si="668"/>
        <v>15169</v>
      </c>
      <c r="AB1838" s="123">
        <f t="shared" si="669"/>
        <v>10031</v>
      </c>
    </row>
    <row r="1839" spans="1:28" ht="15.75" thickBot="1" x14ac:dyDescent="0.3">
      <c r="A1839" s="556"/>
      <c r="B1839" s="551">
        <v>42396</v>
      </c>
      <c r="C1839" s="572">
        <v>54027</v>
      </c>
      <c r="D1839" s="23"/>
      <c r="E1839" s="116" t="s">
        <v>825</v>
      </c>
      <c r="F1839" s="116">
        <v>15</v>
      </c>
      <c r="G1839" s="557">
        <v>79275</v>
      </c>
      <c r="H1839" s="558" t="s">
        <v>402</v>
      </c>
      <c r="I1839" s="68">
        <v>0</v>
      </c>
      <c r="J1839" s="23"/>
      <c r="K1839" s="23"/>
      <c r="L1839" s="23"/>
      <c r="M1839" s="69"/>
      <c r="N1839" s="68">
        <v>0</v>
      </c>
      <c r="O1839" s="23"/>
      <c r="P1839" s="23"/>
      <c r="Q1839" s="23"/>
      <c r="R1839" s="23"/>
      <c r="S1839" s="23"/>
      <c r="T1839" s="69"/>
      <c r="U1839" s="291">
        <f t="shared" ref="U1839:U1840" si="671">+G1839/F1839</f>
        <v>5285</v>
      </c>
      <c r="V1839" s="121">
        <v>2500</v>
      </c>
      <c r="W1839" s="122">
        <f t="shared" si="665"/>
        <v>2785</v>
      </c>
      <c r="X1839" s="122">
        <f t="shared" si="666"/>
        <v>1542.5</v>
      </c>
      <c r="Y1839" s="122">
        <f>(U1839-5000)/2+1100</f>
        <v>1242.5</v>
      </c>
      <c r="Z1839" s="122">
        <f t="shared" si="667"/>
        <v>37500</v>
      </c>
      <c r="AA1839" s="122">
        <f t="shared" si="668"/>
        <v>23137.5</v>
      </c>
      <c r="AB1839" s="123">
        <f t="shared" si="669"/>
        <v>18637.5</v>
      </c>
    </row>
    <row r="1840" spans="1:28" ht="15.75" thickBot="1" x14ac:dyDescent="0.3">
      <c r="A1840" s="339"/>
      <c r="B1840" s="552">
        <v>42396</v>
      </c>
      <c r="C1840" s="544">
        <v>54028</v>
      </c>
      <c r="D1840" s="577"/>
      <c r="E1840" s="94" t="s">
        <v>713</v>
      </c>
      <c r="F1840" s="56">
        <v>8</v>
      </c>
      <c r="G1840" s="232">
        <v>48800</v>
      </c>
      <c r="H1840" s="94" t="s">
        <v>839</v>
      </c>
      <c r="I1840" s="577"/>
      <c r="J1840" s="23">
        <v>0</v>
      </c>
      <c r="K1840" s="23"/>
      <c r="L1840" s="23"/>
      <c r="M1840" s="69"/>
      <c r="N1840" s="68"/>
      <c r="O1840" s="23">
        <v>0</v>
      </c>
      <c r="P1840" s="23"/>
      <c r="Q1840" s="23"/>
      <c r="R1840" s="23"/>
      <c r="S1840" s="23"/>
      <c r="T1840" s="69"/>
      <c r="U1840" s="291">
        <f t="shared" si="671"/>
        <v>6100</v>
      </c>
      <c r="V1840" s="121">
        <v>2500</v>
      </c>
      <c r="W1840" s="122">
        <f t="shared" si="665"/>
        <v>3600</v>
      </c>
      <c r="X1840" s="122">
        <f t="shared" si="666"/>
        <v>2167</v>
      </c>
      <c r="Y1840" s="122">
        <f>((U1840-5000)-434)/2+1100</f>
        <v>1433</v>
      </c>
      <c r="Z1840" s="122">
        <f t="shared" si="667"/>
        <v>20000</v>
      </c>
      <c r="AA1840" s="122">
        <f t="shared" si="668"/>
        <v>17336</v>
      </c>
      <c r="AB1840" s="123">
        <f t="shared" si="669"/>
        <v>11464</v>
      </c>
    </row>
    <row r="1841" spans="1:28" ht="15.75" thickBot="1" x14ac:dyDescent="0.3">
      <c r="A1841" s="196"/>
      <c r="B1841" s="597">
        <v>42396</v>
      </c>
      <c r="C1841" s="240">
        <v>54029</v>
      </c>
      <c r="D1841" s="577"/>
      <c r="E1841" s="23" t="s">
        <v>887</v>
      </c>
      <c r="F1841" s="23">
        <v>7</v>
      </c>
      <c r="G1841" s="231">
        <v>39662</v>
      </c>
      <c r="H1841" s="23" t="s">
        <v>25</v>
      </c>
      <c r="I1841" s="577">
        <v>0</v>
      </c>
      <c r="J1841" s="23"/>
      <c r="K1841" s="23"/>
      <c r="L1841" s="23"/>
      <c r="M1841" s="69"/>
      <c r="N1841" s="68">
        <v>0</v>
      </c>
      <c r="O1841" s="23"/>
      <c r="P1841" s="23"/>
      <c r="Q1841" s="23"/>
      <c r="R1841" s="23"/>
      <c r="S1841" s="23"/>
      <c r="T1841" s="69">
        <v>2276</v>
      </c>
      <c r="U1841" s="291">
        <f t="shared" ref="U1841:U1843" si="672">+G1841/F1841</f>
        <v>5666</v>
      </c>
      <c r="V1841" s="121">
        <v>2500</v>
      </c>
      <c r="W1841" s="122">
        <f t="shared" si="665"/>
        <v>3166</v>
      </c>
      <c r="X1841" s="122">
        <f t="shared" si="666"/>
        <v>1733</v>
      </c>
      <c r="Y1841" s="122">
        <f>(U1841-5000)/2+1100</f>
        <v>1433</v>
      </c>
      <c r="Z1841" s="122">
        <f t="shared" si="667"/>
        <v>17500</v>
      </c>
      <c r="AA1841" s="122">
        <f t="shared" si="668"/>
        <v>12131</v>
      </c>
      <c r="AB1841" s="123">
        <f t="shared" si="669"/>
        <v>10031</v>
      </c>
    </row>
    <row r="1842" spans="1:28" ht="15.75" thickBot="1" x14ac:dyDescent="0.3">
      <c r="A1842" s="311"/>
      <c r="B1842" s="362">
        <v>42396</v>
      </c>
      <c r="C1842" s="350">
        <v>54030</v>
      </c>
      <c r="D1842" s="577"/>
      <c r="E1842" s="32" t="s">
        <v>891</v>
      </c>
      <c r="F1842" s="24">
        <v>8</v>
      </c>
      <c r="G1842" s="234">
        <v>48800</v>
      </c>
      <c r="H1842" s="32" t="s">
        <v>839</v>
      </c>
      <c r="I1842" s="577"/>
      <c r="J1842" s="23">
        <v>0</v>
      </c>
      <c r="K1842" s="23"/>
      <c r="L1842" s="23"/>
      <c r="M1842" s="69"/>
      <c r="N1842" s="68"/>
      <c r="O1842" s="23">
        <v>0</v>
      </c>
      <c r="P1842" s="23"/>
      <c r="Q1842" s="23"/>
      <c r="R1842" s="23"/>
      <c r="S1842" s="23"/>
      <c r="T1842" s="69"/>
      <c r="U1842" s="291">
        <f t="shared" si="672"/>
        <v>6100</v>
      </c>
      <c r="V1842" s="121">
        <v>2500</v>
      </c>
      <c r="W1842" s="122">
        <f t="shared" si="665"/>
        <v>3600</v>
      </c>
      <c r="X1842" s="122">
        <f t="shared" si="666"/>
        <v>2167</v>
      </c>
      <c r="Y1842" s="122">
        <f>((U1842-5000)-434)/2+1100</f>
        <v>1433</v>
      </c>
      <c r="Z1842" s="122">
        <f t="shared" si="667"/>
        <v>20000</v>
      </c>
      <c r="AA1842" s="122">
        <f t="shared" si="668"/>
        <v>17336</v>
      </c>
      <c r="AB1842" s="123">
        <f t="shared" si="669"/>
        <v>11464</v>
      </c>
    </row>
    <row r="1843" spans="1:28" ht="15.75" thickBot="1" x14ac:dyDescent="0.3">
      <c r="A1843" s="339"/>
      <c r="B1843" s="552">
        <v>42396</v>
      </c>
      <c r="C1843" s="544">
        <v>54031</v>
      </c>
      <c r="D1843" s="577"/>
      <c r="E1843" s="94" t="s">
        <v>894</v>
      </c>
      <c r="F1843" s="56">
        <v>8</v>
      </c>
      <c r="G1843" s="232">
        <v>48800</v>
      </c>
      <c r="H1843" s="94" t="s">
        <v>839</v>
      </c>
      <c r="I1843" s="577"/>
      <c r="J1843" s="23">
        <v>0</v>
      </c>
      <c r="K1843" s="23"/>
      <c r="L1843" s="23"/>
      <c r="M1843" s="69"/>
      <c r="N1843" s="68">
        <v>0</v>
      </c>
      <c r="O1843" s="23"/>
      <c r="P1843" s="23"/>
      <c r="Q1843" s="23"/>
      <c r="R1843" s="23"/>
      <c r="S1843" s="23"/>
      <c r="T1843" s="69"/>
      <c r="U1843" s="291">
        <f t="shared" si="672"/>
        <v>6100</v>
      </c>
      <c r="V1843" s="121">
        <v>2500</v>
      </c>
      <c r="W1843" s="122">
        <f t="shared" si="665"/>
        <v>3600</v>
      </c>
      <c r="X1843" s="122">
        <f t="shared" si="666"/>
        <v>2167</v>
      </c>
      <c r="Y1843" s="122">
        <f>((U1843-5000)-434)/2+1100</f>
        <v>1433</v>
      </c>
      <c r="Z1843" s="122">
        <f t="shared" si="667"/>
        <v>20000</v>
      </c>
      <c r="AA1843" s="122">
        <f t="shared" si="668"/>
        <v>17336</v>
      </c>
      <c r="AB1843" s="123">
        <f t="shared" si="669"/>
        <v>11464</v>
      </c>
    </row>
    <row r="1844" spans="1:28" ht="15.75" thickBot="1" x14ac:dyDescent="0.3">
      <c r="A1844" s="196"/>
      <c r="B1844" s="597">
        <v>42396</v>
      </c>
      <c r="C1844" s="240">
        <v>54032</v>
      </c>
      <c r="D1844" s="577"/>
      <c r="E1844" s="23" t="s">
        <v>103</v>
      </c>
      <c r="F1844" s="23">
        <v>15</v>
      </c>
      <c r="G1844" s="231">
        <v>85000</v>
      </c>
      <c r="H1844" s="23" t="s">
        <v>25</v>
      </c>
      <c r="I1844" s="577">
        <v>0</v>
      </c>
      <c r="J1844" s="23"/>
      <c r="K1844" s="23"/>
      <c r="L1844" s="23"/>
      <c r="M1844" s="69"/>
      <c r="N1844" s="68"/>
      <c r="O1844" s="23">
        <v>0</v>
      </c>
      <c r="P1844" s="23"/>
      <c r="Q1844" s="23"/>
      <c r="R1844" s="23"/>
      <c r="S1844" s="23"/>
      <c r="T1844" s="69">
        <v>2277</v>
      </c>
      <c r="U1844" s="291">
        <f t="shared" ref="U1844:U1845" si="673">+G1844/F1844</f>
        <v>5666.666666666667</v>
      </c>
      <c r="V1844" s="121">
        <v>2500</v>
      </c>
      <c r="W1844" s="122">
        <f t="shared" si="665"/>
        <v>3166.666666666667</v>
      </c>
      <c r="X1844" s="122">
        <f t="shared" si="666"/>
        <v>1733.3333333333335</v>
      </c>
      <c r="Y1844" s="122">
        <f>(U1844-5000)/2+1100</f>
        <v>1433.3333333333335</v>
      </c>
      <c r="Z1844" s="122">
        <f t="shared" si="667"/>
        <v>37500</v>
      </c>
      <c r="AA1844" s="122">
        <f t="shared" si="668"/>
        <v>26000.000000000004</v>
      </c>
      <c r="AB1844" s="123">
        <f t="shared" si="669"/>
        <v>21500.000000000004</v>
      </c>
    </row>
    <row r="1845" spans="1:28" ht="15.75" thickBot="1" x14ac:dyDescent="0.3">
      <c r="A1845" s="556"/>
      <c r="B1845" s="551">
        <v>42396</v>
      </c>
      <c r="C1845" s="572">
        <v>54033</v>
      </c>
      <c r="D1845" s="577"/>
      <c r="E1845" s="116" t="s">
        <v>908</v>
      </c>
      <c r="F1845" s="233">
        <v>8</v>
      </c>
      <c r="G1845" s="557">
        <v>48800</v>
      </c>
      <c r="H1845" s="116" t="s">
        <v>839</v>
      </c>
      <c r="I1845" s="577"/>
      <c r="J1845" s="23">
        <v>0</v>
      </c>
      <c r="K1845" s="23"/>
      <c r="L1845" s="23"/>
      <c r="M1845" s="69"/>
      <c r="N1845" s="68">
        <v>0</v>
      </c>
      <c r="O1845" s="23"/>
      <c r="P1845" s="23"/>
      <c r="Q1845" s="23"/>
      <c r="R1845" s="23"/>
      <c r="S1845" s="23"/>
      <c r="T1845" s="69"/>
      <c r="U1845" s="291">
        <f t="shared" si="673"/>
        <v>6100</v>
      </c>
      <c r="V1845" s="121">
        <v>2500</v>
      </c>
      <c r="W1845" s="122">
        <f t="shared" si="665"/>
        <v>3600</v>
      </c>
      <c r="X1845" s="122">
        <f t="shared" si="666"/>
        <v>2167</v>
      </c>
      <c r="Y1845" s="122">
        <f>((U1845-5000)-434)/2+1100</f>
        <v>1433</v>
      </c>
      <c r="Z1845" s="122">
        <f t="shared" si="667"/>
        <v>20000</v>
      </c>
      <c r="AA1845" s="122">
        <f t="shared" si="668"/>
        <v>17336</v>
      </c>
      <c r="AB1845" s="123">
        <f t="shared" si="669"/>
        <v>11464</v>
      </c>
    </row>
    <row r="1846" spans="1:28" ht="15.75" thickBot="1" x14ac:dyDescent="0.3">
      <c r="A1846" s="196"/>
      <c r="B1846" s="597">
        <v>42396</v>
      </c>
      <c r="C1846" s="240">
        <v>54034</v>
      </c>
      <c r="D1846" s="577"/>
      <c r="E1846" s="23" t="s">
        <v>180</v>
      </c>
      <c r="F1846" s="23">
        <v>7</v>
      </c>
      <c r="G1846" s="231">
        <v>39662</v>
      </c>
      <c r="H1846" s="23" t="s">
        <v>25</v>
      </c>
      <c r="I1846" s="577">
        <v>0</v>
      </c>
      <c r="J1846" s="23"/>
      <c r="K1846" s="23"/>
      <c r="L1846" s="23"/>
      <c r="M1846" s="69"/>
      <c r="N1846" s="68"/>
      <c r="O1846" s="23">
        <v>0</v>
      </c>
      <c r="P1846" s="23"/>
      <c r="Q1846" s="23"/>
      <c r="R1846" s="23"/>
      <c r="S1846" s="23"/>
      <c r="T1846" s="69">
        <v>2278</v>
      </c>
      <c r="U1846" s="291">
        <f t="shared" ref="U1846:U1849" si="674">+G1846/F1846</f>
        <v>5666</v>
      </c>
      <c r="V1846" s="121">
        <v>2500</v>
      </c>
      <c r="W1846" s="122">
        <f t="shared" si="665"/>
        <v>3166</v>
      </c>
      <c r="X1846" s="122">
        <f t="shared" si="666"/>
        <v>1733</v>
      </c>
      <c r="Y1846" s="122">
        <f>(U1846-5000)/2+1100</f>
        <v>1433</v>
      </c>
      <c r="Z1846" s="122">
        <f t="shared" si="667"/>
        <v>17500</v>
      </c>
      <c r="AA1846" s="122">
        <f t="shared" si="668"/>
        <v>12131</v>
      </c>
      <c r="AB1846" s="123">
        <f t="shared" si="669"/>
        <v>10031</v>
      </c>
    </row>
    <row r="1847" spans="1:28" ht="15.75" thickBot="1" x14ac:dyDescent="0.3">
      <c r="A1847" s="556"/>
      <c r="B1847" s="551">
        <v>42396</v>
      </c>
      <c r="C1847" s="572">
        <v>54035</v>
      </c>
      <c r="D1847" s="23"/>
      <c r="E1847" s="116" t="s">
        <v>848</v>
      </c>
      <c r="F1847" s="116">
        <v>15</v>
      </c>
      <c r="G1847" s="557">
        <v>79275</v>
      </c>
      <c r="H1847" s="558" t="s">
        <v>402</v>
      </c>
      <c r="I1847" s="68">
        <v>0</v>
      </c>
      <c r="J1847" s="23"/>
      <c r="K1847" s="23"/>
      <c r="L1847" s="23"/>
      <c r="M1847" s="69"/>
      <c r="N1847" s="68">
        <v>0</v>
      </c>
      <c r="O1847" s="23"/>
      <c r="P1847" s="23"/>
      <c r="Q1847" s="23"/>
      <c r="R1847" s="23"/>
      <c r="S1847" s="23"/>
      <c r="T1847" s="69"/>
      <c r="U1847" s="291">
        <f t="shared" si="674"/>
        <v>5285</v>
      </c>
      <c r="V1847" s="121">
        <v>2500</v>
      </c>
      <c r="W1847" s="122">
        <f t="shared" si="665"/>
        <v>2785</v>
      </c>
      <c r="X1847" s="122">
        <f t="shared" si="666"/>
        <v>1542.5</v>
      </c>
      <c r="Y1847" s="122">
        <f>(U1847-5000)/2+1100</f>
        <v>1242.5</v>
      </c>
      <c r="Z1847" s="122">
        <f t="shared" si="667"/>
        <v>37500</v>
      </c>
      <c r="AA1847" s="122">
        <f t="shared" si="668"/>
        <v>23137.5</v>
      </c>
      <c r="AB1847" s="123">
        <f t="shared" si="669"/>
        <v>18637.5</v>
      </c>
    </row>
    <row r="1848" spans="1:28" ht="15.75" thickBot="1" x14ac:dyDescent="0.3">
      <c r="A1848" s="196"/>
      <c r="B1848" s="597">
        <v>42396</v>
      </c>
      <c r="C1848" s="240">
        <v>54036</v>
      </c>
      <c r="D1848" s="577"/>
      <c r="E1848" s="23" t="s">
        <v>148</v>
      </c>
      <c r="F1848" s="23">
        <v>15</v>
      </c>
      <c r="G1848" s="231">
        <v>85000</v>
      </c>
      <c r="H1848" s="23" t="s">
        <v>25</v>
      </c>
      <c r="I1848" s="577">
        <v>0</v>
      </c>
      <c r="J1848" s="23"/>
      <c r="K1848" s="23"/>
      <c r="L1848" s="23"/>
      <c r="M1848" s="69"/>
      <c r="N1848" s="68"/>
      <c r="O1848" s="23">
        <v>0</v>
      </c>
      <c r="P1848" s="23"/>
      <c r="Q1848" s="23"/>
      <c r="R1848" s="23"/>
      <c r="S1848" s="23"/>
      <c r="T1848" s="69">
        <v>2279</v>
      </c>
      <c r="U1848" s="291">
        <f t="shared" si="674"/>
        <v>5666.666666666667</v>
      </c>
      <c r="V1848" s="121">
        <v>2500</v>
      </c>
      <c r="W1848" s="122">
        <f t="shared" si="665"/>
        <v>3166.666666666667</v>
      </c>
      <c r="X1848" s="122">
        <f t="shared" si="666"/>
        <v>1733.3333333333335</v>
      </c>
      <c r="Y1848" s="122">
        <f>(U1848-5000)/2+1100</f>
        <v>1433.3333333333335</v>
      </c>
      <c r="Z1848" s="122">
        <f t="shared" si="667"/>
        <v>37500</v>
      </c>
      <c r="AA1848" s="122">
        <f t="shared" si="668"/>
        <v>26000.000000000004</v>
      </c>
      <c r="AB1848" s="123">
        <f t="shared" si="669"/>
        <v>21500.000000000004</v>
      </c>
    </row>
    <row r="1849" spans="1:28" ht="15.75" thickBot="1" x14ac:dyDescent="0.3">
      <c r="A1849" s="311"/>
      <c r="B1849" s="362">
        <v>42396</v>
      </c>
      <c r="C1849" s="350">
        <v>54037</v>
      </c>
      <c r="D1849" s="577"/>
      <c r="E1849" s="32" t="s">
        <v>713</v>
      </c>
      <c r="F1849" s="24">
        <v>8</v>
      </c>
      <c r="G1849" s="234">
        <v>48800</v>
      </c>
      <c r="H1849" s="32" t="s">
        <v>839</v>
      </c>
      <c r="I1849" s="577"/>
      <c r="J1849" s="23">
        <v>0</v>
      </c>
      <c r="K1849" s="23"/>
      <c r="L1849" s="23"/>
      <c r="M1849" s="69"/>
      <c r="N1849" s="68"/>
      <c r="O1849" s="23">
        <v>0</v>
      </c>
      <c r="P1849" s="23"/>
      <c r="Q1849" s="23"/>
      <c r="R1849" s="23"/>
      <c r="S1849" s="23"/>
      <c r="T1849" s="69"/>
      <c r="U1849" s="291">
        <f t="shared" si="674"/>
        <v>6100</v>
      </c>
      <c r="V1849" s="121">
        <v>2500</v>
      </c>
      <c r="W1849" s="122">
        <f t="shared" si="665"/>
        <v>3600</v>
      </c>
      <c r="X1849" s="122">
        <f t="shared" si="666"/>
        <v>2167</v>
      </c>
      <c r="Y1849" s="122">
        <f>((U1849-5000)-434)/2+1100</f>
        <v>1433</v>
      </c>
      <c r="Z1849" s="122">
        <f t="shared" si="667"/>
        <v>20000</v>
      </c>
      <c r="AA1849" s="122">
        <f t="shared" si="668"/>
        <v>17336</v>
      </c>
      <c r="AB1849" s="123">
        <f t="shared" si="669"/>
        <v>11464</v>
      </c>
    </row>
    <row r="1850" spans="1:28" ht="15.75" thickBot="1" x14ac:dyDescent="0.3">
      <c r="A1850" s="556"/>
      <c r="B1850" s="551">
        <v>42396</v>
      </c>
      <c r="C1850" s="572">
        <v>54038</v>
      </c>
      <c r="D1850" s="23"/>
      <c r="E1850" s="116" t="s">
        <v>825</v>
      </c>
      <c r="F1850" s="116">
        <v>15</v>
      </c>
      <c r="G1850" s="557">
        <v>79275</v>
      </c>
      <c r="H1850" s="558" t="s">
        <v>402</v>
      </c>
      <c r="I1850" s="68">
        <v>0</v>
      </c>
      <c r="J1850" s="23"/>
      <c r="K1850" s="23"/>
      <c r="L1850" s="23"/>
      <c r="M1850" s="69"/>
      <c r="N1850" s="68"/>
      <c r="O1850" s="23">
        <v>0</v>
      </c>
      <c r="P1850" s="23"/>
      <c r="Q1850" s="23"/>
      <c r="R1850" s="23"/>
      <c r="S1850" s="23"/>
      <c r="T1850" s="69"/>
      <c r="U1850" s="291">
        <f t="shared" ref="U1850:U1855" si="675">+G1850/F1850</f>
        <v>5285</v>
      </c>
      <c r="V1850" s="121">
        <v>2500</v>
      </c>
      <c r="W1850" s="122">
        <f t="shared" si="665"/>
        <v>2785</v>
      </c>
      <c r="X1850" s="122">
        <f t="shared" si="666"/>
        <v>1542.5</v>
      </c>
      <c r="Y1850" s="122">
        <f>(U1850-5000)/2+1100</f>
        <v>1242.5</v>
      </c>
      <c r="Z1850" s="122">
        <f t="shared" si="667"/>
        <v>37500</v>
      </c>
      <c r="AA1850" s="122">
        <f t="shared" si="668"/>
        <v>23137.5</v>
      </c>
      <c r="AB1850" s="123">
        <f t="shared" si="669"/>
        <v>18637.5</v>
      </c>
    </row>
    <row r="1851" spans="1:28" ht="15.75" thickBot="1" x14ac:dyDescent="0.3">
      <c r="A1851" s="196"/>
      <c r="B1851" s="597">
        <v>42396</v>
      </c>
      <c r="C1851" s="240">
        <v>54039</v>
      </c>
      <c r="D1851" s="577"/>
      <c r="E1851" s="23" t="s">
        <v>67</v>
      </c>
      <c r="F1851" s="23">
        <v>15</v>
      </c>
      <c r="G1851" s="231">
        <v>85000</v>
      </c>
      <c r="H1851" s="23" t="s">
        <v>25</v>
      </c>
      <c r="I1851" s="577">
        <v>0</v>
      </c>
      <c r="J1851" s="23"/>
      <c r="K1851" s="23"/>
      <c r="L1851" s="23"/>
      <c r="M1851" s="69"/>
      <c r="N1851" s="68"/>
      <c r="O1851" s="23">
        <v>0</v>
      </c>
      <c r="P1851" s="23"/>
      <c r="Q1851" s="23"/>
      <c r="R1851" s="23"/>
      <c r="S1851" s="23"/>
      <c r="T1851" s="69">
        <v>2280</v>
      </c>
      <c r="U1851" s="291">
        <f t="shared" si="675"/>
        <v>5666.666666666667</v>
      </c>
      <c r="V1851" s="121">
        <v>2500</v>
      </c>
      <c r="W1851" s="122">
        <f t="shared" si="665"/>
        <v>3166.666666666667</v>
      </c>
      <c r="X1851" s="122">
        <f t="shared" si="666"/>
        <v>1733.3333333333335</v>
      </c>
      <c r="Y1851" s="122">
        <f>(U1851-5000)/2+1100</f>
        <v>1433.3333333333335</v>
      </c>
      <c r="Z1851" s="122">
        <f t="shared" si="667"/>
        <v>37500</v>
      </c>
      <c r="AA1851" s="122">
        <f t="shared" si="668"/>
        <v>26000.000000000004</v>
      </c>
      <c r="AB1851" s="123">
        <f t="shared" si="669"/>
        <v>21500.000000000004</v>
      </c>
    </row>
    <row r="1852" spans="1:28" ht="15.75" thickBot="1" x14ac:dyDescent="0.3">
      <c r="A1852" s="311"/>
      <c r="B1852" s="362">
        <v>42396</v>
      </c>
      <c r="C1852" s="350">
        <v>54040</v>
      </c>
      <c r="D1852" s="577"/>
      <c r="E1852" s="32" t="s">
        <v>891</v>
      </c>
      <c r="F1852" s="24">
        <v>8</v>
      </c>
      <c r="G1852" s="234">
        <v>48800</v>
      </c>
      <c r="H1852" s="32" t="s">
        <v>839</v>
      </c>
      <c r="I1852" s="577"/>
      <c r="J1852" s="23">
        <v>0</v>
      </c>
      <c r="K1852" s="23"/>
      <c r="L1852" s="23"/>
      <c r="M1852" s="69"/>
      <c r="N1852" s="68"/>
      <c r="O1852" s="23">
        <v>0</v>
      </c>
      <c r="P1852" s="23"/>
      <c r="Q1852" s="23"/>
      <c r="R1852" s="23"/>
      <c r="S1852" s="23"/>
      <c r="T1852" s="69"/>
      <c r="U1852" s="291">
        <f t="shared" si="675"/>
        <v>6100</v>
      </c>
      <c r="V1852" s="121">
        <v>2500</v>
      </c>
      <c r="W1852" s="122">
        <f t="shared" si="665"/>
        <v>3600</v>
      </c>
      <c r="X1852" s="122">
        <f t="shared" si="666"/>
        <v>2167</v>
      </c>
      <c r="Y1852" s="122">
        <f>((U1852-5000)-434)/2+1100</f>
        <v>1433</v>
      </c>
      <c r="Z1852" s="122">
        <f t="shared" si="667"/>
        <v>20000</v>
      </c>
      <c r="AA1852" s="122">
        <f t="shared" si="668"/>
        <v>17336</v>
      </c>
      <c r="AB1852" s="123">
        <f t="shared" si="669"/>
        <v>11464</v>
      </c>
    </row>
    <row r="1853" spans="1:28" ht="15.75" thickBot="1" x14ac:dyDescent="0.3">
      <c r="A1853" s="196"/>
      <c r="B1853" s="597">
        <v>42396</v>
      </c>
      <c r="C1853" s="240">
        <v>54041</v>
      </c>
      <c r="D1853" s="577"/>
      <c r="E1853" s="23" t="s">
        <v>894</v>
      </c>
      <c r="F1853" s="16">
        <v>8</v>
      </c>
      <c r="G1853" s="231">
        <v>48800</v>
      </c>
      <c r="H1853" s="23" t="s">
        <v>839</v>
      </c>
      <c r="I1853" s="577"/>
      <c r="J1853" s="23">
        <v>0</v>
      </c>
      <c r="K1853" s="23"/>
      <c r="L1853" s="23"/>
      <c r="M1853" s="69"/>
      <c r="N1853" s="68"/>
      <c r="O1853" s="23">
        <v>0</v>
      </c>
      <c r="P1853" s="23"/>
      <c r="Q1853" s="23"/>
      <c r="R1853" s="23"/>
      <c r="S1853" s="23"/>
      <c r="T1853" s="69"/>
      <c r="U1853" s="291">
        <f t="shared" si="675"/>
        <v>6100</v>
      </c>
      <c r="V1853" s="121">
        <v>2500</v>
      </c>
      <c r="W1853" s="122">
        <f t="shared" si="665"/>
        <v>3600</v>
      </c>
      <c r="X1853" s="122">
        <f t="shared" si="666"/>
        <v>2167</v>
      </c>
      <c r="Y1853" s="122">
        <f>((U1853-5000)-434)/2+1100</f>
        <v>1433</v>
      </c>
      <c r="Z1853" s="122">
        <f t="shared" si="667"/>
        <v>20000</v>
      </c>
      <c r="AA1853" s="122">
        <f t="shared" si="668"/>
        <v>17336</v>
      </c>
      <c r="AB1853" s="123">
        <f t="shared" si="669"/>
        <v>11464</v>
      </c>
    </row>
    <row r="1854" spans="1:28" ht="15.75" thickBot="1" x14ac:dyDescent="0.3">
      <c r="A1854" s="196"/>
      <c r="B1854" s="597">
        <v>42396</v>
      </c>
      <c r="C1854" s="240">
        <v>54042</v>
      </c>
      <c r="D1854" s="577"/>
      <c r="E1854" s="23" t="s">
        <v>908</v>
      </c>
      <c r="F1854" s="16">
        <v>8</v>
      </c>
      <c r="G1854" s="231">
        <v>48800</v>
      </c>
      <c r="H1854" s="23" t="s">
        <v>839</v>
      </c>
      <c r="I1854" s="577"/>
      <c r="J1854" s="23">
        <v>0</v>
      </c>
      <c r="K1854" s="23"/>
      <c r="L1854" s="23"/>
      <c r="M1854" s="69"/>
      <c r="N1854" s="68"/>
      <c r="O1854" s="23">
        <v>0</v>
      </c>
      <c r="P1854" s="23"/>
      <c r="Q1854" s="23"/>
      <c r="R1854" s="23"/>
      <c r="S1854" s="23"/>
      <c r="T1854" s="69"/>
      <c r="U1854" s="291">
        <f t="shared" si="675"/>
        <v>6100</v>
      </c>
      <c r="V1854" s="121">
        <v>2500</v>
      </c>
      <c r="W1854" s="122">
        <f t="shared" si="665"/>
        <v>3600</v>
      </c>
      <c r="X1854" s="122">
        <f t="shared" si="666"/>
        <v>2167</v>
      </c>
      <c r="Y1854" s="122">
        <f>((U1854-5000)-434)/2+1100</f>
        <v>1433</v>
      </c>
      <c r="Z1854" s="122">
        <f t="shared" si="667"/>
        <v>20000</v>
      </c>
      <c r="AA1854" s="122">
        <f t="shared" si="668"/>
        <v>17336</v>
      </c>
      <c r="AB1854" s="123">
        <f t="shared" si="669"/>
        <v>11464</v>
      </c>
    </row>
    <row r="1855" spans="1:28" ht="15.75" thickBot="1" x14ac:dyDescent="0.3">
      <c r="A1855" s="339"/>
      <c r="B1855" s="552">
        <v>42396</v>
      </c>
      <c r="C1855" s="544">
        <v>54043</v>
      </c>
      <c r="D1855" s="577"/>
      <c r="E1855" s="94" t="s">
        <v>834</v>
      </c>
      <c r="F1855" s="56">
        <v>8</v>
      </c>
      <c r="G1855" s="232">
        <v>48800</v>
      </c>
      <c r="H1855" s="94" t="s">
        <v>839</v>
      </c>
      <c r="I1855" s="577"/>
      <c r="J1855" s="23">
        <v>0</v>
      </c>
      <c r="K1855" s="23"/>
      <c r="L1855" s="23"/>
      <c r="M1855" s="69"/>
      <c r="N1855" s="68"/>
      <c r="O1855" s="23">
        <v>0</v>
      </c>
      <c r="P1855" s="23"/>
      <c r="Q1855" s="23"/>
      <c r="R1855" s="23"/>
      <c r="S1855" s="23"/>
      <c r="T1855" s="69"/>
      <c r="U1855" s="291">
        <f t="shared" si="675"/>
        <v>6100</v>
      </c>
      <c r="V1855" s="121">
        <v>2500</v>
      </c>
      <c r="W1855" s="122">
        <f t="shared" si="665"/>
        <v>3600</v>
      </c>
      <c r="X1855" s="122">
        <f t="shared" si="666"/>
        <v>2167</v>
      </c>
      <c r="Y1855" s="122">
        <f>((U1855-5000)-434)/2+1100</f>
        <v>1433</v>
      </c>
      <c r="Z1855" s="122">
        <f t="shared" si="667"/>
        <v>20000</v>
      </c>
      <c r="AA1855" s="122">
        <f t="shared" si="668"/>
        <v>17336</v>
      </c>
      <c r="AB1855" s="123">
        <f t="shared" si="669"/>
        <v>11464</v>
      </c>
    </row>
    <row r="1856" spans="1:28" ht="15.75" thickBot="1" x14ac:dyDescent="0.3">
      <c r="A1856" s="196"/>
      <c r="B1856" s="597">
        <v>42396</v>
      </c>
      <c r="C1856" s="240">
        <v>54044</v>
      </c>
      <c r="D1856" s="577"/>
      <c r="E1856" s="23" t="s">
        <v>915</v>
      </c>
      <c r="F1856" s="23">
        <v>7</v>
      </c>
      <c r="G1856" s="231">
        <v>39662</v>
      </c>
      <c r="H1856" s="23" t="s">
        <v>25</v>
      </c>
      <c r="I1856" s="577">
        <v>0</v>
      </c>
      <c r="J1856" s="23"/>
      <c r="K1856" s="23"/>
      <c r="L1856" s="23"/>
      <c r="M1856" s="69"/>
      <c r="N1856" s="68">
        <v>0</v>
      </c>
      <c r="O1856" s="23"/>
      <c r="P1856" s="23"/>
      <c r="Q1856" s="23"/>
      <c r="R1856" s="23"/>
      <c r="S1856" s="23"/>
      <c r="T1856" s="69">
        <v>2281</v>
      </c>
      <c r="U1856" s="291">
        <f t="shared" ref="U1856:U1858" si="676">+G1856/F1856</f>
        <v>5666</v>
      </c>
      <c r="V1856" s="121">
        <v>2500</v>
      </c>
      <c r="W1856" s="122">
        <f t="shared" si="665"/>
        <v>3166</v>
      </c>
      <c r="X1856" s="122">
        <f t="shared" si="666"/>
        <v>1733</v>
      </c>
      <c r="Y1856" s="122">
        <f>(U1856-5000)/2+1100</f>
        <v>1433</v>
      </c>
      <c r="Z1856" s="122">
        <f t="shared" si="667"/>
        <v>17500</v>
      </c>
      <c r="AA1856" s="122">
        <f t="shared" si="668"/>
        <v>12131</v>
      </c>
      <c r="AB1856" s="123">
        <f t="shared" si="669"/>
        <v>10031</v>
      </c>
    </row>
    <row r="1857" spans="1:28" ht="15.75" thickBot="1" x14ac:dyDescent="0.3">
      <c r="A1857" s="311"/>
      <c r="B1857" s="362">
        <v>42396</v>
      </c>
      <c r="C1857" s="350">
        <v>54045</v>
      </c>
      <c r="D1857" s="157"/>
      <c r="E1857" s="32" t="s">
        <v>835</v>
      </c>
      <c r="F1857" s="24">
        <v>15</v>
      </c>
      <c r="G1857" s="234">
        <v>91500</v>
      </c>
      <c r="H1857" s="32" t="s">
        <v>839</v>
      </c>
      <c r="I1857" s="157"/>
      <c r="J1857" s="42">
        <v>0</v>
      </c>
      <c r="K1857" s="42"/>
      <c r="L1857" s="42"/>
      <c r="M1857" s="71"/>
      <c r="N1857" s="70">
        <v>0</v>
      </c>
      <c r="O1857" s="42"/>
      <c r="P1857" s="42"/>
      <c r="Q1857" s="42"/>
      <c r="R1857" s="42"/>
      <c r="S1857" s="42"/>
      <c r="T1857" s="71"/>
      <c r="U1857" s="291">
        <f t="shared" si="676"/>
        <v>6100</v>
      </c>
      <c r="V1857" s="121">
        <v>2500</v>
      </c>
      <c r="W1857" s="122">
        <f t="shared" si="665"/>
        <v>3600</v>
      </c>
      <c r="X1857" s="122">
        <f t="shared" si="666"/>
        <v>2167</v>
      </c>
      <c r="Y1857" s="122">
        <f>((U1857-5000)-434)/2+1100</f>
        <v>1433</v>
      </c>
      <c r="Z1857" s="122">
        <f t="shared" si="667"/>
        <v>37500</v>
      </c>
      <c r="AA1857" s="122">
        <f t="shared" si="668"/>
        <v>32505</v>
      </c>
      <c r="AB1857" s="123">
        <f t="shared" si="669"/>
        <v>21495</v>
      </c>
    </row>
    <row r="1858" spans="1:28" ht="15.75" thickBot="1" x14ac:dyDescent="0.3">
      <c r="A1858" s="196"/>
      <c r="B1858" s="597">
        <v>42397</v>
      </c>
      <c r="C1858" s="240">
        <v>54046</v>
      </c>
      <c r="D1858" s="579"/>
      <c r="E1858" s="23" t="s">
        <v>836</v>
      </c>
      <c r="F1858" s="23">
        <v>8</v>
      </c>
      <c r="G1858" s="231">
        <v>48800</v>
      </c>
      <c r="H1858" s="23" t="s">
        <v>839</v>
      </c>
      <c r="I1858" s="579"/>
      <c r="J1858" s="32">
        <v>0</v>
      </c>
      <c r="K1858" s="32"/>
      <c r="L1858" s="32"/>
      <c r="M1858" s="80"/>
      <c r="N1858" s="78">
        <v>0</v>
      </c>
      <c r="O1858" s="32"/>
      <c r="P1858" s="32"/>
      <c r="Q1858" s="32"/>
      <c r="R1858" s="32"/>
      <c r="S1858" s="32"/>
      <c r="T1858" s="80"/>
      <c r="U1858" s="291">
        <f t="shared" si="676"/>
        <v>6100</v>
      </c>
      <c r="V1858" s="121">
        <v>2500</v>
      </c>
      <c r="W1858" s="122">
        <f t="shared" si="665"/>
        <v>3600</v>
      </c>
      <c r="X1858" s="122">
        <f t="shared" si="666"/>
        <v>2167</v>
      </c>
      <c r="Y1858" s="122">
        <f>((U1858-5000)-434)/2+1100</f>
        <v>1433</v>
      </c>
      <c r="Z1858" s="122">
        <f t="shared" si="667"/>
        <v>20000</v>
      </c>
      <c r="AA1858" s="122">
        <f t="shared" si="668"/>
        <v>17336</v>
      </c>
      <c r="AB1858" s="123">
        <f t="shared" si="669"/>
        <v>11464</v>
      </c>
    </row>
    <row r="1859" spans="1:28" x14ac:dyDescent="0.25">
      <c r="A1859" s="576"/>
      <c r="B1859" s="363">
        <v>42397</v>
      </c>
      <c r="C1859" s="555">
        <v>54047</v>
      </c>
      <c r="D1859" s="88" t="s">
        <v>188</v>
      </c>
      <c r="E1859" s="160" t="s">
        <v>188</v>
      </c>
      <c r="F1859" s="160" t="s">
        <v>188</v>
      </c>
      <c r="G1859" s="160" t="s">
        <v>188</v>
      </c>
      <c r="H1859" s="160" t="s">
        <v>188</v>
      </c>
      <c r="I1859" s="88" t="s">
        <v>188</v>
      </c>
      <c r="J1859" s="88" t="s">
        <v>188</v>
      </c>
      <c r="K1859" s="88" t="s">
        <v>188</v>
      </c>
      <c r="L1859" s="88" t="s">
        <v>188</v>
      </c>
      <c r="M1859" s="88" t="s">
        <v>188</v>
      </c>
      <c r="N1859" s="89"/>
      <c r="O1859" s="88"/>
      <c r="P1859" s="88"/>
      <c r="Q1859" s="88"/>
      <c r="R1859" s="88"/>
      <c r="S1859" s="88"/>
      <c r="T1859" s="90"/>
    </row>
    <row r="1860" spans="1:28" ht="15.75" thickBot="1" x14ac:dyDescent="0.3">
      <c r="A1860" s="339"/>
      <c r="B1860" s="551">
        <v>42397</v>
      </c>
      <c r="C1860" s="544">
        <v>54048</v>
      </c>
      <c r="D1860" s="23"/>
      <c r="E1860" s="94" t="s">
        <v>590</v>
      </c>
      <c r="F1860" s="56">
        <v>15</v>
      </c>
      <c r="G1860" s="232">
        <v>76500</v>
      </c>
      <c r="H1860" s="106" t="s">
        <v>672</v>
      </c>
      <c r="I1860" s="68">
        <v>0</v>
      </c>
      <c r="J1860" s="23"/>
      <c r="K1860" s="23"/>
      <c r="L1860" s="23"/>
      <c r="M1860" s="69"/>
      <c r="N1860" s="68">
        <v>0</v>
      </c>
      <c r="O1860" s="23"/>
      <c r="P1860" s="23"/>
      <c r="Q1860" s="23"/>
      <c r="R1860" s="23"/>
      <c r="S1860" s="23"/>
      <c r="T1860" s="69"/>
      <c r="U1860" s="291">
        <f t="shared" ref="U1860:U1863" si="677">+G1860/F1860</f>
        <v>5100</v>
      </c>
      <c r="V1860" s="121">
        <v>2500</v>
      </c>
      <c r="W1860" s="122">
        <f t="shared" ref="W1860:W1899" si="678">+U1860-V1860</f>
        <v>2600</v>
      </c>
      <c r="X1860" s="122">
        <f t="shared" ref="X1860:X1885" si="679">+W1860-Y1860</f>
        <v>1450</v>
      </c>
      <c r="Y1860" s="122">
        <f>(U1860-5000)/2+1100</f>
        <v>1150</v>
      </c>
      <c r="Z1860" s="122">
        <f t="shared" ref="Z1860:Z1899" si="680">+V1860*F1860</f>
        <v>37500</v>
      </c>
      <c r="AA1860" s="122">
        <f t="shared" ref="AA1860:AA1899" si="681">+X1860*F1860</f>
        <v>21750</v>
      </c>
      <c r="AB1860" s="123">
        <f t="shared" ref="AB1860:AB1899" si="682">+Y1860*F1860</f>
        <v>17250</v>
      </c>
    </row>
    <row r="1861" spans="1:28" ht="15.75" thickBot="1" x14ac:dyDescent="0.3">
      <c r="A1861" s="196"/>
      <c r="B1861" s="597">
        <v>42397</v>
      </c>
      <c r="C1861" s="240">
        <v>54049</v>
      </c>
      <c r="D1861" s="577"/>
      <c r="E1861" s="23" t="s">
        <v>912</v>
      </c>
      <c r="F1861" s="23">
        <v>8</v>
      </c>
      <c r="G1861" s="231">
        <v>48800</v>
      </c>
      <c r="H1861" s="23" t="s">
        <v>839</v>
      </c>
      <c r="I1861" s="577"/>
      <c r="J1861" s="23">
        <v>0</v>
      </c>
      <c r="K1861" s="23"/>
      <c r="L1861" s="23"/>
      <c r="M1861" s="69"/>
      <c r="N1861" s="68">
        <v>0</v>
      </c>
      <c r="O1861" s="23"/>
      <c r="P1861" s="23"/>
      <c r="Q1861" s="23"/>
      <c r="R1861" s="23"/>
      <c r="S1861" s="23"/>
      <c r="T1861" s="69"/>
      <c r="U1861" s="291">
        <f t="shared" si="677"/>
        <v>6100</v>
      </c>
      <c r="V1861" s="121">
        <v>2500</v>
      </c>
      <c r="W1861" s="122">
        <f t="shared" si="678"/>
        <v>3600</v>
      </c>
      <c r="X1861" s="122">
        <f t="shared" si="679"/>
        <v>2167</v>
      </c>
      <c r="Y1861" s="122">
        <f>((U1861-5000)-434)/2+1100</f>
        <v>1433</v>
      </c>
      <c r="Z1861" s="122">
        <f t="shared" si="680"/>
        <v>20000</v>
      </c>
      <c r="AA1861" s="122">
        <f t="shared" si="681"/>
        <v>17336</v>
      </c>
      <c r="AB1861" s="123">
        <f t="shared" si="682"/>
        <v>11464</v>
      </c>
    </row>
    <row r="1862" spans="1:28" ht="15.75" thickBot="1" x14ac:dyDescent="0.3">
      <c r="A1862" s="196"/>
      <c r="B1862" s="597">
        <v>42397</v>
      </c>
      <c r="C1862" s="240">
        <v>54050</v>
      </c>
      <c r="D1862" s="577"/>
      <c r="E1862" s="23" t="s">
        <v>894</v>
      </c>
      <c r="F1862" s="23">
        <v>8</v>
      </c>
      <c r="G1862" s="231">
        <v>48800</v>
      </c>
      <c r="H1862" s="23" t="s">
        <v>839</v>
      </c>
      <c r="I1862" s="577"/>
      <c r="J1862" s="23">
        <v>0</v>
      </c>
      <c r="K1862" s="23"/>
      <c r="L1862" s="23"/>
      <c r="M1862" s="69"/>
      <c r="N1862" s="68">
        <v>0</v>
      </c>
      <c r="O1862" s="23"/>
      <c r="P1862" s="23"/>
      <c r="Q1862" s="23"/>
      <c r="R1862" s="23"/>
      <c r="S1862" s="23"/>
      <c r="T1862" s="69"/>
      <c r="U1862" s="291">
        <f t="shared" si="677"/>
        <v>6100</v>
      </c>
      <c r="V1862" s="121">
        <v>2500</v>
      </c>
      <c r="W1862" s="122">
        <f t="shared" si="678"/>
        <v>3600</v>
      </c>
      <c r="X1862" s="122">
        <f t="shared" si="679"/>
        <v>2167</v>
      </c>
      <c r="Y1862" s="122">
        <f>((U1862-5000)-434)/2+1100</f>
        <v>1433</v>
      </c>
      <c r="Z1862" s="122">
        <f t="shared" si="680"/>
        <v>20000</v>
      </c>
      <c r="AA1862" s="122">
        <f t="shared" si="681"/>
        <v>17336</v>
      </c>
      <c r="AB1862" s="123">
        <f t="shared" si="682"/>
        <v>11464</v>
      </c>
    </row>
    <row r="1863" spans="1:28" ht="15.75" thickBot="1" x14ac:dyDescent="0.3">
      <c r="A1863" s="339"/>
      <c r="B1863" s="552">
        <v>42397</v>
      </c>
      <c r="C1863" s="544">
        <v>54051</v>
      </c>
      <c r="D1863" s="577"/>
      <c r="E1863" s="94" t="s">
        <v>891</v>
      </c>
      <c r="F1863" s="94">
        <v>8</v>
      </c>
      <c r="G1863" s="232">
        <v>48800</v>
      </c>
      <c r="H1863" s="94" t="s">
        <v>839</v>
      </c>
      <c r="I1863" s="577"/>
      <c r="J1863" s="23">
        <v>0</v>
      </c>
      <c r="K1863" s="23"/>
      <c r="L1863" s="23"/>
      <c r="M1863" s="69"/>
      <c r="N1863" s="68">
        <v>0</v>
      </c>
      <c r="O1863" s="23"/>
      <c r="P1863" s="23"/>
      <c r="Q1863" s="23"/>
      <c r="R1863" s="23"/>
      <c r="S1863" s="23"/>
      <c r="T1863" s="69"/>
      <c r="U1863" s="291">
        <f t="shared" si="677"/>
        <v>6100</v>
      </c>
      <c r="V1863" s="121">
        <v>2500</v>
      </c>
      <c r="W1863" s="122">
        <f t="shared" si="678"/>
        <v>3600</v>
      </c>
      <c r="X1863" s="122">
        <f t="shared" si="679"/>
        <v>2167</v>
      </c>
      <c r="Y1863" s="122">
        <f>((U1863-5000)-434)/2+1100</f>
        <v>1433</v>
      </c>
      <c r="Z1863" s="122">
        <f t="shared" si="680"/>
        <v>20000</v>
      </c>
      <c r="AA1863" s="122">
        <f t="shared" si="681"/>
        <v>17336</v>
      </c>
      <c r="AB1863" s="123">
        <f t="shared" si="682"/>
        <v>11464</v>
      </c>
    </row>
    <row r="1864" spans="1:28" ht="15.75" thickBot="1" x14ac:dyDescent="0.3">
      <c r="A1864" s="196"/>
      <c r="B1864" s="597">
        <v>42397</v>
      </c>
      <c r="C1864" s="240">
        <v>54052</v>
      </c>
      <c r="D1864" s="577"/>
      <c r="E1864" s="23" t="s">
        <v>916</v>
      </c>
      <c r="F1864" s="23">
        <v>15</v>
      </c>
      <c r="G1864" s="231">
        <v>85000</v>
      </c>
      <c r="H1864" s="23" t="s">
        <v>25</v>
      </c>
      <c r="I1864" s="577">
        <v>0</v>
      </c>
      <c r="J1864" s="23"/>
      <c r="K1864" s="23"/>
      <c r="L1864" s="23"/>
      <c r="M1864" s="69"/>
      <c r="N1864" s="68">
        <v>0</v>
      </c>
      <c r="O1864" s="23"/>
      <c r="P1864" s="23"/>
      <c r="Q1864" s="23"/>
      <c r="R1864" s="23"/>
      <c r="S1864" s="23"/>
      <c r="T1864" s="69">
        <v>2282</v>
      </c>
      <c r="U1864" s="291">
        <f t="shared" ref="U1864:U1865" si="683">+G1864/F1864</f>
        <v>5666.666666666667</v>
      </c>
      <c r="V1864" s="121">
        <v>2500</v>
      </c>
      <c r="W1864" s="122">
        <f t="shared" si="678"/>
        <v>3166.666666666667</v>
      </c>
      <c r="X1864" s="122">
        <f t="shared" si="679"/>
        <v>1733.3333333333335</v>
      </c>
      <c r="Y1864" s="122">
        <f>(U1864-5000)/2+1100</f>
        <v>1433.3333333333335</v>
      </c>
      <c r="Z1864" s="122">
        <f t="shared" si="680"/>
        <v>37500</v>
      </c>
      <c r="AA1864" s="122">
        <f t="shared" si="681"/>
        <v>26000.000000000004</v>
      </c>
      <c r="AB1864" s="123">
        <f t="shared" si="682"/>
        <v>21500.000000000004</v>
      </c>
    </row>
    <row r="1865" spans="1:28" ht="15.75" thickBot="1" x14ac:dyDescent="0.3">
      <c r="A1865" s="196"/>
      <c r="B1865" s="597">
        <v>42397</v>
      </c>
      <c r="C1865" s="240">
        <v>54053</v>
      </c>
      <c r="D1865" s="577"/>
      <c r="E1865" s="23" t="s">
        <v>396</v>
      </c>
      <c r="F1865" s="23">
        <v>15</v>
      </c>
      <c r="G1865" s="231">
        <v>85000</v>
      </c>
      <c r="H1865" s="23" t="s">
        <v>25</v>
      </c>
      <c r="I1865" s="577">
        <v>0</v>
      </c>
      <c r="J1865" s="23"/>
      <c r="K1865" s="23"/>
      <c r="L1865" s="23"/>
      <c r="M1865" s="69"/>
      <c r="N1865" s="68">
        <v>0</v>
      </c>
      <c r="O1865" s="23"/>
      <c r="P1865" s="23"/>
      <c r="Q1865" s="23"/>
      <c r="R1865" s="23"/>
      <c r="S1865" s="23"/>
      <c r="T1865" s="69">
        <v>2283</v>
      </c>
      <c r="U1865" s="291">
        <f t="shared" si="683"/>
        <v>5666.666666666667</v>
      </c>
      <c r="V1865" s="121">
        <v>2500</v>
      </c>
      <c r="W1865" s="122">
        <f t="shared" si="678"/>
        <v>3166.666666666667</v>
      </c>
      <c r="X1865" s="122">
        <f t="shared" si="679"/>
        <v>1733.3333333333335</v>
      </c>
      <c r="Y1865" s="122">
        <f>(U1865-5000)/2+1100</f>
        <v>1433.3333333333335</v>
      </c>
      <c r="Z1865" s="122">
        <f t="shared" si="680"/>
        <v>37500</v>
      </c>
      <c r="AA1865" s="122">
        <f t="shared" si="681"/>
        <v>26000.000000000004</v>
      </c>
      <c r="AB1865" s="123">
        <f t="shared" si="682"/>
        <v>21500.000000000004</v>
      </c>
    </row>
    <row r="1866" spans="1:28" ht="15.75" thickBot="1" x14ac:dyDescent="0.3">
      <c r="A1866" s="556"/>
      <c r="B1866" s="551">
        <v>42397</v>
      </c>
      <c r="C1866" s="572">
        <v>54054</v>
      </c>
      <c r="D1866" s="23"/>
      <c r="E1866" s="116" t="s">
        <v>825</v>
      </c>
      <c r="F1866" s="116">
        <v>15</v>
      </c>
      <c r="G1866" s="557">
        <v>79275</v>
      </c>
      <c r="H1866" s="558" t="s">
        <v>402</v>
      </c>
      <c r="I1866" s="68">
        <v>0</v>
      </c>
      <c r="J1866" s="23"/>
      <c r="K1866" s="23"/>
      <c r="L1866" s="23"/>
      <c r="M1866" s="69"/>
      <c r="N1866" s="68">
        <v>0</v>
      </c>
      <c r="O1866" s="23"/>
      <c r="P1866" s="23"/>
      <c r="Q1866" s="23"/>
      <c r="R1866" s="23"/>
      <c r="S1866" s="23"/>
      <c r="T1866" s="69"/>
      <c r="U1866" s="291">
        <f t="shared" ref="U1866:U1869" si="684">+G1866/F1866</f>
        <v>5285</v>
      </c>
      <c r="V1866" s="121">
        <v>2500</v>
      </c>
      <c r="W1866" s="122">
        <f t="shared" si="678"/>
        <v>2785</v>
      </c>
      <c r="X1866" s="122">
        <f t="shared" si="679"/>
        <v>1542.5</v>
      </c>
      <c r="Y1866" s="122">
        <f>(U1866-5000)/2+1100</f>
        <v>1242.5</v>
      </c>
      <c r="Z1866" s="122">
        <f t="shared" si="680"/>
        <v>37500</v>
      </c>
      <c r="AA1866" s="122">
        <f t="shared" si="681"/>
        <v>23137.5</v>
      </c>
      <c r="AB1866" s="123">
        <f t="shared" si="682"/>
        <v>18637.5</v>
      </c>
    </row>
    <row r="1867" spans="1:28" ht="15.75" thickBot="1" x14ac:dyDescent="0.3">
      <c r="A1867" s="196"/>
      <c r="B1867" s="597">
        <v>42397</v>
      </c>
      <c r="C1867" s="240">
        <v>54055</v>
      </c>
      <c r="D1867" s="577"/>
      <c r="E1867" s="23" t="s">
        <v>103</v>
      </c>
      <c r="F1867" s="23">
        <v>15</v>
      </c>
      <c r="G1867" s="231">
        <v>85000</v>
      </c>
      <c r="H1867" s="23" t="s">
        <v>25</v>
      </c>
      <c r="I1867" s="577">
        <v>0</v>
      </c>
      <c r="J1867" s="23"/>
      <c r="K1867" s="23"/>
      <c r="L1867" s="23"/>
      <c r="M1867" s="69"/>
      <c r="N1867" s="68">
        <v>0</v>
      </c>
      <c r="O1867" s="23"/>
      <c r="P1867" s="23"/>
      <c r="Q1867" s="23"/>
      <c r="R1867" s="23"/>
      <c r="S1867" s="23"/>
      <c r="T1867" s="69">
        <v>2284</v>
      </c>
      <c r="U1867" s="291">
        <f t="shared" si="684"/>
        <v>5666.666666666667</v>
      </c>
      <c r="V1867" s="121">
        <v>2500</v>
      </c>
      <c r="W1867" s="122">
        <f t="shared" si="678"/>
        <v>3166.666666666667</v>
      </c>
      <c r="X1867" s="122">
        <f t="shared" si="679"/>
        <v>1733.3333333333335</v>
      </c>
      <c r="Y1867" s="122">
        <f>(U1867-5000)/2+1100</f>
        <v>1433.3333333333335</v>
      </c>
      <c r="Z1867" s="122">
        <f t="shared" si="680"/>
        <v>37500</v>
      </c>
      <c r="AA1867" s="122">
        <f t="shared" si="681"/>
        <v>26000.000000000004</v>
      </c>
      <c r="AB1867" s="123">
        <f t="shared" si="682"/>
        <v>21500.000000000004</v>
      </c>
    </row>
    <row r="1868" spans="1:28" ht="15.75" thickBot="1" x14ac:dyDescent="0.3">
      <c r="A1868" s="311"/>
      <c r="B1868" s="362">
        <v>42397</v>
      </c>
      <c r="C1868" s="350">
        <v>54056</v>
      </c>
      <c r="D1868" s="577"/>
      <c r="E1868" s="32" t="s">
        <v>908</v>
      </c>
      <c r="F1868" s="32">
        <v>8</v>
      </c>
      <c r="G1868" s="234">
        <v>48800</v>
      </c>
      <c r="H1868" s="32" t="s">
        <v>839</v>
      </c>
      <c r="I1868" s="577"/>
      <c r="J1868" s="23">
        <v>0</v>
      </c>
      <c r="K1868" s="23"/>
      <c r="L1868" s="23"/>
      <c r="M1868" s="69"/>
      <c r="N1868" s="68">
        <v>0</v>
      </c>
      <c r="O1868" s="23"/>
      <c r="P1868" s="23"/>
      <c r="Q1868" s="23"/>
      <c r="R1868" s="23"/>
      <c r="S1868" s="23"/>
      <c r="T1868" s="69"/>
      <c r="U1868" s="291">
        <f t="shared" si="684"/>
        <v>6100</v>
      </c>
      <c r="V1868" s="121">
        <v>2500</v>
      </c>
      <c r="W1868" s="122">
        <f t="shared" si="678"/>
        <v>3600</v>
      </c>
      <c r="X1868" s="122">
        <f t="shared" si="679"/>
        <v>2167</v>
      </c>
      <c r="Y1868" s="122">
        <f>((U1868-5000)-434)/2+1100</f>
        <v>1433</v>
      </c>
      <c r="Z1868" s="122">
        <f t="shared" si="680"/>
        <v>20000</v>
      </c>
      <c r="AA1868" s="122">
        <f t="shared" si="681"/>
        <v>17336</v>
      </c>
      <c r="AB1868" s="123">
        <f t="shared" si="682"/>
        <v>11464</v>
      </c>
    </row>
    <row r="1869" spans="1:28" ht="15.75" thickBot="1" x14ac:dyDescent="0.3">
      <c r="A1869" s="339"/>
      <c r="B1869" s="552">
        <v>42397</v>
      </c>
      <c r="C1869" s="544">
        <v>54057</v>
      </c>
      <c r="D1869" s="577"/>
      <c r="E1869" s="94" t="s">
        <v>834</v>
      </c>
      <c r="F1869" s="94">
        <v>8</v>
      </c>
      <c r="G1869" s="232">
        <v>48800</v>
      </c>
      <c r="H1869" s="94" t="s">
        <v>839</v>
      </c>
      <c r="I1869" s="577"/>
      <c r="J1869" s="23">
        <v>0</v>
      </c>
      <c r="K1869" s="23"/>
      <c r="L1869" s="23"/>
      <c r="M1869" s="69"/>
      <c r="N1869" s="68">
        <v>0</v>
      </c>
      <c r="O1869" s="23"/>
      <c r="P1869" s="23"/>
      <c r="Q1869" s="23"/>
      <c r="R1869" s="23"/>
      <c r="S1869" s="23"/>
      <c r="T1869" s="69"/>
      <c r="U1869" s="291">
        <f t="shared" si="684"/>
        <v>6100</v>
      </c>
      <c r="V1869" s="121">
        <v>2500</v>
      </c>
      <c r="W1869" s="122">
        <f t="shared" si="678"/>
        <v>3600</v>
      </c>
      <c r="X1869" s="122">
        <f t="shared" si="679"/>
        <v>2167</v>
      </c>
      <c r="Y1869" s="122">
        <f>((U1869-5000)-434)/2+1100</f>
        <v>1433</v>
      </c>
      <c r="Z1869" s="122">
        <f t="shared" si="680"/>
        <v>20000</v>
      </c>
      <c r="AA1869" s="122">
        <f t="shared" si="681"/>
        <v>17336</v>
      </c>
      <c r="AB1869" s="123">
        <f t="shared" si="682"/>
        <v>11464</v>
      </c>
    </row>
    <row r="1870" spans="1:28" ht="15.75" thickBot="1" x14ac:dyDescent="0.3">
      <c r="A1870" s="196"/>
      <c r="B1870" s="597">
        <v>42397</v>
      </c>
      <c r="C1870" s="240">
        <v>54058</v>
      </c>
      <c r="D1870" s="577"/>
      <c r="E1870" s="23" t="s">
        <v>914</v>
      </c>
      <c r="F1870" s="23">
        <v>7</v>
      </c>
      <c r="G1870" s="231">
        <v>39662</v>
      </c>
      <c r="H1870" s="23" t="s">
        <v>25</v>
      </c>
      <c r="I1870" s="577">
        <v>0</v>
      </c>
      <c r="J1870" s="23"/>
      <c r="K1870" s="23"/>
      <c r="L1870" s="23"/>
      <c r="M1870" s="69"/>
      <c r="N1870" s="68">
        <v>0</v>
      </c>
      <c r="O1870" s="23"/>
      <c r="P1870" s="23"/>
      <c r="Q1870" s="23"/>
      <c r="R1870" s="23"/>
      <c r="S1870" s="23"/>
      <c r="T1870" s="69">
        <v>2285</v>
      </c>
      <c r="U1870" s="291">
        <f t="shared" ref="U1870:U1871" si="685">+G1870/F1870</f>
        <v>5666</v>
      </c>
      <c r="V1870" s="121">
        <v>2500</v>
      </c>
      <c r="W1870" s="122">
        <f t="shared" si="678"/>
        <v>3166</v>
      </c>
      <c r="X1870" s="122">
        <f t="shared" si="679"/>
        <v>1733</v>
      </c>
      <c r="Y1870" s="122">
        <f>(U1870-5000)/2+1100</f>
        <v>1433</v>
      </c>
      <c r="Z1870" s="122">
        <f t="shared" si="680"/>
        <v>17500</v>
      </c>
      <c r="AA1870" s="122">
        <f t="shared" si="681"/>
        <v>12131</v>
      </c>
      <c r="AB1870" s="123">
        <f t="shared" si="682"/>
        <v>10031</v>
      </c>
    </row>
    <row r="1871" spans="1:28" ht="15.75" thickBot="1" x14ac:dyDescent="0.3">
      <c r="A1871" s="311"/>
      <c r="B1871" s="362">
        <v>42397</v>
      </c>
      <c r="C1871" s="350">
        <v>54059</v>
      </c>
      <c r="D1871" s="577"/>
      <c r="E1871" s="32" t="s">
        <v>835</v>
      </c>
      <c r="F1871" s="32">
        <v>15</v>
      </c>
      <c r="G1871" s="234">
        <v>91500</v>
      </c>
      <c r="H1871" s="32" t="s">
        <v>839</v>
      </c>
      <c r="I1871" s="577"/>
      <c r="J1871" s="23">
        <v>0</v>
      </c>
      <c r="K1871" s="23"/>
      <c r="L1871" s="23"/>
      <c r="M1871" s="69"/>
      <c r="N1871" s="68">
        <v>0</v>
      </c>
      <c r="O1871" s="23"/>
      <c r="P1871" s="23"/>
      <c r="Q1871" s="23"/>
      <c r="R1871" s="23"/>
      <c r="S1871" s="23"/>
      <c r="T1871" s="69"/>
      <c r="U1871" s="291">
        <f t="shared" si="685"/>
        <v>6100</v>
      </c>
      <c r="V1871" s="121">
        <v>2500</v>
      </c>
      <c r="W1871" s="122">
        <f t="shared" si="678"/>
        <v>3600</v>
      </c>
      <c r="X1871" s="122">
        <f t="shared" si="679"/>
        <v>2167</v>
      </c>
      <c r="Y1871" s="122">
        <f>((U1871-5000)-434)/2+1100</f>
        <v>1433</v>
      </c>
      <c r="Z1871" s="122">
        <f t="shared" si="680"/>
        <v>37500</v>
      </c>
      <c r="AA1871" s="122">
        <f t="shared" si="681"/>
        <v>32505</v>
      </c>
      <c r="AB1871" s="123">
        <f t="shared" si="682"/>
        <v>21495</v>
      </c>
    </row>
    <row r="1872" spans="1:28" ht="15.75" thickBot="1" x14ac:dyDescent="0.3">
      <c r="A1872" s="556"/>
      <c r="B1872" s="551">
        <v>42397</v>
      </c>
      <c r="C1872" s="572">
        <v>54060</v>
      </c>
      <c r="D1872" s="23"/>
      <c r="E1872" s="116" t="s">
        <v>917</v>
      </c>
      <c r="F1872" s="233">
        <v>15</v>
      </c>
      <c r="G1872" s="557">
        <v>76500</v>
      </c>
      <c r="H1872" s="558" t="s">
        <v>672</v>
      </c>
      <c r="I1872" s="68">
        <v>0</v>
      </c>
      <c r="J1872" s="23"/>
      <c r="K1872" s="23"/>
      <c r="L1872" s="23"/>
      <c r="M1872" s="69"/>
      <c r="N1872" s="68">
        <v>0</v>
      </c>
      <c r="O1872" s="23"/>
      <c r="P1872" s="23"/>
      <c r="Q1872" s="23"/>
      <c r="R1872" s="23"/>
      <c r="S1872" s="23"/>
      <c r="T1872" s="69"/>
      <c r="U1872" s="291">
        <f t="shared" ref="U1872:U1873" si="686">+G1872/F1872</f>
        <v>5100</v>
      </c>
      <c r="V1872" s="121">
        <v>2500</v>
      </c>
      <c r="W1872" s="122">
        <f t="shared" si="678"/>
        <v>2600</v>
      </c>
      <c r="X1872" s="122">
        <f t="shared" si="679"/>
        <v>1450</v>
      </c>
      <c r="Y1872" s="122">
        <f>(U1872-5000)/2+1100</f>
        <v>1150</v>
      </c>
      <c r="Z1872" s="122">
        <f t="shared" si="680"/>
        <v>37500</v>
      </c>
      <c r="AA1872" s="122">
        <f t="shared" si="681"/>
        <v>21750</v>
      </c>
      <c r="AB1872" s="123">
        <f t="shared" si="682"/>
        <v>17250</v>
      </c>
    </row>
    <row r="1873" spans="1:28" ht="15.75" thickBot="1" x14ac:dyDescent="0.3">
      <c r="A1873" s="339"/>
      <c r="B1873" s="552">
        <v>42397</v>
      </c>
      <c r="C1873" s="544">
        <v>54061</v>
      </c>
      <c r="D1873" s="577"/>
      <c r="E1873" s="94" t="s">
        <v>836</v>
      </c>
      <c r="F1873" s="94">
        <v>8</v>
      </c>
      <c r="G1873" s="232">
        <v>48800</v>
      </c>
      <c r="H1873" s="94" t="s">
        <v>839</v>
      </c>
      <c r="I1873" s="577"/>
      <c r="J1873" s="23">
        <v>0</v>
      </c>
      <c r="K1873" s="23"/>
      <c r="L1873" s="23"/>
      <c r="M1873" s="69"/>
      <c r="N1873" s="68">
        <v>0</v>
      </c>
      <c r="O1873" s="23"/>
      <c r="P1873" s="23"/>
      <c r="Q1873" s="23"/>
      <c r="R1873" s="23"/>
      <c r="S1873" s="23"/>
      <c r="T1873" s="69"/>
      <c r="U1873" s="291">
        <f t="shared" si="686"/>
        <v>6100</v>
      </c>
      <c r="V1873" s="121">
        <v>2500</v>
      </c>
      <c r="W1873" s="122">
        <f t="shared" si="678"/>
        <v>3600</v>
      </c>
      <c r="X1873" s="122">
        <f t="shared" si="679"/>
        <v>2167</v>
      </c>
      <c r="Y1873" s="122">
        <f>((U1873-5000)-434)/2+1100</f>
        <v>1433</v>
      </c>
      <c r="Z1873" s="122">
        <f t="shared" si="680"/>
        <v>20000</v>
      </c>
      <c r="AA1873" s="122">
        <f t="shared" si="681"/>
        <v>17336</v>
      </c>
      <c r="AB1873" s="123">
        <f t="shared" si="682"/>
        <v>11464</v>
      </c>
    </row>
    <row r="1874" spans="1:28" ht="15.75" thickBot="1" x14ac:dyDescent="0.3">
      <c r="A1874" s="196"/>
      <c r="B1874" s="597">
        <v>42397</v>
      </c>
      <c r="C1874" s="240">
        <v>54062</v>
      </c>
      <c r="D1874" s="577"/>
      <c r="E1874" s="23" t="s">
        <v>62</v>
      </c>
      <c r="F1874" s="23">
        <v>7</v>
      </c>
      <c r="G1874" s="231">
        <v>39662</v>
      </c>
      <c r="H1874" s="23" t="s">
        <v>25</v>
      </c>
      <c r="I1874" s="577">
        <v>0</v>
      </c>
      <c r="J1874" s="23"/>
      <c r="K1874" s="23"/>
      <c r="L1874" s="23"/>
      <c r="M1874" s="69"/>
      <c r="N1874" s="68">
        <v>0</v>
      </c>
      <c r="O1874" s="23"/>
      <c r="P1874" s="23"/>
      <c r="Q1874" s="23"/>
      <c r="R1874" s="23"/>
      <c r="S1874" s="23"/>
      <c r="T1874" s="69">
        <v>2286</v>
      </c>
      <c r="U1874" s="291">
        <f t="shared" ref="U1874:U1875" si="687">+G1874/F1874</f>
        <v>5666</v>
      </c>
      <c r="V1874" s="121">
        <v>2500</v>
      </c>
      <c r="W1874" s="122">
        <f t="shared" si="678"/>
        <v>3166</v>
      </c>
      <c r="X1874" s="122">
        <f t="shared" si="679"/>
        <v>1733</v>
      </c>
      <c r="Y1874" s="122">
        <f>(U1874-5000)/2+1100</f>
        <v>1433</v>
      </c>
      <c r="Z1874" s="122">
        <f t="shared" si="680"/>
        <v>17500</v>
      </c>
      <c r="AA1874" s="122">
        <f t="shared" si="681"/>
        <v>12131</v>
      </c>
      <c r="AB1874" s="123">
        <f t="shared" si="682"/>
        <v>10031</v>
      </c>
    </row>
    <row r="1875" spans="1:28" ht="15.75" thickBot="1" x14ac:dyDescent="0.3">
      <c r="A1875" s="556"/>
      <c r="B1875" s="551">
        <v>42397</v>
      </c>
      <c r="C1875" s="572">
        <v>54063</v>
      </c>
      <c r="D1875" s="577"/>
      <c r="E1875" s="116" t="s">
        <v>894</v>
      </c>
      <c r="F1875" s="116">
        <v>8</v>
      </c>
      <c r="G1875" s="557">
        <v>48800</v>
      </c>
      <c r="H1875" s="116" t="s">
        <v>839</v>
      </c>
      <c r="I1875" s="577"/>
      <c r="J1875" s="23">
        <v>0</v>
      </c>
      <c r="K1875" s="23"/>
      <c r="L1875" s="23"/>
      <c r="M1875" s="69"/>
      <c r="N1875" s="68">
        <v>0</v>
      </c>
      <c r="O1875" s="23"/>
      <c r="P1875" s="23"/>
      <c r="Q1875" s="23"/>
      <c r="R1875" s="23"/>
      <c r="S1875" s="23"/>
      <c r="T1875" s="69"/>
      <c r="U1875" s="291">
        <f t="shared" si="687"/>
        <v>6100</v>
      </c>
      <c r="V1875" s="121">
        <v>2500</v>
      </c>
      <c r="W1875" s="122">
        <f t="shared" si="678"/>
        <v>3600</v>
      </c>
      <c r="X1875" s="122">
        <f t="shared" si="679"/>
        <v>2167</v>
      </c>
      <c r="Y1875" s="122">
        <f>((U1875-5000)-434)/2+1100</f>
        <v>1433</v>
      </c>
      <c r="Z1875" s="122">
        <f t="shared" si="680"/>
        <v>20000</v>
      </c>
      <c r="AA1875" s="122">
        <f t="shared" si="681"/>
        <v>17336</v>
      </c>
      <c r="AB1875" s="123">
        <f t="shared" si="682"/>
        <v>11464</v>
      </c>
    </row>
    <row r="1876" spans="1:28" ht="15.75" thickBot="1" x14ac:dyDescent="0.3">
      <c r="A1876" s="196"/>
      <c r="B1876" s="597">
        <v>42397</v>
      </c>
      <c r="C1876" s="240">
        <v>54064</v>
      </c>
      <c r="D1876" s="577"/>
      <c r="E1876" s="23" t="s">
        <v>534</v>
      </c>
      <c r="F1876" s="23">
        <v>15</v>
      </c>
      <c r="G1876" s="231">
        <v>85000</v>
      </c>
      <c r="H1876" s="23" t="s">
        <v>25</v>
      </c>
      <c r="I1876" s="577">
        <v>0</v>
      </c>
      <c r="J1876" s="23"/>
      <c r="K1876" s="23"/>
      <c r="L1876" s="23"/>
      <c r="M1876" s="69"/>
      <c r="N1876" s="68">
        <v>0</v>
      </c>
      <c r="O1876" s="23"/>
      <c r="P1876" s="23"/>
      <c r="Q1876" s="23"/>
      <c r="R1876" s="23"/>
      <c r="S1876" s="23"/>
      <c r="T1876" s="69">
        <v>2287</v>
      </c>
      <c r="U1876" s="291">
        <f t="shared" ref="U1876:U1877" si="688">+G1876/F1876</f>
        <v>5666.666666666667</v>
      </c>
      <c r="V1876" s="121">
        <v>2500</v>
      </c>
      <c r="W1876" s="122">
        <f t="shared" si="678"/>
        <v>3166.666666666667</v>
      </c>
      <c r="X1876" s="122">
        <f t="shared" si="679"/>
        <v>1733.3333333333335</v>
      </c>
      <c r="Y1876" s="122">
        <f>(U1876-5000)/2+1100</f>
        <v>1433.3333333333335</v>
      </c>
      <c r="Z1876" s="122">
        <f t="shared" si="680"/>
        <v>37500</v>
      </c>
      <c r="AA1876" s="122">
        <f t="shared" si="681"/>
        <v>26000.000000000004</v>
      </c>
      <c r="AB1876" s="123">
        <f t="shared" si="682"/>
        <v>21500.000000000004</v>
      </c>
    </row>
    <row r="1877" spans="1:28" ht="15.75" thickBot="1" x14ac:dyDescent="0.3">
      <c r="A1877" s="556"/>
      <c r="B1877" s="551">
        <v>42397</v>
      </c>
      <c r="C1877" s="572">
        <v>54065</v>
      </c>
      <c r="D1877" s="577"/>
      <c r="E1877" s="116" t="s">
        <v>891</v>
      </c>
      <c r="F1877" s="116">
        <v>8</v>
      </c>
      <c r="G1877" s="557">
        <v>48800</v>
      </c>
      <c r="H1877" s="116" t="s">
        <v>839</v>
      </c>
      <c r="I1877" s="577"/>
      <c r="J1877" s="23">
        <v>0</v>
      </c>
      <c r="K1877" s="23"/>
      <c r="L1877" s="23"/>
      <c r="M1877" s="69"/>
      <c r="N1877" s="68">
        <v>0</v>
      </c>
      <c r="O1877" s="23"/>
      <c r="P1877" s="23"/>
      <c r="Q1877" s="23"/>
      <c r="R1877" s="23"/>
      <c r="S1877" s="23"/>
      <c r="T1877" s="69"/>
      <c r="U1877" s="291">
        <f t="shared" si="688"/>
        <v>6100</v>
      </c>
      <c r="V1877" s="121">
        <v>2500</v>
      </c>
      <c r="W1877" s="122">
        <f t="shared" si="678"/>
        <v>3600</v>
      </c>
      <c r="X1877" s="122">
        <f t="shared" si="679"/>
        <v>2167</v>
      </c>
      <c r="Y1877" s="122">
        <f>((U1877-5000)-434)/2+1100</f>
        <v>1433</v>
      </c>
      <c r="Z1877" s="122">
        <f t="shared" si="680"/>
        <v>20000</v>
      </c>
      <c r="AA1877" s="122">
        <f t="shared" si="681"/>
        <v>17336</v>
      </c>
      <c r="AB1877" s="123">
        <f t="shared" si="682"/>
        <v>11464</v>
      </c>
    </row>
    <row r="1878" spans="1:28" ht="15.75" thickBot="1" x14ac:dyDescent="0.3">
      <c r="A1878" s="196"/>
      <c r="B1878" s="597">
        <v>42397</v>
      </c>
      <c r="C1878" s="240">
        <v>54066</v>
      </c>
      <c r="D1878" s="577"/>
      <c r="E1878" s="23" t="s">
        <v>148</v>
      </c>
      <c r="F1878" s="23">
        <v>15</v>
      </c>
      <c r="G1878" s="231">
        <v>85000</v>
      </c>
      <c r="H1878" s="23" t="s">
        <v>25</v>
      </c>
      <c r="I1878" s="577">
        <v>0</v>
      </c>
      <c r="J1878" s="23"/>
      <c r="K1878" s="23"/>
      <c r="L1878" s="23"/>
      <c r="M1878" s="69"/>
      <c r="N1878" s="68">
        <v>0</v>
      </c>
      <c r="O1878" s="23"/>
      <c r="P1878" s="23"/>
      <c r="Q1878" s="23"/>
      <c r="R1878" s="23"/>
      <c r="S1878" s="23"/>
      <c r="T1878" s="69">
        <v>2288</v>
      </c>
      <c r="U1878" s="291">
        <f t="shared" ref="U1878" si="689">+G1878/F1878</f>
        <v>5666.666666666667</v>
      </c>
      <c r="V1878" s="121">
        <v>2500</v>
      </c>
      <c r="W1878" s="122">
        <f t="shared" si="678"/>
        <v>3166.666666666667</v>
      </c>
      <c r="X1878" s="122">
        <f t="shared" si="679"/>
        <v>1733.3333333333335</v>
      </c>
      <c r="Y1878" s="122">
        <f t="shared" ref="Y1878:Y1899" si="690">(U1878-5000)/2+1100</f>
        <v>1433.3333333333335</v>
      </c>
      <c r="Z1878" s="122">
        <f t="shared" si="680"/>
        <v>37500</v>
      </c>
      <c r="AA1878" s="122">
        <f t="shared" si="681"/>
        <v>26000.000000000004</v>
      </c>
      <c r="AB1878" s="123">
        <f t="shared" si="682"/>
        <v>21500.000000000004</v>
      </c>
    </row>
    <row r="1879" spans="1:28" ht="15.75" thickBot="1" x14ac:dyDescent="0.3">
      <c r="A1879" s="196"/>
      <c r="B1879" s="597">
        <v>42397</v>
      </c>
      <c r="C1879" s="240">
        <v>54067</v>
      </c>
      <c r="D1879" s="577"/>
      <c r="E1879" s="23" t="s">
        <v>834</v>
      </c>
      <c r="F1879" s="23">
        <v>7</v>
      </c>
      <c r="G1879" s="231">
        <v>39662</v>
      </c>
      <c r="H1879" s="23" t="s">
        <v>25</v>
      </c>
      <c r="I1879" s="577">
        <v>0</v>
      </c>
      <c r="J1879" s="23"/>
      <c r="K1879" s="23"/>
      <c r="L1879" s="23"/>
      <c r="M1879" s="69"/>
      <c r="N1879" s="68">
        <v>0</v>
      </c>
      <c r="O1879" s="23"/>
      <c r="P1879" s="23"/>
      <c r="Q1879" s="23"/>
      <c r="R1879" s="23"/>
      <c r="S1879" s="23"/>
      <c r="T1879" s="69">
        <v>2289</v>
      </c>
      <c r="U1879" s="291">
        <f t="shared" ref="U1879:U1886" si="691">+G1879/F1879</f>
        <v>5666</v>
      </c>
      <c r="V1879" s="121">
        <v>2500</v>
      </c>
      <c r="W1879" s="122">
        <f t="shared" si="678"/>
        <v>3166</v>
      </c>
      <c r="X1879" s="122">
        <f t="shared" si="679"/>
        <v>1733</v>
      </c>
      <c r="Y1879" s="122">
        <f t="shared" si="690"/>
        <v>1433</v>
      </c>
      <c r="Z1879" s="122">
        <f t="shared" si="680"/>
        <v>17500</v>
      </c>
      <c r="AA1879" s="122">
        <f t="shared" si="681"/>
        <v>12131</v>
      </c>
      <c r="AB1879" s="123">
        <f t="shared" si="682"/>
        <v>10031</v>
      </c>
    </row>
    <row r="1880" spans="1:28" ht="15.75" thickBot="1" x14ac:dyDescent="0.3">
      <c r="A1880" s="196"/>
      <c r="B1880" s="597">
        <v>42397</v>
      </c>
      <c r="C1880" s="240">
        <v>54068</v>
      </c>
      <c r="D1880" s="577"/>
      <c r="E1880" s="23" t="s">
        <v>908</v>
      </c>
      <c r="F1880" s="23">
        <v>7</v>
      </c>
      <c r="G1880" s="231">
        <v>39662</v>
      </c>
      <c r="H1880" s="23" t="s">
        <v>25</v>
      </c>
      <c r="I1880" s="577">
        <v>0</v>
      </c>
      <c r="J1880" s="23"/>
      <c r="K1880" s="23"/>
      <c r="L1880" s="23"/>
      <c r="M1880" s="69"/>
      <c r="N1880" s="68">
        <v>0</v>
      </c>
      <c r="O1880" s="23"/>
      <c r="P1880" s="23"/>
      <c r="Q1880" s="23"/>
      <c r="R1880" s="23"/>
      <c r="S1880" s="23"/>
      <c r="T1880" s="69">
        <v>2290</v>
      </c>
      <c r="U1880" s="291">
        <f t="shared" si="691"/>
        <v>5666</v>
      </c>
      <c r="V1880" s="121">
        <v>2500</v>
      </c>
      <c r="W1880" s="122">
        <f t="shared" si="678"/>
        <v>3166</v>
      </c>
      <c r="X1880" s="122">
        <f t="shared" si="679"/>
        <v>1733</v>
      </c>
      <c r="Y1880" s="122">
        <f t="shared" si="690"/>
        <v>1433</v>
      </c>
      <c r="Z1880" s="122">
        <f t="shared" si="680"/>
        <v>17500</v>
      </c>
      <c r="AA1880" s="122">
        <f t="shared" si="681"/>
        <v>12131</v>
      </c>
      <c r="AB1880" s="123">
        <f t="shared" si="682"/>
        <v>10031</v>
      </c>
    </row>
    <row r="1881" spans="1:28" ht="15.75" thickBot="1" x14ac:dyDescent="0.3">
      <c r="A1881" s="556"/>
      <c r="B1881" s="551">
        <v>42397</v>
      </c>
      <c r="C1881" s="572">
        <v>54069</v>
      </c>
      <c r="D1881" s="23"/>
      <c r="E1881" s="116" t="s">
        <v>167</v>
      </c>
      <c r="F1881" s="233">
        <v>15</v>
      </c>
      <c r="G1881" s="557">
        <v>76500</v>
      </c>
      <c r="H1881" s="558" t="s">
        <v>672</v>
      </c>
      <c r="I1881" s="68">
        <v>0</v>
      </c>
      <c r="J1881" s="23"/>
      <c r="K1881" s="23"/>
      <c r="L1881" s="23"/>
      <c r="M1881" s="69"/>
      <c r="N1881" s="68"/>
      <c r="O1881" s="23">
        <v>0</v>
      </c>
      <c r="P1881" s="23"/>
      <c r="Q1881" s="23"/>
      <c r="R1881" s="23"/>
      <c r="S1881" s="23"/>
      <c r="T1881" s="69"/>
      <c r="U1881" s="291">
        <f t="shared" si="691"/>
        <v>5100</v>
      </c>
      <c r="V1881" s="121">
        <v>2500</v>
      </c>
      <c r="W1881" s="122">
        <f t="shared" si="678"/>
        <v>2600</v>
      </c>
      <c r="X1881" s="122">
        <f t="shared" si="679"/>
        <v>1450</v>
      </c>
      <c r="Y1881" s="122">
        <f t="shared" si="690"/>
        <v>1150</v>
      </c>
      <c r="Z1881" s="122">
        <f t="shared" si="680"/>
        <v>37500</v>
      </c>
      <c r="AA1881" s="122">
        <f t="shared" si="681"/>
        <v>21750</v>
      </c>
      <c r="AB1881" s="123">
        <f t="shared" si="682"/>
        <v>17250</v>
      </c>
    </row>
    <row r="1882" spans="1:28" ht="15.75" thickBot="1" x14ac:dyDescent="0.3">
      <c r="A1882" s="196"/>
      <c r="B1882" s="597">
        <v>42397</v>
      </c>
      <c r="C1882" s="240">
        <v>54070</v>
      </c>
      <c r="D1882" s="577"/>
      <c r="E1882" s="23" t="s">
        <v>66</v>
      </c>
      <c r="F1882" s="23">
        <v>7</v>
      </c>
      <c r="G1882" s="231">
        <v>39662</v>
      </c>
      <c r="H1882" s="23" t="s">
        <v>25</v>
      </c>
      <c r="I1882" s="577">
        <v>0</v>
      </c>
      <c r="J1882" s="23"/>
      <c r="K1882" s="23"/>
      <c r="L1882" s="23"/>
      <c r="M1882" s="69"/>
      <c r="N1882" s="68">
        <v>0</v>
      </c>
      <c r="O1882" s="23"/>
      <c r="P1882" s="23"/>
      <c r="Q1882" s="23"/>
      <c r="R1882" s="23"/>
      <c r="S1882" s="23"/>
      <c r="T1882" s="69"/>
      <c r="U1882" s="291">
        <f t="shared" si="691"/>
        <v>5666</v>
      </c>
      <c r="V1882" s="121">
        <v>2500</v>
      </c>
      <c r="W1882" s="122">
        <f t="shared" si="678"/>
        <v>3166</v>
      </c>
      <c r="X1882" s="122">
        <f t="shared" si="679"/>
        <v>1733</v>
      </c>
      <c r="Y1882" s="122">
        <f t="shared" si="690"/>
        <v>1433</v>
      </c>
      <c r="Z1882" s="122">
        <f t="shared" si="680"/>
        <v>17500</v>
      </c>
      <c r="AA1882" s="122">
        <f t="shared" si="681"/>
        <v>12131</v>
      </c>
      <c r="AB1882" s="123">
        <f t="shared" si="682"/>
        <v>10031</v>
      </c>
    </row>
    <row r="1883" spans="1:28" ht="15.75" thickBot="1" x14ac:dyDescent="0.3">
      <c r="A1883" s="556"/>
      <c r="B1883" s="551">
        <v>42397</v>
      </c>
      <c r="C1883" s="572">
        <v>54071</v>
      </c>
      <c r="D1883" s="23"/>
      <c r="E1883" s="116" t="s">
        <v>634</v>
      </c>
      <c r="F1883" s="233">
        <v>15</v>
      </c>
      <c r="G1883" s="557">
        <v>76500</v>
      </c>
      <c r="H1883" s="558" t="s">
        <v>672</v>
      </c>
      <c r="I1883" s="68">
        <v>0</v>
      </c>
      <c r="J1883" s="23"/>
      <c r="K1883" s="23"/>
      <c r="L1883" s="23"/>
      <c r="M1883" s="69"/>
      <c r="N1883" s="68"/>
      <c r="O1883" s="23">
        <v>0</v>
      </c>
      <c r="P1883" s="23"/>
      <c r="Q1883" s="23"/>
      <c r="R1883" s="23"/>
      <c r="S1883" s="23"/>
      <c r="T1883" s="69"/>
      <c r="U1883" s="291">
        <f t="shared" si="691"/>
        <v>5100</v>
      </c>
      <c r="V1883" s="121">
        <v>2500</v>
      </c>
      <c r="W1883" s="122">
        <f t="shared" si="678"/>
        <v>2600</v>
      </c>
      <c r="X1883" s="122">
        <f t="shared" si="679"/>
        <v>1450</v>
      </c>
      <c r="Y1883" s="122">
        <f t="shared" si="690"/>
        <v>1150</v>
      </c>
      <c r="Z1883" s="122">
        <f t="shared" si="680"/>
        <v>37500</v>
      </c>
      <c r="AA1883" s="122">
        <f t="shared" si="681"/>
        <v>21750</v>
      </c>
      <c r="AB1883" s="123">
        <f t="shared" si="682"/>
        <v>17250</v>
      </c>
    </row>
    <row r="1884" spans="1:28" ht="15.75" thickBot="1" x14ac:dyDescent="0.3">
      <c r="A1884" s="196"/>
      <c r="B1884" s="597">
        <v>42397</v>
      </c>
      <c r="C1884" s="240">
        <v>54072</v>
      </c>
      <c r="D1884" s="577"/>
      <c r="E1884" s="23" t="s">
        <v>81</v>
      </c>
      <c r="F1884" s="23">
        <v>7</v>
      </c>
      <c r="G1884" s="231">
        <v>39662</v>
      </c>
      <c r="H1884" s="23" t="s">
        <v>25</v>
      </c>
      <c r="I1884" s="577">
        <v>0</v>
      </c>
      <c r="J1884" s="23"/>
      <c r="K1884" s="23"/>
      <c r="L1884" s="23"/>
      <c r="M1884" s="69"/>
      <c r="N1884" s="68">
        <v>0</v>
      </c>
      <c r="O1884" s="23"/>
      <c r="P1884" s="23"/>
      <c r="Q1884" s="23"/>
      <c r="R1884" s="23"/>
      <c r="S1884" s="23"/>
      <c r="T1884" s="69">
        <v>2292</v>
      </c>
      <c r="U1884" s="291">
        <f t="shared" si="691"/>
        <v>5666</v>
      </c>
      <c r="V1884" s="121">
        <v>2500</v>
      </c>
      <c r="W1884" s="122">
        <f t="shared" si="678"/>
        <v>3166</v>
      </c>
      <c r="X1884" s="122">
        <f t="shared" si="679"/>
        <v>1733</v>
      </c>
      <c r="Y1884" s="122">
        <f t="shared" si="690"/>
        <v>1433</v>
      </c>
      <c r="Z1884" s="122">
        <f t="shared" si="680"/>
        <v>17500</v>
      </c>
      <c r="AA1884" s="122">
        <f t="shared" si="681"/>
        <v>12131</v>
      </c>
      <c r="AB1884" s="123">
        <f t="shared" si="682"/>
        <v>10031</v>
      </c>
    </row>
    <row r="1885" spans="1:28" ht="15.75" thickBot="1" x14ac:dyDescent="0.3">
      <c r="A1885" s="196"/>
      <c r="B1885" s="597">
        <v>42397</v>
      </c>
      <c r="C1885" s="240">
        <v>54073</v>
      </c>
      <c r="D1885" s="577"/>
      <c r="E1885" s="23" t="s">
        <v>62</v>
      </c>
      <c r="F1885" s="23">
        <v>7</v>
      </c>
      <c r="G1885" s="231">
        <v>39662</v>
      </c>
      <c r="H1885" s="23" t="s">
        <v>25</v>
      </c>
      <c r="I1885" s="577">
        <v>0</v>
      </c>
      <c r="J1885" s="23"/>
      <c r="K1885" s="23"/>
      <c r="L1885" s="23"/>
      <c r="M1885" s="69"/>
      <c r="N1885" s="68"/>
      <c r="O1885" s="23">
        <v>0</v>
      </c>
      <c r="P1885" s="23"/>
      <c r="Q1885" s="23"/>
      <c r="R1885" s="23"/>
      <c r="S1885" s="23"/>
      <c r="T1885" s="69">
        <v>2293</v>
      </c>
      <c r="U1885" s="291">
        <f t="shared" si="691"/>
        <v>5666</v>
      </c>
      <c r="V1885" s="121">
        <v>2500</v>
      </c>
      <c r="W1885" s="122">
        <f t="shared" si="678"/>
        <v>3166</v>
      </c>
      <c r="X1885" s="122">
        <f t="shared" si="679"/>
        <v>1733</v>
      </c>
      <c r="Y1885" s="122">
        <f t="shared" si="690"/>
        <v>1433</v>
      </c>
      <c r="Z1885" s="122">
        <f t="shared" si="680"/>
        <v>17500</v>
      </c>
      <c r="AA1885" s="122">
        <f t="shared" si="681"/>
        <v>12131</v>
      </c>
      <c r="AB1885" s="123">
        <f t="shared" si="682"/>
        <v>10031</v>
      </c>
    </row>
    <row r="1886" spans="1:28" ht="15.75" thickBot="1" x14ac:dyDescent="0.3">
      <c r="A1886" s="575"/>
      <c r="B1886" s="551">
        <v>42397</v>
      </c>
      <c r="C1886" s="591">
        <v>54074</v>
      </c>
      <c r="D1886" s="23"/>
      <c r="E1886" s="226" t="s">
        <v>545</v>
      </c>
      <c r="F1886" s="116">
        <v>15</v>
      </c>
      <c r="G1886" s="554">
        <f>+F1886*5100</f>
        <v>76500</v>
      </c>
      <c r="H1886" s="227" t="s">
        <v>22</v>
      </c>
      <c r="I1886" s="68">
        <v>0</v>
      </c>
      <c r="J1886" s="23"/>
      <c r="K1886" s="23"/>
      <c r="L1886" s="23"/>
      <c r="M1886" s="69"/>
      <c r="N1886" s="68">
        <v>0</v>
      </c>
      <c r="O1886" s="23"/>
      <c r="P1886" s="23"/>
      <c r="Q1886" s="23"/>
      <c r="R1886" s="23"/>
      <c r="S1886" s="23"/>
      <c r="T1886" s="69"/>
      <c r="U1886" s="292">
        <f t="shared" si="691"/>
        <v>5100</v>
      </c>
      <c r="V1886" s="124">
        <v>2500</v>
      </c>
      <c r="W1886" s="125">
        <f t="shared" si="678"/>
        <v>2600</v>
      </c>
      <c r="X1886" s="125">
        <f>+W1886-Y1886</f>
        <v>1450</v>
      </c>
      <c r="Y1886" s="125">
        <f t="shared" si="690"/>
        <v>1150</v>
      </c>
      <c r="Z1886" s="125">
        <f t="shared" si="680"/>
        <v>37500</v>
      </c>
      <c r="AA1886" s="125">
        <f t="shared" si="681"/>
        <v>21750</v>
      </c>
      <c r="AB1886" s="126">
        <f t="shared" si="682"/>
        <v>17250</v>
      </c>
    </row>
    <row r="1887" spans="1:28" ht="15.75" thickBot="1" x14ac:dyDescent="0.3">
      <c r="A1887" s="196"/>
      <c r="B1887" s="597">
        <v>42397</v>
      </c>
      <c r="C1887" s="240">
        <v>54075</v>
      </c>
      <c r="D1887" s="577"/>
      <c r="E1887" s="23" t="s">
        <v>889</v>
      </c>
      <c r="F1887" s="23">
        <v>7</v>
      </c>
      <c r="G1887" s="231">
        <v>39662</v>
      </c>
      <c r="H1887" s="23" t="s">
        <v>25</v>
      </c>
      <c r="I1887" s="577">
        <v>0</v>
      </c>
      <c r="J1887" s="23"/>
      <c r="K1887" s="23"/>
      <c r="L1887" s="23"/>
      <c r="M1887" s="69"/>
      <c r="N1887" s="68">
        <v>0</v>
      </c>
      <c r="O1887" s="23"/>
      <c r="P1887" s="23"/>
      <c r="Q1887" s="23"/>
      <c r="R1887" s="23"/>
      <c r="S1887" s="23"/>
      <c r="T1887" s="69">
        <v>2294</v>
      </c>
      <c r="U1887" s="291">
        <f t="shared" ref="U1887:U1888" si="692">+G1887/F1887</f>
        <v>5666</v>
      </c>
      <c r="V1887" s="121">
        <v>2500</v>
      </c>
      <c r="W1887" s="122">
        <f t="shared" si="678"/>
        <v>3166</v>
      </c>
      <c r="X1887" s="122">
        <f>+W1887-Y1887</f>
        <v>1733</v>
      </c>
      <c r="Y1887" s="122">
        <f t="shared" si="690"/>
        <v>1433</v>
      </c>
      <c r="Z1887" s="122">
        <f t="shared" si="680"/>
        <v>17500</v>
      </c>
      <c r="AA1887" s="122">
        <f t="shared" si="681"/>
        <v>12131</v>
      </c>
      <c r="AB1887" s="123">
        <f t="shared" si="682"/>
        <v>10031</v>
      </c>
    </row>
    <row r="1888" spans="1:28" ht="15.75" thickBot="1" x14ac:dyDescent="0.3">
      <c r="A1888" s="575"/>
      <c r="B1888" s="551">
        <v>42397</v>
      </c>
      <c r="C1888" s="591">
        <v>54076</v>
      </c>
      <c r="D1888" s="23"/>
      <c r="E1888" s="226" t="s">
        <v>80</v>
      </c>
      <c r="F1888" s="116">
        <v>15</v>
      </c>
      <c r="G1888" s="554">
        <f>+F1888*5100</f>
        <v>76500</v>
      </c>
      <c r="H1888" s="227" t="s">
        <v>22</v>
      </c>
      <c r="I1888" s="68">
        <v>0</v>
      </c>
      <c r="J1888" s="23"/>
      <c r="K1888" s="23"/>
      <c r="L1888" s="23"/>
      <c r="M1888" s="69"/>
      <c r="N1888" s="68"/>
      <c r="O1888" s="23">
        <v>0</v>
      </c>
      <c r="P1888" s="23"/>
      <c r="Q1888" s="23"/>
      <c r="R1888" s="23"/>
      <c r="S1888" s="23"/>
      <c r="T1888" s="69"/>
      <c r="U1888" s="292">
        <f t="shared" si="692"/>
        <v>5100</v>
      </c>
      <c r="V1888" s="124">
        <v>2500</v>
      </c>
      <c r="W1888" s="125">
        <f t="shared" si="678"/>
        <v>2600</v>
      </c>
      <c r="X1888" s="125">
        <f>+W1888-Y1888</f>
        <v>1450</v>
      </c>
      <c r="Y1888" s="125">
        <f t="shared" si="690"/>
        <v>1150</v>
      </c>
      <c r="Z1888" s="125">
        <f t="shared" si="680"/>
        <v>37500</v>
      </c>
      <c r="AA1888" s="125">
        <f t="shared" si="681"/>
        <v>21750</v>
      </c>
      <c r="AB1888" s="126">
        <f t="shared" si="682"/>
        <v>17250</v>
      </c>
    </row>
    <row r="1889" spans="1:28" ht="15.75" thickBot="1" x14ac:dyDescent="0.3">
      <c r="A1889" s="196"/>
      <c r="B1889" s="597">
        <v>42397</v>
      </c>
      <c r="C1889" s="240">
        <v>54077</v>
      </c>
      <c r="D1889" s="577"/>
      <c r="E1889" s="23" t="s">
        <v>148</v>
      </c>
      <c r="F1889" s="23">
        <v>15</v>
      </c>
      <c r="G1889" s="231">
        <v>85000</v>
      </c>
      <c r="H1889" s="23" t="s">
        <v>25</v>
      </c>
      <c r="I1889" s="577">
        <v>0</v>
      </c>
      <c r="J1889" s="23"/>
      <c r="K1889" s="23"/>
      <c r="L1889" s="23"/>
      <c r="M1889" s="69"/>
      <c r="N1889" s="68">
        <v>0</v>
      </c>
      <c r="O1889" s="23"/>
      <c r="P1889" s="23"/>
      <c r="Q1889" s="23"/>
      <c r="R1889" s="23"/>
      <c r="S1889" s="23"/>
      <c r="T1889" s="69">
        <v>2295</v>
      </c>
      <c r="U1889" s="291">
        <f t="shared" ref="U1889" si="693">+G1889/F1889</f>
        <v>5666.666666666667</v>
      </c>
      <c r="V1889" s="121">
        <v>2500</v>
      </c>
      <c r="W1889" s="122">
        <f t="shared" si="678"/>
        <v>3166.666666666667</v>
      </c>
      <c r="X1889" s="122">
        <f t="shared" ref="X1889:X1899" si="694">+W1889-Y1889</f>
        <v>1733.3333333333335</v>
      </c>
      <c r="Y1889" s="122">
        <f t="shared" si="690"/>
        <v>1433.3333333333335</v>
      </c>
      <c r="Z1889" s="122">
        <f t="shared" si="680"/>
        <v>37500</v>
      </c>
      <c r="AA1889" s="122">
        <f t="shared" si="681"/>
        <v>26000.000000000004</v>
      </c>
      <c r="AB1889" s="123">
        <f t="shared" si="682"/>
        <v>21500.000000000004</v>
      </c>
    </row>
    <row r="1890" spans="1:28" ht="15.75" thickBot="1" x14ac:dyDescent="0.3">
      <c r="A1890" s="196"/>
      <c r="B1890" s="597">
        <v>42397</v>
      </c>
      <c r="C1890" s="240">
        <v>54078</v>
      </c>
      <c r="D1890" s="577"/>
      <c r="E1890" s="23" t="s">
        <v>887</v>
      </c>
      <c r="F1890" s="23">
        <v>7</v>
      </c>
      <c r="G1890" s="231">
        <v>39662</v>
      </c>
      <c r="H1890" s="23" t="s">
        <v>25</v>
      </c>
      <c r="I1890" s="577">
        <v>0</v>
      </c>
      <c r="J1890" s="23"/>
      <c r="K1890" s="23"/>
      <c r="L1890" s="23"/>
      <c r="M1890" s="69"/>
      <c r="N1890" s="68"/>
      <c r="O1890" s="23">
        <v>0</v>
      </c>
      <c r="P1890" s="23"/>
      <c r="Q1890" s="23"/>
      <c r="R1890" s="23"/>
      <c r="S1890" s="23"/>
      <c r="T1890" s="69">
        <v>2296</v>
      </c>
      <c r="U1890" s="291">
        <f t="shared" ref="U1890:U1899" si="695">+G1890/F1890</f>
        <v>5666</v>
      </c>
      <c r="V1890" s="121">
        <v>2500</v>
      </c>
      <c r="W1890" s="122">
        <f t="shared" si="678"/>
        <v>3166</v>
      </c>
      <c r="X1890" s="122">
        <f t="shared" si="694"/>
        <v>1733</v>
      </c>
      <c r="Y1890" s="122">
        <f t="shared" si="690"/>
        <v>1433</v>
      </c>
      <c r="Z1890" s="122">
        <f t="shared" si="680"/>
        <v>17500</v>
      </c>
      <c r="AA1890" s="122">
        <f t="shared" si="681"/>
        <v>12131</v>
      </c>
      <c r="AB1890" s="123">
        <f t="shared" si="682"/>
        <v>10031</v>
      </c>
    </row>
    <row r="1891" spans="1:28" ht="15.75" thickBot="1" x14ac:dyDescent="0.3">
      <c r="A1891" s="196"/>
      <c r="B1891" s="597">
        <v>42397</v>
      </c>
      <c r="C1891" s="240">
        <v>54079</v>
      </c>
      <c r="D1891" s="577"/>
      <c r="E1891" s="23" t="s">
        <v>242</v>
      </c>
      <c r="F1891" s="23">
        <v>7</v>
      </c>
      <c r="G1891" s="231">
        <v>39662</v>
      </c>
      <c r="H1891" s="23" t="s">
        <v>25</v>
      </c>
      <c r="I1891" s="577">
        <v>0</v>
      </c>
      <c r="J1891" s="23"/>
      <c r="K1891" s="23"/>
      <c r="L1891" s="23"/>
      <c r="M1891" s="69"/>
      <c r="N1891" s="68">
        <v>0</v>
      </c>
      <c r="O1891" s="23"/>
      <c r="P1891" s="23"/>
      <c r="Q1891" s="23"/>
      <c r="R1891" s="23"/>
      <c r="S1891" s="23"/>
      <c r="T1891" s="69">
        <v>2297</v>
      </c>
      <c r="U1891" s="291">
        <f t="shared" si="695"/>
        <v>5666</v>
      </c>
      <c r="V1891" s="121">
        <v>2500</v>
      </c>
      <c r="W1891" s="122">
        <f t="shared" si="678"/>
        <v>3166</v>
      </c>
      <c r="X1891" s="122">
        <f t="shared" si="694"/>
        <v>1733</v>
      </c>
      <c r="Y1891" s="122">
        <f t="shared" si="690"/>
        <v>1433</v>
      </c>
      <c r="Z1891" s="122">
        <f t="shared" si="680"/>
        <v>17500</v>
      </c>
      <c r="AA1891" s="122">
        <f t="shared" si="681"/>
        <v>12131</v>
      </c>
      <c r="AB1891" s="123">
        <f t="shared" si="682"/>
        <v>10031</v>
      </c>
    </row>
    <row r="1892" spans="1:28" ht="15.75" thickBot="1" x14ac:dyDescent="0.3">
      <c r="A1892" s="311"/>
      <c r="B1892" s="362">
        <v>42397</v>
      </c>
      <c r="C1892" s="572">
        <v>54080</v>
      </c>
      <c r="D1892" s="23"/>
      <c r="E1892" s="32" t="s">
        <v>671</v>
      </c>
      <c r="F1892" s="24">
        <v>15</v>
      </c>
      <c r="G1892" s="234">
        <v>76500</v>
      </c>
      <c r="H1892" s="77" t="s">
        <v>672</v>
      </c>
      <c r="I1892" s="68">
        <v>0</v>
      </c>
      <c r="J1892" s="23"/>
      <c r="K1892" s="23"/>
      <c r="L1892" s="23"/>
      <c r="M1892" s="69"/>
      <c r="N1892" s="68"/>
      <c r="O1892" s="23">
        <v>0</v>
      </c>
      <c r="P1892" s="23"/>
      <c r="Q1892" s="23"/>
      <c r="R1892" s="23"/>
      <c r="S1892" s="23"/>
      <c r="T1892" s="69"/>
      <c r="U1892" s="291">
        <f t="shared" si="695"/>
        <v>5100</v>
      </c>
      <c r="V1892" s="121">
        <v>2500</v>
      </c>
      <c r="W1892" s="122">
        <f t="shared" si="678"/>
        <v>2600</v>
      </c>
      <c r="X1892" s="122">
        <f t="shared" si="694"/>
        <v>1450</v>
      </c>
      <c r="Y1892" s="122">
        <f t="shared" si="690"/>
        <v>1150</v>
      </c>
      <c r="Z1892" s="122">
        <f t="shared" si="680"/>
        <v>37500</v>
      </c>
      <c r="AA1892" s="122">
        <f t="shared" si="681"/>
        <v>21750</v>
      </c>
      <c r="AB1892" s="123">
        <f t="shared" si="682"/>
        <v>17250</v>
      </c>
    </row>
    <row r="1893" spans="1:28" ht="15.75" thickBot="1" x14ac:dyDescent="0.3">
      <c r="A1893" s="339"/>
      <c r="B1893" s="551">
        <v>42397</v>
      </c>
      <c r="C1893" s="544">
        <v>54081</v>
      </c>
      <c r="D1893" s="23"/>
      <c r="E1893" s="94" t="s">
        <v>917</v>
      </c>
      <c r="F1893" s="56">
        <v>15</v>
      </c>
      <c r="G1893" s="232">
        <v>76500</v>
      </c>
      <c r="H1893" s="106" t="s">
        <v>672</v>
      </c>
      <c r="I1893" s="68">
        <v>0</v>
      </c>
      <c r="J1893" s="23"/>
      <c r="K1893" s="23"/>
      <c r="L1893" s="23"/>
      <c r="M1893" s="69"/>
      <c r="N1893" s="68">
        <v>0</v>
      </c>
      <c r="O1893" s="23"/>
      <c r="P1893" s="23"/>
      <c r="Q1893" s="23"/>
      <c r="R1893" s="23"/>
      <c r="S1893" s="23"/>
      <c r="T1893" s="69"/>
      <c r="U1893" s="291">
        <f t="shared" si="695"/>
        <v>5100</v>
      </c>
      <c r="V1893" s="121">
        <v>2500</v>
      </c>
      <c r="W1893" s="122">
        <f t="shared" si="678"/>
        <v>2600</v>
      </c>
      <c r="X1893" s="122">
        <f t="shared" si="694"/>
        <v>1450</v>
      </c>
      <c r="Y1893" s="122">
        <f t="shared" si="690"/>
        <v>1150</v>
      </c>
      <c r="Z1893" s="122">
        <f t="shared" si="680"/>
        <v>37500</v>
      </c>
      <c r="AA1893" s="122">
        <f t="shared" si="681"/>
        <v>21750</v>
      </c>
      <c r="AB1893" s="123">
        <f t="shared" si="682"/>
        <v>17250</v>
      </c>
    </row>
    <row r="1894" spans="1:28" ht="15.75" thickBot="1" x14ac:dyDescent="0.3">
      <c r="A1894" s="196"/>
      <c r="B1894" s="597">
        <v>42397</v>
      </c>
      <c r="C1894" s="240">
        <v>54082</v>
      </c>
      <c r="D1894" s="577"/>
      <c r="E1894" s="23" t="s">
        <v>559</v>
      </c>
      <c r="F1894" s="23">
        <v>15</v>
      </c>
      <c r="G1894" s="231">
        <v>85000</v>
      </c>
      <c r="H1894" s="23" t="s">
        <v>25</v>
      </c>
      <c r="I1894" s="577">
        <v>0</v>
      </c>
      <c r="J1894" s="23"/>
      <c r="K1894" s="23"/>
      <c r="L1894" s="23"/>
      <c r="M1894" s="69"/>
      <c r="N1894" s="68">
        <v>0</v>
      </c>
      <c r="O1894" s="23"/>
      <c r="P1894" s="23"/>
      <c r="Q1894" s="23"/>
      <c r="R1894" s="23"/>
      <c r="S1894" s="23"/>
      <c r="T1894" s="69">
        <v>2298</v>
      </c>
      <c r="U1894" s="291">
        <f t="shared" si="695"/>
        <v>5666.666666666667</v>
      </c>
      <c r="V1894" s="121">
        <v>2500</v>
      </c>
      <c r="W1894" s="122">
        <f t="shared" si="678"/>
        <v>3166.666666666667</v>
      </c>
      <c r="X1894" s="122">
        <f t="shared" si="694"/>
        <v>1733.3333333333335</v>
      </c>
      <c r="Y1894" s="122">
        <f t="shared" si="690"/>
        <v>1433.3333333333335</v>
      </c>
      <c r="Z1894" s="122">
        <f t="shared" si="680"/>
        <v>37500</v>
      </c>
      <c r="AA1894" s="122">
        <f t="shared" si="681"/>
        <v>26000.000000000004</v>
      </c>
      <c r="AB1894" s="123">
        <f t="shared" si="682"/>
        <v>21500.000000000004</v>
      </c>
    </row>
    <row r="1895" spans="1:28" ht="15.75" thickBot="1" x14ac:dyDescent="0.3">
      <c r="A1895" s="556"/>
      <c r="B1895" s="551">
        <v>42397</v>
      </c>
      <c r="C1895" s="572">
        <v>54083</v>
      </c>
      <c r="D1895" s="23"/>
      <c r="E1895" s="116" t="s">
        <v>814</v>
      </c>
      <c r="F1895" s="233">
        <v>15</v>
      </c>
      <c r="G1895" s="557">
        <v>76500</v>
      </c>
      <c r="H1895" s="558" t="s">
        <v>672</v>
      </c>
      <c r="I1895" s="68">
        <v>0</v>
      </c>
      <c r="J1895" s="23"/>
      <c r="K1895" s="23"/>
      <c r="L1895" s="23"/>
      <c r="M1895" s="69"/>
      <c r="N1895" s="68"/>
      <c r="O1895" s="23">
        <v>0</v>
      </c>
      <c r="P1895" s="23"/>
      <c r="Q1895" s="23"/>
      <c r="R1895" s="23"/>
      <c r="S1895" s="23"/>
      <c r="T1895" s="69"/>
      <c r="U1895" s="291">
        <f t="shared" si="695"/>
        <v>5100</v>
      </c>
      <c r="V1895" s="121">
        <v>2500</v>
      </c>
      <c r="W1895" s="122">
        <f t="shared" si="678"/>
        <v>2600</v>
      </c>
      <c r="X1895" s="122">
        <f t="shared" si="694"/>
        <v>1450</v>
      </c>
      <c r="Y1895" s="122">
        <f t="shared" si="690"/>
        <v>1150</v>
      </c>
      <c r="Z1895" s="122">
        <f t="shared" si="680"/>
        <v>37500</v>
      </c>
      <c r="AA1895" s="122">
        <f t="shared" si="681"/>
        <v>21750</v>
      </c>
      <c r="AB1895" s="123">
        <f t="shared" si="682"/>
        <v>17250</v>
      </c>
    </row>
    <row r="1896" spans="1:28" ht="15.75" thickBot="1" x14ac:dyDescent="0.3">
      <c r="A1896" s="196"/>
      <c r="B1896" s="597">
        <v>42397</v>
      </c>
      <c r="C1896" s="240">
        <v>54084</v>
      </c>
      <c r="D1896" s="577"/>
      <c r="E1896" s="23" t="s">
        <v>246</v>
      </c>
      <c r="F1896" s="23">
        <v>15</v>
      </c>
      <c r="G1896" s="231">
        <v>85000</v>
      </c>
      <c r="H1896" s="23" t="s">
        <v>25</v>
      </c>
      <c r="I1896" s="577">
        <v>0</v>
      </c>
      <c r="J1896" s="23"/>
      <c r="K1896" s="23"/>
      <c r="L1896" s="23"/>
      <c r="M1896" s="69"/>
      <c r="N1896" s="68"/>
      <c r="O1896" s="23">
        <v>0</v>
      </c>
      <c r="P1896" s="23"/>
      <c r="Q1896" s="23"/>
      <c r="R1896" s="23"/>
      <c r="S1896" s="23"/>
      <c r="T1896" s="69">
        <v>2299</v>
      </c>
      <c r="U1896" s="291">
        <f t="shared" si="695"/>
        <v>5666.666666666667</v>
      </c>
      <c r="V1896" s="121">
        <v>2500</v>
      </c>
      <c r="W1896" s="122">
        <f t="shared" si="678"/>
        <v>3166.666666666667</v>
      </c>
      <c r="X1896" s="122">
        <f t="shared" si="694"/>
        <v>1733.3333333333335</v>
      </c>
      <c r="Y1896" s="122">
        <f t="shared" si="690"/>
        <v>1433.3333333333335</v>
      </c>
      <c r="Z1896" s="122">
        <f t="shared" si="680"/>
        <v>37500</v>
      </c>
      <c r="AA1896" s="122">
        <f t="shared" si="681"/>
        <v>26000.000000000004</v>
      </c>
      <c r="AB1896" s="123">
        <f t="shared" si="682"/>
        <v>21500.000000000004</v>
      </c>
    </row>
    <row r="1897" spans="1:28" ht="15.75" thickBot="1" x14ac:dyDescent="0.3">
      <c r="A1897" s="196"/>
      <c r="B1897" s="597">
        <v>42397</v>
      </c>
      <c r="C1897" s="240">
        <v>54085</v>
      </c>
      <c r="D1897" s="577"/>
      <c r="E1897" s="23" t="s">
        <v>67</v>
      </c>
      <c r="F1897" s="23">
        <v>15</v>
      </c>
      <c r="G1897" s="231">
        <v>85000</v>
      </c>
      <c r="H1897" s="23" t="s">
        <v>25</v>
      </c>
      <c r="I1897" s="577">
        <v>0</v>
      </c>
      <c r="J1897" s="23"/>
      <c r="K1897" s="23"/>
      <c r="L1897" s="23"/>
      <c r="M1897" s="69"/>
      <c r="N1897" s="68">
        <v>0</v>
      </c>
      <c r="O1897" s="23"/>
      <c r="P1897" s="23"/>
      <c r="Q1897" s="23"/>
      <c r="R1897" s="23"/>
      <c r="S1897" s="23"/>
      <c r="T1897" s="69">
        <v>2300</v>
      </c>
      <c r="U1897" s="291">
        <f t="shared" si="695"/>
        <v>5666.666666666667</v>
      </c>
      <c r="V1897" s="121">
        <v>2500</v>
      </c>
      <c r="W1897" s="122">
        <f t="shared" si="678"/>
        <v>3166.666666666667</v>
      </c>
      <c r="X1897" s="122">
        <f t="shared" si="694"/>
        <v>1733.3333333333335</v>
      </c>
      <c r="Y1897" s="122">
        <f t="shared" si="690"/>
        <v>1433.3333333333335</v>
      </c>
      <c r="Z1897" s="122">
        <f t="shared" si="680"/>
        <v>37500</v>
      </c>
      <c r="AA1897" s="122">
        <f t="shared" si="681"/>
        <v>26000.000000000004</v>
      </c>
      <c r="AB1897" s="123">
        <f t="shared" si="682"/>
        <v>21500.000000000004</v>
      </c>
    </row>
    <row r="1898" spans="1:28" ht="15.75" thickBot="1" x14ac:dyDescent="0.3">
      <c r="A1898" s="196"/>
      <c r="B1898" s="597">
        <v>42397</v>
      </c>
      <c r="C1898" s="240">
        <v>54086</v>
      </c>
      <c r="D1898" s="577"/>
      <c r="E1898" s="23" t="s">
        <v>379</v>
      </c>
      <c r="F1898" s="23">
        <v>7</v>
      </c>
      <c r="G1898" s="231">
        <v>39662</v>
      </c>
      <c r="H1898" s="23" t="s">
        <v>25</v>
      </c>
      <c r="I1898" s="577">
        <v>0</v>
      </c>
      <c r="J1898" s="23"/>
      <c r="K1898" s="23"/>
      <c r="L1898" s="23"/>
      <c r="M1898" s="69"/>
      <c r="N1898" s="68"/>
      <c r="O1898" s="23">
        <v>0</v>
      </c>
      <c r="P1898" s="23"/>
      <c r="Q1898" s="23"/>
      <c r="R1898" s="23"/>
      <c r="S1898" s="23"/>
      <c r="T1898" s="69">
        <v>2302</v>
      </c>
      <c r="U1898" s="291">
        <f t="shared" si="695"/>
        <v>5666</v>
      </c>
      <c r="V1898" s="121">
        <v>2500</v>
      </c>
      <c r="W1898" s="122">
        <f t="shared" si="678"/>
        <v>3166</v>
      </c>
      <c r="X1898" s="122">
        <f t="shared" si="694"/>
        <v>1733</v>
      </c>
      <c r="Y1898" s="122">
        <f t="shared" si="690"/>
        <v>1433</v>
      </c>
      <c r="Z1898" s="122">
        <f t="shared" si="680"/>
        <v>17500</v>
      </c>
      <c r="AA1898" s="122">
        <f t="shared" si="681"/>
        <v>12131</v>
      </c>
      <c r="AB1898" s="123">
        <f t="shared" si="682"/>
        <v>10031</v>
      </c>
    </row>
    <row r="1899" spans="1:28" ht="15.75" thickBot="1" x14ac:dyDescent="0.3">
      <c r="A1899" s="196"/>
      <c r="B1899" s="597">
        <v>42397</v>
      </c>
      <c r="C1899" s="240">
        <v>54087</v>
      </c>
      <c r="D1899" s="577"/>
      <c r="E1899" s="23" t="s">
        <v>63</v>
      </c>
      <c r="F1899" s="23">
        <v>7</v>
      </c>
      <c r="G1899" s="231">
        <v>39662</v>
      </c>
      <c r="H1899" s="23" t="s">
        <v>25</v>
      </c>
      <c r="I1899" s="577">
        <v>0</v>
      </c>
      <c r="J1899" s="23"/>
      <c r="K1899" s="23"/>
      <c r="L1899" s="23"/>
      <c r="M1899" s="69"/>
      <c r="N1899" s="68">
        <v>0</v>
      </c>
      <c r="O1899" s="23"/>
      <c r="P1899" s="23"/>
      <c r="Q1899" s="23"/>
      <c r="R1899" s="23"/>
      <c r="S1899" s="23"/>
      <c r="T1899" s="69">
        <v>2301</v>
      </c>
      <c r="U1899" s="291">
        <f t="shared" si="695"/>
        <v>5666</v>
      </c>
      <c r="V1899" s="121">
        <v>2500</v>
      </c>
      <c r="W1899" s="122">
        <f t="shared" si="678"/>
        <v>3166</v>
      </c>
      <c r="X1899" s="122">
        <f t="shared" si="694"/>
        <v>1733</v>
      </c>
      <c r="Y1899" s="122">
        <f t="shared" si="690"/>
        <v>1433</v>
      </c>
      <c r="Z1899" s="122">
        <f t="shared" si="680"/>
        <v>17500</v>
      </c>
      <c r="AA1899" s="122">
        <f t="shared" si="681"/>
        <v>12131</v>
      </c>
      <c r="AB1899" s="123">
        <f t="shared" si="682"/>
        <v>10031</v>
      </c>
    </row>
    <row r="1900" spans="1:28" x14ac:dyDescent="0.25">
      <c r="A1900" s="311"/>
      <c r="B1900" s="362">
        <v>42397</v>
      </c>
      <c r="C1900" s="233">
        <v>54088</v>
      </c>
      <c r="D1900" s="23"/>
      <c r="E1900" s="32" t="s">
        <v>536</v>
      </c>
      <c r="F1900" s="32">
        <v>15</v>
      </c>
      <c r="G1900" s="234"/>
      <c r="H1900" s="77" t="s">
        <v>537</v>
      </c>
      <c r="I1900" s="68">
        <v>0</v>
      </c>
      <c r="J1900" s="23"/>
      <c r="K1900" s="23"/>
      <c r="L1900" s="23"/>
      <c r="M1900" s="69"/>
      <c r="N1900" s="68">
        <v>0</v>
      </c>
      <c r="O1900" s="23"/>
      <c r="P1900" s="23"/>
      <c r="Q1900" s="23"/>
      <c r="R1900" s="23"/>
      <c r="S1900" s="23"/>
      <c r="T1900" s="69"/>
    </row>
    <row r="1901" spans="1:28" x14ac:dyDescent="0.25">
      <c r="A1901" s="339"/>
      <c r="B1901" s="551">
        <v>42397</v>
      </c>
      <c r="C1901" s="56">
        <v>54089</v>
      </c>
      <c r="D1901" s="23"/>
      <c r="E1901" s="94" t="s">
        <v>918</v>
      </c>
      <c r="F1901" s="94">
        <v>15</v>
      </c>
      <c r="G1901" s="232"/>
      <c r="H1901" s="106" t="s">
        <v>537</v>
      </c>
      <c r="I1901" s="68">
        <v>0</v>
      </c>
      <c r="J1901" s="23"/>
      <c r="K1901" s="23"/>
      <c r="L1901" s="23"/>
      <c r="M1901" s="69"/>
      <c r="N1901" s="68"/>
      <c r="O1901" s="23">
        <v>0</v>
      </c>
      <c r="P1901" s="23"/>
      <c r="Q1901" s="23"/>
      <c r="R1901" s="23"/>
      <c r="S1901" s="23"/>
      <c r="T1901" s="69"/>
    </row>
    <row r="1902" spans="1:28" ht="15.75" thickBot="1" x14ac:dyDescent="0.3">
      <c r="A1902" s="196"/>
      <c r="B1902" s="597">
        <v>42397</v>
      </c>
      <c r="C1902" s="240">
        <v>54090</v>
      </c>
      <c r="D1902" s="577"/>
      <c r="E1902" s="23" t="s">
        <v>396</v>
      </c>
      <c r="F1902" s="23">
        <v>15</v>
      </c>
      <c r="G1902" s="231">
        <v>85000</v>
      </c>
      <c r="H1902" s="23" t="s">
        <v>25</v>
      </c>
      <c r="I1902" s="577">
        <v>0</v>
      </c>
      <c r="J1902" s="23"/>
      <c r="K1902" s="23"/>
      <c r="L1902" s="23"/>
      <c r="M1902" s="69"/>
      <c r="N1902" s="68">
        <v>0</v>
      </c>
      <c r="O1902" s="23"/>
      <c r="P1902" s="23"/>
      <c r="Q1902" s="23"/>
      <c r="R1902" s="23"/>
      <c r="S1902" s="23"/>
      <c r="T1902" s="69">
        <v>2303</v>
      </c>
      <c r="U1902" s="291">
        <f t="shared" ref="U1902" si="696">+G1902/F1902</f>
        <v>5666.666666666667</v>
      </c>
      <c r="V1902" s="121">
        <v>2500</v>
      </c>
      <c r="W1902" s="122">
        <f>+U1902-V1902</f>
        <v>3166.666666666667</v>
      </c>
      <c r="X1902" s="122">
        <f>+W1902-Y1902</f>
        <v>1733.3333333333335</v>
      </c>
      <c r="Y1902" s="122">
        <f>(U1902-5000)/2+1100</f>
        <v>1433.3333333333335</v>
      </c>
      <c r="Z1902" s="122">
        <f>+V1902*F1902</f>
        <v>37500</v>
      </c>
      <c r="AA1902" s="122">
        <f>+X1902*F1902</f>
        <v>26000.000000000004</v>
      </c>
      <c r="AB1902" s="123">
        <f>+Y1902*F1902</f>
        <v>21500.000000000004</v>
      </c>
    </row>
    <row r="1903" spans="1:28" ht="15.75" thickBot="1" x14ac:dyDescent="0.3">
      <c r="A1903" s="556"/>
      <c r="B1903" s="551">
        <v>42397</v>
      </c>
      <c r="C1903" s="572">
        <v>54091</v>
      </c>
      <c r="D1903" s="23"/>
      <c r="E1903" s="116" t="s">
        <v>167</v>
      </c>
      <c r="F1903" s="233">
        <v>15</v>
      </c>
      <c r="G1903" s="557">
        <v>76500</v>
      </c>
      <c r="H1903" s="558" t="s">
        <v>672</v>
      </c>
      <c r="I1903" s="68">
        <v>0</v>
      </c>
      <c r="J1903" s="23"/>
      <c r="K1903" s="23"/>
      <c r="L1903" s="23"/>
      <c r="M1903" s="69"/>
      <c r="N1903" s="68"/>
      <c r="O1903" s="23">
        <v>0</v>
      </c>
      <c r="P1903" s="23"/>
      <c r="Q1903" s="23"/>
      <c r="R1903" s="23"/>
      <c r="S1903" s="23"/>
      <c r="T1903" s="69"/>
      <c r="U1903" s="291">
        <f t="shared" ref="U1903:U1904" si="697">+G1903/F1903</f>
        <v>5100</v>
      </c>
      <c r="V1903" s="121">
        <v>2500</v>
      </c>
      <c r="W1903" s="122">
        <f>+U1903-V1903</f>
        <v>2600</v>
      </c>
      <c r="X1903" s="122">
        <f>+W1903-Y1903</f>
        <v>1450</v>
      </c>
      <c r="Y1903" s="122">
        <f>(U1903-5000)/2+1100</f>
        <v>1150</v>
      </c>
      <c r="Z1903" s="122">
        <f>+V1903*F1903</f>
        <v>37500</v>
      </c>
      <c r="AA1903" s="122">
        <f>+X1903*F1903</f>
        <v>21750</v>
      </c>
      <c r="AB1903" s="123">
        <f>+Y1903*F1903</f>
        <v>17250</v>
      </c>
    </row>
    <row r="1904" spans="1:28" ht="15.75" thickBot="1" x14ac:dyDescent="0.3">
      <c r="A1904" s="196"/>
      <c r="B1904" s="597">
        <v>42397</v>
      </c>
      <c r="C1904" s="240">
        <v>54092</v>
      </c>
      <c r="D1904" s="577"/>
      <c r="E1904" s="23" t="s">
        <v>107</v>
      </c>
      <c r="F1904" s="23">
        <v>7</v>
      </c>
      <c r="G1904" s="231">
        <v>39662</v>
      </c>
      <c r="H1904" s="23" t="s">
        <v>25</v>
      </c>
      <c r="I1904" s="577">
        <v>0</v>
      </c>
      <c r="J1904" s="23"/>
      <c r="K1904" s="23"/>
      <c r="L1904" s="23"/>
      <c r="M1904" s="69"/>
      <c r="N1904" s="68">
        <v>0</v>
      </c>
      <c r="O1904" s="23"/>
      <c r="P1904" s="23"/>
      <c r="Q1904" s="23"/>
      <c r="R1904" s="23"/>
      <c r="S1904" s="23"/>
      <c r="T1904" s="69">
        <v>2304</v>
      </c>
      <c r="U1904" s="291">
        <f t="shared" si="697"/>
        <v>5666</v>
      </c>
      <c r="V1904" s="121">
        <v>2500</v>
      </c>
      <c r="W1904" s="122">
        <f>+U1904-V1904</f>
        <v>3166</v>
      </c>
      <c r="X1904" s="122">
        <f>+W1904-Y1904</f>
        <v>1733</v>
      </c>
      <c r="Y1904" s="122">
        <f>(U1904-5000)/2+1100</f>
        <v>1433</v>
      </c>
      <c r="Z1904" s="122">
        <f>+V1904*F1904</f>
        <v>17500</v>
      </c>
      <c r="AA1904" s="122">
        <f>+X1904*F1904</f>
        <v>12131</v>
      </c>
      <c r="AB1904" s="123">
        <f>+Y1904*F1904</f>
        <v>10031</v>
      </c>
    </row>
    <row r="1905" spans="1:28" x14ac:dyDescent="0.25">
      <c r="A1905" s="556"/>
      <c r="B1905" s="551">
        <v>42397</v>
      </c>
      <c r="C1905" s="233">
        <v>54093</v>
      </c>
      <c r="D1905" s="23"/>
      <c r="E1905" s="116" t="s">
        <v>919</v>
      </c>
      <c r="F1905" s="116">
        <v>15</v>
      </c>
      <c r="G1905" s="557"/>
      <c r="H1905" s="558" t="s">
        <v>920</v>
      </c>
      <c r="I1905" s="68">
        <v>0</v>
      </c>
      <c r="J1905" s="23"/>
      <c r="K1905" s="23"/>
      <c r="L1905" s="23"/>
      <c r="M1905" s="69"/>
      <c r="N1905" s="68">
        <v>0</v>
      </c>
      <c r="O1905" s="23"/>
      <c r="P1905" s="23"/>
      <c r="Q1905" s="23"/>
      <c r="R1905" s="23"/>
      <c r="S1905" s="23"/>
      <c r="T1905" s="69"/>
    </row>
    <row r="1906" spans="1:28" ht="15.75" thickBot="1" x14ac:dyDescent="0.3">
      <c r="A1906" s="196"/>
      <c r="B1906" s="597">
        <v>42397</v>
      </c>
      <c r="C1906" s="240">
        <v>54094</v>
      </c>
      <c r="D1906" s="577"/>
      <c r="E1906" s="23" t="s">
        <v>534</v>
      </c>
      <c r="F1906" s="23">
        <v>15</v>
      </c>
      <c r="G1906" s="231">
        <v>85000</v>
      </c>
      <c r="H1906" s="23" t="s">
        <v>25</v>
      </c>
      <c r="I1906" s="577">
        <v>0</v>
      </c>
      <c r="J1906" s="23"/>
      <c r="K1906" s="23"/>
      <c r="L1906" s="23"/>
      <c r="M1906" s="69"/>
      <c r="N1906" s="68">
        <v>0</v>
      </c>
      <c r="O1906" s="23"/>
      <c r="P1906" s="23"/>
      <c r="Q1906" s="23"/>
      <c r="R1906" s="23"/>
      <c r="S1906" s="23"/>
      <c r="T1906" s="69">
        <v>2305</v>
      </c>
      <c r="U1906" s="291">
        <f t="shared" ref="U1906" si="698">+G1906/F1906</f>
        <v>5666.666666666667</v>
      </c>
      <c r="V1906" s="121">
        <v>2500</v>
      </c>
      <c r="W1906" s="122">
        <f t="shared" ref="W1906:W1917" si="699">+U1906-V1906</f>
        <v>3166.666666666667</v>
      </c>
      <c r="X1906" s="122">
        <f t="shared" ref="X1906:X1917" si="700">+W1906-Y1906</f>
        <v>1733.3333333333335</v>
      </c>
      <c r="Y1906" s="122">
        <f t="shared" ref="Y1906:Y1917" si="701">(U1906-5000)/2+1100</f>
        <v>1433.3333333333335</v>
      </c>
      <c r="Z1906" s="122">
        <f t="shared" ref="Z1906:Z1917" si="702">+V1906*F1906</f>
        <v>37500</v>
      </c>
      <c r="AA1906" s="122">
        <f t="shared" ref="AA1906:AA1917" si="703">+X1906*F1906</f>
        <v>26000.000000000004</v>
      </c>
      <c r="AB1906" s="123">
        <f t="shared" ref="AB1906:AB1917" si="704">+Y1906*F1906</f>
        <v>21500.000000000004</v>
      </c>
    </row>
    <row r="1907" spans="1:28" ht="15.75" thickBot="1" x14ac:dyDescent="0.3">
      <c r="A1907" s="196"/>
      <c r="B1907" s="597">
        <v>42397</v>
      </c>
      <c r="C1907" s="240">
        <v>54095</v>
      </c>
      <c r="D1907" s="577"/>
      <c r="E1907" s="23" t="s">
        <v>409</v>
      </c>
      <c r="F1907" s="23">
        <v>7</v>
      </c>
      <c r="G1907" s="231">
        <v>39662</v>
      </c>
      <c r="H1907" s="23" t="s">
        <v>25</v>
      </c>
      <c r="I1907" s="577">
        <v>0</v>
      </c>
      <c r="J1907" s="23"/>
      <c r="K1907" s="23"/>
      <c r="L1907" s="23"/>
      <c r="M1907" s="69"/>
      <c r="N1907" s="68"/>
      <c r="O1907" s="23">
        <v>0</v>
      </c>
      <c r="P1907" s="23"/>
      <c r="Q1907" s="23"/>
      <c r="R1907" s="23"/>
      <c r="S1907" s="23"/>
      <c r="T1907" s="69">
        <v>2306</v>
      </c>
      <c r="U1907" s="291">
        <f t="shared" ref="U1907:U1917" si="705">+G1907/F1907</f>
        <v>5666</v>
      </c>
      <c r="V1907" s="121">
        <v>2500</v>
      </c>
      <c r="W1907" s="122">
        <f t="shared" si="699"/>
        <v>3166</v>
      </c>
      <c r="X1907" s="122">
        <f t="shared" si="700"/>
        <v>1733</v>
      </c>
      <c r="Y1907" s="122">
        <f t="shared" si="701"/>
        <v>1433</v>
      </c>
      <c r="Z1907" s="122">
        <f t="shared" si="702"/>
        <v>17500</v>
      </c>
      <c r="AA1907" s="122">
        <f t="shared" si="703"/>
        <v>12131</v>
      </c>
      <c r="AB1907" s="123">
        <f t="shared" si="704"/>
        <v>10031</v>
      </c>
    </row>
    <row r="1908" spans="1:28" ht="15.75" thickBot="1" x14ac:dyDescent="0.3">
      <c r="A1908" s="196"/>
      <c r="B1908" s="597">
        <v>42397</v>
      </c>
      <c r="C1908" s="240">
        <v>54096</v>
      </c>
      <c r="D1908" s="577"/>
      <c r="E1908" s="23" t="s">
        <v>478</v>
      </c>
      <c r="F1908" s="23">
        <v>15</v>
      </c>
      <c r="G1908" s="231">
        <v>85000</v>
      </c>
      <c r="H1908" s="23" t="s">
        <v>25</v>
      </c>
      <c r="I1908" s="577">
        <v>0</v>
      </c>
      <c r="J1908" s="23"/>
      <c r="K1908" s="23"/>
      <c r="L1908" s="23"/>
      <c r="M1908" s="69"/>
      <c r="N1908" s="68">
        <v>0</v>
      </c>
      <c r="O1908" s="23"/>
      <c r="P1908" s="23"/>
      <c r="Q1908" s="23"/>
      <c r="R1908" s="23"/>
      <c r="S1908" s="23"/>
      <c r="T1908" s="69">
        <v>2307</v>
      </c>
      <c r="U1908" s="291">
        <f t="shared" si="705"/>
        <v>5666.666666666667</v>
      </c>
      <c r="V1908" s="121">
        <v>2500</v>
      </c>
      <c r="W1908" s="122">
        <f t="shared" si="699"/>
        <v>3166.666666666667</v>
      </c>
      <c r="X1908" s="122">
        <f t="shared" si="700"/>
        <v>1733.3333333333335</v>
      </c>
      <c r="Y1908" s="122">
        <f t="shared" si="701"/>
        <v>1433.3333333333335</v>
      </c>
      <c r="Z1908" s="122">
        <f t="shared" si="702"/>
        <v>37500</v>
      </c>
      <c r="AA1908" s="122">
        <f t="shared" si="703"/>
        <v>26000.000000000004</v>
      </c>
      <c r="AB1908" s="123">
        <f t="shared" si="704"/>
        <v>21500.000000000004</v>
      </c>
    </row>
    <row r="1909" spans="1:28" ht="15.75" thickBot="1" x14ac:dyDescent="0.3">
      <c r="A1909" s="196"/>
      <c r="B1909" s="597">
        <v>42397</v>
      </c>
      <c r="C1909" s="240">
        <v>54097</v>
      </c>
      <c r="D1909" s="577"/>
      <c r="E1909" s="23" t="s">
        <v>710</v>
      </c>
      <c r="F1909" s="23">
        <v>7</v>
      </c>
      <c r="G1909" s="231">
        <v>39662</v>
      </c>
      <c r="H1909" s="23" t="s">
        <v>25</v>
      </c>
      <c r="I1909" s="577">
        <v>0</v>
      </c>
      <c r="J1909" s="23"/>
      <c r="K1909" s="23"/>
      <c r="L1909" s="23"/>
      <c r="M1909" s="69"/>
      <c r="N1909" s="68">
        <v>0</v>
      </c>
      <c r="O1909" s="23"/>
      <c r="P1909" s="23"/>
      <c r="Q1909" s="23"/>
      <c r="R1909" s="23"/>
      <c r="S1909" s="23"/>
      <c r="T1909" s="69">
        <v>2308</v>
      </c>
      <c r="U1909" s="291">
        <f t="shared" si="705"/>
        <v>5666</v>
      </c>
      <c r="V1909" s="121">
        <v>2500</v>
      </c>
      <c r="W1909" s="122">
        <f t="shared" si="699"/>
        <v>3166</v>
      </c>
      <c r="X1909" s="122">
        <f t="shared" si="700"/>
        <v>1733</v>
      </c>
      <c r="Y1909" s="122">
        <f t="shared" si="701"/>
        <v>1433</v>
      </c>
      <c r="Z1909" s="122">
        <f t="shared" si="702"/>
        <v>17500</v>
      </c>
      <c r="AA1909" s="122">
        <f t="shared" si="703"/>
        <v>12131</v>
      </c>
      <c r="AB1909" s="123">
        <f t="shared" si="704"/>
        <v>10031</v>
      </c>
    </row>
    <row r="1910" spans="1:28" ht="15.75" thickBot="1" x14ac:dyDescent="0.3">
      <c r="A1910" s="196"/>
      <c r="B1910" s="597">
        <v>42397</v>
      </c>
      <c r="C1910" s="240">
        <v>54098</v>
      </c>
      <c r="D1910" s="577"/>
      <c r="E1910" s="23" t="s">
        <v>591</v>
      </c>
      <c r="F1910" s="23">
        <v>15</v>
      </c>
      <c r="G1910" s="231">
        <v>85000</v>
      </c>
      <c r="H1910" s="23" t="s">
        <v>25</v>
      </c>
      <c r="I1910" s="577">
        <v>0</v>
      </c>
      <c r="J1910" s="23"/>
      <c r="K1910" s="23"/>
      <c r="L1910" s="23"/>
      <c r="M1910" s="69"/>
      <c r="N1910" s="68"/>
      <c r="O1910" s="23">
        <v>0</v>
      </c>
      <c r="P1910" s="23"/>
      <c r="Q1910" s="23"/>
      <c r="R1910" s="23"/>
      <c r="S1910" s="23"/>
      <c r="T1910" s="69">
        <v>2309</v>
      </c>
      <c r="U1910" s="291">
        <f t="shared" si="705"/>
        <v>5666.666666666667</v>
      </c>
      <c r="V1910" s="121">
        <v>2500</v>
      </c>
      <c r="W1910" s="122">
        <f t="shared" si="699"/>
        <v>3166.666666666667</v>
      </c>
      <c r="X1910" s="122">
        <f t="shared" si="700"/>
        <v>1733.3333333333335</v>
      </c>
      <c r="Y1910" s="122">
        <f t="shared" si="701"/>
        <v>1433.3333333333335</v>
      </c>
      <c r="Z1910" s="122">
        <f t="shared" si="702"/>
        <v>37500</v>
      </c>
      <c r="AA1910" s="122">
        <f t="shared" si="703"/>
        <v>26000.000000000004</v>
      </c>
      <c r="AB1910" s="123">
        <f t="shared" si="704"/>
        <v>21500.000000000004</v>
      </c>
    </row>
    <row r="1911" spans="1:28" ht="15.75" thickBot="1" x14ac:dyDescent="0.3">
      <c r="A1911" s="196"/>
      <c r="B1911" s="597">
        <v>42397</v>
      </c>
      <c r="C1911" s="240">
        <v>54099</v>
      </c>
      <c r="D1911" s="577"/>
      <c r="E1911" s="23" t="s">
        <v>671</v>
      </c>
      <c r="F1911" s="23">
        <v>15</v>
      </c>
      <c r="G1911" s="231">
        <v>85000</v>
      </c>
      <c r="H1911" s="23" t="s">
        <v>25</v>
      </c>
      <c r="I1911" s="577">
        <v>0</v>
      </c>
      <c r="J1911" s="23"/>
      <c r="K1911" s="23"/>
      <c r="L1911" s="23"/>
      <c r="M1911" s="69"/>
      <c r="N1911" s="68">
        <v>0</v>
      </c>
      <c r="O1911" s="23"/>
      <c r="P1911" s="23"/>
      <c r="Q1911" s="23"/>
      <c r="R1911" s="23"/>
      <c r="S1911" s="23"/>
      <c r="T1911" s="69">
        <v>2310</v>
      </c>
      <c r="U1911" s="291">
        <f t="shared" si="705"/>
        <v>5666.666666666667</v>
      </c>
      <c r="V1911" s="121">
        <v>2500</v>
      </c>
      <c r="W1911" s="122">
        <f t="shared" si="699"/>
        <v>3166.666666666667</v>
      </c>
      <c r="X1911" s="122">
        <f t="shared" si="700"/>
        <v>1733.3333333333335</v>
      </c>
      <c r="Y1911" s="122">
        <f t="shared" si="701"/>
        <v>1433.3333333333335</v>
      </c>
      <c r="Z1911" s="122">
        <f t="shared" si="702"/>
        <v>37500</v>
      </c>
      <c r="AA1911" s="122">
        <f t="shared" si="703"/>
        <v>26000.000000000004</v>
      </c>
      <c r="AB1911" s="123">
        <f t="shared" si="704"/>
        <v>21500.000000000004</v>
      </c>
    </row>
    <row r="1912" spans="1:28" ht="15.75" thickBot="1" x14ac:dyDescent="0.3">
      <c r="A1912" s="196"/>
      <c r="B1912" s="597">
        <v>42397</v>
      </c>
      <c r="C1912" s="240">
        <v>54100</v>
      </c>
      <c r="D1912" s="577"/>
      <c r="E1912" s="23" t="s">
        <v>814</v>
      </c>
      <c r="F1912" s="23">
        <v>15</v>
      </c>
      <c r="G1912" s="231">
        <v>85000</v>
      </c>
      <c r="H1912" s="23" t="s">
        <v>25</v>
      </c>
      <c r="I1912" s="577">
        <v>0</v>
      </c>
      <c r="J1912" s="23"/>
      <c r="K1912" s="23"/>
      <c r="L1912" s="23"/>
      <c r="M1912" s="69"/>
      <c r="N1912" s="68"/>
      <c r="O1912" s="23">
        <v>0</v>
      </c>
      <c r="P1912" s="23"/>
      <c r="Q1912" s="23"/>
      <c r="R1912" s="23"/>
      <c r="S1912" s="23"/>
      <c r="T1912" s="69">
        <v>2311</v>
      </c>
      <c r="U1912" s="291">
        <f t="shared" si="705"/>
        <v>5666.666666666667</v>
      </c>
      <c r="V1912" s="121">
        <v>2500</v>
      </c>
      <c r="W1912" s="122">
        <f t="shared" si="699"/>
        <v>3166.666666666667</v>
      </c>
      <c r="X1912" s="122">
        <f t="shared" si="700"/>
        <v>1733.3333333333335</v>
      </c>
      <c r="Y1912" s="122">
        <f t="shared" si="701"/>
        <v>1433.3333333333335</v>
      </c>
      <c r="Z1912" s="122">
        <f t="shared" si="702"/>
        <v>37500</v>
      </c>
      <c r="AA1912" s="122">
        <f t="shared" si="703"/>
        <v>26000.000000000004</v>
      </c>
      <c r="AB1912" s="123">
        <f t="shared" si="704"/>
        <v>21500.000000000004</v>
      </c>
    </row>
    <row r="1913" spans="1:28" ht="15.75" thickBot="1" x14ac:dyDescent="0.3">
      <c r="A1913" s="196"/>
      <c r="B1913" s="597">
        <v>42397</v>
      </c>
      <c r="C1913" s="240">
        <v>54101</v>
      </c>
      <c r="D1913" s="577"/>
      <c r="E1913" s="23" t="s">
        <v>74</v>
      </c>
      <c r="F1913" s="23">
        <v>7</v>
      </c>
      <c r="G1913" s="231">
        <v>39662</v>
      </c>
      <c r="H1913" s="23" t="s">
        <v>25</v>
      </c>
      <c r="I1913" s="577">
        <v>0</v>
      </c>
      <c r="J1913" s="23"/>
      <c r="K1913" s="23"/>
      <c r="L1913" s="23"/>
      <c r="M1913" s="69"/>
      <c r="N1913" s="68">
        <v>0</v>
      </c>
      <c r="O1913" s="23"/>
      <c r="P1913" s="23"/>
      <c r="Q1913" s="23"/>
      <c r="R1913" s="23"/>
      <c r="S1913" s="23"/>
      <c r="T1913" s="69">
        <v>2312</v>
      </c>
      <c r="U1913" s="291">
        <f t="shared" si="705"/>
        <v>5666</v>
      </c>
      <c r="V1913" s="121">
        <v>2500</v>
      </c>
      <c r="W1913" s="122">
        <f t="shared" si="699"/>
        <v>3166</v>
      </c>
      <c r="X1913" s="122">
        <f t="shared" si="700"/>
        <v>1733</v>
      </c>
      <c r="Y1913" s="122">
        <f t="shared" si="701"/>
        <v>1433</v>
      </c>
      <c r="Z1913" s="122">
        <f t="shared" si="702"/>
        <v>17500</v>
      </c>
      <c r="AA1913" s="122">
        <f t="shared" si="703"/>
        <v>12131</v>
      </c>
      <c r="AB1913" s="123">
        <f t="shared" si="704"/>
        <v>10031</v>
      </c>
    </row>
    <row r="1914" spans="1:28" ht="15.75" thickBot="1" x14ac:dyDescent="0.3">
      <c r="A1914" s="196"/>
      <c r="B1914" s="597">
        <v>42397</v>
      </c>
      <c r="C1914" s="240">
        <v>54102</v>
      </c>
      <c r="D1914" s="577"/>
      <c r="E1914" s="23" t="s">
        <v>148</v>
      </c>
      <c r="F1914" s="23">
        <v>15</v>
      </c>
      <c r="G1914" s="231">
        <v>85000</v>
      </c>
      <c r="H1914" s="23" t="s">
        <v>25</v>
      </c>
      <c r="I1914" s="577">
        <v>0</v>
      </c>
      <c r="J1914" s="23"/>
      <c r="K1914" s="23"/>
      <c r="L1914" s="23"/>
      <c r="M1914" s="69"/>
      <c r="N1914" s="68"/>
      <c r="O1914" s="23">
        <v>0</v>
      </c>
      <c r="P1914" s="23"/>
      <c r="Q1914" s="23"/>
      <c r="R1914" s="23"/>
      <c r="S1914" s="23"/>
      <c r="T1914" s="69">
        <v>2313</v>
      </c>
      <c r="U1914" s="291">
        <f t="shared" si="705"/>
        <v>5666.666666666667</v>
      </c>
      <c r="V1914" s="121">
        <v>2500</v>
      </c>
      <c r="W1914" s="122">
        <f t="shared" si="699"/>
        <v>3166.666666666667</v>
      </c>
      <c r="X1914" s="122">
        <f t="shared" si="700"/>
        <v>1733.3333333333335</v>
      </c>
      <c r="Y1914" s="122">
        <f t="shared" si="701"/>
        <v>1433.3333333333335</v>
      </c>
      <c r="Z1914" s="122">
        <f t="shared" si="702"/>
        <v>37500</v>
      </c>
      <c r="AA1914" s="122">
        <f t="shared" si="703"/>
        <v>26000.000000000004</v>
      </c>
      <c r="AB1914" s="123">
        <f t="shared" si="704"/>
        <v>21500.000000000004</v>
      </c>
    </row>
    <row r="1915" spans="1:28" ht="15.75" thickBot="1" x14ac:dyDescent="0.3">
      <c r="A1915" s="196"/>
      <c r="B1915" s="597">
        <v>42397</v>
      </c>
      <c r="C1915" s="240">
        <v>54103</v>
      </c>
      <c r="D1915" s="577"/>
      <c r="E1915" s="23" t="s">
        <v>835</v>
      </c>
      <c r="F1915" s="23">
        <v>15</v>
      </c>
      <c r="G1915" s="231">
        <v>85000</v>
      </c>
      <c r="H1915" s="23" t="s">
        <v>25</v>
      </c>
      <c r="I1915" s="577">
        <v>0</v>
      </c>
      <c r="J1915" s="23"/>
      <c r="K1915" s="23"/>
      <c r="L1915" s="23"/>
      <c r="M1915" s="69"/>
      <c r="N1915" s="68">
        <v>0</v>
      </c>
      <c r="O1915" s="23"/>
      <c r="P1915" s="23"/>
      <c r="Q1915" s="23"/>
      <c r="R1915" s="23"/>
      <c r="S1915" s="23"/>
      <c r="T1915" s="69">
        <v>2314</v>
      </c>
      <c r="U1915" s="291">
        <f t="shared" si="705"/>
        <v>5666.666666666667</v>
      </c>
      <c r="V1915" s="121">
        <v>2500</v>
      </c>
      <c r="W1915" s="122">
        <f t="shared" si="699"/>
        <v>3166.666666666667</v>
      </c>
      <c r="X1915" s="122">
        <f t="shared" si="700"/>
        <v>1733.3333333333335</v>
      </c>
      <c r="Y1915" s="122">
        <f t="shared" si="701"/>
        <v>1433.3333333333335</v>
      </c>
      <c r="Z1915" s="122">
        <f t="shared" si="702"/>
        <v>37500</v>
      </c>
      <c r="AA1915" s="122">
        <f t="shared" si="703"/>
        <v>26000.000000000004</v>
      </c>
      <c r="AB1915" s="123">
        <f t="shared" si="704"/>
        <v>21500.000000000004</v>
      </c>
    </row>
    <row r="1916" spans="1:28" ht="15.75" thickBot="1" x14ac:dyDescent="0.3">
      <c r="A1916" s="196"/>
      <c r="B1916" s="597">
        <v>42397</v>
      </c>
      <c r="C1916" s="240">
        <v>54104</v>
      </c>
      <c r="D1916" s="577"/>
      <c r="E1916" s="23" t="s">
        <v>634</v>
      </c>
      <c r="F1916" s="23">
        <v>15</v>
      </c>
      <c r="G1916" s="231">
        <v>85000</v>
      </c>
      <c r="H1916" s="23" t="s">
        <v>25</v>
      </c>
      <c r="I1916" s="577">
        <v>0</v>
      </c>
      <c r="J1916" s="23"/>
      <c r="K1916" s="23"/>
      <c r="L1916" s="23"/>
      <c r="M1916" s="69"/>
      <c r="N1916" s="68"/>
      <c r="O1916" s="23">
        <v>0</v>
      </c>
      <c r="P1916" s="23"/>
      <c r="Q1916" s="23"/>
      <c r="R1916" s="23"/>
      <c r="S1916" s="23"/>
      <c r="T1916" s="69">
        <v>2316</v>
      </c>
      <c r="U1916" s="291">
        <f t="shared" si="705"/>
        <v>5666.666666666667</v>
      </c>
      <c r="V1916" s="121">
        <v>2500</v>
      </c>
      <c r="W1916" s="122">
        <f t="shared" si="699"/>
        <v>3166.666666666667</v>
      </c>
      <c r="X1916" s="122">
        <f t="shared" si="700"/>
        <v>1733.3333333333335</v>
      </c>
      <c r="Y1916" s="122">
        <f t="shared" si="701"/>
        <v>1433.3333333333335</v>
      </c>
      <c r="Z1916" s="122">
        <f t="shared" si="702"/>
        <v>37500</v>
      </c>
      <c r="AA1916" s="122">
        <f t="shared" si="703"/>
        <v>26000.000000000004</v>
      </c>
      <c r="AB1916" s="123">
        <f t="shared" si="704"/>
        <v>21500.000000000004</v>
      </c>
    </row>
    <row r="1917" spans="1:28" ht="15.75" thickBot="1" x14ac:dyDescent="0.3">
      <c r="A1917" s="196"/>
      <c r="B1917" s="597">
        <v>42397</v>
      </c>
      <c r="C1917" s="240">
        <v>54105</v>
      </c>
      <c r="D1917" s="577"/>
      <c r="E1917" s="23" t="s">
        <v>62</v>
      </c>
      <c r="F1917" s="23">
        <v>7</v>
      </c>
      <c r="G1917" s="231">
        <v>39662</v>
      </c>
      <c r="H1917" s="23" t="s">
        <v>25</v>
      </c>
      <c r="I1917" s="577">
        <v>0</v>
      </c>
      <c r="J1917" s="23"/>
      <c r="K1917" s="23"/>
      <c r="L1917" s="23"/>
      <c r="M1917" s="69"/>
      <c r="N1917" s="68">
        <v>0</v>
      </c>
      <c r="O1917" s="23"/>
      <c r="P1917" s="23"/>
      <c r="Q1917" s="23"/>
      <c r="R1917" s="23"/>
      <c r="S1917" s="23"/>
      <c r="T1917" s="69">
        <v>2317</v>
      </c>
      <c r="U1917" s="291">
        <f t="shared" si="705"/>
        <v>5666</v>
      </c>
      <c r="V1917" s="121">
        <v>2500</v>
      </c>
      <c r="W1917" s="122">
        <f t="shared" si="699"/>
        <v>3166</v>
      </c>
      <c r="X1917" s="122">
        <f t="shared" si="700"/>
        <v>1733</v>
      </c>
      <c r="Y1917" s="122">
        <f t="shared" si="701"/>
        <v>1433</v>
      </c>
      <c r="Z1917" s="122">
        <f t="shared" si="702"/>
        <v>17500</v>
      </c>
      <c r="AA1917" s="122">
        <f t="shared" si="703"/>
        <v>12131</v>
      </c>
      <c r="AB1917" s="123">
        <f t="shared" si="704"/>
        <v>10031</v>
      </c>
    </row>
    <row r="1918" spans="1:28" ht="15.75" thickBot="1" x14ac:dyDescent="0.3">
      <c r="A1918" s="556"/>
      <c r="B1918" s="551">
        <v>42397</v>
      </c>
      <c r="C1918" s="233">
        <v>54106</v>
      </c>
      <c r="D1918" s="23"/>
      <c r="E1918" s="116" t="s">
        <v>138</v>
      </c>
      <c r="F1918" s="116">
        <v>15</v>
      </c>
      <c r="G1918" s="557"/>
      <c r="H1918" s="558" t="s">
        <v>51</v>
      </c>
      <c r="I1918" s="68">
        <v>0</v>
      </c>
      <c r="J1918" s="23"/>
      <c r="K1918" s="23"/>
      <c r="L1918" s="23"/>
      <c r="M1918" s="69"/>
      <c r="N1918" s="68"/>
      <c r="O1918" s="23">
        <v>0</v>
      </c>
      <c r="P1918" s="23"/>
      <c r="Q1918" s="23"/>
      <c r="R1918" s="23"/>
      <c r="S1918" s="23"/>
      <c r="T1918" s="69"/>
    </row>
    <row r="1919" spans="1:28" ht="15.75" thickBot="1" x14ac:dyDescent="0.3">
      <c r="A1919" s="570"/>
      <c r="B1919" s="571">
        <v>42397</v>
      </c>
      <c r="C1919" s="560">
        <v>54107</v>
      </c>
      <c r="D1919" s="23"/>
      <c r="E1919" s="561" t="s">
        <v>80</v>
      </c>
      <c r="F1919" s="562">
        <v>15</v>
      </c>
      <c r="G1919" s="563">
        <f>+F1919*5100</f>
        <v>76500</v>
      </c>
      <c r="H1919" s="564" t="s">
        <v>22</v>
      </c>
      <c r="I1919" s="68">
        <v>0</v>
      </c>
      <c r="J1919" s="23"/>
      <c r="K1919" s="23"/>
      <c r="L1919" s="23"/>
      <c r="M1919" s="69"/>
      <c r="N1919" s="68">
        <v>0</v>
      </c>
      <c r="O1919" s="23"/>
      <c r="P1919" s="23"/>
      <c r="Q1919" s="23"/>
      <c r="R1919" s="23"/>
      <c r="S1919" s="23"/>
      <c r="T1919" s="69"/>
      <c r="U1919" s="292">
        <f t="shared" ref="U1919" si="706">+G1919/F1919</f>
        <v>5100</v>
      </c>
      <c r="V1919" s="124">
        <v>2500</v>
      </c>
      <c r="W1919" s="125">
        <f>+U1919-V1919</f>
        <v>2600</v>
      </c>
      <c r="X1919" s="125">
        <f>+W1919-Y1919</f>
        <v>1450</v>
      </c>
      <c r="Y1919" s="125">
        <f>(U1919-5000)/2+1100</f>
        <v>1150</v>
      </c>
      <c r="Z1919" s="125">
        <f>+V1919*F1919</f>
        <v>37500</v>
      </c>
      <c r="AA1919" s="125">
        <f>+X1919*F1919</f>
        <v>21750</v>
      </c>
      <c r="AB1919" s="126">
        <f>+Y1919*F1919</f>
        <v>17250</v>
      </c>
    </row>
    <row r="1920" spans="1:28" ht="15.75" thickBot="1" x14ac:dyDescent="0.3">
      <c r="A1920" s="311"/>
      <c r="B1920" s="362">
        <v>42397</v>
      </c>
      <c r="C1920" s="544">
        <v>54108</v>
      </c>
      <c r="D1920" s="23"/>
      <c r="E1920" s="32" t="s">
        <v>825</v>
      </c>
      <c r="F1920" s="32">
        <v>15</v>
      </c>
      <c r="G1920" s="234">
        <v>79275</v>
      </c>
      <c r="H1920" s="77" t="s">
        <v>402</v>
      </c>
      <c r="I1920" s="68">
        <v>0</v>
      </c>
      <c r="J1920" s="23"/>
      <c r="K1920" s="23"/>
      <c r="L1920" s="23"/>
      <c r="M1920" s="69"/>
      <c r="N1920" s="68"/>
      <c r="O1920" s="23">
        <v>0</v>
      </c>
      <c r="P1920" s="23"/>
      <c r="Q1920" s="23"/>
      <c r="R1920" s="23"/>
      <c r="S1920" s="23"/>
      <c r="T1920" s="69"/>
      <c r="U1920" s="291">
        <f t="shared" ref="U1920" si="707">+G1920/F1920</f>
        <v>5285</v>
      </c>
      <c r="V1920" s="121">
        <v>2500</v>
      </c>
      <c r="W1920" s="122">
        <f>+U1920-V1920</f>
        <v>2785</v>
      </c>
      <c r="X1920" s="122">
        <f>+W1920-Y1920</f>
        <v>1542.5</v>
      </c>
      <c r="Y1920" s="122">
        <f>(U1920-5000)/2+1100</f>
        <v>1242.5</v>
      </c>
      <c r="Z1920" s="122">
        <f>+V1920*F1920</f>
        <v>37500</v>
      </c>
      <c r="AA1920" s="122">
        <f>+X1920*F1920</f>
        <v>23137.5</v>
      </c>
      <c r="AB1920" s="123">
        <f>+Y1920*F1920</f>
        <v>18637.5</v>
      </c>
    </row>
    <row r="1921" spans="1:28" x14ac:dyDescent="0.25">
      <c r="A1921" s="196"/>
      <c r="B1921" s="362">
        <v>42397</v>
      </c>
      <c r="C1921" s="16">
        <v>54109</v>
      </c>
      <c r="D1921" s="23"/>
      <c r="E1921" s="23" t="s">
        <v>140</v>
      </c>
      <c r="F1921" s="23">
        <v>15</v>
      </c>
      <c r="G1921" s="231"/>
      <c r="H1921" s="64" t="s">
        <v>51</v>
      </c>
      <c r="I1921" s="68">
        <v>0</v>
      </c>
      <c r="J1921" s="23"/>
      <c r="K1921" s="23"/>
      <c r="L1921" s="23"/>
      <c r="M1921" s="69"/>
      <c r="N1921" s="68"/>
      <c r="O1921" s="23">
        <v>0</v>
      </c>
      <c r="P1921" s="23"/>
      <c r="Q1921" s="23"/>
      <c r="R1921" s="23"/>
      <c r="S1921" s="23"/>
      <c r="T1921" s="69"/>
    </row>
    <row r="1922" spans="1:28" ht="15.75" thickBot="1" x14ac:dyDescent="0.3">
      <c r="A1922" s="339"/>
      <c r="B1922" s="551">
        <v>42397</v>
      </c>
      <c r="C1922" s="544">
        <v>54110</v>
      </c>
      <c r="D1922" s="23"/>
      <c r="E1922" s="94" t="s">
        <v>848</v>
      </c>
      <c r="F1922" s="94">
        <v>15</v>
      </c>
      <c r="G1922" s="232">
        <v>79275</v>
      </c>
      <c r="H1922" s="106" t="s">
        <v>402</v>
      </c>
      <c r="I1922" s="68">
        <v>0</v>
      </c>
      <c r="J1922" s="23"/>
      <c r="K1922" s="23"/>
      <c r="L1922" s="23"/>
      <c r="M1922" s="69"/>
      <c r="N1922" s="68">
        <v>0</v>
      </c>
      <c r="O1922" s="23"/>
      <c r="P1922" s="23"/>
      <c r="Q1922" s="23"/>
      <c r="R1922" s="23"/>
      <c r="S1922" s="23"/>
      <c r="T1922" s="69"/>
      <c r="U1922" s="291">
        <f t="shared" ref="U1922:U1925" si="708">+G1922/F1922</f>
        <v>5285</v>
      </c>
      <c r="V1922" s="121">
        <v>2500</v>
      </c>
      <c r="W1922" s="122">
        <f>+U1922-V1922</f>
        <v>2785</v>
      </c>
      <c r="X1922" s="122">
        <f>+W1922-Y1922</f>
        <v>1542.5</v>
      </c>
      <c r="Y1922" s="122">
        <f>(U1922-5000)/2+1100</f>
        <v>1242.5</v>
      </c>
      <c r="Z1922" s="122">
        <f>+V1922*F1922</f>
        <v>37500</v>
      </c>
      <c r="AA1922" s="122">
        <f>+X1922*F1922</f>
        <v>23137.5</v>
      </c>
      <c r="AB1922" s="123">
        <f>+Y1922*F1922</f>
        <v>18637.5</v>
      </c>
    </row>
    <row r="1923" spans="1:28" ht="15.75" thickBot="1" x14ac:dyDescent="0.3">
      <c r="A1923" s="196"/>
      <c r="B1923" s="597">
        <v>42397</v>
      </c>
      <c r="C1923" s="240">
        <v>54111</v>
      </c>
      <c r="D1923" s="577"/>
      <c r="E1923" s="23" t="s">
        <v>921</v>
      </c>
      <c r="F1923" s="23">
        <v>7</v>
      </c>
      <c r="G1923" s="231">
        <v>39662</v>
      </c>
      <c r="H1923" s="23" t="s">
        <v>25</v>
      </c>
      <c r="I1923" s="577">
        <v>0</v>
      </c>
      <c r="J1923" s="23"/>
      <c r="K1923" s="23"/>
      <c r="L1923" s="23"/>
      <c r="M1923" s="69"/>
      <c r="N1923" s="68"/>
      <c r="O1923" s="23">
        <v>0</v>
      </c>
      <c r="P1923" s="23"/>
      <c r="Q1923" s="23"/>
      <c r="R1923" s="23"/>
      <c r="S1923" s="23"/>
      <c r="T1923" s="69">
        <v>2318</v>
      </c>
      <c r="U1923" s="291">
        <f t="shared" si="708"/>
        <v>5666</v>
      </c>
      <c r="V1923" s="121">
        <v>2500</v>
      </c>
      <c r="W1923" s="122">
        <f>+U1923-V1923</f>
        <v>3166</v>
      </c>
      <c r="X1923" s="122">
        <f>+W1923-Y1923</f>
        <v>1733</v>
      </c>
      <c r="Y1923" s="122">
        <f>(U1923-5000)/2+1100</f>
        <v>1433</v>
      </c>
      <c r="Z1923" s="122">
        <f>+V1923*F1923</f>
        <v>17500</v>
      </c>
      <c r="AA1923" s="122">
        <f>+X1923*F1923</f>
        <v>12131</v>
      </c>
      <c r="AB1923" s="123">
        <f>+Y1923*F1923</f>
        <v>10031</v>
      </c>
    </row>
    <row r="1924" spans="1:28" ht="15.75" thickBot="1" x14ac:dyDescent="0.3">
      <c r="A1924" s="196"/>
      <c r="B1924" s="597">
        <v>42397</v>
      </c>
      <c r="C1924" s="240">
        <v>54112</v>
      </c>
      <c r="D1924" s="577"/>
      <c r="E1924" s="23" t="s">
        <v>63</v>
      </c>
      <c r="F1924" s="23">
        <v>7</v>
      </c>
      <c r="G1924" s="231">
        <v>39662</v>
      </c>
      <c r="H1924" s="23" t="s">
        <v>25</v>
      </c>
      <c r="I1924" s="577">
        <v>0</v>
      </c>
      <c r="J1924" s="23"/>
      <c r="K1924" s="23"/>
      <c r="L1924" s="23"/>
      <c r="M1924" s="69"/>
      <c r="N1924" s="68"/>
      <c r="O1924" s="23">
        <v>0</v>
      </c>
      <c r="P1924" s="23"/>
      <c r="Q1924" s="23"/>
      <c r="R1924" s="23"/>
      <c r="S1924" s="23"/>
      <c r="T1924" s="69">
        <v>2319</v>
      </c>
      <c r="U1924" s="291">
        <f t="shared" si="708"/>
        <v>5666</v>
      </c>
      <c r="V1924" s="121">
        <v>2500</v>
      </c>
      <c r="W1924" s="122">
        <f>+U1924-V1924</f>
        <v>3166</v>
      </c>
      <c r="X1924" s="122">
        <f>+W1924-Y1924</f>
        <v>1733</v>
      </c>
      <c r="Y1924" s="122">
        <f>(U1924-5000)/2+1100</f>
        <v>1433</v>
      </c>
      <c r="Z1924" s="122">
        <f>+V1924*F1924</f>
        <v>17500</v>
      </c>
      <c r="AA1924" s="122">
        <f>+X1924*F1924</f>
        <v>12131</v>
      </c>
      <c r="AB1924" s="123">
        <f>+Y1924*F1924</f>
        <v>10031</v>
      </c>
    </row>
    <row r="1925" spans="1:28" ht="15.75" thickBot="1" x14ac:dyDescent="0.3">
      <c r="A1925" s="344"/>
      <c r="B1925" s="627">
        <v>42397</v>
      </c>
      <c r="C1925" s="587">
        <v>54113</v>
      </c>
      <c r="D1925" s="23"/>
      <c r="E1925" s="574" t="s">
        <v>545</v>
      </c>
      <c r="F1925" s="588">
        <v>15</v>
      </c>
      <c r="G1925" s="589">
        <f>+F1925*5100</f>
        <v>76500</v>
      </c>
      <c r="H1925" s="590" t="s">
        <v>22</v>
      </c>
      <c r="I1925" s="68">
        <v>0</v>
      </c>
      <c r="J1925" s="23"/>
      <c r="K1925" s="23"/>
      <c r="L1925" s="23"/>
      <c r="M1925" s="69"/>
      <c r="N1925" s="68">
        <v>0</v>
      </c>
      <c r="O1925" s="23"/>
      <c r="P1925" s="23"/>
      <c r="Q1925" s="23"/>
      <c r="R1925" s="23"/>
      <c r="S1925" s="23"/>
      <c r="T1925" s="69"/>
      <c r="U1925" s="292">
        <f t="shared" si="708"/>
        <v>5100</v>
      </c>
      <c r="V1925" s="124">
        <v>2500</v>
      </c>
      <c r="W1925" s="125">
        <f>+U1925-V1925</f>
        <v>2600</v>
      </c>
      <c r="X1925" s="125">
        <f>+W1925-Y1925</f>
        <v>1450</v>
      </c>
      <c r="Y1925" s="125">
        <f>(U1925-5000)/2+1100</f>
        <v>1150</v>
      </c>
      <c r="Z1925" s="125">
        <f>+V1925*F1925</f>
        <v>37500</v>
      </c>
      <c r="AA1925" s="125">
        <f>+X1925*F1925</f>
        <v>21750</v>
      </c>
      <c r="AB1925" s="126">
        <f>+Y1925*F1925</f>
        <v>17250</v>
      </c>
    </row>
    <row r="1926" spans="1:28" x14ac:dyDescent="0.25">
      <c r="A1926" s="556"/>
      <c r="B1926" s="551">
        <v>42397</v>
      </c>
      <c r="C1926" s="233">
        <v>54114</v>
      </c>
      <c r="D1926" s="23"/>
      <c r="E1926" s="116" t="s">
        <v>919</v>
      </c>
      <c r="F1926" s="116">
        <v>15</v>
      </c>
      <c r="G1926" s="557"/>
      <c r="H1926" s="558" t="s">
        <v>920</v>
      </c>
      <c r="I1926" s="68">
        <v>0</v>
      </c>
      <c r="J1926" s="23"/>
      <c r="K1926" s="23"/>
      <c r="L1926" s="23"/>
      <c r="M1926" s="69"/>
      <c r="N1926" s="68"/>
      <c r="O1926" s="23">
        <v>0</v>
      </c>
      <c r="P1926" s="23"/>
      <c r="Q1926" s="23"/>
      <c r="R1926" s="23"/>
      <c r="S1926" s="23"/>
      <c r="T1926" s="69"/>
    </row>
    <row r="1927" spans="1:28" ht="15.75" thickBot="1" x14ac:dyDescent="0.3">
      <c r="A1927" s="196"/>
      <c r="B1927" s="597">
        <v>42397</v>
      </c>
      <c r="C1927" s="240">
        <v>54115</v>
      </c>
      <c r="D1927" s="577"/>
      <c r="E1927" s="23" t="s">
        <v>379</v>
      </c>
      <c r="F1927" s="23">
        <v>7</v>
      </c>
      <c r="G1927" s="231">
        <v>39662</v>
      </c>
      <c r="H1927" s="23" t="s">
        <v>25</v>
      </c>
      <c r="I1927" s="577">
        <v>0</v>
      </c>
      <c r="J1927" s="23"/>
      <c r="K1927" s="23"/>
      <c r="L1927" s="23"/>
      <c r="M1927" s="69"/>
      <c r="N1927" s="68"/>
      <c r="O1927" s="23">
        <v>0</v>
      </c>
      <c r="P1927" s="23"/>
      <c r="Q1927" s="23"/>
      <c r="R1927" s="23"/>
      <c r="S1927" s="23"/>
      <c r="T1927" s="69">
        <v>2320</v>
      </c>
      <c r="U1927" s="291">
        <f t="shared" ref="U1927:U1933" si="709">+G1927/F1927</f>
        <v>5666</v>
      </c>
      <c r="V1927" s="121">
        <v>2500</v>
      </c>
      <c r="W1927" s="122">
        <f t="shared" ref="W1927:W1933" si="710">+U1927-V1927</f>
        <v>3166</v>
      </c>
      <c r="X1927" s="122">
        <f t="shared" ref="X1927:X1933" si="711">+W1927-Y1927</f>
        <v>1733</v>
      </c>
      <c r="Y1927" s="122">
        <f t="shared" ref="Y1927:Y1933" si="712">(U1927-5000)/2+1100</f>
        <v>1433</v>
      </c>
      <c r="Z1927" s="122">
        <f t="shared" ref="Z1927:Z1933" si="713">+V1927*F1927</f>
        <v>17500</v>
      </c>
      <c r="AA1927" s="122">
        <f t="shared" ref="AA1927:AA1933" si="714">+X1927*F1927</f>
        <v>12131</v>
      </c>
      <c r="AB1927" s="123">
        <f t="shared" ref="AB1927:AB1933" si="715">+Y1927*F1927</f>
        <v>10031</v>
      </c>
    </row>
    <row r="1928" spans="1:28" ht="15.75" thickBot="1" x14ac:dyDescent="0.3">
      <c r="A1928" s="196"/>
      <c r="B1928" s="597">
        <v>42397</v>
      </c>
      <c r="C1928" s="240">
        <v>54116</v>
      </c>
      <c r="D1928" s="577"/>
      <c r="E1928" s="23" t="s">
        <v>246</v>
      </c>
      <c r="F1928" s="23">
        <v>15</v>
      </c>
      <c r="G1928" s="231">
        <v>85000</v>
      </c>
      <c r="H1928" s="23" t="s">
        <v>25</v>
      </c>
      <c r="I1928" s="577">
        <v>0</v>
      </c>
      <c r="J1928" s="23"/>
      <c r="K1928" s="23"/>
      <c r="L1928" s="23"/>
      <c r="M1928" s="69"/>
      <c r="N1928" s="68">
        <v>0</v>
      </c>
      <c r="O1928" s="23"/>
      <c r="P1928" s="23"/>
      <c r="Q1928" s="23"/>
      <c r="R1928" s="23"/>
      <c r="S1928" s="23"/>
      <c r="T1928" s="69">
        <v>2321</v>
      </c>
      <c r="U1928" s="291">
        <f t="shared" si="709"/>
        <v>5666.666666666667</v>
      </c>
      <c r="V1928" s="121">
        <v>2500</v>
      </c>
      <c r="W1928" s="122">
        <f t="shared" si="710"/>
        <v>3166.666666666667</v>
      </c>
      <c r="X1928" s="122">
        <f t="shared" si="711"/>
        <v>1733.3333333333335</v>
      </c>
      <c r="Y1928" s="122">
        <f t="shared" si="712"/>
        <v>1433.3333333333335</v>
      </c>
      <c r="Z1928" s="122">
        <f t="shared" si="713"/>
        <v>37500</v>
      </c>
      <c r="AA1928" s="122">
        <f t="shared" si="714"/>
        <v>26000.000000000004</v>
      </c>
      <c r="AB1928" s="123">
        <f t="shared" si="715"/>
        <v>21500.000000000004</v>
      </c>
    </row>
    <row r="1929" spans="1:28" ht="15.75" thickBot="1" x14ac:dyDescent="0.3">
      <c r="A1929" s="196"/>
      <c r="B1929" s="597">
        <v>42397</v>
      </c>
      <c r="C1929" s="240">
        <v>54117</v>
      </c>
      <c r="D1929" s="577"/>
      <c r="E1929" s="23" t="s">
        <v>478</v>
      </c>
      <c r="F1929" s="23">
        <v>15</v>
      </c>
      <c r="G1929" s="231">
        <v>85000</v>
      </c>
      <c r="H1929" s="23" t="s">
        <v>25</v>
      </c>
      <c r="I1929" s="577">
        <v>0</v>
      </c>
      <c r="J1929" s="23"/>
      <c r="K1929" s="23"/>
      <c r="L1929" s="23"/>
      <c r="M1929" s="69"/>
      <c r="N1929" s="68">
        <v>0</v>
      </c>
      <c r="O1929" s="23"/>
      <c r="P1929" s="23"/>
      <c r="Q1929" s="23"/>
      <c r="R1929" s="23"/>
      <c r="S1929" s="23"/>
      <c r="T1929" s="69">
        <v>2322</v>
      </c>
      <c r="U1929" s="291">
        <f t="shared" si="709"/>
        <v>5666.666666666667</v>
      </c>
      <c r="V1929" s="121">
        <v>2500</v>
      </c>
      <c r="W1929" s="122">
        <f t="shared" si="710"/>
        <v>3166.666666666667</v>
      </c>
      <c r="X1929" s="122">
        <f t="shared" si="711"/>
        <v>1733.3333333333335</v>
      </c>
      <c r="Y1929" s="122">
        <f t="shared" si="712"/>
        <v>1433.3333333333335</v>
      </c>
      <c r="Z1929" s="122">
        <f t="shared" si="713"/>
        <v>37500</v>
      </c>
      <c r="AA1929" s="122">
        <f t="shared" si="714"/>
        <v>26000.000000000004</v>
      </c>
      <c r="AB1929" s="123">
        <f t="shared" si="715"/>
        <v>21500.000000000004</v>
      </c>
    </row>
    <row r="1930" spans="1:28" ht="15.75" thickBot="1" x14ac:dyDescent="0.3">
      <c r="A1930" s="196"/>
      <c r="B1930" s="597">
        <v>42397</v>
      </c>
      <c r="C1930" s="240">
        <v>54118</v>
      </c>
      <c r="D1930" s="577"/>
      <c r="E1930" s="23" t="s">
        <v>879</v>
      </c>
      <c r="F1930" s="23">
        <v>15</v>
      </c>
      <c r="G1930" s="231">
        <v>85000</v>
      </c>
      <c r="H1930" s="23" t="s">
        <v>25</v>
      </c>
      <c r="I1930" s="577">
        <v>0</v>
      </c>
      <c r="J1930" s="23"/>
      <c r="K1930" s="23"/>
      <c r="L1930" s="23"/>
      <c r="M1930" s="69"/>
      <c r="N1930" s="68">
        <v>0</v>
      </c>
      <c r="O1930" s="23"/>
      <c r="P1930" s="23"/>
      <c r="Q1930" s="23"/>
      <c r="R1930" s="23"/>
      <c r="S1930" s="23"/>
      <c r="T1930" s="69">
        <v>2323</v>
      </c>
      <c r="U1930" s="291">
        <f t="shared" si="709"/>
        <v>5666.666666666667</v>
      </c>
      <c r="V1930" s="121">
        <v>2500</v>
      </c>
      <c r="W1930" s="122">
        <f t="shared" si="710"/>
        <v>3166.666666666667</v>
      </c>
      <c r="X1930" s="122">
        <f t="shared" si="711"/>
        <v>1733.3333333333335</v>
      </c>
      <c r="Y1930" s="122">
        <f t="shared" si="712"/>
        <v>1433.3333333333335</v>
      </c>
      <c r="Z1930" s="122">
        <f t="shared" si="713"/>
        <v>37500</v>
      </c>
      <c r="AA1930" s="122">
        <f t="shared" si="714"/>
        <v>26000.000000000004</v>
      </c>
      <c r="AB1930" s="123">
        <f t="shared" si="715"/>
        <v>21500.000000000004</v>
      </c>
    </row>
    <row r="1931" spans="1:28" ht="15.75" thickBot="1" x14ac:dyDescent="0.3">
      <c r="A1931" s="311"/>
      <c r="B1931" s="362">
        <v>42397</v>
      </c>
      <c r="C1931" s="572">
        <v>54119</v>
      </c>
      <c r="D1931" s="23"/>
      <c r="E1931" s="32" t="s">
        <v>825</v>
      </c>
      <c r="F1931" s="32">
        <v>15</v>
      </c>
      <c r="G1931" s="234">
        <v>79275</v>
      </c>
      <c r="H1931" s="77" t="s">
        <v>402</v>
      </c>
      <c r="I1931" s="68">
        <v>0</v>
      </c>
      <c r="J1931" s="23"/>
      <c r="K1931" s="23"/>
      <c r="L1931" s="23"/>
      <c r="M1931" s="69"/>
      <c r="N1931" s="68">
        <v>0</v>
      </c>
      <c r="O1931" s="23"/>
      <c r="P1931" s="23"/>
      <c r="Q1931" s="23"/>
      <c r="R1931" s="23"/>
      <c r="S1931" s="23"/>
      <c r="T1931" s="69"/>
      <c r="U1931" s="291">
        <f t="shared" si="709"/>
        <v>5285</v>
      </c>
      <c r="V1931" s="121">
        <v>2500</v>
      </c>
      <c r="W1931" s="122">
        <f t="shared" si="710"/>
        <v>2785</v>
      </c>
      <c r="X1931" s="122">
        <f t="shared" si="711"/>
        <v>1542.5</v>
      </c>
      <c r="Y1931" s="122">
        <f t="shared" si="712"/>
        <v>1242.5</v>
      </c>
      <c r="Z1931" s="122">
        <f t="shared" si="713"/>
        <v>37500</v>
      </c>
      <c r="AA1931" s="122">
        <f t="shared" si="714"/>
        <v>23137.5</v>
      </c>
      <c r="AB1931" s="123">
        <f t="shared" si="715"/>
        <v>18637.5</v>
      </c>
    </row>
    <row r="1932" spans="1:28" ht="15.75" thickBot="1" x14ac:dyDescent="0.3">
      <c r="A1932" s="339"/>
      <c r="B1932" s="551">
        <v>42397</v>
      </c>
      <c r="C1932" s="544">
        <v>54120</v>
      </c>
      <c r="D1932" s="23"/>
      <c r="E1932" s="94" t="s">
        <v>848</v>
      </c>
      <c r="F1932" s="94">
        <v>15</v>
      </c>
      <c r="G1932" s="232">
        <v>79275</v>
      </c>
      <c r="H1932" s="106" t="s">
        <v>402</v>
      </c>
      <c r="I1932" s="68">
        <v>0</v>
      </c>
      <c r="J1932" s="23"/>
      <c r="K1932" s="23"/>
      <c r="L1932" s="23"/>
      <c r="M1932" s="69"/>
      <c r="N1932" s="68">
        <v>0</v>
      </c>
      <c r="O1932" s="23"/>
      <c r="P1932" s="23"/>
      <c r="Q1932" s="23"/>
      <c r="R1932" s="23"/>
      <c r="S1932" s="23"/>
      <c r="T1932" s="69"/>
      <c r="U1932" s="291">
        <f t="shared" si="709"/>
        <v>5285</v>
      </c>
      <c r="V1932" s="121">
        <v>2500</v>
      </c>
      <c r="W1932" s="122">
        <f t="shared" si="710"/>
        <v>2785</v>
      </c>
      <c r="X1932" s="122">
        <f t="shared" si="711"/>
        <v>1542.5</v>
      </c>
      <c r="Y1932" s="122">
        <f t="shared" si="712"/>
        <v>1242.5</v>
      </c>
      <c r="Z1932" s="122">
        <f t="shared" si="713"/>
        <v>37500</v>
      </c>
      <c r="AA1932" s="122">
        <f t="shared" si="714"/>
        <v>23137.5</v>
      </c>
      <c r="AB1932" s="123">
        <f t="shared" si="715"/>
        <v>18637.5</v>
      </c>
    </row>
    <row r="1933" spans="1:28" ht="15.75" thickBot="1" x14ac:dyDescent="0.3">
      <c r="A1933" s="196"/>
      <c r="B1933" s="597">
        <v>42397</v>
      </c>
      <c r="C1933" s="240">
        <v>54121</v>
      </c>
      <c r="D1933" s="577"/>
      <c r="E1933" s="23" t="s">
        <v>921</v>
      </c>
      <c r="F1933" s="23">
        <v>7</v>
      </c>
      <c r="G1933" s="231">
        <v>39662</v>
      </c>
      <c r="H1933" s="23" t="s">
        <v>25</v>
      </c>
      <c r="I1933" s="577">
        <v>0</v>
      </c>
      <c r="J1933" s="23"/>
      <c r="K1933" s="23"/>
      <c r="L1933" s="23"/>
      <c r="M1933" s="69"/>
      <c r="N1933" s="68"/>
      <c r="O1933" s="23">
        <v>0</v>
      </c>
      <c r="P1933" s="23"/>
      <c r="Q1933" s="23"/>
      <c r="R1933" s="23"/>
      <c r="S1933" s="23"/>
      <c r="T1933" s="69">
        <v>2324</v>
      </c>
      <c r="U1933" s="291">
        <f t="shared" si="709"/>
        <v>5666</v>
      </c>
      <c r="V1933" s="121">
        <v>2500</v>
      </c>
      <c r="W1933" s="122">
        <f t="shared" si="710"/>
        <v>3166</v>
      </c>
      <c r="X1933" s="122">
        <f t="shared" si="711"/>
        <v>1733</v>
      </c>
      <c r="Y1933" s="122">
        <f t="shared" si="712"/>
        <v>1433</v>
      </c>
      <c r="Z1933" s="122">
        <f t="shared" si="713"/>
        <v>17500</v>
      </c>
      <c r="AA1933" s="122">
        <f t="shared" si="714"/>
        <v>12131</v>
      </c>
      <c r="AB1933" s="123">
        <f t="shared" si="715"/>
        <v>10031</v>
      </c>
    </row>
    <row r="1934" spans="1:28" x14ac:dyDescent="0.25">
      <c r="A1934" s="311"/>
      <c r="B1934" s="362">
        <v>42397</v>
      </c>
      <c r="C1934" s="24">
        <v>54122</v>
      </c>
      <c r="D1934" s="23"/>
      <c r="E1934" s="32" t="s">
        <v>922</v>
      </c>
      <c r="F1934" s="32">
        <v>15</v>
      </c>
      <c r="G1934" s="234"/>
      <c r="H1934" s="77" t="s">
        <v>537</v>
      </c>
      <c r="I1934" s="68">
        <v>0</v>
      </c>
      <c r="J1934" s="23"/>
      <c r="K1934" s="23"/>
      <c r="L1934" s="23"/>
      <c r="M1934" s="69"/>
      <c r="N1934" s="68"/>
      <c r="O1934" s="23">
        <v>0</v>
      </c>
      <c r="P1934" s="23"/>
      <c r="Q1934" s="23"/>
      <c r="R1934" s="23"/>
      <c r="S1934" s="23"/>
      <c r="T1934" s="69"/>
    </row>
    <row r="1935" spans="1:28" x14ac:dyDescent="0.25">
      <c r="A1935" s="339"/>
      <c r="B1935" s="551">
        <v>42397</v>
      </c>
      <c r="C1935" s="56">
        <v>54123</v>
      </c>
      <c r="D1935" s="23"/>
      <c r="E1935" s="94" t="s">
        <v>919</v>
      </c>
      <c r="F1935" s="94">
        <v>15</v>
      </c>
      <c r="G1935" s="232"/>
      <c r="H1935" s="106" t="s">
        <v>920</v>
      </c>
      <c r="I1935" s="68">
        <v>0</v>
      </c>
      <c r="J1935" s="23"/>
      <c r="K1935" s="23"/>
      <c r="L1935" s="23"/>
      <c r="M1935" s="69"/>
      <c r="N1935" s="68"/>
      <c r="O1935" s="23">
        <v>0</v>
      </c>
      <c r="P1935" s="23"/>
      <c r="Q1935" s="23"/>
      <c r="R1935" s="23"/>
      <c r="S1935" s="23"/>
      <c r="T1935" s="69"/>
    </row>
    <row r="1936" spans="1:28" ht="15.75" thickBot="1" x14ac:dyDescent="0.3">
      <c r="A1936" s="196"/>
      <c r="B1936" s="597">
        <v>42397</v>
      </c>
      <c r="C1936" s="240">
        <v>54124</v>
      </c>
      <c r="D1936" s="577"/>
      <c r="E1936" s="23" t="s">
        <v>66</v>
      </c>
      <c r="F1936" s="23">
        <v>7</v>
      </c>
      <c r="G1936" s="231">
        <v>39662</v>
      </c>
      <c r="H1936" s="23" t="s">
        <v>25</v>
      </c>
      <c r="I1936" s="577">
        <v>0</v>
      </c>
      <c r="J1936" s="23"/>
      <c r="K1936" s="23"/>
      <c r="L1936" s="23"/>
      <c r="M1936" s="69"/>
      <c r="N1936" s="68"/>
      <c r="O1936" s="23">
        <v>0</v>
      </c>
      <c r="P1936" s="23"/>
      <c r="Q1936" s="23"/>
      <c r="R1936" s="23"/>
      <c r="S1936" s="23"/>
      <c r="T1936" s="69">
        <v>2325</v>
      </c>
      <c r="U1936" s="291">
        <f t="shared" ref="U1936:U1942" si="716">+G1936/F1936</f>
        <v>5666</v>
      </c>
      <c r="V1936" s="121">
        <v>2500</v>
      </c>
      <c r="W1936" s="122">
        <f t="shared" ref="W1936:W1942" si="717">+U1936-V1936</f>
        <v>3166</v>
      </c>
      <c r="X1936" s="122">
        <f t="shared" ref="X1936:X1942" si="718">+W1936-Y1936</f>
        <v>1733</v>
      </c>
      <c r="Y1936" s="122">
        <f t="shared" ref="Y1936:Y1942" si="719">(U1936-5000)/2+1100</f>
        <v>1433</v>
      </c>
      <c r="Z1936" s="122">
        <f t="shared" ref="Z1936:Z1942" si="720">+V1936*F1936</f>
        <v>17500</v>
      </c>
      <c r="AA1936" s="122">
        <f t="shared" ref="AA1936:AA1942" si="721">+X1936*F1936</f>
        <v>12131</v>
      </c>
      <c r="AB1936" s="123">
        <f t="shared" ref="AB1936:AB1942" si="722">+Y1936*F1936</f>
        <v>10031</v>
      </c>
    </row>
    <row r="1937" spans="1:28" ht="15.75" thickBot="1" x14ac:dyDescent="0.3">
      <c r="A1937" s="196"/>
      <c r="B1937" s="597">
        <v>42397</v>
      </c>
      <c r="C1937" s="240">
        <v>54125</v>
      </c>
      <c r="D1937" s="577"/>
      <c r="E1937" s="23" t="s">
        <v>74</v>
      </c>
      <c r="F1937" s="23">
        <v>7</v>
      </c>
      <c r="G1937" s="231">
        <v>39662</v>
      </c>
      <c r="H1937" s="23" t="s">
        <v>25</v>
      </c>
      <c r="I1937" s="577">
        <v>0</v>
      </c>
      <c r="J1937" s="23"/>
      <c r="K1937" s="23"/>
      <c r="L1937" s="23"/>
      <c r="M1937" s="69"/>
      <c r="N1937" s="68"/>
      <c r="O1937" s="23">
        <v>0</v>
      </c>
      <c r="P1937" s="23"/>
      <c r="Q1937" s="23"/>
      <c r="R1937" s="23"/>
      <c r="S1937" s="23"/>
      <c r="T1937" s="69">
        <v>2326</v>
      </c>
      <c r="U1937" s="291">
        <f t="shared" si="716"/>
        <v>5666</v>
      </c>
      <c r="V1937" s="121">
        <v>2500</v>
      </c>
      <c r="W1937" s="122">
        <f t="shared" si="717"/>
        <v>3166</v>
      </c>
      <c r="X1937" s="122">
        <f t="shared" si="718"/>
        <v>1733</v>
      </c>
      <c r="Y1937" s="122">
        <f t="shared" si="719"/>
        <v>1433</v>
      </c>
      <c r="Z1937" s="122">
        <f t="shared" si="720"/>
        <v>17500</v>
      </c>
      <c r="AA1937" s="122">
        <f t="shared" si="721"/>
        <v>12131</v>
      </c>
      <c r="AB1937" s="123">
        <f t="shared" si="722"/>
        <v>10031</v>
      </c>
    </row>
    <row r="1938" spans="1:28" ht="15.75" thickBot="1" x14ac:dyDescent="0.3">
      <c r="A1938" s="196"/>
      <c r="B1938" s="597">
        <v>42397</v>
      </c>
      <c r="C1938" s="240">
        <v>54126</v>
      </c>
      <c r="D1938" s="157"/>
      <c r="E1938" s="23" t="s">
        <v>923</v>
      </c>
      <c r="F1938" s="23">
        <v>15</v>
      </c>
      <c r="G1938" s="231">
        <v>85000</v>
      </c>
      <c r="H1938" s="23" t="s">
        <v>25</v>
      </c>
      <c r="I1938" s="157">
        <v>0</v>
      </c>
      <c r="J1938" s="42"/>
      <c r="K1938" s="42"/>
      <c r="L1938" s="42"/>
      <c r="M1938" s="71"/>
      <c r="N1938" s="70"/>
      <c r="O1938" s="42">
        <v>0</v>
      </c>
      <c r="P1938" s="42"/>
      <c r="Q1938" s="42"/>
      <c r="R1938" s="42"/>
      <c r="S1938" s="42"/>
      <c r="T1938" s="71">
        <v>2327</v>
      </c>
      <c r="U1938" s="291">
        <f t="shared" si="716"/>
        <v>5666.666666666667</v>
      </c>
      <c r="V1938" s="121">
        <v>2500</v>
      </c>
      <c r="W1938" s="122">
        <f t="shared" si="717"/>
        <v>3166.666666666667</v>
      </c>
      <c r="X1938" s="122">
        <f t="shared" si="718"/>
        <v>1733.3333333333335</v>
      </c>
      <c r="Y1938" s="122">
        <f t="shared" si="719"/>
        <v>1433.3333333333335</v>
      </c>
      <c r="Z1938" s="122">
        <f t="shared" si="720"/>
        <v>37500</v>
      </c>
      <c r="AA1938" s="122">
        <f t="shared" si="721"/>
        <v>26000.000000000004</v>
      </c>
      <c r="AB1938" s="123">
        <f t="shared" si="722"/>
        <v>21500.000000000004</v>
      </c>
    </row>
    <row r="1939" spans="1:28" ht="15.75" thickBot="1" x14ac:dyDescent="0.3">
      <c r="A1939" s="196"/>
      <c r="B1939" s="597">
        <v>42398</v>
      </c>
      <c r="C1939" s="240">
        <v>54127</v>
      </c>
      <c r="D1939" s="579"/>
      <c r="E1939" s="23" t="s">
        <v>816</v>
      </c>
      <c r="F1939" s="23">
        <v>15</v>
      </c>
      <c r="G1939" s="231">
        <v>85000</v>
      </c>
      <c r="H1939" s="23" t="s">
        <v>25</v>
      </c>
      <c r="I1939" s="579">
        <v>0</v>
      </c>
      <c r="J1939" s="32"/>
      <c r="K1939" s="32"/>
      <c r="L1939" s="32"/>
      <c r="M1939" s="80"/>
      <c r="N1939" s="78"/>
      <c r="O1939" s="32">
        <v>0</v>
      </c>
      <c r="P1939" s="32"/>
      <c r="Q1939" s="32"/>
      <c r="R1939" s="32"/>
      <c r="S1939" s="32"/>
      <c r="T1939" s="80">
        <v>2328</v>
      </c>
      <c r="U1939" s="291">
        <f t="shared" si="716"/>
        <v>5666.666666666667</v>
      </c>
      <c r="V1939" s="121">
        <v>2500</v>
      </c>
      <c r="W1939" s="122">
        <f t="shared" si="717"/>
        <v>3166.666666666667</v>
      </c>
      <c r="X1939" s="122">
        <f t="shared" si="718"/>
        <v>1733.3333333333335</v>
      </c>
      <c r="Y1939" s="122">
        <f t="shared" si="719"/>
        <v>1433.3333333333335</v>
      </c>
      <c r="Z1939" s="122">
        <f t="shared" si="720"/>
        <v>37500</v>
      </c>
      <c r="AA1939" s="122">
        <f t="shared" si="721"/>
        <v>26000.000000000004</v>
      </c>
      <c r="AB1939" s="123">
        <f t="shared" si="722"/>
        <v>21500.000000000004</v>
      </c>
    </row>
    <row r="1940" spans="1:28" ht="15.75" thickBot="1" x14ac:dyDescent="0.3">
      <c r="A1940" s="196"/>
      <c r="B1940" s="597">
        <v>42398</v>
      </c>
      <c r="C1940" s="240">
        <v>54128</v>
      </c>
      <c r="D1940" s="577"/>
      <c r="E1940" s="23" t="s">
        <v>924</v>
      </c>
      <c r="F1940" s="23">
        <v>15</v>
      </c>
      <c r="G1940" s="231">
        <v>85000</v>
      </c>
      <c r="H1940" s="23" t="s">
        <v>25</v>
      </c>
      <c r="I1940" s="577">
        <v>0</v>
      </c>
      <c r="J1940" s="23"/>
      <c r="K1940" s="23"/>
      <c r="L1940" s="23"/>
      <c r="M1940" s="69"/>
      <c r="N1940" s="68"/>
      <c r="O1940" s="23">
        <v>0</v>
      </c>
      <c r="P1940" s="23"/>
      <c r="Q1940" s="23"/>
      <c r="R1940" s="23"/>
      <c r="S1940" s="23"/>
      <c r="T1940" s="69">
        <v>2329</v>
      </c>
      <c r="U1940" s="291">
        <f t="shared" si="716"/>
        <v>5666.666666666667</v>
      </c>
      <c r="V1940" s="121">
        <v>2500</v>
      </c>
      <c r="W1940" s="122">
        <f t="shared" si="717"/>
        <v>3166.666666666667</v>
      </c>
      <c r="X1940" s="122">
        <f t="shared" si="718"/>
        <v>1733.3333333333335</v>
      </c>
      <c r="Y1940" s="122">
        <f t="shared" si="719"/>
        <v>1433.3333333333335</v>
      </c>
      <c r="Z1940" s="122">
        <f t="shared" si="720"/>
        <v>37500</v>
      </c>
      <c r="AA1940" s="122">
        <f t="shared" si="721"/>
        <v>26000.000000000004</v>
      </c>
      <c r="AB1940" s="123">
        <f t="shared" si="722"/>
        <v>21500.000000000004</v>
      </c>
    </row>
    <row r="1941" spans="1:28" ht="15.75" thickBot="1" x14ac:dyDescent="0.3">
      <c r="A1941" s="311"/>
      <c r="B1941" s="362">
        <v>42398</v>
      </c>
      <c r="C1941" s="572">
        <v>54129</v>
      </c>
      <c r="D1941" s="23"/>
      <c r="E1941" s="32" t="s">
        <v>825</v>
      </c>
      <c r="F1941" s="32">
        <v>15</v>
      </c>
      <c r="G1941" s="234">
        <v>79275</v>
      </c>
      <c r="H1941" s="77" t="s">
        <v>402</v>
      </c>
      <c r="I1941" s="68">
        <v>0</v>
      </c>
      <c r="J1941" s="23"/>
      <c r="K1941" s="23"/>
      <c r="L1941" s="23"/>
      <c r="M1941" s="69"/>
      <c r="N1941" s="68">
        <v>0</v>
      </c>
      <c r="O1941" s="23"/>
      <c r="P1941" s="23"/>
      <c r="Q1941" s="23"/>
      <c r="R1941" s="23"/>
      <c r="S1941" s="23"/>
      <c r="T1941" s="69"/>
      <c r="U1941" s="291">
        <f t="shared" si="716"/>
        <v>5285</v>
      </c>
      <c r="V1941" s="121">
        <v>2500</v>
      </c>
      <c r="W1941" s="122">
        <f t="shared" si="717"/>
        <v>2785</v>
      </c>
      <c r="X1941" s="122">
        <f t="shared" si="718"/>
        <v>1542.5</v>
      </c>
      <c r="Y1941" s="122">
        <f t="shared" si="719"/>
        <v>1242.5</v>
      </c>
      <c r="Z1941" s="122">
        <f t="shared" si="720"/>
        <v>37500</v>
      </c>
      <c r="AA1941" s="122">
        <f t="shared" si="721"/>
        <v>23137.5</v>
      </c>
      <c r="AB1941" s="123">
        <f t="shared" si="722"/>
        <v>18637.5</v>
      </c>
    </row>
    <row r="1942" spans="1:28" ht="15.75" thickBot="1" x14ac:dyDescent="0.3">
      <c r="A1942" s="196"/>
      <c r="B1942" s="362">
        <v>42398</v>
      </c>
      <c r="C1942" s="544">
        <v>54130</v>
      </c>
      <c r="D1942" s="23"/>
      <c r="E1942" s="23" t="s">
        <v>848</v>
      </c>
      <c r="F1942" s="23">
        <v>15</v>
      </c>
      <c r="G1942" s="231">
        <v>79275</v>
      </c>
      <c r="H1942" s="64" t="s">
        <v>402</v>
      </c>
      <c r="I1942" s="68">
        <v>0</v>
      </c>
      <c r="J1942" s="23"/>
      <c r="K1942" s="23"/>
      <c r="L1942" s="23"/>
      <c r="M1942" s="69"/>
      <c r="N1942" s="68">
        <v>0</v>
      </c>
      <c r="O1942" s="23"/>
      <c r="P1942" s="23"/>
      <c r="Q1942" s="23"/>
      <c r="R1942" s="23"/>
      <c r="S1942" s="23"/>
      <c r="T1942" s="69"/>
      <c r="U1942" s="291">
        <f t="shared" si="716"/>
        <v>5285</v>
      </c>
      <c r="V1942" s="121">
        <v>2500</v>
      </c>
      <c r="W1942" s="122">
        <f t="shared" si="717"/>
        <v>2785</v>
      </c>
      <c r="X1942" s="122">
        <f t="shared" si="718"/>
        <v>1542.5</v>
      </c>
      <c r="Y1942" s="122">
        <f t="shared" si="719"/>
        <v>1242.5</v>
      </c>
      <c r="Z1942" s="122">
        <f t="shared" si="720"/>
        <v>37500</v>
      </c>
      <c r="AA1942" s="122">
        <f t="shared" si="721"/>
        <v>23137.5</v>
      </c>
      <c r="AB1942" s="123">
        <f t="shared" si="722"/>
        <v>18637.5</v>
      </c>
    </row>
    <row r="1943" spans="1:28" x14ac:dyDescent="0.25">
      <c r="A1943" s="196"/>
      <c r="B1943" s="363">
        <v>42398</v>
      </c>
      <c r="C1943" s="237">
        <v>54131</v>
      </c>
      <c r="D1943" s="88" t="s">
        <v>188</v>
      </c>
      <c r="E1943" s="88" t="s">
        <v>188</v>
      </c>
      <c r="F1943" s="88" t="s">
        <v>188</v>
      </c>
      <c r="G1943" s="88" t="s">
        <v>188</v>
      </c>
      <c r="H1943" s="88" t="s">
        <v>188</v>
      </c>
      <c r="I1943" s="88" t="s">
        <v>188</v>
      </c>
      <c r="J1943" s="88" t="s">
        <v>188</v>
      </c>
      <c r="K1943" s="88" t="s">
        <v>188</v>
      </c>
      <c r="L1943" s="88" t="s">
        <v>188</v>
      </c>
      <c r="M1943" s="88" t="s">
        <v>188</v>
      </c>
      <c r="N1943" s="89"/>
      <c r="O1943" s="88"/>
      <c r="P1943" s="88"/>
      <c r="Q1943" s="88"/>
      <c r="R1943" s="88"/>
      <c r="S1943" s="88"/>
      <c r="T1943" s="90"/>
    </row>
    <row r="1944" spans="1:28" ht="15.75" thickBot="1" x14ac:dyDescent="0.3">
      <c r="A1944" s="339"/>
      <c r="B1944" s="551">
        <v>42398</v>
      </c>
      <c r="C1944" s="544">
        <v>54132</v>
      </c>
      <c r="D1944" s="23"/>
      <c r="E1944" s="94" t="s">
        <v>814</v>
      </c>
      <c r="F1944" s="56">
        <v>15</v>
      </c>
      <c r="G1944" s="232">
        <v>76500</v>
      </c>
      <c r="H1944" s="106" t="s">
        <v>672</v>
      </c>
      <c r="I1944" s="68">
        <v>0</v>
      </c>
      <c r="J1944" s="23"/>
      <c r="K1944" s="23"/>
      <c r="L1944" s="23"/>
      <c r="M1944" s="69"/>
      <c r="N1944" s="68">
        <v>0</v>
      </c>
      <c r="O1944" s="23"/>
      <c r="P1944" s="23"/>
      <c r="Q1944" s="23"/>
      <c r="R1944" s="23"/>
      <c r="S1944" s="23"/>
      <c r="T1944" s="69"/>
      <c r="U1944" s="291">
        <f t="shared" ref="U1944:U1954" si="723">+G1944/F1944</f>
        <v>5100</v>
      </c>
      <c r="V1944" s="121">
        <v>2500</v>
      </c>
      <c r="W1944" s="122">
        <f t="shared" ref="W1944:W1954" si="724">+U1944-V1944</f>
        <v>2600</v>
      </c>
      <c r="X1944" s="122">
        <f t="shared" ref="X1944:X1954" si="725">+W1944-Y1944</f>
        <v>1450</v>
      </c>
      <c r="Y1944" s="122">
        <f t="shared" ref="Y1944:Y1954" si="726">(U1944-5000)/2+1100</f>
        <v>1150</v>
      </c>
      <c r="Z1944" s="122">
        <f t="shared" ref="Z1944:Z1954" si="727">+V1944*F1944</f>
        <v>37500</v>
      </c>
      <c r="AA1944" s="122">
        <f t="shared" ref="AA1944:AA1954" si="728">+X1944*F1944</f>
        <v>21750</v>
      </c>
      <c r="AB1944" s="123">
        <f t="shared" ref="AB1944:AB1954" si="729">+Y1944*F1944</f>
        <v>17250</v>
      </c>
    </row>
    <row r="1945" spans="1:28" ht="15.75" thickBot="1" x14ac:dyDescent="0.3">
      <c r="A1945" s="196"/>
      <c r="B1945" s="597">
        <v>42398</v>
      </c>
      <c r="C1945" s="240">
        <v>54133</v>
      </c>
      <c r="D1945" s="577"/>
      <c r="E1945" s="23" t="s">
        <v>925</v>
      </c>
      <c r="F1945" s="23">
        <v>7</v>
      </c>
      <c r="G1945" s="231">
        <v>39662</v>
      </c>
      <c r="H1945" s="23" t="s">
        <v>25</v>
      </c>
      <c r="I1945" s="577">
        <v>0</v>
      </c>
      <c r="J1945" s="23"/>
      <c r="K1945" s="23"/>
      <c r="L1945" s="23"/>
      <c r="M1945" s="69"/>
      <c r="N1945" s="68"/>
      <c r="O1945" s="23">
        <v>0</v>
      </c>
      <c r="P1945" s="23"/>
      <c r="Q1945" s="23"/>
      <c r="R1945" s="23"/>
      <c r="S1945" s="23"/>
      <c r="T1945" s="69">
        <v>2332</v>
      </c>
      <c r="U1945" s="291">
        <f t="shared" si="723"/>
        <v>5666</v>
      </c>
      <c r="V1945" s="121">
        <v>2500</v>
      </c>
      <c r="W1945" s="122">
        <f t="shared" si="724"/>
        <v>3166</v>
      </c>
      <c r="X1945" s="122">
        <f t="shared" si="725"/>
        <v>1733</v>
      </c>
      <c r="Y1945" s="122">
        <f t="shared" si="726"/>
        <v>1433</v>
      </c>
      <c r="Z1945" s="122">
        <f t="shared" si="727"/>
        <v>17500</v>
      </c>
      <c r="AA1945" s="122">
        <f t="shared" si="728"/>
        <v>12131</v>
      </c>
      <c r="AB1945" s="123">
        <f t="shared" si="729"/>
        <v>10031</v>
      </c>
    </row>
    <row r="1946" spans="1:28" ht="15.75" thickBot="1" x14ac:dyDescent="0.3">
      <c r="A1946" s="196"/>
      <c r="B1946" s="597">
        <v>42398</v>
      </c>
      <c r="C1946" s="240">
        <v>54134</v>
      </c>
      <c r="D1946" s="577"/>
      <c r="E1946" s="23" t="s">
        <v>148</v>
      </c>
      <c r="F1946" s="23">
        <v>15</v>
      </c>
      <c r="G1946" s="231">
        <v>85000</v>
      </c>
      <c r="H1946" s="23" t="s">
        <v>25</v>
      </c>
      <c r="I1946" s="577">
        <v>0</v>
      </c>
      <c r="J1946" s="23"/>
      <c r="K1946" s="23"/>
      <c r="L1946" s="23"/>
      <c r="M1946" s="69"/>
      <c r="N1946" s="68"/>
      <c r="O1946" s="23">
        <v>0</v>
      </c>
      <c r="P1946" s="23"/>
      <c r="Q1946" s="23"/>
      <c r="R1946" s="23"/>
      <c r="S1946" s="23"/>
      <c r="T1946" s="69">
        <v>2333</v>
      </c>
      <c r="U1946" s="291">
        <f t="shared" si="723"/>
        <v>5666.666666666667</v>
      </c>
      <c r="V1946" s="121">
        <v>2500</v>
      </c>
      <c r="W1946" s="122">
        <f t="shared" si="724"/>
        <v>3166.666666666667</v>
      </c>
      <c r="X1946" s="122">
        <f t="shared" si="725"/>
        <v>1733.3333333333335</v>
      </c>
      <c r="Y1946" s="122">
        <f t="shared" si="726"/>
        <v>1433.3333333333335</v>
      </c>
      <c r="Z1946" s="122">
        <f t="shared" si="727"/>
        <v>37500</v>
      </c>
      <c r="AA1946" s="122">
        <f t="shared" si="728"/>
        <v>26000.000000000004</v>
      </c>
      <c r="AB1946" s="123">
        <f t="shared" si="729"/>
        <v>21500.000000000004</v>
      </c>
    </row>
    <row r="1947" spans="1:28" ht="15.75" thickBot="1" x14ac:dyDescent="0.3">
      <c r="A1947" s="196"/>
      <c r="B1947" s="597">
        <v>42398</v>
      </c>
      <c r="C1947" s="240">
        <v>54135</v>
      </c>
      <c r="D1947" s="577"/>
      <c r="E1947" s="23" t="s">
        <v>926</v>
      </c>
      <c r="F1947" s="23">
        <v>15</v>
      </c>
      <c r="G1947" s="231">
        <v>85000</v>
      </c>
      <c r="H1947" s="23" t="s">
        <v>25</v>
      </c>
      <c r="I1947" s="577">
        <v>0</v>
      </c>
      <c r="J1947" s="23"/>
      <c r="K1947" s="23"/>
      <c r="L1947" s="23"/>
      <c r="M1947" s="69"/>
      <c r="N1947" s="68">
        <v>0</v>
      </c>
      <c r="O1947" s="23"/>
      <c r="P1947" s="23"/>
      <c r="Q1947" s="23"/>
      <c r="R1947" s="23"/>
      <c r="S1947" s="23"/>
      <c r="T1947" s="69">
        <v>2334</v>
      </c>
      <c r="U1947" s="291">
        <f t="shared" si="723"/>
        <v>5666.666666666667</v>
      </c>
      <c r="V1947" s="121">
        <v>2500</v>
      </c>
      <c r="W1947" s="122">
        <f t="shared" si="724"/>
        <v>3166.666666666667</v>
      </c>
      <c r="X1947" s="122">
        <f t="shared" si="725"/>
        <v>1733.3333333333335</v>
      </c>
      <c r="Y1947" s="122">
        <f t="shared" si="726"/>
        <v>1433.3333333333335</v>
      </c>
      <c r="Z1947" s="122">
        <f t="shared" si="727"/>
        <v>37500</v>
      </c>
      <c r="AA1947" s="122">
        <f t="shared" si="728"/>
        <v>26000.000000000004</v>
      </c>
      <c r="AB1947" s="123">
        <f t="shared" si="729"/>
        <v>21500.000000000004</v>
      </c>
    </row>
    <row r="1948" spans="1:28" ht="15.75" thickBot="1" x14ac:dyDescent="0.3">
      <c r="A1948" s="196"/>
      <c r="B1948" s="597">
        <v>42398</v>
      </c>
      <c r="C1948" s="240">
        <v>54136</v>
      </c>
      <c r="D1948" s="577"/>
      <c r="E1948" s="23" t="s">
        <v>927</v>
      </c>
      <c r="F1948" s="23">
        <v>15</v>
      </c>
      <c r="G1948" s="231">
        <v>85000</v>
      </c>
      <c r="H1948" s="23" t="s">
        <v>25</v>
      </c>
      <c r="I1948" s="577">
        <v>0</v>
      </c>
      <c r="J1948" s="23"/>
      <c r="K1948" s="23"/>
      <c r="L1948" s="23"/>
      <c r="M1948" s="69"/>
      <c r="N1948" s="68"/>
      <c r="O1948" s="23">
        <v>0</v>
      </c>
      <c r="P1948" s="23"/>
      <c r="Q1948" s="23"/>
      <c r="R1948" s="23"/>
      <c r="S1948" s="23"/>
      <c r="T1948" s="69">
        <v>2335</v>
      </c>
      <c r="U1948" s="291">
        <f t="shared" si="723"/>
        <v>5666.666666666667</v>
      </c>
      <c r="V1948" s="121">
        <v>2500</v>
      </c>
      <c r="W1948" s="122">
        <f t="shared" si="724"/>
        <v>3166.666666666667</v>
      </c>
      <c r="X1948" s="122">
        <f t="shared" si="725"/>
        <v>1733.3333333333335</v>
      </c>
      <c r="Y1948" s="122">
        <f t="shared" si="726"/>
        <v>1433.3333333333335</v>
      </c>
      <c r="Z1948" s="122">
        <f t="shared" si="727"/>
        <v>37500</v>
      </c>
      <c r="AA1948" s="122">
        <f t="shared" si="728"/>
        <v>26000.000000000004</v>
      </c>
      <c r="AB1948" s="123">
        <f t="shared" si="729"/>
        <v>21500.000000000004</v>
      </c>
    </row>
    <row r="1949" spans="1:28" ht="15.75" thickBot="1" x14ac:dyDescent="0.3">
      <c r="A1949" s="196"/>
      <c r="B1949" s="597">
        <v>42398</v>
      </c>
      <c r="C1949" s="240">
        <v>54137</v>
      </c>
      <c r="D1949" s="577"/>
      <c r="E1949" s="23" t="s">
        <v>928</v>
      </c>
      <c r="F1949" s="23">
        <v>7</v>
      </c>
      <c r="G1949" s="231">
        <v>39662</v>
      </c>
      <c r="H1949" s="23" t="s">
        <v>25</v>
      </c>
      <c r="I1949" s="577">
        <v>0</v>
      </c>
      <c r="J1949" s="23"/>
      <c r="K1949" s="23"/>
      <c r="L1949" s="23"/>
      <c r="M1949" s="69"/>
      <c r="N1949" s="68">
        <v>0</v>
      </c>
      <c r="O1949" s="23"/>
      <c r="P1949" s="23"/>
      <c r="Q1949" s="23"/>
      <c r="R1949" s="23"/>
      <c r="S1949" s="23"/>
      <c r="T1949" s="69">
        <v>2336</v>
      </c>
      <c r="U1949" s="291">
        <f t="shared" si="723"/>
        <v>5666</v>
      </c>
      <c r="V1949" s="121">
        <v>2500</v>
      </c>
      <c r="W1949" s="122">
        <f t="shared" si="724"/>
        <v>3166</v>
      </c>
      <c r="X1949" s="122">
        <f t="shared" si="725"/>
        <v>1733</v>
      </c>
      <c r="Y1949" s="122">
        <f t="shared" si="726"/>
        <v>1433</v>
      </c>
      <c r="Z1949" s="122">
        <f t="shared" si="727"/>
        <v>17500</v>
      </c>
      <c r="AA1949" s="122">
        <f t="shared" si="728"/>
        <v>12131</v>
      </c>
      <c r="AB1949" s="123">
        <f t="shared" si="729"/>
        <v>10031</v>
      </c>
    </row>
    <row r="1950" spans="1:28" ht="15.75" thickBot="1" x14ac:dyDescent="0.3">
      <c r="A1950" s="196"/>
      <c r="B1950" s="597">
        <v>42398</v>
      </c>
      <c r="C1950" s="240">
        <v>54138</v>
      </c>
      <c r="D1950" s="577"/>
      <c r="E1950" s="23" t="s">
        <v>103</v>
      </c>
      <c r="F1950" s="23">
        <v>15</v>
      </c>
      <c r="G1950" s="231">
        <v>85000</v>
      </c>
      <c r="H1950" s="23" t="s">
        <v>25</v>
      </c>
      <c r="I1950" s="577">
        <v>0</v>
      </c>
      <c r="J1950" s="23"/>
      <c r="K1950" s="23"/>
      <c r="L1950" s="23"/>
      <c r="M1950" s="69"/>
      <c r="N1950" s="68">
        <v>0</v>
      </c>
      <c r="O1950" s="23"/>
      <c r="P1950" s="23"/>
      <c r="Q1950" s="23"/>
      <c r="R1950" s="23"/>
      <c r="S1950" s="23"/>
      <c r="T1950" s="69">
        <v>2337</v>
      </c>
      <c r="U1950" s="291">
        <f t="shared" si="723"/>
        <v>5666.666666666667</v>
      </c>
      <c r="V1950" s="121">
        <v>2500</v>
      </c>
      <c r="W1950" s="122">
        <f t="shared" si="724"/>
        <v>3166.666666666667</v>
      </c>
      <c r="X1950" s="122">
        <f t="shared" si="725"/>
        <v>1733.3333333333335</v>
      </c>
      <c r="Y1950" s="122">
        <f t="shared" si="726"/>
        <v>1433.3333333333335</v>
      </c>
      <c r="Z1950" s="122">
        <f t="shared" si="727"/>
        <v>37500</v>
      </c>
      <c r="AA1950" s="122">
        <f t="shared" si="728"/>
        <v>26000.000000000004</v>
      </c>
      <c r="AB1950" s="123">
        <f t="shared" si="729"/>
        <v>21500.000000000004</v>
      </c>
    </row>
    <row r="1951" spans="1:28" ht="15.75" thickBot="1" x14ac:dyDescent="0.3">
      <c r="A1951" s="311"/>
      <c r="B1951" s="362">
        <v>42398</v>
      </c>
      <c r="C1951" s="572">
        <v>54139</v>
      </c>
      <c r="D1951" s="23"/>
      <c r="E1951" s="32" t="s">
        <v>825</v>
      </c>
      <c r="F1951" s="32">
        <v>15</v>
      </c>
      <c r="G1951" s="234">
        <v>79275</v>
      </c>
      <c r="H1951" s="77" t="s">
        <v>402</v>
      </c>
      <c r="I1951" s="68">
        <v>0</v>
      </c>
      <c r="J1951" s="23"/>
      <c r="K1951" s="23"/>
      <c r="L1951" s="23"/>
      <c r="M1951" s="69"/>
      <c r="N1951" s="68">
        <v>0</v>
      </c>
      <c r="O1951" s="23"/>
      <c r="P1951" s="23"/>
      <c r="Q1951" s="23"/>
      <c r="R1951" s="23"/>
      <c r="S1951" s="23"/>
      <c r="T1951" s="69"/>
      <c r="U1951" s="291">
        <f t="shared" si="723"/>
        <v>5285</v>
      </c>
      <c r="V1951" s="121">
        <v>2500</v>
      </c>
      <c r="W1951" s="122">
        <f t="shared" si="724"/>
        <v>2785</v>
      </c>
      <c r="X1951" s="122">
        <f t="shared" si="725"/>
        <v>1542.5</v>
      </c>
      <c r="Y1951" s="122">
        <f t="shared" si="726"/>
        <v>1242.5</v>
      </c>
      <c r="Z1951" s="122">
        <f t="shared" si="727"/>
        <v>37500</v>
      </c>
      <c r="AA1951" s="122">
        <f t="shared" si="728"/>
        <v>23137.5</v>
      </c>
      <c r="AB1951" s="123">
        <f t="shared" si="729"/>
        <v>18637.5</v>
      </c>
    </row>
    <row r="1952" spans="1:28" ht="15.75" thickBot="1" x14ac:dyDescent="0.3">
      <c r="A1952" s="196"/>
      <c r="B1952" s="362">
        <v>42398</v>
      </c>
      <c r="C1952" s="544">
        <v>54140</v>
      </c>
      <c r="D1952" s="23"/>
      <c r="E1952" s="23" t="s">
        <v>848</v>
      </c>
      <c r="F1952" s="23">
        <v>15</v>
      </c>
      <c r="G1952" s="231">
        <v>79275</v>
      </c>
      <c r="H1952" s="64" t="s">
        <v>402</v>
      </c>
      <c r="I1952" s="68">
        <v>0</v>
      </c>
      <c r="J1952" s="23"/>
      <c r="K1952" s="23"/>
      <c r="L1952" s="23"/>
      <c r="M1952" s="69"/>
      <c r="N1952" s="68">
        <v>0</v>
      </c>
      <c r="O1952" s="23"/>
      <c r="P1952" s="23"/>
      <c r="Q1952" s="23"/>
      <c r="R1952" s="23"/>
      <c r="S1952" s="23"/>
      <c r="T1952" s="69"/>
      <c r="U1952" s="291">
        <f t="shared" si="723"/>
        <v>5285</v>
      </c>
      <c r="V1952" s="121">
        <v>2500</v>
      </c>
      <c r="W1952" s="122">
        <f t="shared" si="724"/>
        <v>2785</v>
      </c>
      <c r="X1952" s="122">
        <f t="shared" si="725"/>
        <v>1542.5</v>
      </c>
      <c r="Y1952" s="122">
        <f t="shared" si="726"/>
        <v>1242.5</v>
      </c>
      <c r="Z1952" s="122">
        <f t="shared" si="727"/>
        <v>37500</v>
      </c>
      <c r="AA1952" s="122">
        <f t="shared" si="728"/>
        <v>23137.5</v>
      </c>
      <c r="AB1952" s="123">
        <f t="shared" si="729"/>
        <v>18637.5</v>
      </c>
    </row>
    <row r="1953" spans="1:28" ht="15.75" thickBot="1" x14ac:dyDescent="0.3">
      <c r="A1953" s="196"/>
      <c r="B1953" s="362">
        <v>42398</v>
      </c>
      <c r="C1953" s="544">
        <v>54141</v>
      </c>
      <c r="D1953" s="23"/>
      <c r="E1953" s="23" t="s">
        <v>671</v>
      </c>
      <c r="F1953" s="16">
        <v>15</v>
      </c>
      <c r="G1953" s="231">
        <v>76500</v>
      </c>
      <c r="H1953" s="64" t="s">
        <v>672</v>
      </c>
      <c r="I1953" s="68">
        <v>0</v>
      </c>
      <c r="J1953" s="23"/>
      <c r="K1953" s="23"/>
      <c r="L1953" s="23"/>
      <c r="M1953" s="69"/>
      <c r="N1953" s="68"/>
      <c r="O1953" s="23">
        <v>0</v>
      </c>
      <c r="P1953" s="23"/>
      <c r="Q1953" s="23"/>
      <c r="R1953" s="23"/>
      <c r="S1953" s="23"/>
      <c r="T1953" s="69"/>
      <c r="U1953" s="291">
        <f t="shared" si="723"/>
        <v>5100</v>
      </c>
      <c r="V1953" s="121">
        <v>2500</v>
      </c>
      <c r="W1953" s="122">
        <f t="shared" si="724"/>
        <v>2600</v>
      </c>
      <c r="X1953" s="122">
        <f t="shared" si="725"/>
        <v>1450</v>
      </c>
      <c r="Y1953" s="122">
        <f t="shared" si="726"/>
        <v>1150</v>
      </c>
      <c r="Z1953" s="122">
        <f t="shared" si="727"/>
        <v>37500</v>
      </c>
      <c r="AA1953" s="122">
        <f t="shared" si="728"/>
        <v>21750</v>
      </c>
      <c r="AB1953" s="123">
        <f t="shared" si="729"/>
        <v>17250</v>
      </c>
    </row>
    <row r="1954" spans="1:28" ht="15.75" thickBot="1" x14ac:dyDescent="0.3">
      <c r="A1954" s="196"/>
      <c r="B1954" s="362">
        <v>42398</v>
      </c>
      <c r="C1954" s="544">
        <v>54142</v>
      </c>
      <c r="D1954" s="23"/>
      <c r="E1954" s="23" t="s">
        <v>167</v>
      </c>
      <c r="F1954" s="16">
        <v>15</v>
      </c>
      <c r="G1954" s="231">
        <v>76500</v>
      </c>
      <c r="H1954" s="64" t="s">
        <v>672</v>
      </c>
      <c r="I1954" s="68">
        <v>0</v>
      </c>
      <c r="J1954" s="23"/>
      <c r="K1954" s="23"/>
      <c r="L1954" s="23"/>
      <c r="M1954" s="69"/>
      <c r="N1954" s="68">
        <v>0</v>
      </c>
      <c r="O1954" s="23"/>
      <c r="P1954" s="23"/>
      <c r="Q1954" s="23"/>
      <c r="R1954" s="23"/>
      <c r="S1954" s="23"/>
      <c r="T1954" s="69"/>
      <c r="U1954" s="291">
        <f t="shared" si="723"/>
        <v>5100</v>
      </c>
      <c r="V1954" s="121">
        <v>2500</v>
      </c>
      <c r="W1954" s="122">
        <f t="shared" si="724"/>
        <v>2600</v>
      </c>
      <c r="X1954" s="122">
        <f t="shared" si="725"/>
        <v>1450</v>
      </c>
      <c r="Y1954" s="122">
        <f t="shared" si="726"/>
        <v>1150</v>
      </c>
      <c r="Z1954" s="122">
        <f t="shared" si="727"/>
        <v>37500</v>
      </c>
      <c r="AA1954" s="122">
        <f t="shared" si="728"/>
        <v>21750</v>
      </c>
      <c r="AB1954" s="123">
        <f t="shared" si="729"/>
        <v>17250</v>
      </c>
    </row>
    <row r="1955" spans="1:28" x14ac:dyDescent="0.25">
      <c r="A1955" s="196"/>
      <c r="B1955" s="363">
        <v>42398</v>
      </c>
      <c r="C1955" s="237">
        <v>54143</v>
      </c>
      <c r="D1955" s="88" t="s">
        <v>188</v>
      </c>
      <c r="E1955" s="88" t="s">
        <v>188</v>
      </c>
      <c r="F1955" s="88" t="s">
        <v>188</v>
      </c>
      <c r="G1955" s="88" t="s">
        <v>188</v>
      </c>
      <c r="H1955" s="88" t="s">
        <v>188</v>
      </c>
      <c r="I1955" s="88" t="s">
        <v>188</v>
      </c>
      <c r="J1955" s="88" t="s">
        <v>188</v>
      </c>
      <c r="K1955" s="88" t="s">
        <v>188</v>
      </c>
      <c r="L1955" s="88" t="s">
        <v>188</v>
      </c>
      <c r="M1955" s="88" t="s">
        <v>188</v>
      </c>
      <c r="N1955" s="89"/>
      <c r="O1955" s="88"/>
      <c r="P1955" s="88"/>
      <c r="Q1955" s="88"/>
      <c r="R1955" s="88"/>
      <c r="S1955" s="88"/>
      <c r="T1955" s="90"/>
    </row>
    <row r="1956" spans="1:28" ht="15.75" thickBot="1" x14ac:dyDescent="0.3">
      <c r="A1956" s="339"/>
      <c r="B1956" s="551">
        <v>42398</v>
      </c>
      <c r="C1956" s="544">
        <v>54144</v>
      </c>
      <c r="D1956" s="23"/>
      <c r="E1956" s="94" t="s">
        <v>591</v>
      </c>
      <c r="F1956" s="56">
        <v>15</v>
      </c>
      <c r="G1956" s="232">
        <v>76500</v>
      </c>
      <c r="H1956" s="106" t="s">
        <v>672</v>
      </c>
      <c r="I1956" s="68">
        <v>0</v>
      </c>
      <c r="J1956" s="23"/>
      <c r="K1956" s="23"/>
      <c r="L1956" s="23"/>
      <c r="M1956" s="69"/>
      <c r="N1956" s="68"/>
      <c r="O1956" s="23">
        <v>0</v>
      </c>
      <c r="P1956" s="23"/>
      <c r="Q1956" s="23"/>
      <c r="R1956" s="23"/>
      <c r="S1956" s="23"/>
      <c r="T1956" s="69"/>
      <c r="U1956" s="291">
        <f t="shared" ref="U1956:U1957" si="730">+G1956/F1956</f>
        <v>5100</v>
      </c>
      <c r="V1956" s="121">
        <v>2500</v>
      </c>
      <c r="W1956" s="122">
        <f t="shared" ref="W1956:W1961" si="731">+U1956-V1956</f>
        <v>2600</v>
      </c>
      <c r="X1956" s="122">
        <f t="shared" ref="X1956:X1961" si="732">+W1956-Y1956</f>
        <v>1450</v>
      </c>
      <c r="Y1956" s="122">
        <f>(U1956-5000)/2+1100</f>
        <v>1150</v>
      </c>
      <c r="Z1956" s="122">
        <f t="shared" ref="Z1956:Z1961" si="733">+V1956*F1956</f>
        <v>37500</v>
      </c>
      <c r="AA1956" s="122">
        <f t="shared" ref="AA1956:AA1961" si="734">+X1956*F1956</f>
        <v>21750</v>
      </c>
      <c r="AB1956" s="123">
        <f t="shared" ref="AB1956:AB1961" si="735">+Y1956*F1956</f>
        <v>17250</v>
      </c>
    </row>
    <row r="1957" spans="1:28" ht="15.75" thickBot="1" x14ac:dyDescent="0.3">
      <c r="A1957" s="196"/>
      <c r="B1957" s="597">
        <v>42398</v>
      </c>
      <c r="C1957" s="240">
        <v>54145</v>
      </c>
      <c r="D1957" s="577"/>
      <c r="E1957" s="23" t="s">
        <v>836</v>
      </c>
      <c r="F1957" s="23">
        <v>8</v>
      </c>
      <c r="G1957" s="231">
        <v>48800</v>
      </c>
      <c r="H1957" s="23" t="s">
        <v>839</v>
      </c>
      <c r="I1957" s="577"/>
      <c r="J1957" s="23">
        <v>0</v>
      </c>
      <c r="K1957" s="23"/>
      <c r="L1957" s="23"/>
      <c r="M1957" s="69"/>
      <c r="N1957" s="68">
        <v>0</v>
      </c>
      <c r="O1957" s="23"/>
      <c r="P1957" s="23"/>
      <c r="Q1957" s="23"/>
      <c r="R1957" s="23"/>
      <c r="S1957" s="23"/>
      <c r="T1957" s="69"/>
      <c r="U1957" s="291">
        <f t="shared" si="730"/>
        <v>6100</v>
      </c>
      <c r="V1957" s="121">
        <v>2500</v>
      </c>
      <c r="W1957" s="122">
        <f t="shared" si="731"/>
        <v>3600</v>
      </c>
      <c r="X1957" s="122">
        <f t="shared" si="732"/>
        <v>2167</v>
      </c>
      <c r="Y1957" s="122">
        <f>((U1957-5000)-434)/2+1100</f>
        <v>1433</v>
      </c>
      <c r="Z1957" s="122">
        <f t="shared" si="733"/>
        <v>20000</v>
      </c>
      <c r="AA1957" s="122">
        <f t="shared" si="734"/>
        <v>17336</v>
      </c>
      <c r="AB1957" s="123">
        <f t="shared" si="735"/>
        <v>11464</v>
      </c>
    </row>
    <row r="1958" spans="1:28" ht="15.75" thickBot="1" x14ac:dyDescent="0.3">
      <c r="A1958" s="556"/>
      <c r="B1958" s="551">
        <v>42398</v>
      </c>
      <c r="C1958" s="572">
        <v>54146</v>
      </c>
      <c r="D1958" s="23"/>
      <c r="E1958" s="116" t="s">
        <v>634</v>
      </c>
      <c r="F1958" s="233">
        <v>15</v>
      </c>
      <c r="G1958" s="557">
        <v>76500</v>
      </c>
      <c r="H1958" s="558" t="s">
        <v>672</v>
      </c>
      <c r="I1958" s="68">
        <v>0</v>
      </c>
      <c r="J1958" s="23"/>
      <c r="K1958" s="23"/>
      <c r="L1958" s="23"/>
      <c r="M1958" s="69"/>
      <c r="N1958" s="68">
        <v>0</v>
      </c>
      <c r="O1958" s="23"/>
      <c r="P1958" s="23"/>
      <c r="Q1958" s="23"/>
      <c r="R1958" s="23"/>
      <c r="S1958" s="23"/>
      <c r="T1958" s="69"/>
      <c r="U1958" s="291">
        <f t="shared" ref="U1958:U1960" si="736">+G1958/F1958</f>
        <v>5100</v>
      </c>
      <c r="V1958" s="121">
        <v>2500</v>
      </c>
      <c r="W1958" s="122">
        <f t="shared" si="731"/>
        <v>2600</v>
      </c>
      <c r="X1958" s="122">
        <f t="shared" si="732"/>
        <v>1450</v>
      </c>
      <c r="Y1958" s="122">
        <f>(U1958-5000)/2+1100</f>
        <v>1150</v>
      </c>
      <c r="Z1958" s="122">
        <f t="shared" si="733"/>
        <v>37500</v>
      </c>
      <c r="AA1958" s="122">
        <f t="shared" si="734"/>
        <v>21750</v>
      </c>
      <c r="AB1958" s="123">
        <f t="shared" si="735"/>
        <v>17250</v>
      </c>
    </row>
    <row r="1959" spans="1:28" ht="15.75" thickBot="1" x14ac:dyDescent="0.3">
      <c r="A1959" s="196"/>
      <c r="B1959" s="597">
        <v>42398</v>
      </c>
      <c r="C1959" s="240">
        <v>54147</v>
      </c>
      <c r="D1959" s="577"/>
      <c r="E1959" s="23" t="s">
        <v>835</v>
      </c>
      <c r="F1959" s="23">
        <v>15</v>
      </c>
      <c r="G1959" s="231">
        <v>91500</v>
      </c>
      <c r="H1959" s="23" t="s">
        <v>839</v>
      </c>
      <c r="I1959" s="577"/>
      <c r="J1959" s="23">
        <v>0</v>
      </c>
      <c r="K1959" s="23"/>
      <c r="L1959" s="23"/>
      <c r="M1959" s="69"/>
      <c r="N1959" s="68">
        <v>0</v>
      </c>
      <c r="O1959" s="23"/>
      <c r="P1959" s="23"/>
      <c r="Q1959" s="23"/>
      <c r="R1959" s="23"/>
      <c r="S1959" s="23"/>
      <c r="T1959" s="69"/>
      <c r="U1959" s="291">
        <f t="shared" si="736"/>
        <v>6100</v>
      </c>
      <c r="V1959" s="121">
        <v>2500</v>
      </c>
      <c r="W1959" s="122">
        <f t="shared" si="731"/>
        <v>3600</v>
      </c>
      <c r="X1959" s="122">
        <f t="shared" si="732"/>
        <v>2167</v>
      </c>
      <c r="Y1959" s="122">
        <f>((U1959-5000)-434)/2+1100</f>
        <v>1433</v>
      </c>
      <c r="Z1959" s="122">
        <f t="shared" si="733"/>
        <v>37500</v>
      </c>
      <c r="AA1959" s="122">
        <f t="shared" si="734"/>
        <v>32505</v>
      </c>
      <c r="AB1959" s="123">
        <f t="shared" si="735"/>
        <v>21495</v>
      </c>
    </row>
    <row r="1960" spans="1:28" ht="15.75" thickBot="1" x14ac:dyDescent="0.3">
      <c r="A1960" s="339"/>
      <c r="B1960" s="552">
        <v>42398</v>
      </c>
      <c r="C1960" s="544">
        <v>54148</v>
      </c>
      <c r="D1960" s="577"/>
      <c r="E1960" s="94" t="s">
        <v>834</v>
      </c>
      <c r="F1960" s="94">
        <v>7</v>
      </c>
      <c r="G1960" s="232">
        <v>42700</v>
      </c>
      <c r="H1960" s="94" t="s">
        <v>839</v>
      </c>
      <c r="I1960" s="577"/>
      <c r="J1960" s="23">
        <v>0</v>
      </c>
      <c r="K1960" s="23"/>
      <c r="L1960" s="23"/>
      <c r="M1960" s="69"/>
      <c r="N1960" s="68">
        <v>0</v>
      </c>
      <c r="O1960" s="23"/>
      <c r="P1960" s="23"/>
      <c r="Q1960" s="23"/>
      <c r="R1960" s="23"/>
      <c r="S1960" s="23"/>
      <c r="T1960" s="69"/>
      <c r="U1960" s="291">
        <f t="shared" si="736"/>
        <v>6100</v>
      </c>
      <c r="V1960" s="121">
        <v>2500</v>
      </c>
      <c r="W1960" s="122">
        <f t="shared" si="731"/>
        <v>3600</v>
      </c>
      <c r="X1960" s="122">
        <f t="shared" si="732"/>
        <v>2167</v>
      </c>
      <c r="Y1960" s="122">
        <f>((U1960-5000)-434)/2+1100</f>
        <v>1433</v>
      </c>
      <c r="Z1960" s="122">
        <f t="shared" si="733"/>
        <v>17500</v>
      </c>
      <c r="AA1960" s="122">
        <f t="shared" si="734"/>
        <v>15169</v>
      </c>
      <c r="AB1960" s="123">
        <f t="shared" si="735"/>
        <v>10031</v>
      </c>
    </row>
    <row r="1961" spans="1:28" ht="15.75" thickBot="1" x14ac:dyDescent="0.3">
      <c r="A1961" s="196"/>
      <c r="B1961" s="597">
        <v>42398</v>
      </c>
      <c r="C1961" s="240">
        <v>54149</v>
      </c>
      <c r="D1961" s="577"/>
      <c r="E1961" s="23" t="s">
        <v>246</v>
      </c>
      <c r="F1961" s="23">
        <v>15</v>
      </c>
      <c r="G1961" s="231">
        <v>85000</v>
      </c>
      <c r="H1961" s="23" t="s">
        <v>25</v>
      </c>
      <c r="I1961" s="577">
        <v>0</v>
      </c>
      <c r="J1961" s="23"/>
      <c r="K1961" s="23"/>
      <c r="L1961" s="23"/>
      <c r="M1961" s="69"/>
      <c r="N1961" s="68"/>
      <c r="O1961" s="23">
        <v>0</v>
      </c>
      <c r="P1961" s="23"/>
      <c r="Q1961" s="23"/>
      <c r="R1961" s="23"/>
      <c r="S1961" s="23"/>
      <c r="T1961" s="69">
        <v>2338</v>
      </c>
      <c r="U1961" s="291">
        <f t="shared" ref="U1961" si="737">+G1961/F1961</f>
        <v>5666.666666666667</v>
      </c>
      <c r="V1961" s="121">
        <v>2500</v>
      </c>
      <c r="W1961" s="122">
        <f t="shared" si="731"/>
        <v>3166.666666666667</v>
      </c>
      <c r="X1961" s="122">
        <f t="shared" si="732"/>
        <v>1733.3333333333335</v>
      </c>
      <c r="Y1961" s="122">
        <f>(U1961-5000)/2+1100</f>
        <v>1433.3333333333335</v>
      </c>
      <c r="Z1961" s="122">
        <f t="shared" si="733"/>
        <v>37500</v>
      </c>
      <c r="AA1961" s="122">
        <f t="shared" si="734"/>
        <v>26000.000000000004</v>
      </c>
      <c r="AB1961" s="123">
        <f t="shared" si="735"/>
        <v>21500.000000000004</v>
      </c>
    </row>
    <row r="1962" spans="1:28" x14ac:dyDescent="0.25">
      <c r="A1962" s="556"/>
      <c r="B1962" s="551">
        <v>42398</v>
      </c>
      <c r="C1962" s="233">
        <v>54150</v>
      </c>
      <c r="D1962" s="23"/>
      <c r="E1962" s="116" t="s">
        <v>919</v>
      </c>
      <c r="F1962" s="116">
        <v>15</v>
      </c>
      <c r="G1962" s="557"/>
      <c r="H1962" s="558" t="s">
        <v>920</v>
      </c>
      <c r="I1962" s="68">
        <v>0</v>
      </c>
      <c r="J1962" s="23"/>
      <c r="K1962" s="23"/>
      <c r="L1962" s="23"/>
      <c r="M1962" s="69"/>
      <c r="N1962" s="68">
        <v>0</v>
      </c>
      <c r="O1962" s="23"/>
      <c r="P1962" s="23"/>
      <c r="Q1962" s="23"/>
      <c r="R1962" s="23"/>
      <c r="S1962" s="23"/>
      <c r="T1962" s="69"/>
    </row>
    <row r="1963" spans="1:28" ht="15.75" thickBot="1" x14ac:dyDescent="0.3">
      <c r="A1963" s="196"/>
      <c r="B1963" s="597">
        <v>42398</v>
      </c>
      <c r="C1963" s="240">
        <v>54151</v>
      </c>
      <c r="D1963" s="577"/>
      <c r="E1963" s="23" t="s">
        <v>175</v>
      </c>
      <c r="F1963" s="23">
        <v>7</v>
      </c>
      <c r="G1963" s="231">
        <v>39662</v>
      </c>
      <c r="H1963" s="23" t="s">
        <v>25</v>
      </c>
      <c r="I1963" s="577">
        <v>0</v>
      </c>
      <c r="J1963" s="23"/>
      <c r="K1963" s="23"/>
      <c r="L1963" s="23"/>
      <c r="M1963" s="69"/>
      <c r="N1963" s="68"/>
      <c r="O1963" s="23">
        <v>0</v>
      </c>
      <c r="P1963" s="23"/>
      <c r="Q1963" s="23"/>
      <c r="R1963" s="23"/>
      <c r="S1963" s="23"/>
      <c r="T1963" s="69">
        <v>2339</v>
      </c>
      <c r="U1963" s="291">
        <f t="shared" ref="U1963:U1971" si="738">+G1963/F1963</f>
        <v>5666</v>
      </c>
      <c r="V1963" s="121">
        <v>2500</v>
      </c>
      <c r="W1963" s="122">
        <f t="shared" ref="W1963:W1971" si="739">+U1963-V1963</f>
        <v>3166</v>
      </c>
      <c r="X1963" s="122">
        <f t="shared" ref="X1963:X1971" si="740">+W1963-Y1963</f>
        <v>1733</v>
      </c>
      <c r="Y1963" s="122">
        <f t="shared" ref="Y1963:Y1971" si="741">(U1963-5000)/2+1100</f>
        <v>1433</v>
      </c>
      <c r="Z1963" s="122">
        <f t="shared" ref="Z1963:Z1971" si="742">+V1963*F1963</f>
        <v>17500</v>
      </c>
      <c r="AA1963" s="122">
        <f t="shared" ref="AA1963:AA1971" si="743">+X1963*F1963</f>
        <v>12131</v>
      </c>
      <c r="AB1963" s="123">
        <f t="shared" ref="AB1963:AB1971" si="744">+Y1963*F1963</f>
        <v>10031</v>
      </c>
    </row>
    <row r="1964" spans="1:28" ht="15.75" thickBot="1" x14ac:dyDescent="0.3">
      <c r="A1964" s="556"/>
      <c r="B1964" s="551">
        <v>42398</v>
      </c>
      <c r="C1964" s="572">
        <v>54152</v>
      </c>
      <c r="D1964" s="23"/>
      <c r="E1964" s="116" t="s">
        <v>634</v>
      </c>
      <c r="F1964" s="233">
        <v>15</v>
      </c>
      <c r="G1964" s="557">
        <v>76500</v>
      </c>
      <c r="H1964" s="558" t="s">
        <v>672</v>
      </c>
      <c r="I1964" s="68">
        <v>0</v>
      </c>
      <c r="J1964" s="23"/>
      <c r="K1964" s="23"/>
      <c r="L1964" s="23"/>
      <c r="M1964" s="69"/>
      <c r="N1964" s="68"/>
      <c r="O1964" s="23">
        <v>0</v>
      </c>
      <c r="P1964" s="23"/>
      <c r="Q1964" s="23"/>
      <c r="R1964" s="23"/>
      <c r="S1964" s="23"/>
      <c r="T1964" s="69"/>
      <c r="U1964" s="291">
        <f t="shared" si="738"/>
        <v>5100</v>
      </c>
      <c r="V1964" s="121">
        <v>2500</v>
      </c>
      <c r="W1964" s="122">
        <f t="shared" si="739"/>
        <v>2600</v>
      </c>
      <c r="X1964" s="122">
        <f t="shared" si="740"/>
        <v>1450</v>
      </c>
      <c r="Y1964" s="122">
        <f t="shared" si="741"/>
        <v>1150</v>
      </c>
      <c r="Z1964" s="122">
        <f t="shared" si="742"/>
        <v>37500</v>
      </c>
      <c r="AA1964" s="122">
        <f t="shared" si="743"/>
        <v>21750</v>
      </c>
      <c r="AB1964" s="123">
        <f t="shared" si="744"/>
        <v>17250</v>
      </c>
    </row>
    <row r="1965" spans="1:28" ht="15.75" thickBot="1" x14ac:dyDescent="0.3">
      <c r="A1965" s="196"/>
      <c r="B1965" s="597">
        <v>42398</v>
      </c>
      <c r="C1965" s="240">
        <v>54153</v>
      </c>
      <c r="D1965" s="577"/>
      <c r="E1965" s="23" t="s">
        <v>174</v>
      </c>
      <c r="F1965" s="23">
        <v>7</v>
      </c>
      <c r="G1965" s="231">
        <v>39662</v>
      </c>
      <c r="H1965" s="23" t="s">
        <v>25</v>
      </c>
      <c r="I1965" s="577">
        <v>0</v>
      </c>
      <c r="J1965" s="23"/>
      <c r="K1965" s="23"/>
      <c r="L1965" s="23"/>
      <c r="M1965" s="69"/>
      <c r="N1965" s="68"/>
      <c r="O1965" s="23">
        <v>0</v>
      </c>
      <c r="P1965" s="23"/>
      <c r="Q1965" s="23"/>
      <c r="R1965" s="23"/>
      <c r="S1965" s="23"/>
      <c r="T1965" s="69">
        <v>2340</v>
      </c>
      <c r="U1965" s="291">
        <f t="shared" si="738"/>
        <v>5666</v>
      </c>
      <c r="V1965" s="121">
        <v>2500</v>
      </c>
      <c r="W1965" s="122">
        <f t="shared" si="739"/>
        <v>3166</v>
      </c>
      <c r="X1965" s="122">
        <f t="shared" si="740"/>
        <v>1733</v>
      </c>
      <c r="Y1965" s="122">
        <f t="shared" si="741"/>
        <v>1433</v>
      </c>
      <c r="Z1965" s="122">
        <f t="shared" si="742"/>
        <v>17500</v>
      </c>
      <c r="AA1965" s="122">
        <f t="shared" si="743"/>
        <v>12131</v>
      </c>
      <c r="AB1965" s="123">
        <f t="shared" si="744"/>
        <v>10031</v>
      </c>
    </row>
    <row r="1966" spans="1:28" ht="15.75" thickBot="1" x14ac:dyDescent="0.3">
      <c r="A1966" s="196"/>
      <c r="B1966" s="597">
        <v>42398</v>
      </c>
      <c r="C1966" s="240">
        <v>54154</v>
      </c>
      <c r="D1966" s="577"/>
      <c r="E1966" s="23" t="s">
        <v>379</v>
      </c>
      <c r="F1966" s="23">
        <v>7</v>
      </c>
      <c r="G1966" s="231">
        <v>39662</v>
      </c>
      <c r="H1966" s="23" t="s">
        <v>25</v>
      </c>
      <c r="I1966" s="577">
        <v>0</v>
      </c>
      <c r="J1966" s="23"/>
      <c r="K1966" s="23"/>
      <c r="L1966" s="23"/>
      <c r="M1966" s="69"/>
      <c r="N1966" s="68">
        <v>0</v>
      </c>
      <c r="O1966" s="23"/>
      <c r="P1966" s="23"/>
      <c r="Q1966" s="23"/>
      <c r="R1966" s="23"/>
      <c r="S1966" s="23"/>
      <c r="T1966" s="69">
        <v>2341</v>
      </c>
      <c r="U1966" s="291">
        <f t="shared" si="738"/>
        <v>5666</v>
      </c>
      <c r="V1966" s="121">
        <v>2500</v>
      </c>
      <c r="W1966" s="122">
        <f t="shared" si="739"/>
        <v>3166</v>
      </c>
      <c r="X1966" s="122">
        <f t="shared" si="740"/>
        <v>1733</v>
      </c>
      <c r="Y1966" s="122">
        <f t="shared" si="741"/>
        <v>1433</v>
      </c>
      <c r="Z1966" s="122">
        <f t="shared" si="742"/>
        <v>17500</v>
      </c>
      <c r="AA1966" s="122">
        <f t="shared" si="743"/>
        <v>12131</v>
      </c>
      <c r="AB1966" s="123">
        <f t="shared" si="744"/>
        <v>10031</v>
      </c>
    </row>
    <row r="1967" spans="1:28" ht="15.75" thickBot="1" x14ac:dyDescent="0.3">
      <c r="A1967" s="556"/>
      <c r="B1967" s="551">
        <v>42398</v>
      </c>
      <c r="C1967" s="572">
        <v>54155</v>
      </c>
      <c r="D1967" s="23"/>
      <c r="E1967" s="116" t="s">
        <v>167</v>
      </c>
      <c r="F1967" s="233">
        <v>15</v>
      </c>
      <c r="G1967" s="557">
        <v>76500</v>
      </c>
      <c r="H1967" s="558" t="s">
        <v>672</v>
      </c>
      <c r="I1967" s="68">
        <v>0</v>
      </c>
      <c r="J1967" s="23"/>
      <c r="K1967" s="23"/>
      <c r="L1967" s="23"/>
      <c r="M1967" s="69"/>
      <c r="N1967" s="68"/>
      <c r="O1967" s="23">
        <v>0</v>
      </c>
      <c r="P1967" s="23"/>
      <c r="Q1967" s="23"/>
      <c r="R1967" s="23"/>
      <c r="S1967" s="23"/>
      <c r="T1967" s="69"/>
      <c r="U1967" s="291">
        <f t="shared" si="738"/>
        <v>5100</v>
      </c>
      <c r="V1967" s="121">
        <v>2500</v>
      </c>
      <c r="W1967" s="122">
        <f t="shared" si="739"/>
        <v>2600</v>
      </c>
      <c r="X1967" s="122">
        <f t="shared" si="740"/>
        <v>1450</v>
      </c>
      <c r="Y1967" s="122">
        <f t="shared" si="741"/>
        <v>1150</v>
      </c>
      <c r="Z1967" s="122">
        <f t="shared" si="742"/>
        <v>37500</v>
      </c>
      <c r="AA1967" s="122">
        <f t="shared" si="743"/>
        <v>21750</v>
      </c>
      <c r="AB1967" s="123">
        <f t="shared" si="744"/>
        <v>17250</v>
      </c>
    </row>
    <row r="1968" spans="1:28" ht="15.75" thickBot="1" x14ac:dyDescent="0.3">
      <c r="A1968" s="196"/>
      <c r="B1968" s="597">
        <v>42398</v>
      </c>
      <c r="C1968" s="240">
        <v>54156</v>
      </c>
      <c r="D1968" s="577"/>
      <c r="E1968" s="23" t="s">
        <v>873</v>
      </c>
      <c r="F1968" s="23">
        <v>7</v>
      </c>
      <c r="G1968" s="231">
        <v>39662</v>
      </c>
      <c r="H1968" s="23" t="s">
        <v>25</v>
      </c>
      <c r="I1968" s="577">
        <v>0</v>
      </c>
      <c r="J1968" s="23"/>
      <c r="K1968" s="23"/>
      <c r="L1968" s="23"/>
      <c r="M1968" s="69"/>
      <c r="N1968" s="68">
        <v>0</v>
      </c>
      <c r="O1968" s="23"/>
      <c r="P1968" s="23"/>
      <c r="Q1968" s="23"/>
      <c r="R1968" s="23"/>
      <c r="S1968" s="23"/>
      <c r="T1968" s="69">
        <v>2342</v>
      </c>
      <c r="U1968" s="291">
        <f t="shared" si="738"/>
        <v>5666</v>
      </c>
      <c r="V1968" s="121">
        <v>2500</v>
      </c>
      <c r="W1968" s="122">
        <f t="shared" si="739"/>
        <v>3166</v>
      </c>
      <c r="X1968" s="122">
        <f t="shared" si="740"/>
        <v>1733</v>
      </c>
      <c r="Y1968" s="122">
        <f t="shared" si="741"/>
        <v>1433</v>
      </c>
      <c r="Z1968" s="122">
        <f t="shared" si="742"/>
        <v>17500</v>
      </c>
      <c r="AA1968" s="122">
        <f t="shared" si="743"/>
        <v>12131</v>
      </c>
      <c r="AB1968" s="123">
        <f t="shared" si="744"/>
        <v>10031</v>
      </c>
    </row>
    <row r="1969" spans="1:28" ht="15.75" thickBot="1" x14ac:dyDescent="0.3">
      <c r="A1969" s="556"/>
      <c r="B1969" s="551">
        <v>42398</v>
      </c>
      <c r="C1969" s="572">
        <v>54157</v>
      </c>
      <c r="D1969" s="23"/>
      <c r="E1969" s="116" t="s">
        <v>671</v>
      </c>
      <c r="F1969" s="233">
        <v>15</v>
      </c>
      <c r="G1969" s="557">
        <v>76500</v>
      </c>
      <c r="H1969" s="558" t="s">
        <v>672</v>
      </c>
      <c r="I1969" s="68">
        <v>0</v>
      </c>
      <c r="J1969" s="23"/>
      <c r="K1969" s="23"/>
      <c r="L1969" s="23"/>
      <c r="M1969" s="69"/>
      <c r="N1969" s="68"/>
      <c r="O1969" s="23">
        <v>0</v>
      </c>
      <c r="P1969" s="23"/>
      <c r="Q1969" s="23"/>
      <c r="R1969" s="23"/>
      <c r="S1969" s="23"/>
      <c r="T1969" s="69"/>
      <c r="U1969" s="291">
        <f t="shared" si="738"/>
        <v>5100</v>
      </c>
      <c r="V1969" s="121">
        <v>2500</v>
      </c>
      <c r="W1969" s="122">
        <f t="shared" si="739"/>
        <v>2600</v>
      </c>
      <c r="X1969" s="122">
        <f t="shared" si="740"/>
        <v>1450</v>
      </c>
      <c r="Y1969" s="122">
        <f t="shared" si="741"/>
        <v>1150</v>
      </c>
      <c r="Z1969" s="122">
        <f t="shared" si="742"/>
        <v>37500</v>
      </c>
      <c r="AA1969" s="122">
        <f t="shared" si="743"/>
        <v>21750</v>
      </c>
      <c r="AB1969" s="123">
        <f t="shared" si="744"/>
        <v>17250</v>
      </c>
    </row>
    <row r="1970" spans="1:28" ht="15.75" thickBot="1" x14ac:dyDescent="0.3">
      <c r="A1970" s="196"/>
      <c r="B1970" s="597">
        <v>42398</v>
      </c>
      <c r="C1970" s="240">
        <v>54158</v>
      </c>
      <c r="D1970" s="577"/>
      <c r="E1970" s="23" t="s">
        <v>78</v>
      </c>
      <c r="F1970" s="23">
        <v>7</v>
      </c>
      <c r="G1970" s="231">
        <v>39662</v>
      </c>
      <c r="H1970" s="23" t="s">
        <v>25</v>
      </c>
      <c r="I1970" s="577">
        <v>0</v>
      </c>
      <c r="J1970" s="23"/>
      <c r="K1970" s="23"/>
      <c r="L1970" s="23"/>
      <c r="M1970" s="69"/>
      <c r="N1970" s="68">
        <v>0</v>
      </c>
      <c r="O1970" s="23"/>
      <c r="P1970" s="23"/>
      <c r="Q1970" s="23"/>
      <c r="R1970" s="23"/>
      <c r="S1970" s="23"/>
      <c r="T1970" s="69">
        <v>2343</v>
      </c>
      <c r="U1970" s="291">
        <f t="shared" si="738"/>
        <v>5666</v>
      </c>
      <c r="V1970" s="121">
        <v>2500</v>
      </c>
      <c r="W1970" s="122">
        <f t="shared" si="739"/>
        <v>3166</v>
      </c>
      <c r="X1970" s="122">
        <f t="shared" si="740"/>
        <v>1733</v>
      </c>
      <c r="Y1970" s="122">
        <f t="shared" si="741"/>
        <v>1433</v>
      </c>
      <c r="Z1970" s="122">
        <f t="shared" si="742"/>
        <v>17500</v>
      </c>
      <c r="AA1970" s="122">
        <f t="shared" si="743"/>
        <v>12131</v>
      </c>
      <c r="AB1970" s="123">
        <f t="shared" si="744"/>
        <v>10031</v>
      </c>
    </row>
    <row r="1971" spans="1:28" ht="15.75" thickBot="1" x14ac:dyDescent="0.3">
      <c r="A1971" s="196"/>
      <c r="B1971" s="597">
        <v>42398</v>
      </c>
      <c r="C1971" s="240">
        <v>54159</v>
      </c>
      <c r="D1971" s="577"/>
      <c r="E1971" s="23" t="s">
        <v>929</v>
      </c>
      <c r="F1971" s="23">
        <v>15</v>
      </c>
      <c r="G1971" s="231">
        <v>85000</v>
      </c>
      <c r="H1971" s="23" t="s">
        <v>25</v>
      </c>
      <c r="I1971" s="577">
        <v>0</v>
      </c>
      <c r="J1971" s="23"/>
      <c r="K1971" s="23"/>
      <c r="L1971" s="23"/>
      <c r="M1971" s="69"/>
      <c r="N1971" s="68"/>
      <c r="O1971" s="23">
        <v>0</v>
      </c>
      <c r="P1971" s="23"/>
      <c r="Q1971" s="23"/>
      <c r="R1971" s="23"/>
      <c r="S1971" s="23"/>
      <c r="T1971" s="69">
        <v>2344</v>
      </c>
      <c r="U1971" s="291">
        <f t="shared" si="738"/>
        <v>5666.666666666667</v>
      </c>
      <c r="V1971" s="121">
        <v>2500</v>
      </c>
      <c r="W1971" s="122">
        <f t="shared" si="739"/>
        <v>3166.666666666667</v>
      </c>
      <c r="X1971" s="122">
        <f t="shared" si="740"/>
        <v>1733.3333333333335</v>
      </c>
      <c r="Y1971" s="122">
        <f t="shared" si="741"/>
        <v>1433.3333333333335</v>
      </c>
      <c r="Z1971" s="122">
        <f t="shared" si="742"/>
        <v>37500</v>
      </c>
      <c r="AA1971" s="122">
        <f t="shared" si="743"/>
        <v>26000.000000000004</v>
      </c>
      <c r="AB1971" s="123">
        <f t="shared" si="744"/>
        <v>21500.000000000004</v>
      </c>
    </row>
    <row r="1972" spans="1:28" x14ac:dyDescent="0.25">
      <c r="A1972" s="556"/>
      <c r="B1972" s="551">
        <v>42398</v>
      </c>
      <c r="C1972" s="233">
        <v>54160</v>
      </c>
      <c r="D1972" s="23"/>
      <c r="E1972" s="116" t="s">
        <v>930</v>
      </c>
      <c r="F1972" s="116">
        <v>14</v>
      </c>
      <c r="G1972" s="557"/>
      <c r="H1972" s="558" t="s">
        <v>931</v>
      </c>
      <c r="I1972" s="68">
        <v>0</v>
      </c>
      <c r="J1972" s="23"/>
      <c r="K1972" s="23"/>
      <c r="L1972" s="23"/>
      <c r="M1972" s="69"/>
      <c r="N1972" s="68">
        <v>0</v>
      </c>
      <c r="O1972" s="23"/>
      <c r="P1972" s="23"/>
      <c r="Q1972" s="23"/>
      <c r="R1972" s="23"/>
      <c r="S1972" s="23"/>
      <c r="T1972" s="69"/>
    </row>
    <row r="1973" spans="1:28" ht="15.75" thickBot="1" x14ac:dyDescent="0.3">
      <c r="A1973" s="196"/>
      <c r="B1973" s="597">
        <v>42398</v>
      </c>
      <c r="C1973" s="240">
        <v>54161</v>
      </c>
      <c r="D1973" s="577"/>
      <c r="E1973" s="23" t="s">
        <v>148</v>
      </c>
      <c r="F1973" s="23">
        <v>15</v>
      </c>
      <c r="G1973" s="231">
        <v>85000</v>
      </c>
      <c r="H1973" s="23" t="s">
        <v>25</v>
      </c>
      <c r="I1973" s="577">
        <v>0</v>
      </c>
      <c r="J1973" s="23"/>
      <c r="K1973" s="23"/>
      <c r="L1973" s="23"/>
      <c r="M1973" s="69"/>
      <c r="N1973" s="68"/>
      <c r="O1973" s="23">
        <v>0</v>
      </c>
      <c r="P1973" s="23"/>
      <c r="Q1973" s="23"/>
      <c r="R1973" s="23"/>
      <c r="S1973" s="23"/>
      <c r="T1973" s="69">
        <v>2345</v>
      </c>
      <c r="U1973" s="291">
        <f t="shared" ref="U1973" si="745">+G1973/F1973</f>
        <v>5666.666666666667</v>
      </c>
      <c r="V1973" s="121">
        <v>2500</v>
      </c>
      <c r="W1973" s="122">
        <f t="shared" ref="W1973:W2004" si="746">+U1973-V1973</f>
        <v>3166.666666666667</v>
      </c>
      <c r="X1973" s="122">
        <f t="shared" ref="X1973:X2011" si="747">+W1973-Y1973</f>
        <v>1733.3333333333335</v>
      </c>
      <c r="Y1973" s="122">
        <f t="shared" ref="Y1973:Y1988" si="748">(U1973-5000)/2+1100</f>
        <v>1433.3333333333335</v>
      </c>
      <c r="Z1973" s="122">
        <f t="shared" ref="Z1973:Z2004" si="749">+V1973*F1973</f>
        <v>37500</v>
      </c>
      <c r="AA1973" s="122">
        <f t="shared" ref="AA1973:AA2004" si="750">+X1973*F1973</f>
        <v>26000.000000000004</v>
      </c>
      <c r="AB1973" s="123">
        <f t="shared" ref="AB1973:AB2004" si="751">+Y1973*F1973</f>
        <v>21500.000000000004</v>
      </c>
    </row>
    <row r="1974" spans="1:28" ht="15.75" thickBot="1" x14ac:dyDescent="0.3">
      <c r="A1974" s="556"/>
      <c r="B1974" s="551">
        <v>42398</v>
      </c>
      <c r="C1974" s="572">
        <v>54162</v>
      </c>
      <c r="D1974" s="23"/>
      <c r="E1974" s="116" t="s">
        <v>848</v>
      </c>
      <c r="F1974" s="116">
        <v>15</v>
      </c>
      <c r="G1974" s="557">
        <v>79275</v>
      </c>
      <c r="H1974" s="558" t="s">
        <v>402</v>
      </c>
      <c r="I1974" s="68">
        <v>0</v>
      </c>
      <c r="J1974" s="23"/>
      <c r="K1974" s="23"/>
      <c r="L1974" s="23"/>
      <c r="M1974" s="69"/>
      <c r="N1974" s="68">
        <v>0</v>
      </c>
      <c r="O1974" s="23"/>
      <c r="P1974" s="23"/>
      <c r="Q1974" s="23"/>
      <c r="R1974" s="23"/>
      <c r="S1974" s="23"/>
      <c r="T1974" s="69"/>
      <c r="U1974" s="291">
        <f t="shared" ref="U1974:U1990" si="752">+G1974/F1974</f>
        <v>5285</v>
      </c>
      <c r="V1974" s="121">
        <v>2500</v>
      </c>
      <c r="W1974" s="122">
        <f t="shared" si="746"/>
        <v>2785</v>
      </c>
      <c r="X1974" s="122">
        <f t="shared" si="747"/>
        <v>1542.5</v>
      </c>
      <c r="Y1974" s="122">
        <f t="shared" si="748"/>
        <v>1242.5</v>
      </c>
      <c r="Z1974" s="122">
        <f t="shared" si="749"/>
        <v>37500</v>
      </c>
      <c r="AA1974" s="122">
        <f t="shared" si="750"/>
        <v>23137.5</v>
      </c>
      <c r="AB1974" s="123">
        <f t="shared" si="751"/>
        <v>18637.5</v>
      </c>
    </row>
    <row r="1975" spans="1:28" ht="15.75" thickBot="1" x14ac:dyDescent="0.3">
      <c r="A1975" s="196"/>
      <c r="B1975" s="597">
        <v>42398</v>
      </c>
      <c r="C1975" s="240">
        <v>54163</v>
      </c>
      <c r="D1975" s="577"/>
      <c r="E1975" s="23" t="s">
        <v>62</v>
      </c>
      <c r="F1975" s="23">
        <v>7</v>
      </c>
      <c r="G1975" s="231">
        <v>39662</v>
      </c>
      <c r="H1975" s="23" t="s">
        <v>25</v>
      </c>
      <c r="I1975" s="577">
        <v>0</v>
      </c>
      <c r="J1975" s="23"/>
      <c r="K1975" s="23"/>
      <c r="L1975" s="23"/>
      <c r="M1975" s="69"/>
      <c r="N1975" s="68"/>
      <c r="O1975" s="23">
        <v>0</v>
      </c>
      <c r="P1975" s="23"/>
      <c r="Q1975" s="23"/>
      <c r="R1975" s="23"/>
      <c r="S1975" s="23"/>
      <c r="T1975" s="69">
        <v>2348</v>
      </c>
      <c r="U1975" s="291">
        <f t="shared" si="752"/>
        <v>5666</v>
      </c>
      <c r="V1975" s="121">
        <v>2500</v>
      </c>
      <c r="W1975" s="122">
        <f t="shared" si="746"/>
        <v>3166</v>
      </c>
      <c r="X1975" s="122">
        <f t="shared" si="747"/>
        <v>1733</v>
      </c>
      <c r="Y1975" s="122">
        <f t="shared" si="748"/>
        <v>1433</v>
      </c>
      <c r="Z1975" s="122">
        <f t="shared" si="749"/>
        <v>17500</v>
      </c>
      <c r="AA1975" s="122">
        <f t="shared" si="750"/>
        <v>12131</v>
      </c>
      <c r="AB1975" s="123">
        <f t="shared" si="751"/>
        <v>10031</v>
      </c>
    </row>
    <row r="1976" spans="1:28" ht="15.75" thickBot="1" x14ac:dyDescent="0.3">
      <c r="A1976" s="556"/>
      <c r="B1976" s="551">
        <v>42398</v>
      </c>
      <c r="C1976" s="572">
        <v>54164</v>
      </c>
      <c r="D1976" s="23"/>
      <c r="E1976" s="116" t="s">
        <v>591</v>
      </c>
      <c r="F1976" s="233">
        <v>15</v>
      </c>
      <c r="G1976" s="557">
        <v>76500</v>
      </c>
      <c r="H1976" s="558" t="s">
        <v>672</v>
      </c>
      <c r="I1976" s="68">
        <v>0</v>
      </c>
      <c r="J1976" s="23"/>
      <c r="K1976" s="23"/>
      <c r="L1976" s="23"/>
      <c r="M1976" s="69"/>
      <c r="N1976" s="68">
        <v>0</v>
      </c>
      <c r="O1976" s="23"/>
      <c r="P1976" s="23"/>
      <c r="Q1976" s="23"/>
      <c r="R1976" s="23"/>
      <c r="S1976" s="23"/>
      <c r="T1976" s="69"/>
      <c r="U1976" s="291">
        <f t="shared" si="752"/>
        <v>5100</v>
      </c>
      <c r="V1976" s="121">
        <v>2500</v>
      </c>
      <c r="W1976" s="122">
        <f t="shared" si="746"/>
        <v>2600</v>
      </c>
      <c r="X1976" s="122">
        <f t="shared" si="747"/>
        <v>1450</v>
      </c>
      <c r="Y1976" s="122">
        <f t="shared" si="748"/>
        <v>1150</v>
      </c>
      <c r="Z1976" s="122">
        <f t="shared" si="749"/>
        <v>37500</v>
      </c>
      <c r="AA1976" s="122">
        <f t="shared" si="750"/>
        <v>21750</v>
      </c>
      <c r="AB1976" s="123">
        <f t="shared" si="751"/>
        <v>17250</v>
      </c>
    </row>
    <row r="1977" spans="1:28" ht="15.75" thickBot="1" x14ac:dyDescent="0.3">
      <c r="A1977" s="196"/>
      <c r="B1977" s="597">
        <v>42398</v>
      </c>
      <c r="C1977" s="240">
        <v>54165</v>
      </c>
      <c r="D1977" s="577"/>
      <c r="E1977" s="23" t="s">
        <v>916</v>
      </c>
      <c r="F1977" s="23">
        <v>15</v>
      </c>
      <c r="G1977" s="231">
        <v>85000</v>
      </c>
      <c r="H1977" s="23" t="s">
        <v>25</v>
      </c>
      <c r="I1977" s="577">
        <v>0</v>
      </c>
      <c r="J1977" s="23"/>
      <c r="K1977" s="23"/>
      <c r="L1977" s="23"/>
      <c r="M1977" s="69"/>
      <c r="N1977" s="68"/>
      <c r="O1977" s="23">
        <v>0</v>
      </c>
      <c r="P1977" s="23"/>
      <c r="Q1977" s="23"/>
      <c r="R1977" s="23"/>
      <c r="S1977" s="23"/>
      <c r="T1977" s="69">
        <v>2346</v>
      </c>
      <c r="U1977" s="291">
        <f t="shared" si="752"/>
        <v>5666.666666666667</v>
      </c>
      <c r="V1977" s="121">
        <v>2500</v>
      </c>
      <c r="W1977" s="122">
        <f t="shared" si="746"/>
        <v>3166.666666666667</v>
      </c>
      <c r="X1977" s="122">
        <f t="shared" si="747"/>
        <v>1733.3333333333335</v>
      </c>
      <c r="Y1977" s="122">
        <f t="shared" si="748"/>
        <v>1433.3333333333335</v>
      </c>
      <c r="Z1977" s="122">
        <f t="shared" si="749"/>
        <v>37500</v>
      </c>
      <c r="AA1977" s="122">
        <f t="shared" si="750"/>
        <v>26000.000000000004</v>
      </c>
      <c r="AB1977" s="123">
        <f t="shared" si="751"/>
        <v>21500.000000000004</v>
      </c>
    </row>
    <row r="1978" spans="1:28" ht="15.75" thickBot="1" x14ac:dyDescent="0.3">
      <c r="A1978" s="196"/>
      <c r="B1978" s="597">
        <v>42398</v>
      </c>
      <c r="C1978" s="240">
        <v>54166</v>
      </c>
      <c r="D1978" s="577"/>
      <c r="E1978" s="23" t="s">
        <v>71</v>
      </c>
      <c r="F1978" s="23">
        <v>7</v>
      </c>
      <c r="G1978" s="231">
        <v>39662</v>
      </c>
      <c r="H1978" s="23" t="s">
        <v>25</v>
      </c>
      <c r="I1978" s="577">
        <v>0</v>
      </c>
      <c r="J1978" s="23"/>
      <c r="K1978" s="23"/>
      <c r="L1978" s="23"/>
      <c r="M1978" s="69"/>
      <c r="N1978" s="68"/>
      <c r="O1978" s="23">
        <v>0</v>
      </c>
      <c r="P1978" s="23"/>
      <c r="Q1978" s="23"/>
      <c r="R1978" s="23"/>
      <c r="S1978" s="23"/>
      <c r="T1978" s="69">
        <v>2347</v>
      </c>
      <c r="U1978" s="291">
        <f t="shared" si="752"/>
        <v>5666</v>
      </c>
      <c r="V1978" s="121">
        <v>2500</v>
      </c>
      <c r="W1978" s="122">
        <f t="shared" si="746"/>
        <v>3166</v>
      </c>
      <c r="X1978" s="122">
        <f t="shared" si="747"/>
        <v>1733</v>
      </c>
      <c r="Y1978" s="122">
        <f t="shared" si="748"/>
        <v>1433</v>
      </c>
      <c r="Z1978" s="122">
        <f t="shared" si="749"/>
        <v>17500</v>
      </c>
      <c r="AA1978" s="122">
        <f t="shared" si="750"/>
        <v>12131</v>
      </c>
      <c r="AB1978" s="123">
        <f t="shared" si="751"/>
        <v>10031</v>
      </c>
    </row>
    <row r="1979" spans="1:28" ht="15.75" thickBot="1" x14ac:dyDescent="0.3">
      <c r="A1979" s="196"/>
      <c r="B1979" s="597">
        <v>42398</v>
      </c>
      <c r="C1979" s="240">
        <v>54167</v>
      </c>
      <c r="D1979" s="577"/>
      <c r="E1979" s="23" t="s">
        <v>559</v>
      </c>
      <c r="F1979" s="23">
        <v>15</v>
      </c>
      <c r="G1979" s="231">
        <v>85000</v>
      </c>
      <c r="H1979" s="23" t="s">
        <v>25</v>
      </c>
      <c r="I1979" s="577">
        <v>0</v>
      </c>
      <c r="J1979" s="23"/>
      <c r="K1979" s="23"/>
      <c r="L1979" s="23"/>
      <c r="M1979" s="69"/>
      <c r="N1979" s="68">
        <v>0</v>
      </c>
      <c r="O1979" s="23"/>
      <c r="P1979" s="23"/>
      <c r="Q1979" s="23"/>
      <c r="R1979" s="23"/>
      <c r="S1979" s="23"/>
      <c r="T1979" s="69">
        <v>2349</v>
      </c>
      <c r="U1979" s="291">
        <f t="shared" si="752"/>
        <v>5666.666666666667</v>
      </c>
      <c r="V1979" s="121">
        <v>2500</v>
      </c>
      <c r="W1979" s="122">
        <f t="shared" si="746"/>
        <v>3166.666666666667</v>
      </c>
      <c r="X1979" s="122">
        <f t="shared" si="747"/>
        <v>1733.3333333333335</v>
      </c>
      <c r="Y1979" s="122">
        <f t="shared" si="748"/>
        <v>1433.3333333333335</v>
      </c>
      <c r="Z1979" s="122">
        <f t="shared" si="749"/>
        <v>37500</v>
      </c>
      <c r="AA1979" s="122">
        <f t="shared" si="750"/>
        <v>26000.000000000004</v>
      </c>
      <c r="AB1979" s="123">
        <f t="shared" si="751"/>
        <v>21500.000000000004</v>
      </c>
    </row>
    <row r="1980" spans="1:28" ht="15.75" thickBot="1" x14ac:dyDescent="0.3">
      <c r="A1980" s="196"/>
      <c r="B1980" s="597">
        <v>42398</v>
      </c>
      <c r="C1980" s="240">
        <v>54168</v>
      </c>
      <c r="D1980" s="577"/>
      <c r="E1980" s="23" t="s">
        <v>932</v>
      </c>
      <c r="F1980" s="23">
        <v>7</v>
      </c>
      <c r="G1980" s="231">
        <v>39662</v>
      </c>
      <c r="H1980" s="23" t="s">
        <v>25</v>
      </c>
      <c r="I1980" s="577">
        <v>0</v>
      </c>
      <c r="J1980" s="23"/>
      <c r="K1980" s="23"/>
      <c r="L1980" s="23"/>
      <c r="M1980" s="69"/>
      <c r="N1980" s="68"/>
      <c r="O1980" s="23">
        <v>0</v>
      </c>
      <c r="P1980" s="23"/>
      <c r="Q1980" s="23"/>
      <c r="R1980" s="23"/>
      <c r="S1980" s="23"/>
      <c r="T1980" s="69">
        <v>2350</v>
      </c>
      <c r="U1980" s="291">
        <f t="shared" si="752"/>
        <v>5666</v>
      </c>
      <c r="V1980" s="121">
        <v>2500</v>
      </c>
      <c r="W1980" s="122">
        <f t="shared" si="746"/>
        <v>3166</v>
      </c>
      <c r="X1980" s="122">
        <f t="shared" si="747"/>
        <v>1733</v>
      </c>
      <c r="Y1980" s="122">
        <f t="shared" si="748"/>
        <v>1433</v>
      </c>
      <c r="Z1980" s="122">
        <f t="shared" si="749"/>
        <v>17500</v>
      </c>
      <c r="AA1980" s="122">
        <f t="shared" si="750"/>
        <v>12131</v>
      </c>
      <c r="AB1980" s="123">
        <f t="shared" si="751"/>
        <v>10031</v>
      </c>
    </row>
    <row r="1981" spans="1:28" ht="15.75" thickBot="1" x14ac:dyDescent="0.3">
      <c r="A1981" s="556"/>
      <c r="B1981" s="551">
        <v>42398</v>
      </c>
      <c r="C1981" s="572">
        <v>54169</v>
      </c>
      <c r="D1981" s="23"/>
      <c r="E1981" s="116" t="s">
        <v>814</v>
      </c>
      <c r="F1981" s="233">
        <v>15</v>
      </c>
      <c r="G1981" s="557">
        <v>76500</v>
      </c>
      <c r="H1981" s="558" t="s">
        <v>672</v>
      </c>
      <c r="I1981" s="68">
        <v>0</v>
      </c>
      <c r="J1981" s="23"/>
      <c r="K1981" s="23"/>
      <c r="L1981" s="23"/>
      <c r="M1981" s="69"/>
      <c r="N1981" s="68">
        <v>0</v>
      </c>
      <c r="O1981" s="23"/>
      <c r="P1981" s="23"/>
      <c r="Q1981" s="23"/>
      <c r="R1981" s="23"/>
      <c r="S1981" s="23"/>
      <c r="T1981" s="69"/>
      <c r="U1981" s="291">
        <f t="shared" si="752"/>
        <v>5100</v>
      </c>
      <c r="V1981" s="121">
        <v>2500</v>
      </c>
      <c r="W1981" s="122">
        <f t="shared" si="746"/>
        <v>2600</v>
      </c>
      <c r="X1981" s="122">
        <f t="shared" si="747"/>
        <v>1450</v>
      </c>
      <c r="Y1981" s="122">
        <f t="shared" si="748"/>
        <v>1150</v>
      </c>
      <c r="Z1981" s="122">
        <f t="shared" si="749"/>
        <v>37500</v>
      </c>
      <c r="AA1981" s="122">
        <f t="shared" si="750"/>
        <v>21750</v>
      </c>
      <c r="AB1981" s="123">
        <f t="shared" si="751"/>
        <v>17250</v>
      </c>
    </row>
    <row r="1982" spans="1:28" ht="15.75" thickBot="1" x14ac:dyDescent="0.3">
      <c r="A1982" s="196"/>
      <c r="B1982" s="597">
        <v>42398</v>
      </c>
      <c r="C1982" s="240">
        <v>54170</v>
      </c>
      <c r="D1982" s="577"/>
      <c r="E1982" s="23" t="s">
        <v>67</v>
      </c>
      <c r="F1982" s="23">
        <v>15</v>
      </c>
      <c r="G1982" s="231">
        <v>85000</v>
      </c>
      <c r="H1982" s="23" t="s">
        <v>25</v>
      </c>
      <c r="I1982" s="577">
        <v>0</v>
      </c>
      <c r="J1982" s="23"/>
      <c r="K1982" s="23"/>
      <c r="L1982" s="23"/>
      <c r="M1982" s="69"/>
      <c r="N1982" s="68">
        <v>0</v>
      </c>
      <c r="O1982" s="23"/>
      <c r="P1982" s="23"/>
      <c r="Q1982" s="23"/>
      <c r="R1982" s="23"/>
      <c r="S1982" s="23"/>
      <c r="T1982" s="69">
        <v>3001</v>
      </c>
      <c r="U1982" s="291">
        <f t="shared" si="752"/>
        <v>5666.666666666667</v>
      </c>
      <c r="V1982" s="121">
        <v>2500</v>
      </c>
      <c r="W1982" s="122">
        <f t="shared" si="746"/>
        <v>3166.666666666667</v>
      </c>
      <c r="X1982" s="122">
        <f t="shared" si="747"/>
        <v>1733.3333333333335</v>
      </c>
      <c r="Y1982" s="122">
        <f t="shared" si="748"/>
        <v>1433.3333333333335</v>
      </c>
      <c r="Z1982" s="122">
        <f t="shared" si="749"/>
        <v>37500</v>
      </c>
      <c r="AA1982" s="122">
        <f t="shared" si="750"/>
        <v>26000.000000000004</v>
      </c>
      <c r="AB1982" s="123">
        <f t="shared" si="751"/>
        <v>21500.000000000004</v>
      </c>
    </row>
    <row r="1983" spans="1:28" ht="15.75" thickBot="1" x14ac:dyDescent="0.3">
      <c r="A1983" s="196"/>
      <c r="B1983" s="597">
        <v>42398</v>
      </c>
      <c r="C1983" s="240">
        <v>54171</v>
      </c>
      <c r="D1983" s="577"/>
      <c r="E1983" s="23" t="s">
        <v>478</v>
      </c>
      <c r="F1983" s="23">
        <v>15</v>
      </c>
      <c r="G1983" s="231">
        <v>85000</v>
      </c>
      <c r="H1983" s="23" t="s">
        <v>25</v>
      </c>
      <c r="I1983" s="577">
        <v>0</v>
      </c>
      <c r="J1983" s="23"/>
      <c r="K1983" s="23"/>
      <c r="L1983" s="23"/>
      <c r="M1983" s="69"/>
      <c r="N1983" s="68"/>
      <c r="O1983" s="23">
        <v>0</v>
      </c>
      <c r="P1983" s="23"/>
      <c r="Q1983" s="23"/>
      <c r="R1983" s="23"/>
      <c r="S1983" s="23"/>
      <c r="T1983" s="69">
        <v>3002</v>
      </c>
      <c r="U1983" s="291">
        <f t="shared" si="752"/>
        <v>5666.666666666667</v>
      </c>
      <c r="V1983" s="121">
        <v>2500</v>
      </c>
      <c r="W1983" s="122">
        <f t="shared" si="746"/>
        <v>3166.666666666667</v>
      </c>
      <c r="X1983" s="122">
        <f t="shared" si="747"/>
        <v>1733.3333333333335</v>
      </c>
      <c r="Y1983" s="122">
        <f t="shared" si="748"/>
        <v>1433.3333333333335</v>
      </c>
      <c r="Z1983" s="122">
        <f t="shared" si="749"/>
        <v>37500</v>
      </c>
      <c r="AA1983" s="122">
        <f t="shared" si="750"/>
        <v>26000.000000000004</v>
      </c>
      <c r="AB1983" s="123">
        <f t="shared" si="751"/>
        <v>21500.000000000004</v>
      </c>
    </row>
    <row r="1984" spans="1:28" ht="15.75" thickBot="1" x14ac:dyDescent="0.3">
      <c r="A1984" s="196"/>
      <c r="B1984" s="597">
        <v>42398</v>
      </c>
      <c r="C1984" s="240">
        <v>54172</v>
      </c>
      <c r="D1984" s="577"/>
      <c r="E1984" s="23" t="s">
        <v>111</v>
      </c>
      <c r="F1984" s="23">
        <v>15</v>
      </c>
      <c r="G1984" s="231">
        <v>85000</v>
      </c>
      <c r="H1984" s="23" t="s">
        <v>25</v>
      </c>
      <c r="I1984" s="577">
        <v>0</v>
      </c>
      <c r="J1984" s="23"/>
      <c r="K1984" s="23"/>
      <c r="L1984" s="23"/>
      <c r="M1984" s="69"/>
      <c r="N1984" s="68"/>
      <c r="O1984" s="23">
        <v>0</v>
      </c>
      <c r="P1984" s="23"/>
      <c r="Q1984" s="23"/>
      <c r="R1984" s="23"/>
      <c r="S1984" s="23"/>
      <c r="T1984" s="69">
        <v>3003</v>
      </c>
      <c r="U1984" s="291">
        <f t="shared" si="752"/>
        <v>5666.666666666667</v>
      </c>
      <c r="V1984" s="121">
        <v>2500</v>
      </c>
      <c r="W1984" s="122">
        <f t="shared" si="746"/>
        <v>3166.666666666667</v>
      </c>
      <c r="X1984" s="122">
        <f t="shared" si="747"/>
        <v>1733.3333333333335</v>
      </c>
      <c r="Y1984" s="122">
        <f t="shared" si="748"/>
        <v>1433.3333333333335</v>
      </c>
      <c r="Z1984" s="122">
        <f t="shared" si="749"/>
        <v>37500</v>
      </c>
      <c r="AA1984" s="122">
        <f t="shared" si="750"/>
        <v>26000.000000000004</v>
      </c>
      <c r="AB1984" s="123">
        <f t="shared" si="751"/>
        <v>21500.000000000004</v>
      </c>
    </row>
    <row r="1985" spans="1:28" ht="15.75" thickBot="1" x14ac:dyDescent="0.3">
      <c r="A1985" s="311"/>
      <c r="B1985" s="362">
        <v>42398</v>
      </c>
      <c r="C1985" s="572">
        <v>54173</v>
      </c>
      <c r="D1985" s="23"/>
      <c r="E1985" s="32" t="s">
        <v>848</v>
      </c>
      <c r="F1985" s="32">
        <v>15</v>
      </c>
      <c r="G1985" s="234">
        <v>79275</v>
      </c>
      <c r="H1985" s="77" t="s">
        <v>402</v>
      </c>
      <c r="I1985" s="68">
        <v>0</v>
      </c>
      <c r="J1985" s="23"/>
      <c r="K1985" s="23"/>
      <c r="L1985" s="23"/>
      <c r="M1985" s="69"/>
      <c r="N1985" s="68">
        <v>0</v>
      </c>
      <c r="O1985" s="23"/>
      <c r="P1985" s="23"/>
      <c r="Q1985" s="23"/>
      <c r="R1985" s="23"/>
      <c r="S1985" s="23"/>
      <c r="T1985" s="69"/>
      <c r="U1985" s="291">
        <f t="shared" si="752"/>
        <v>5285</v>
      </c>
      <c r="V1985" s="121">
        <v>2500</v>
      </c>
      <c r="W1985" s="122">
        <f t="shared" si="746"/>
        <v>2785</v>
      </c>
      <c r="X1985" s="122">
        <f t="shared" si="747"/>
        <v>1542.5</v>
      </c>
      <c r="Y1985" s="122">
        <f t="shared" si="748"/>
        <v>1242.5</v>
      </c>
      <c r="Z1985" s="122">
        <f t="shared" si="749"/>
        <v>37500</v>
      </c>
      <c r="AA1985" s="122">
        <f t="shared" si="750"/>
        <v>23137.5</v>
      </c>
      <c r="AB1985" s="123">
        <f t="shared" si="751"/>
        <v>18637.5</v>
      </c>
    </row>
    <row r="1986" spans="1:28" ht="15.75" thickBot="1" x14ac:dyDescent="0.3">
      <c r="A1986" s="339"/>
      <c r="B1986" s="551">
        <v>42398</v>
      </c>
      <c r="C1986" s="544">
        <v>54174</v>
      </c>
      <c r="D1986" s="23"/>
      <c r="E1986" s="94" t="s">
        <v>825</v>
      </c>
      <c r="F1986" s="94">
        <v>15</v>
      </c>
      <c r="G1986" s="232">
        <v>79275</v>
      </c>
      <c r="H1986" s="106" t="s">
        <v>402</v>
      </c>
      <c r="I1986" s="68">
        <v>0</v>
      </c>
      <c r="J1986" s="23"/>
      <c r="K1986" s="23"/>
      <c r="L1986" s="23"/>
      <c r="M1986" s="69"/>
      <c r="N1986" s="68">
        <v>0</v>
      </c>
      <c r="O1986" s="23"/>
      <c r="P1986" s="23"/>
      <c r="Q1986" s="23"/>
      <c r="R1986" s="23"/>
      <c r="S1986" s="23"/>
      <c r="T1986" s="69"/>
      <c r="U1986" s="291">
        <f t="shared" si="752"/>
        <v>5285</v>
      </c>
      <c r="V1986" s="121">
        <v>2500</v>
      </c>
      <c r="W1986" s="122">
        <f t="shared" si="746"/>
        <v>2785</v>
      </c>
      <c r="X1986" s="122">
        <f t="shared" si="747"/>
        <v>1542.5</v>
      </c>
      <c r="Y1986" s="122">
        <f t="shared" si="748"/>
        <v>1242.5</v>
      </c>
      <c r="Z1986" s="122">
        <f t="shared" si="749"/>
        <v>37500</v>
      </c>
      <c r="AA1986" s="122">
        <f t="shared" si="750"/>
        <v>23137.5</v>
      </c>
      <c r="AB1986" s="123">
        <f t="shared" si="751"/>
        <v>18637.5</v>
      </c>
    </row>
    <row r="1987" spans="1:28" ht="15.75" thickBot="1" x14ac:dyDescent="0.3">
      <c r="A1987" s="196"/>
      <c r="B1987" s="597">
        <v>42398</v>
      </c>
      <c r="C1987" s="240">
        <v>54175</v>
      </c>
      <c r="D1987" s="577"/>
      <c r="E1987" s="23" t="s">
        <v>63</v>
      </c>
      <c r="F1987" s="23">
        <v>7</v>
      </c>
      <c r="G1987" s="231">
        <v>39662</v>
      </c>
      <c r="H1987" s="23" t="s">
        <v>25</v>
      </c>
      <c r="I1987" s="577">
        <v>0</v>
      </c>
      <c r="J1987" s="23"/>
      <c r="K1987" s="23"/>
      <c r="L1987" s="23"/>
      <c r="M1987" s="69"/>
      <c r="N1987" s="68">
        <v>0</v>
      </c>
      <c r="O1987" s="23"/>
      <c r="P1987" s="23"/>
      <c r="Q1987" s="23"/>
      <c r="R1987" s="23"/>
      <c r="S1987" s="23"/>
      <c r="T1987" s="69">
        <v>3004</v>
      </c>
      <c r="U1987" s="291">
        <f t="shared" si="752"/>
        <v>5666</v>
      </c>
      <c r="V1987" s="121">
        <v>2500</v>
      </c>
      <c r="W1987" s="122">
        <f t="shared" si="746"/>
        <v>3166</v>
      </c>
      <c r="X1987" s="122">
        <f t="shared" si="747"/>
        <v>1733</v>
      </c>
      <c r="Y1987" s="122">
        <f t="shared" si="748"/>
        <v>1433</v>
      </c>
      <c r="Z1987" s="122">
        <f t="shared" si="749"/>
        <v>17500</v>
      </c>
      <c r="AA1987" s="122">
        <f t="shared" si="750"/>
        <v>12131</v>
      </c>
      <c r="AB1987" s="123">
        <f t="shared" si="751"/>
        <v>10031</v>
      </c>
    </row>
    <row r="1988" spans="1:28" ht="15.75" thickBot="1" x14ac:dyDescent="0.3">
      <c r="A1988" s="196"/>
      <c r="B1988" s="597">
        <v>42398</v>
      </c>
      <c r="C1988" s="240">
        <v>54176</v>
      </c>
      <c r="D1988" s="577"/>
      <c r="E1988" s="23" t="s">
        <v>851</v>
      </c>
      <c r="F1988" s="23">
        <v>7</v>
      </c>
      <c r="G1988" s="231">
        <v>39662</v>
      </c>
      <c r="H1988" s="23" t="s">
        <v>25</v>
      </c>
      <c r="I1988" s="577">
        <v>0</v>
      </c>
      <c r="J1988" s="23"/>
      <c r="K1988" s="23"/>
      <c r="L1988" s="23"/>
      <c r="M1988" s="69"/>
      <c r="N1988" s="68"/>
      <c r="O1988" s="23">
        <v>0</v>
      </c>
      <c r="P1988" s="23"/>
      <c r="Q1988" s="23"/>
      <c r="R1988" s="23"/>
      <c r="S1988" s="23"/>
      <c r="T1988" s="69">
        <v>3005</v>
      </c>
      <c r="U1988" s="291">
        <f t="shared" si="752"/>
        <v>5666</v>
      </c>
      <c r="V1988" s="121">
        <v>2500</v>
      </c>
      <c r="W1988" s="122">
        <f t="shared" si="746"/>
        <v>3166</v>
      </c>
      <c r="X1988" s="122">
        <f t="shared" si="747"/>
        <v>1733</v>
      </c>
      <c r="Y1988" s="122">
        <f t="shared" si="748"/>
        <v>1433</v>
      </c>
      <c r="Z1988" s="122">
        <f t="shared" si="749"/>
        <v>17500</v>
      </c>
      <c r="AA1988" s="122">
        <f t="shared" si="750"/>
        <v>12131</v>
      </c>
      <c r="AB1988" s="123">
        <f t="shared" si="751"/>
        <v>10031</v>
      </c>
    </row>
    <row r="1989" spans="1:28" ht="15.75" thickBot="1" x14ac:dyDescent="0.3">
      <c r="A1989" s="311"/>
      <c r="B1989" s="362">
        <v>42398</v>
      </c>
      <c r="C1989" s="350">
        <v>54177</v>
      </c>
      <c r="D1989" s="577"/>
      <c r="E1989" s="32" t="s">
        <v>834</v>
      </c>
      <c r="F1989" s="32">
        <v>7</v>
      </c>
      <c r="G1989" s="234">
        <v>42700</v>
      </c>
      <c r="H1989" s="32" t="s">
        <v>839</v>
      </c>
      <c r="I1989" s="577"/>
      <c r="J1989" s="23">
        <v>0</v>
      </c>
      <c r="K1989" s="23"/>
      <c r="L1989" s="23"/>
      <c r="M1989" s="69"/>
      <c r="N1989" s="68">
        <v>0</v>
      </c>
      <c r="O1989" s="23"/>
      <c r="P1989" s="23"/>
      <c r="Q1989" s="23"/>
      <c r="R1989" s="23"/>
      <c r="S1989" s="23"/>
      <c r="T1989" s="69"/>
      <c r="U1989" s="291">
        <f t="shared" si="752"/>
        <v>6100</v>
      </c>
      <c r="V1989" s="121">
        <v>2500</v>
      </c>
      <c r="W1989" s="122">
        <f t="shared" si="746"/>
        <v>3600</v>
      </c>
      <c r="X1989" s="122">
        <f t="shared" si="747"/>
        <v>2167</v>
      </c>
      <c r="Y1989" s="122">
        <f>((U1989-5000)-434)/2+1100</f>
        <v>1433</v>
      </c>
      <c r="Z1989" s="122">
        <f t="shared" si="749"/>
        <v>17500</v>
      </c>
      <c r="AA1989" s="122">
        <f t="shared" si="750"/>
        <v>15169</v>
      </c>
      <c r="AB1989" s="123">
        <f t="shared" si="751"/>
        <v>10031</v>
      </c>
    </row>
    <row r="1990" spans="1:28" ht="15.75" thickBot="1" x14ac:dyDescent="0.3">
      <c r="A1990" s="339"/>
      <c r="B1990" s="552">
        <v>42398</v>
      </c>
      <c r="C1990" s="544">
        <v>54178</v>
      </c>
      <c r="D1990" s="577"/>
      <c r="E1990" s="94" t="s">
        <v>836</v>
      </c>
      <c r="F1990" s="94">
        <v>8</v>
      </c>
      <c r="G1990" s="232">
        <v>48800</v>
      </c>
      <c r="H1990" s="94" t="s">
        <v>839</v>
      </c>
      <c r="I1990" s="577"/>
      <c r="J1990" s="23">
        <v>0</v>
      </c>
      <c r="K1990" s="23"/>
      <c r="L1990" s="23"/>
      <c r="M1990" s="69"/>
      <c r="N1990" s="68">
        <v>0</v>
      </c>
      <c r="O1990" s="23"/>
      <c r="P1990" s="23"/>
      <c r="Q1990" s="23"/>
      <c r="R1990" s="23"/>
      <c r="S1990" s="23"/>
      <c r="T1990" s="69"/>
      <c r="U1990" s="291">
        <f t="shared" si="752"/>
        <v>6100</v>
      </c>
      <c r="V1990" s="121">
        <v>2500</v>
      </c>
      <c r="W1990" s="122">
        <f t="shared" si="746"/>
        <v>3600</v>
      </c>
      <c r="X1990" s="122">
        <f t="shared" si="747"/>
        <v>2167</v>
      </c>
      <c r="Y1990" s="122">
        <f>((U1990-5000)-434)/2+1100</f>
        <v>1433</v>
      </c>
      <c r="Z1990" s="122">
        <f t="shared" si="749"/>
        <v>20000</v>
      </c>
      <c r="AA1990" s="122">
        <f t="shared" si="750"/>
        <v>17336</v>
      </c>
      <c r="AB1990" s="123">
        <f t="shared" si="751"/>
        <v>11464</v>
      </c>
    </row>
    <row r="1991" spans="1:28" ht="15.75" thickBot="1" x14ac:dyDescent="0.3">
      <c r="A1991" s="196"/>
      <c r="B1991" s="597">
        <v>42398</v>
      </c>
      <c r="C1991" s="240">
        <v>54179</v>
      </c>
      <c r="D1991" s="577"/>
      <c r="E1991" s="23" t="s">
        <v>835</v>
      </c>
      <c r="F1991" s="23">
        <v>15</v>
      </c>
      <c r="G1991" s="231">
        <v>85000</v>
      </c>
      <c r="H1991" s="23" t="s">
        <v>25</v>
      </c>
      <c r="I1991" s="577">
        <v>0</v>
      </c>
      <c r="J1991" s="23"/>
      <c r="K1991" s="23"/>
      <c r="L1991" s="23"/>
      <c r="M1991" s="69"/>
      <c r="N1991" s="68">
        <v>0</v>
      </c>
      <c r="O1991" s="23"/>
      <c r="P1991" s="23"/>
      <c r="Q1991" s="23"/>
      <c r="R1991" s="23"/>
      <c r="S1991" s="23"/>
      <c r="T1991" s="69">
        <v>3006</v>
      </c>
      <c r="U1991" s="291">
        <f t="shared" ref="U1991:U1992" si="753">+G1991/F1991</f>
        <v>5666.666666666667</v>
      </c>
      <c r="V1991" s="121">
        <v>2500</v>
      </c>
      <c r="W1991" s="122">
        <f t="shared" si="746"/>
        <v>3166.666666666667</v>
      </c>
      <c r="X1991" s="122">
        <f t="shared" si="747"/>
        <v>1733.3333333333335</v>
      </c>
      <c r="Y1991" s="122">
        <f t="shared" ref="Y1991:Y2022" si="754">(U1991-5000)/2+1100</f>
        <v>1433.3333333333335</v>
      </c>
      <c r="Z1991" s="122">
        <f t="shared" si="749"/>
        <v>37500</v>
      </c>
      <c r="AA1991" s="122">
        <f t="shared" si="750"/>
        <v>26000.000000000004</v>
      </c>
      <c r="AB1991" s="123">
        <f t="shared" si="751"/>
        <v>21500.000000000004</v>
      </c>
    </row>
    <row r="1992" spans="1:28" ht="15.75" thickBot="1" x14ac:dyDescent="0.3">
      <c r="A1992" s="196"/>
      <c r="B1992" s="597">
        <v>42398</v>
      </c>
      <c r="C1992" s="240">
        <v>54180</v>
      </c>
      <c r="D1992" s="577"/>
      <c r="E1992" s="23" t="s">
        <v>103</v>
      </c>
      <c r="F1992" s="23">
        <v>15</v>
      </c>
      <c r="G1992" s="231">
        <v>85000</v>
      </c>
      <c r="H1992" s="23" t="s">
        <v>25</v>
      </c>
      <c r="I1992" s="577">
        <v>0</v>
      </c>
      <c r="J1992" s="23"/>
      <c r="K1992" s="23"/>
      <c r="L1992" s="23"/>
      <c r="M1992" s="69"/>
      <c r="N1992" s="68"/>
      <c r="O1992" s="23">
        <v>0</v>
      </c>
      <c r="P1992" s="23"/>
      <c r="Q1992" s="23"/>
      <c r="R1992" s="23"/>
      <c r="S1992" s="23"/>
      <c r="T1992" s="69">
        <v>3007</v>
      </c>
      <c r="U1992" s="291">
        <f t="shared" si="753"/>
        <v>5666.666666666667</v>
      </c>
      <c r="V1992" s="121">
        <v>2500</v>
      </c>
      <c r="W1992" s="122">
        <f t="shared" si="746"/>
        <v>3166.666666666667</v>
      </c>
      <c r="X1992" s="122">
        <f t="shared" si="747"/>
        <v>1733.3333333333335</v>
      </c>
      <c r="Y1992" s="122">
        <f t="shared" si="754"/>
        <v>1433.3333333333335</v>
      </c>
      <c r="Z1992" s="122">
        <f t="shared" si="749"/>
        <v>37500</v>
      </c>
      <c r="AA1992" s="122">
        <f t="shared" si="750"/>
        <v>26000.000000000004</v>
      </c>
      <c r="AB1992" s="123">
        <f t="shared" si="751"/>
        <v>21500.000000000004</v>
      </c>
    </row>
    <row r="1993" spans="1:28" ht="15.75" thickBot="1" x14ac:dyDescent="0.3">
      <c r="A1993" s="311"/>
      <c r="B1993" s="362">
        <v>42398</v>
      </c>
      <c r="C1993" s="572">
        <v>54181</v>
      </c>
      <c r="D1993" s="23"/>
      <c r="E1993" s="32" t="s">
        <v>848</v>
      </c>
      <c r="F1993" s="32">
        <v>15</v>
      </c>
      <c r="G1993" s="234">
        <v>79275</v>
      </c>
      <c r="H1993" s="77" t="s">
        <v>402</v>
      </c>
      <c r="I1993" s="68">
        <v>0</v>
      </c>
      <c r="J1993" s="23"/>
      <c r="K1993" s="23"/>
      <c r="L1993" s="23"/>
      <c r="M1993" s="69"/>
      <c r="N1993" s="68"/>
      <c r="O1993" s="23">
        <v>0</v>
      </c>
      <c r="P1993" s="23"/>
      <c r="Q1993" s="23"/>
      <c r="R1993" s="23"/>
      <c r="S1993" s="23"/>
      <c r="T1993" s="69"/>
      <c r="U1993" s="291">
        <f t="shared" ref="U1993:U2012" si="755">+G1993/F1993</f>
        <v>5285</v>
      </c>
      <c r="V1993" s="121">
        <v>2500</v>
      </c>
      <c r="W1993" s="122">
        <f t="shared" si="746"/>
        <v>2785</v>
      </c>
      <c r="X1993" s="122">
        <f t="shared" si="747"/>
        <v>1542.5</v>
      </c>
      <c r="Y1993" s="122">
        <f t="shared" si="754"/>
        <v>1242.5</v>
      </c>
      <c r="Z1993" s="122">
        <f t="shared" si="749"/>
        <v>37500</v>
      </c>
      <c r="AA1993" s="122">
        <f t="shared" si="750"/>
        <v>23137.5</v>
      </c>
      <c r="AB1993" s="123">
        <f t="shared" si="751"/>
        <v>18637.5</v>
      </c>
    </row>
    <row r="1994" spans="1:28" ht="15.75" thickBot="1" x14ac:dyDescent="0.3">
      <c r="A1994" s="196"/>
      <c r="B1994" s="362">
        <v>42398</v>
      </c>
      <c r="C1994" s="544">
        <v>54182</v>
      </c>
      <c r="D1994" s="23"/>
      <c r="E1994" s="23" t="s">
        <v>825</v>
      </c>
      <c r="F1994" s="23">
        <v>15</v>
      </c>
      <c r="G1994" s="231">
        <v>79275</v>
      </c>
      <c r="H1994" s="64" t="s">
        <v>402</v>
      </c>
      <c r="I1994" s="68">
        <v>0</v>
      </c>
      <c r="J1994" s="23"/>
      <c r="K1994" s="23"/>
      <c r="L1994" s="23"/>
      <c r="M1994" s="69"/>
      <c r="N1994" s="68"/>
      <c r="O1994" s="23">
        <v>0</v>
      </c>
      <c r="P1994" s="23"/>
      <c r="Q1994" s="23"/>
      <c r="R1994" s="23"/>
      <c r="S1994" s="23"/>
      <c r="T1994" s="69"/>
      <c r="U1994" s="291">
        <f t="shared" si="755"/>
        <v>5285</v>
      </c>
      <c r="V1994" s="121">
        <v>2500</v>
      </c>
      <c r="W1994" s="122">
        <f t="shared" si="746"/>
        <v>2785</v>
      </c>
      <c r="X1994" s="122">
        <f t="shared" si="747"/>
        <v>1542.5</v>
      </c>
      <c r="Y1994" s="122">
        <f t="shared" si="754"/>
        <v>1242.5</v>
      </c>
      <c r="Z1994" s="122">
        <f t="shared" si="749"/>
        <v>37500</v>
      </c>
      <c r="AA1994" s="122">
        <f t="shared" si="750"/>
        <v>23137.5</v>
      </c>
      <c r="AB1994" s="123">
        <f t="shared" si="751"/>
        <v>18637.5</v>
      </c>
    </row>
    <row r="1995" spans="1:28" ht="15.75" thickBot="1" x14ac:dyDescent="0.3">
      <c r="A1995" s="196"/>
      <c r="B1995" s="362">
        <v>42398</v>
      </c>
      <c r="C1995" s="544">
        <v>54183</v>
      </c>
      <c r="D1995" s="23"/>
      <c r="E1995" s="23" t="s">
        <v>167</v>
      </c>
      <c r="F1995" s="16">
        <v>15</v>
      </c>
      <c r="G1995" s="231">
        <v>76500</v>
      </c>
      <c r="H1995" s="64" t="s">
        <v>672</v>
      </c>
      <c r="I1995" s="68">
        <v>0</v>
      </c>
      <c r="J1995" s="23"/>
      <c r="K1995" s="23"/>
      <c r="L1995" s="23"/>
      <c r="M1995" s="69"/>
      <c r="N1995" s="68"/>
      <c r="O1995" s="23">
        <v>0</v>
      </c>
      <c r="P1995" s="23"/>
      <c r="Q1995" s="23"/>
      <c r="R1995" s="23"/>
      <c r="S1995" s="23"/>
      <c r="T1995" s="69"/>
      <c r="U1995" s="291">
        <f t="shared" si="755"/>
        <v>5100</v>
      </c>
      <c r="V1995" s="121">
        <v>2500</v>
      </c>
      <c r="W1995" s="122">
        <f t="shared" si="746"/>
        <v>2600</v>
      </c>
      <c r="X1995" s="122">
        <f t="shared" si="747"/>
        <v>1450</v>
      </c>
      <c r="Y1995" s="122">
        <f t="shared" si="754"/>
        <v>1150</v>
      </c>
      <c r="Z1995" s="122">
        <f t="shared" si="749"/>
        <v>37500</v>
      </c>
      <c r="AA1995" s="122">
        <f t="shared" si="750"/>
        <v>21750</v>
      </c>
      <c r="AB1995" s="123">
        <f t="shared" si="751"/>
        <v>17250</v>
      </c>
    </row>
    <row r="1996" spans="1:28" ht="15.75" thickBot="1" x14ac:dyDescent="0.3">
      <c r="A1996" s="339"/>
      <c r="B1996" s="551">
        <v>42398</v>
      </c>
      <c r="C1996" s="544">
        <v>54184</v>
      </c>
      <c r="D1996" s="23"/>
      <c r="E1996" s="94" t="s">
        <v>671</v>
      </c>
      <c r="F1996" s="56">
        <v>15</v>
      </c>
      <c r="G1996" s="232">
        <v>76500</v>
      </c>
      <c r="H1996" s="106" t="s">
        <v>672</v>
      </c>
      <c r="I1996" s="68">
        <v>0</v>
      </c>
      <c r="J1996" s="23"/>
      <c r="K1996" s="23"/>
      <c r="L1996" s="23"/>
      <c r="M1996" s="69"/>
      <c r="N1996" s="68"/>
      <c r="O1996" s="23">
        <v>0</v>
      </c>
      <c r="P1996" s="23"/>
      <c r="Q1996" s="23"/>
      <c r="R1996" s="23"/>
      <c r="S1996" s="23"/>
      <c r="T1996" s="69"/>
      <c r="U1996" s="291">
        <f t="shared" si="755"/>
        <v>5100</v>
      </c>
      <c r="V1996" s="121">
        <v>2500</v>
      </c>
      <c r="W1996" s="122">
        <f t="shared" si="746"/>
        <v>2600</v>
      </c>
      <c r="X1996" s="122">
        <f t="shared" si="747"/>
        <v>1450</v>
      </c>
      <c r="Y1996" s="122">
        <f t="shared" si="754"/>
        <v>1150</v>
      </c>
      <c r="Z1996" s="122">
        <f t="shared" si="749"/>
        <v>37500</v>
      </c>
      <c r="AA1996" s="122">
        <f t="shared" si="750"/>
        <v>21750</v>
      </c>
      <c r="AB1996" s="123">
        <f t="shared" si="751"/>
        <v>17250</v>
      </c>
    </row>
    <row r="1997" spans="1:28" ht="15.75" thickBot="1" x14ac:dyDescent="0.3">
      <c r="A1997" s="196"/>
      <c r="B1997" s="597">
        <v>42398</v>
      </c>
      <c r="C1997" s="240">
        <v>54185</v>
      </c>
      <c r="D1997" s="577"/>
      <c r="E1997" s="23" t="s">
        <v>834</v>
      </c>
      <c r="F1997" s="23">
        <v>7</v>
      </c>
      <c r="G1997" s="231">
        <v>39662</v>
      </c>
      <c r="H1997" s="23" t="s">
        <v>25</v>
      </c>
      <c r="I1997" s="577">
        <v>0</v>
      </c>
      <c r="J1997" s="23"/>
      <c r="K1997" s="23"/>
      <c r="L1997" s="23"/>
      <c r="M1997" s="69"/>
      <c r="N1997" s="68">
        <v>0</v>
      </c>
      <c r="O1997" s="23"/>
      <c r="P1997" s="23"/>
      <c r="Q1997" s="23"/>
      <c r="R1997" s="23"/>
      <c r="S1997" s="23"/>
      <c r="T1997" s="69">
        <v>3008</v>
      </c>
      <c r="U1997" s="291">
        <f t="shared" si="755"/>
        <v>5666</v>
      </c>
      <c r="V1997" s="121">
        <v>2500</v>
      </c>
      <c r="W1997" s="122">
        <f t="shared" si="746"/>
        <v>3166</v>
      </c>
      <c r="X1997" s="122">
        <f t="shared" si="747"/>
        <v>1733</v>
      </c>
      <c r="Y1997" s="122">
        <f t="shared" si="754"/>
        <v>1433</v>
      </c>
      <c r="Z1997" s="122">
        <f t="shared" si="749"/>
        <v>17500</v>
      </c>
      <c r="AA1997" s="122">
        <f t="shared" si="750"/>
        <v>12131</v>
      </c>
      <c r="AB1997" s="123">
        <f t="shared" si="751"/>
        <v>10031</v>
      </c>
    </row>
    <row r="1998" spans="1:28" ht="15.75" thickBot="1" x14ac:dyDescent="0.3">
      <c r="A1998" s="196"/>
      <c r="B1998" s="597">
        <v>42398</v>
      </c>
      <c r="C1998" s="240">
        <v>54186</v>
      </c>
      <c r="D1998" s="577"/>
      <c r="E1998" s="23" t="s">
        <v>836</v>
      </c>
      <c r="F1998" s="23">
        <v>7</v>
      </c>
      <c r="G1998" s="231">
        <v>39662</v>
      </c>
      <c r="H1998" s="23" t="s">
        <v>25</v>
      </c>
      <c r="I1998" s="577">
        <v>0</v>
      </c>
      <c r="J1998" s="23"/>
      <c r="K1998" s="23"/>
      <c r="L1998" s="23"/>
      <c r="M1998" s="69"/>
      <c r="N1998" s="68">
        <v>0</v>
      </c>
      <c r="O1998" s="23"/>
      <c r="P1998" s="23"/>
      <c r="Q1998" s="23"/>
      <c r="R1998" s="23"/>
      <c r="S1998" s="23"/>
      <c r="T1998" s="69">
        <v>3009</v>
      </c>
      <c r="U1998" s="291">
        <f t="shared" si="755"/>
        <v>5666</v>
      </c>
      <c r="V1998" s="121">
        <v>2500</v>
      </c>
      <c r="W1998" s="122">
        <f t="shared" si="746"/>
        <v>3166</v>
      </c>
      <c r="X1998" s="122">
        <f t="shared" si="747"/>
        <v>1733</v>
      </c>
      <c r="Y1998" s="122">
        <f t="shared" si="754"/>
        <v>1433</v>
      </c>
      <c r="Z1998" s="122">
        <f t="shared" si="749"/>
        <v>17500</v>
      </c>
      <c r="AA1998" s="122">
        <f t="shared" si="750"/>
        <v>12131</v>
      </c>
      <c r="AB1998" s="123">
        <f t="shared" si="751"/>
        <v>10031</v>
      </c>
    </row>
    <row r="1999" spans="1:28" ht="15.75" thickBot="1" x14ac:dyDescent="0.3">
      <c r="A1999" s="196"/>
      <c r="B1999" s="597">
        <v>42398</v>
      </c>
      <c r="C1999" s="240">
        <v>54187</v>
      </c>
      <c r="D1999" s="577"/>
      <c r="E1999" s="23" t="s">
        <v>835</v>
      </c>
      <c r="F1999" s="23">
        <v>15</v>
      </c>
      <c r="G1999" s="231">
        <v>85000</v>
      </c>
      <c r="H1999" s="23" t="s">
        <v>25</v>
      </c>
      <c r="I1999" s="577">
        <v>0</v>
      </c>
      <c r="J1999" s="23"/>
      <c r="K1999" s="23"/>
      <c r="L1999" s="23"/>
      <c r="M1999" s="69"/>
      <c r="N1999" s="68">
        <v>0</v>
      </c>
      <c r="O1999" s="23"/>
      <c r="P1999" s="23"/>
      <c r="Q1999" s="23"/>
      <c r="R1999" s="23"/>
      <c r="S1999" s="23"/>
      <c r="T1999" s="69">
        <v>3010</v>
      </c>
      <c r="U1999" s="291">
        <f t="shared" si="755"/>
        <v>5666.666666666667</v>
      </c>
      <c r="V1999" s="121">
        <v>2500</v>
      </c>
      <c r="W1999" s="122">
        <f t="shared" si="746"/>
        <v>3166.666666666667</v>
      </c>
      <c r="X1999" s="122">
        <f t="shared" si="747"/>
        <v>1733.3333333333335</v>
      </c>
      <c r="Y1999" s="122">
        <f t="shared" si="754"/>
        <v>1433.3333333333335</v>
      </c>
      <c r="Z1999" s="122">
        <f t="shared" si="749"/>
        <v>37500</v>
      </c>
      <c r="AA1999" s="122">
        <f t="shared" si="750"/>
        <v>26000.000000000004</v>
      </c>
      <c r="AB1999" s="123">
        <f t="shared" si="751"/>
        <v>21500.000000000004</v>
      </c>
    </row>
    <row r="2000" spans="1:28" ht="15.75" thickBot="1" x14ac:dyDescent="0.3">
      <c r="A2000" s="311"/>
      <c r="B2000" s="362">
        <v>42398</v>
      </c>
      <c r="C2000" s="572">
        <v>54188</v>
      </c>
      <c r="D2000" s="23"/>
      <c r="E2000" s="32" t="s">
        <v>848</v>
      </c>
      <c r="F2000" s="24">
        <v>15</v>
      </c>
      <c r="G2000" s="234">
        <v>76500</v>
      </c>
      <c r="H2000" s="77" t="s">
        <v>672</v>
      </c>
      <c r="I2000" s="68">
        <v>0</v>
      </c>
      <c r="J2000" s="23"/>
      <c r="K2000" s="23"/>
      <c r="L2000" s="23"/>
      <c r="M2000" s="69"/>
      <c r="N2000" s="68">
        <v>0</v>
      </c>
      <c r="O2000" s="23"/>
      <c r="P2000" s="23"/>
      <c r="Q2000" s="23"/>
      <c r="R2000" s="23"/>
      <c r="S2000" s="23"/>
      <c r="T2000" s="69"/>
      <c r="U2000" s="291">
        <f t="shared" si="755"/>
        <v>5100</v>
      </c>
      <c r="V2000" s="121">
        <v>2500</v>
      </c>
      <c r="W2000" s="122">
        <f t="shared" si="746"/>
        <v>2600</v>
      </c>
      <c r="X2000" s="122">
        <f t="shared" si="747"/>
        <v>1450</v>
      </c>
      <c r="Y2000" s="122">
        <f t="shared" si="754"/>
        <v>1150</v>
      </c>
      <c r="Z2000" s="122">
        <f t="shared" si="749"/>
        <v>37500</v>
      </c>
      <c r="AA2000" s="122">
        <f t="shared" si="750"/>
        <v>21750</v>
      </c>
      <c r="AB2000" s="123">
        <f t="shared" si="751"/>
        <v>17250</v>
      </c>
    </row>
    <row r="2001" spans="1:31" ht="15.75" thickBot="1" x14ac:dyDescent="0.3">
      <c r="A2001" s="196"/>
      <c r="B2001" s="362">
        <v>42398</v>
      </c>
      <c r="C2001" s="544">
        <v>54189</v>
      </c>
      <c r="D2001" s="23"/>
      <c r="E2001" s="23" t="s">
        <v>825</v>
      </c>
      <c r="F2001" s="16">
        <v>15</v>
      </c>
      <c r="G2001" s="231">
        <v>76500</v>
      </c>
      <c r="H2001" s="64" t="s">
        <v>672</v>
      </c>
      <c r="I2001" s="68">
        <v>0</v>
      </c>
      <c r="J2001" s="23"/>
      <c r="K2001" s="23"/>
      <c r="L2001" s="23"/>
      <c r="M2001" s="69"/>
      <c r="N2001" s="68"/>
      <c r="O2001" s="23">
        <v>0</v>
      </c>
      <c r="P2001" s="23"/>
      <c r="Q2001" s="23"/>
      <c r="R2001" s="23"/>
      <c r="S2001" s="23"/>
      <c r="T2001" s="69"/>
      <c r="U2001" s="291">
        <f t="shared" si="755"/>
        <v>5100</v>
      </c>
      <c r="V2001" s="121">
        <v>2500</v>
      </c>
      <c r="W2001" s="122">
        <f t="shared" si="746"/>
        <v>2600</v>
      </c>
      <c r="X2001" s="122">
        <f t="shared" si="747"/>
        <v>1450</v>
      </c>
      <c r="Y2001" s="122">
        <f t="shared" si="754"/>
        <v>1150</v>
      </c>
      <c r="Z2001" s="122">
        <f t="shared" si="749"/>
        <v>37500</v>
      </c>
      <c r="AA2001" s="122">
        <f t="shared" si="750"/>
        <v>21750</v>
      </c>
      <c r="AB2001" s="123">
        <f t="shared" si="751"/>
        <v>17250</v>
      </c>
    </row>
    <row r="2002" spans="1:31" ht="15.75" thickBot="1" x14ac:dyDescent="0.3">
      <c r="A2002" s="339"/>
      <c r="B2002" s="551">
        <v>42398</v>
      </c>
      <c r="C2002" s="544">
        <v>54190</v>
      </c>
      <c r="D2002" s="23"/>
      <c r="E2002" s="94" t="s">
        <v>591</v>
      </c>
      <c r="F2002" s="56">
        <v>15</v>
      </c>
      <c r="G2002" s="232">
        <v>76500</v>
      </c>
      <c r="H2002" s="106" t="s">
        <v>672</v>
      </c>
      <c r="I2002" s="68">
        <v>0</v>
      </c>
      <c r="J2002" s="23"/>
      <c r="K2002" s="23"/>
      <c r="L2002" s="23"/>
      <c r="M2002" s="69"/>
      <c r="N2002" s="68">
        <v>0</v>
      </c>
      <c r="O2002" s="23"/>
      <c r="P2002" s="23"/>
      <c r="Q2002" s="23"/>
      <c r="R2002" s="23"/>
      <c r="S2002" s="23"/>
      <c r="T2002" s="69"/>
      <c r="U2002" s="291">
        <f t="shared" si="755"/>
        <v>5100</v>
      </c>
      <c r="V2002" s="121">
        <v>2500</v>
      </c>
      <c r="W2002" s="122">
        <f t="shared" si="746"/>
        <v>2600</v>
      </c>
      <c r="X2002" s="122">
        <f t="shared" si="747"/>
        <v>1450</v>
      </c>
      <c r="Y2002" s="122">
        <f t="shared" si="754"/>
        <v>1150</v>
      </c>
      <c r="Z2002" s="122">
        <f t="shared" si="749"/>
        <v>37500</v>
      </c>
      <c r="AA2002" s="122">
        <f t="shared" si="750"/>
        <v>21750</v>
      </c>
      <c r="AB2002" s="123">
        <f t="shared" si="751"/>
        <v>17250</v>
      </c>
    </row>
    <row r="2003" spans="1:31" ht="15.75" thickBot="1" x14ac:dyDescent="0.3">
      <c r="A2003" s="196"/>
      <c r="B2003" s="597">
        <v>42398</v>
      </c>
      <c r="C2003" s="240">
        <v>54191</v>
      </c>
      <c r="D2003" s="577"/>
      <c r="E2003" s="23" t="s">
        <v>74</v>
      </c>
      <c r="F2003" s="23">
        <v>7</v>
      </c>
      <c r="G2003" s="231">
        <v>39662</v>
      </c>
      <c r="H2003" s="23" t="s">
        <v>25</v>
      </c>
      <c r="I2003" s="577">
        <v>0</v>
      </c>
      <c r="J2003" s="23"/>
      <c r="K2003" s="23"/>
      <c r="L2003" s="23"/>
      <c r="M2003" s="69"/>
      <c r="N2003" s="68"/>
      <c r="O2003" s="23">
        <v>0</v>
      </c>
      <c r="P2003" s="23"/>
      <c r="Q2003" s="23"/>
      <c r="R2003" s="23"/>
      <c r="S2003" s="23"/>
      <c r="T2003" s="69">
        <v>3011</v>
      </c>
      <c r="U2003" s="291">
        <f t="shared" si="755"/>
        <v>5666</v>
      </c>
      <c r="V2003" s="121">
        <v>2500</v>
      </c>
      <c r="W2003" s="122">
        <f t="shared" si="746"/>
        <v>3166</v>
      </c>
      <c r="X2003" s="122">
        <f t="shared" si="747"/>
        <v>1733</v>
      </c>
      <c r="Y2003" s="122">
        <f t="shared" si="754"/>
        <v>1433</v>
      </c>
      <c r="Z2003" s="122">
        <f t="shared" si="749"/>
        <v>17500</v>
      </c>
      <c r="AA2003" s="122">
        <f t="shared" si="750"/>
        <v>12131</v>
      </c>
      <c r="AB2003" s="123">
        <f t="shared" si="751"/>
        <v>10031</v>
      </c>
    </row>
    <row r="2004" spans="1:31" ht="15.75" thickBot="1" x14ac:dyDescent="0.3">
      <c r="A2004" s="196"/>
      <c r="B2004" s="597">
        <v>42398</v>
      </c>
      <c r="C2004" s="240">
        <v>54192</v>
      </c>
      <c r="D2004" s="577"/>
      <c r="E2004" s="23" t="s">
        <v>916</v>
      </c>
      <c r="F2004" s="23">
        <v>15</v>
      </c>
      <c r="G2004" s="231">
        <v>85000</v>
      </c>
      <c r="H2004" s="23" t="s">
        <v>25</v>
      </c>
      <c r="I2004" s="577">
        <v>0</v>
      </c>
      <c r="J2004" s="23"/>
      <c r="K2004" s="23"/>
      <c r="L2004" s="23"/>
      <c r="M2004" s="69"/>
      <c r="N2004" s="68"/>
      <c r="O2004" s="23">
        <v>0</v>
      </c>
      <c r="P2004" s="23"/>
      <c r="Q2004" s="23"/>
      <c r="R2004" s="23"/>
      <c r="S2004" s="23"/>
      <c r="T2004" s="69">
        <v>3012</v>
      </c>
      <c r="U2004" s="291">
        <f t="shared" si="755"/>
        <v>5666.666666666667</v>
      </c>
      <c r="V2004" s="121">
        <v>2500</v>
      </c>
      <c r="W2004" s="122">
        <f t="shared" si="746"/>
        <v>3166.666666666667</v>
      </c>
      <c r="X2004" s="122">
        <f t="shared" si="747"/>
        <v>1733.3333333333335</v>
      </c>
      <c r="Y2004" s="122">
        <f t="shared" si="754"/>
        <v>1433.3333333333335</v>
      </c>
      <c r="Z2004" s="122">
        <f t="shared" si="749"/>
        <v>37500</v>
      </c>
      <c r="AA2004" s="122">
        <f t="shared" si="750"/>
        <v>26000.000000000004</v>
      </c>
      <c r="AB2004" s="123">
        <f t="shared" si="751"/>
        <v>21500.000000000004</v>
      </c>
    </row>
    <row r="2005" spans="1:31" ht="15.75" thickBot="1" x14ac:dyDescent="0.3">
      <c r="A2005" s="556"/>
      <c r="B2005" s="551">
        <v>42398</v>
      </c>
      <c r="C2005" s="572">
        <v>54193</v>
      </c>
      <c r="D2005" s="23"/>
      <c r="E2005" s="116" t="s">
        <v>814</v>
      </c>
      <c r="F2005" s="233">
        <v>15</v>
      </c>
      <c r="G2005" s="557">
        <v>76500</v>
      </c>
      <c r="H2005" s="558" t="s">
        <v>672</v>
      </c>
      <c r="I2005" s="68">
        <v>0</v>
      </c>
      <c r="J2005" s="23"/>
      <c r="K2005" s="23"/>
      <c r="L2005" s="23"/>
      <c r="M2005" s="69"/>
      <c r="N2005" s="68"/>
      <c r="O2005" s="23">
        <v>0</v>
      </c>
      <c r="P2005" s="23"/>
      <c r="Q2005" s="23"/>
      <c r="R2005" s="23"/>
      <c r="S2005" s="23"/>
      <c r="T2005" s="69"/>
      <c r="U2005" s="291">
        <f t="shared" si="755"/>
        <v>5100</v>
      </c>
      <c r="V2005" s="121">
        <v>2500</v>
      </c>
      <c r="W2005" s="122">
        <f t="shared" ref="W2005:W2036" si="756">+U2005-V2005</f>
        <v>2600</v>
      </c>
      <c r="X2005" s="122">
        <f t="shared" si="747"/>
        <v>1450</v>
      </c>
      <c r="Y2005" s="122">
        <f t="shared" si="754"/>
        <v>1150</v>
      </c>
      <c r="Z2005" s="122">
        <f t="shared" ref="Z2005:Z2036" si="757">+V2005*F2005</f>
        <v>37500</v>
      </c>
      <c r="AA2005" s="122">
        <f t="shared" ref="AA2005:AA2036" si="758">+X2005*F2005</f>
        <v>21750</v>
      </c>
      <c r="AB2005" s="123">
        <f t="shared" ref="AB2005:AB2036" si="759">+Y2005*F2005</f>
        <v>17250</v>
      </c>
    </row>
    <row r="2006" spans="1:31" ht="15.75" thickBot="1" x14ac:dyDescent="0.3">
      <c r="A2006" s="196"/>
      <c r="B2006" s="597">
        <v>42398</v>
      </c>
      <c r="C2006" s="240">
        <v>54194</v>
      </c>
      <c r="D2006" s="577"/>
      <c r="E2006" s="23" t="s">
        <v>933</v>
      </c>
      <c r="F2006" s="23">
        <v>7</v>
      </c>
      <c r="G2006" s="231">
        <v>39662</v>
      </c>
      <c r="H2006" s="23" t="s">
        <v>25</v>
      </c>
      <c r="I2006" s="577">
        <v>0</v>
      </c>
      <c r="J2006" s="23"/>
      <c r="K2006" s="23"/>
      <c r="L2006" s="23"/>
      <c r="M2006" s="69"/>
      <c r="N2006" s="68"/>
      <c r="O2006" s="23">
        <v>0</v>
      </c>
      <c r="P2006" s="23"/>
      <c r="Q2006" s="23"/>
      <c r="R2006" s="23"/>
      <c r="S2006" s="23"/>
      <c r="T2006" s="69">
        <v>3013</v>
      </c>
      <c r="U2006" s="291">
        <f t="shared" si="755"/>
        <v>5666</v>
      </c>
      <c r="V2006" s="121">
        <v>2500</v>
      </c>
      <c r="W2006" s="122">
        <f t="shared" si="756"/>
        <v>3166</v>
      </c>
      <c r="X2006" s="122">
        <f t="shared" si="747"/>
        <v>1733</v>
      </c>
      <c r="Y2006" s="122">
        <f t="shared" si="754"/>
        <v>1433</v>
      </c>
      <c r="Z2006" s="122">
        <f t="shared" si="757"/>
        <v>17500</v>
      </c>
      <c r="AA2006" s="122">
        <f t="shared" si="758"/>
        <v>12131</v>
      </c>
      <c r="AB2006" s="123">
        <f t="shared" si="759"/>
        <v>10031</v>
      </c>
    </row>
    <row r="2007" spans="1:31" ht="15.75" thickBot="1" x14ac:dyDescent="0.3">
      <c r="A2007" s="196"/>
      <c r="B2007" s="597">
        <v>42398</v>
      </c>
      <c r="C2007" s="240">
        <v>54195</v>
      </c>
      <c r="D2007" s="577"/>
      <c r="E2007" s="23" t="s">
        <v>67</v>
      </c>
      <c r="F2007" s="23">
        <v>15</v>
      </c>
      <c r="G2007" s="231">
        <v>85000</v>
      </c>
      <c r="H2007" s="23" t="s">
        <v>25</v>
      </c>
      <c r="I2007" s="577">
        <v>0</v>
      </c>
      <c r="J2007" s="23"/>
      <c r="K2007" s="23"/>
      <c r="L2007" s="23"/>
      <c r="M2007" s="69"/>
      <c r="N2007" s="68"/>
      <c r="O2007" s="23">
        <v>0</v>
      </c>
      <c r="P2007" s="23"/>
      <c r="Q2007" s="23"/>
      <c r="R2007" s="23"/>
      <c r="S2007" s="23"/>
      <c r="T2007" s="69">
        <v>3014</v>
      </c>
      <c r="U2007" s="291">
        <f t="shared" si="755"/>
        <v>5666.666666666667</v>
      </c>
      <c r="V2007" s="121">
        <v>2500</v>
      </c>
      <c r="W2007" s="122">
        <f t="shared" si="756"/>
        <v>3166.666666666667</v>
      </c>
      <c r="X2007" s="122">
        <f t="shared" si="747"/>
        <v>1733.3333333333335</v>
      </c>
      <c r="Y2007" s="122">
        <f t="shared" si="754"/>
        <v>1433.3333333333335</v>
      </c>
      <c r="Z2007" s="122">
        <f t="shared" si="757"/>
        <v>37500</v>
      </c>
      <c r="AA2007" s="122">
        <f t="shared" si="758"/>
        <v>26000.000000000004</v>
      </c>
      <c r="AB2007" s="123">
        <f t="shared" si="759"/>
        <v>21500.000000000004</v>
      </c>
    </row>
    <row r="2008" spans="1:31" ht="15.75" thickBot="1" x14ac:dyDescent="0.3">
      <c r="A2008" s="196"/>
      <c r="B2008" s="597">
        <v>42398</v>
      </c>
      <c r="C2008" s="240">
        <v>54196</v>
      </c>
      <c r="D2008" s="577"/>
      <c r="E2008" s="23" t="s">
        <v>889</v>
      </c>
      <c r="F2008" s="23">
        <v>7</v>
      </c>
      <c r="G2008" s="231">
        <v>39662</v>
      </c>
      <c r="H2008" s="23" t="s">
        <v>25</v>
      </c>
      <c r="I2008" s="577">
        <v>0</v>
      </c>
      <c r="J2008" s="23"/>
      <c r="K2008" s="23"/>
      <c r="L2008" s="23"/>
      <c r="M2008" s="69"/>
      <c r="N2008" s="68"/>
      <c r="O2008" s="23">
        <v>0</v>
      </c>
      <c r="P2008" s="23"/>
      <c r="Q2008" s="23"/>
      <c r="R2008" s="23"/>
      <c r="S2008" s="23"/>
      <c r="T2008" s="69">
        <v>3015</v>
      </c>
      <c r="U2008" s="291">
        <f t="shared" si="755"/>
        <v>5666</v>
      </c>
      <c r="V2008" s="121">
        <v>2500</v>
      </c>
      <c r="W2008" s="122">
        <f t="shared" si="756"/>
        <v>3166</v>
      </c>
      <c r="X2008" s="122">
        <f t="shared" si="747"/>
        <v>1733</v>
      </c>
      <c r="Y2008" s="122">
        <f t="shared" si="754"/>
        <v>1433</v>
      </c>
      <c r="Z2008" s="122">
        <f t="shared" si="757"/>
        <v>17500</v>
      </c>
      <c r="AA2008" s="122">
        <f t="shared" si="758"/>
        <v>12131</v>
      </c>
      <c r="AB2008" s="123">
        <f t="shared" si="759"/>
        <v>10031</v>
      </c>
    </row>
    <row r="2009" spans="1:31" ht="15.75" thickBot="1" x14ac:dyDescent="0.3">
      <c r="A2009" s="311"/>
      <c r="B2009" s="362">
        <v>42398</v>
      </c>
      <c r="C2009" s="572">
        <v>54197</v>
      </c>
      <c r="D2009" s="23"/>
      <c r="E2009" s="32" t="s">
        <v>848</v>
      </c>
      <c r="F2009" s="32">
        <v>15</v>
      </c>
      <c r="G2009" s="234">
        <v>79275</v>
      </c>
      <c r="H2009" s="77" t="s">
        <v>402</v>
      </c>
      <c r="I2009" s="68">
        <v>0</v>
      </c>
      <c r="J2009" s="23"/>
      <c r="K2009" s="23"/>
      <c r="L2009" s="23"/>
      <c r="M2009" s="69"/>
      <c r="N2009" s="68"/>
      <c r="O2009" s="23">
        <v>0</v>
      </c>
      <c r="P2009" s="23"/>
      <c r="Q2009" s="23"/>
      <c r="R2009" s="23"/>
      <c r="S2009" s="23"/>
      <c r="T2009" s="69"/>
      <c r="U2009" s="291">
        <f t="shared" si="755"/>
        <v>5285</v>
      </c>
      <c r="V2009" s="121">
        <v>2500</v>
      </c>
      <c r="W2009" s="122">
        <f t="shared" si="756"/>
        <v>2785</v>
      </c>
      <c r="X2009" s="122">
        <f t="shared" si="747"/>
        <v>1542.5</v>
      </c>
      <c r="Y2009" s="122">
        <f t="shared" si="754"/>
        <v>1242.5</v>
      </c>
      <c r="Z2009" s="122">
        <f t="shared" si="757"/>
        <v>37500</v>
      </c>
      <c r="AA2009" s="122">
        <f t="shared" si="758"/>
        <v>23137.5</v>
      </c>
      <c r="AB2009" s="123">
        <f t="shared" si="759"/>
        <v>18637.5</v>
      </c>
    </row>
    <row r="2010" spans="1:31" ht="15.75" thickBot="1" x14ac:dyDescent="0.3">
      <c r="A2010" s="339"/>
      <c r="B2010" s="551">
        <v>42398</v>
      </c>
      <c r="C2010" s="544">
        <v>54198</v>
      </c>
      <c r="D2010" s="23"/>
      <c r="E2010" s="94" t="s">
        <v>825</v>
      </c>
      <c r="F2010" s="94">
        <v>15</v>
      </c>
      <c r="G2010" s="232">
        <v>79275</v>
      </c>
      <c r="H2010" s="106" t="s">
        <v>402</v>
      </c>
      <c r="I2010" s="68">
        <v>0</v>
      </c>
      <c r="J2010" s="23"/>
      <c r="K2010" s="23"/>
      <c r="L2010" s="23"/>
      <c r="M2010" s="69"/>
      <c r="N2010" s="68"/>
      <c r="O2010" s="23">
        <v>0</v>
      </c>
      <c r="P2010" s="23"/>
      <c r="Q2010" s="23"/>
      <c r="R2010" s="23"/>
      <c r="S2010" s="23"/>
      <c r="T2010" s="69"/>
      <c r="U2010" s="291">
        <f t="shared" si="755"/>
        <v>5285</v>
      </c>
      <c r="V2010" s="121">
        <v>2500</v>
      </c>
      <c r="W2010" s="122">
        <f t="shared" si="756"/>
        <v>2785</v>
      </c>
      <c r="X2010" s="122">
        <f t="shared" si="747"/>
        <v>1542.5</v>
      </c>
      <c r="Y2010" s="122">
        <f t="shared" si="754"/>
        <v>1242.5</v>
      </c>
      <c r="Z2010" s="122">
        <f t="shared" si="757"/>
        <v>37500</v>
      </c>
      <c r="AA2010" s="122">
        <f t="shared" si="758"/>
        <v>23137.5</v>
      </c>
      <c r="AB2010" s="123">
        <f t="shared" si="759"/>
        <v>18637.5</v>
      </c>
      <c r="AE2010" s="393">
        <f>+F2069</f>
        <v>26674</v>
      </c>
    </row>
    <row r="2011" spans="1:31" ht="15.75" thickBot="1" x14ac:dyDescent="0.3">
      <c r="A2011" s="196"/>
      <c r="B2011" s="597">
        <v>42398</v>
      </c>
      <c r="C2011" s="240">
        <v>54199</v>
      </c>
      <c r="D2011" s="577"/>
      <c r="E2011" s="23" t="s">
        <v>559</v>
      </c>
      <c r="F2011" s="23">
        <v>15</v>
      </c>
      <c r="G2011" s="231">
        <v>85000</v>
      </c>
      <c r="H2011" s="23" t="s">
        <v>25</v>
      </c>
      <c r="I2011" s="577">
        <v>0</v>
      </c>
      <c r="J2011" s="23"/>
      <c r="K2011" s="23"/>
      <c r="L2011" s="23"/>
      <c r="M2011" s="69"/>
      <c r="N2011" s="68"/>
      <c r="O2011" s="23">
        <v>0</v>
      </c>
      <c r="P2011" s="23"/>
      <c r="Q2011" s="23"/>
      <c r="R2011" s="23"/>
      <c r="S2011" s="23"/>
      <c r="T2011" s="69">
        <v>3016</v>
      </c>
      <c r="U2011" s="291">
        <f t="shared" si="755"/>
        <v>5666.666666666667</v>
      </c>
      <c r="V2011" s="121">
        <v>2500</v>
      </c>
      <c r="W2011" s="122">
        <f t="shared" si="756"/>
        <v>3166.666666666667</v>
      </c>
      <c r="X2011" s="122">
        <f t="shared" si="747"/>
        <v>1733.3333333333335</v>
      </c>
      <c r="Y2011" s="122">
        <f t="shared" si="754"/>
        <v>1433.3333333333335</v>
      </c>
      <c r="Z2011" s="122">
        <f t="shared" si="757"/>
        <v>37500</v>
      </c>
      <c r="AA2011" s="122">
        <f t="shared" si="758"/>
        <v>26000.000000000004</v>
      </c>
      <c r="AB2011" s="123">
        <f t="shared" si="759"/>
        <v>21500.000000000004</v>
      </c>
      <c r="AE2011" s="394">
        <f>+'[1]CONTROL DIARIO'!$P$2114</f>
        <v>165</v>
      </c>
    </row>
    <row r="2012" spans="1:31" ht="15.75" thickBot="1" x14ac:dyDescent="0.3">
      <c r="A2012" s="575"/>
      <c r="B2012" s="551">
        <v>42398</v>
      </c>
      <c r="C2012" s="591">
        <v>54200</v>
      </c>
      <c r="D2012" s="23"/>
      <c r="E2012" s="226" t="s">
        <v>545</v>
      </c>
      <c r="F2012" s="116">
        <v>15</v>
      </c>
      <c r="G2012" s="554">
        <f>+F2012*5100</f>
        <v>76500</v>
      </c>
      <c r="H2012" s="227" t="s">
        <v>22</v>
      </c>
      <c r="I2012" s="68">
        <v>0</v>
      </c>
      <c r="J2012" s="23"/>
      <c r="K2012" s="23"/>
      <c r="L2012" s="23"/>
      <c r="M2012" s="69"/>
      <c r="N2012" s="68"/>
      <c r="O2012" s="23">
        <v>0</v>
      </c>
      <c r="P2012" s="23"/>
      <c r="Q2012" s="23"/>
      <c r="R2012" s="23"/>
      <c r="S2012" s="23"/>
      <c r="T2012" s="69"/>
      <c r="U2012" s="292">
        <f t="shared" si="755"/>
        <v>5100</v>
      </c>
      <c r="V2012" s="124">
        <v>2500</v>
      </c>
      <c r="W2012" s="125">
        <f t="shared" si="756"/>
        <v>2600</v>
      </c>
      <c r="X2012" s="125">
        <f>+W2012-Y2012</f>
        <v>1450</v>
      </c>
      <c r="Y2012" s="125">
        <f t="shared" si="754"/>
        <v>1150</v>
      </c>
      <c r="Z2012" s="125">
        <f t="shared" si="757"/>
        <v>37500</v>
      </c>
      <c r="AA2012" s="125">
        <f t="shared" si="758"/>
        <v>21750</v>
      </c>
      <c r="AB2012" s="126">
        <f t="shared" si="759"/>
        <v>17250</v>
      </c>
      <c r="AE2012" s="395">
        <f>SUBTOTAL(9,AE2010:AE2011)</f>
        <v>26839</v>
      </c>
    </row>
    <row r="2013" spans="1:31" ht="15.75" thickBot="1" x14ac:dyDescent="0.3">
      <c r="A2013" s="196"/>
      <c r="B2013" s="597">
        <v>42398</v>
      </c>
      <c r="C2013" s="240">
        <v>54201</v>
      </c>
      <c r="D2013" s="577"/>
      <c r="E2013" s="23" t="s">
        <v>478</v>
      </c>
      <c r="F2013" s="23">
        <v>15</v>
      </c>
      <c r="G2013" s="231">
        <v>85000</v>
      </c>
      <c r="H2013" s="23" t="s">
        <v>25</v>
      </c>
      <c r="I2013" s="577">
        <v>0</v>
      </c>
      <c r="J2013" s="23"/>
      <c r="K2013" s="23"/>
      <c r="L2013" s="23"/>
      <c r="M2013" s="69"/>
      <c r="N2013" s="68"/>
      <c r="O2013" s="23">
        <v>0</v>
      </c>
      <c r="P2013" s="23"/>
      <c r="Q2013" s="23"/>
      <c r="R2013" s="23"/>
      <c r="S2013" s="23"/>
      <c r="T2013" s="69">
        <v>3017</v>
      </c>
      <c r="U2013" s="291">
        <f t="shared" ref="U2013:U2014" si="760">+G2013/F2013</f>
        <v>5666.666666666667</v>
      </c>
      <c r="V2013" s="121">
        <v>2500</v>
      </c>
      <c r="W2013" s="122">
        <f t="shared" si="756"/>
        <v>3166.666666666667</v>
      </c>
      <c r="X2013" s="122">
        <f t="shared" ref="X2013:X2048" si="761">+W2013-Y2013</f>
        <v>1733.3333333333335</v>
      </c>
      <c r="Y2013" s="122">
        <f t="shared" si="754"/>
        <v>1433.3333333333335</v>
      </c>
      <c r="Z2013" s="122">
        <f t="shared" si="757"/>
        <v>37500</v>
      </c>
      <c r="AA2013" s="122">
        <f t="shared" si="758"/>
        <v>26000.000000000004</v>
      </c>
      <c r="AB2013" s="123">
        <f t="shared" si="759"/>
        <v>21500.000000000004</v>
      </c>
      <c r="AE2013" s="354">
        <f>SUBTOTAL(9,AE2010:AE2011)</f>
        <v>26839</v>
      </c>
    </row>
    <row r="2014" spans="1:31" ht="15.75" thickBot="1" x14ac:dyDescent="0.3">
      <c r="A2014" s="196"/>
      <c r="B2014" s="597">
        <v>42398</v>
      </c>
      <c r="C2014" s="240">
        <v>54202</v>
      </c>
      <c r="D2014" s="577"/>
      <c r="E2014" s="23" t="s">
        <v>246</v>
      </c>
      <c r="F2014" s="23">
        <v>15</v>
      </c>
      <c r="G2014" s="231">
        <v>85000</v>
      </c>
      <c r="H2014" s="23" t="s">
        <v>25</v>
      </c>
      <c r="I2014" s="577">
        <v>0</v>
      </c>
      <c r="J2014" s="23"/>
      <c r="K2014" s="23"/>
      <c r="L2014" s="23"/>
      <c r="M2014" s="69"/>
      <c r="N2014" s="68"/>
      <c r="O2014" s="23">
        <v>0</v>
      </c>
      <c r="P2014" s="23"/>
      <c r="Q2014" s="23"/>
      <c r="R2014" s="23"/>
      <c r="S2014" s="23"/>
      <c r="T2014" s="69">
        <v>3018</v>
      </c>
      <c r="U2014" s="291">
        <f t="shared" si="760"/>
        <v>5666.666666666667</v>
      </c>
      <c r="V2014" s="121">
        <v>2500</v>
      </c>
      <c r="W2014" s="122">
        <f t="shared" si="756"/>
        <v>3166.666666666667</v>
      </c>
      <c r="X2014" s="122">
        <f t="shared" si="761"/>
        <v>1733.3333333333335</v>
      </c>
      <c r="Y2014" s="122">
        <f t="shared" si="754"/>
        <v>1433.3333333333335</v>
      </c>
      <c r="Z2014" s="122">
        <f t="shared" si="757"/>
        <v>37500</v>
      </c>
      <c r="AA2014" s="122">
        <f t="shared" si="758"/>
        <v>26000.000000000004</v>
      </c>
      <c r="AB2014" s="123">
        <f t="shared" si="759"/>
        <v>21500.000000000004</v>
      </c>
    </row>
    <row r="2015" spans="1:31" ht="15.75" thickBot="1" x14ac:dyDescent="0.3">
      <c r="A2015" s="196"/>
      <c r="B2015" s="597">
        <v>42398</v>
      </c>
      <c r="C2015" s="240">
        <v>54203</v>
      </c>
      <c r="D2015" s="577"/>
      <c r="E2015" s="23" t="s">
        <v>438</v>
      </c>
      <c r="F2015" s="23">
        <v>7</v>
      </c>
      <c r="G2015" s="231">
        <v>39662</v>
      </c>
      <c r="H2015" s="23" t="s">
        <v>25</v>
      </c>
      <c r="I2015" s="577">
        <v>0</v>
      </c>
      <c r="J2015" s="23"/>
      <c r="K2015" s="23"/>
      <c r="L2015" s="23"/>
      <c r="M2015" s="69"/>
      <c r="N2015" s="68"/>
      <c r="O2015" s="23">
        <v>0</v>
      </c>
      <c r="P2015" s="23"/>
      <c r="Q2015" s="23"/>
      <c r="R2015" s="23"/>
      <c r="S2015" s="23"/>
      <c r="T2015" s="69">
        <v>3019</v>
      </c>
      <c r="U2015" s="291">
        <f t="shared" ref="U2015:U2057" si="762">+G2015/F2015</f>
        <v>5666</v>
      </c>
      <c r="V2015" s="121">
        <v>2500</v>
      </c>
      <c r="W2015" s="122">
        <f t="shared" si="756"/>
        <v>3166</v>
      </c>
      <c r="X2015" s="122">
        <f t="shared" si="761"/>
        <v>1733</v>
      </c>
      <c r="Y2015" s="122">
        <f t="shared" si="754"/>
        <v>1433</v>
      </c>
      <c r="Z2015" s="122">
        <f t="shared" si="757"/>
        <v>17500</v>
      </c>
      <c r="AA2015" s="122">
        <f t="shared" si="758"/>
        <v>12131</v>
      </c>
      <c r="AB2015" s="123">
        <f t="shared" si="759"/>
        <v>10031</v>
      </c>
    </row>
    <row r="2016" spans="1:31" ht="15.75" thickBot="1" x14ac:dyDescent="0.3">
      <c r="A2016" s="556"/>
      <c r="B2016" s="551">
        <v>42398</v>
      </c>
      <c r="C2016" s="572">
        <v>54204</v>
      </c>
      <c r="D2016" s="23"/>
      <c r="E2016" s="116" t="s">
        <v>848</v>
      </c>
      <c r="F2016" s="116">
        <v>15</v>
      </c>
      <c r="G2016" s="557">
        <v>79275</v>
      </c>
      <c r="H2016" s="558" t="s">
        <v>402</v>
      </c>
      <c r="I2016" s="68">
        <v>0</v>
      </c>
      <c r="J2016" s="23"/>
      <c r="K2016" s="23"/>
      <c r="L2016" s="23"/>
      <c r="M2016" s="69"/>
      <c r="N2016" s="68"/>
      <c r="O2016" s="23">
        <v>0</v>
      </c>
      <c r="P2016" s="23"/>
      <c r="Q2016" s="23"/>
      <c r="R2016" s="23"/>
      <c r="S2016" s="23"/>
      <c r="T2016" s="69"/>
      <c r="U2016" s="291">
        <f t="shared" si="762"/>
        <v>5285</v>
      </c>
      <c r="V2016" s="121">
        <v>2500</v>
      </c>
      <c r="W2016" s="122">
        <f t="shared" si="756"/>
        <v>2785</v>
      </c>
      <c r="X2016" s="122">
        <f t="shared" si="761"/>
        <v>1542.5</v>
      </c>
      <c r="Y2016" s="122">
        <f t="shared" si="754"/>
        <v>1242.5</v>
      </c>
      <c r="Z2016" s="122">
        <f t="shared" si="757"/>
        <v>37500</v>
      </c>
      <c r="AA2016" s="122">
        <f t="shared" si="758"/>
        <v>23137.5</v>
      </c>
      <c r="AB2016" s="123">
        <f t="shared" si="759"/>
        <v>18637.5</v>
      </c>
    </row>
    <row r="2017" spans="1:28" ht="15.75" thickBot="1" x14ac:dyDescent="0.3">
      <c r="A2017" s="196"/>
      <c r="B2017" s="597">
        <v>42398</v>
      </c>
      <c r="C2017" s="240">
        <v>54205</v>
      </c>
      <c r="D2017" s="577"/>
      <c r="E2017" s="23" t="s">
        <v>103</v>
      </c>
      <c r="F2017" s="23">
        <v>15</v>
      </c>
      <c r="G2017" s="231">
        <v>85000</v>
      </c>
      <c r="H2017" s="23" t="s">
        <v>25</v>
      </c>
      <c r="I2017" s="577">
        <v>0</v>
      </c>
      <c r="J2017" s="23"/>
      <c r="K2017" s="23"/>
      <c r="L2017" s="23"/>
      <c r="M2017" s="69"/>
      <c r="N2017" s="68"/>
      <c r="O2017" s="23">
        <v>0</v>
      </c>
      <c r="P2017" s="23"/>
      <c r="Q2017" s="23"/>
      <c r="R2017" s="23"/>
      <c r="S2017" s="23"/>
      <c r="T2017" s="69">
        <v>3020</v>
      </c>
      <c r="U2017" s="291">
        <f t="shared" si="762"/>
        <v>5666.666666666667</v>
      </c>
      <c r="V2017" s="121">
        <v>2500</v>
      </c>
      <c r="W2017" s="122">
        <f t="shared" si="756"/>
        <v>3166.666666666667</v>
      </c>
      <c r="X2017" s="122">
        <f t="shared" si="761"/>
        <v>1733.3333333333335</v>
      </c>
      <c r="Y2017" s="122">
        <f t="shared" si="754"/>
        <v>1433.3333333333335</v>
      </c>
      <c r="Z2017" s="122">
        <f t="shared" si="757"/>
        <v>37500</v>
      </c>
      <c r="AA2017" s="122">
        <f t="shared" si="758"/>
        <v>26000.000000000004</v>
      </c>
      <c r="AB2017" s="123">
        <f t="shared" si="759"/>
        <v>21500.000000000004</v>
      </c>
    </row>
    <row r="2018" spans="1:28" ht="15.75" thickBot="1" x14ac:dyDescent="0.3">
      <c r="A2018" s="311"/>
      <c r="B2018" s="362">
        <v>42398</v>
      </c>
      <c r="C2018" s="572">
        <v>54206</v>
      </c>
      <c r="D2018" s="23"/>
      <c r="E2018" s="32" t="s">
        <v>825</v>
      </c>
      <c r="F2018" s="32">
        <v>15</v>
      </c>
      <c r="G2018" s="234">
        <v>79275</v>
      </c>
      <c r="H2018" s="77" t="s">
        <v>402</v>
      </c>
      <c r="I2018" s="68">
        <v>0</v>
      </c>
      <c r="J2018" s="23"/>
      <c r="K2018" s="23"/>
      <c r="L2018" s="23"/>
      <c r="M2018" s="69"/>
      <c r="N2018" s="68"/>
      <c r="O2018" s="23">
        <v>0</v>
      </c>
      <c r="P2018" s="23"/>
      <c r="Q2018" s="23"/>
      <c r="R2018" s="23"/>
      <c r="S2018" s="23"/>
      <c r="T2018" s="69"/>
      <c r="U2018" s="291">
        <f t="shared" si="762"/>
        <v>5285</v>
      </c>
      <c r="V2018" s="121">
        <v>2500</v>
      </c>
      <c r="W2018" s="122">
        <f t="shared" si="756"/>
        <v>2785</v>
      </c>
      <c r="X2018" s="122">
        <f t="shared" si="761"/>
        <v>1542.5</v>
      </c>
      <c r="Y2018" s="122">
        <f t="shared" si="754"/>
        <v>1242.5</v>
      </c>
      <c r="Z2018" s="122">
        <f t="shared" si="757"/>
        <v>37500</v>
      </c>
      <c r="AA2018" s="122">
        <f t="shared" si="758"/>
        <v>23137.5</v>
      </c>
      <c r="AB2018" s="123">
        <f t="shared" si="759"/>
        <v>18637.5</v>
      </c>
    </row>
    <row r="2019" spans="1:28" ht="15.75" thickBot="1" x14ac:dyDescent="0.3">
      <c r="A2019" s="196"/>
      <c r="B2019" s="362">
        <v>42398</v>
      </c>
      <c r="C2019" s="544">
        <v>54207</v>
      </c>
      <c r="D2019" s="23"/>
      <c r="E2019" s="23" t="s">
        <v>671</v>
      </c>
      <c r="F2019" s="16">
        <v>15</v>
      </c>
      <c r="G2019" s="231">
        <v>76500</v>
      </c>
      <c r="H2019" s="64" t="s">
        <v>672</v>
      </c>
      <c r="I2019" s="68">
        <v>0</v>
      </c>
      <c r="J2019" s="23"/>
      <c r="K2019" s="23"/>
      <c r="L2019" s="23"/>
      <c r="M2019" s="69"/>
      <c r="N2019" s="68"/>
      <c r="O2019" s="23">
        <v>0</v>
      </c>
      <c r="P2019" s="23"/>
      <c r="Q2019" s="23"/>
      <c r="R2019" s="23"/>
      <c r="S2019" s="23"/>
      <c r="T2019" s="69"/>
      <c r="U2019" s="291">
        <f t="shared" si="762"/>
        <v>5100</v>
      </c>
      <c r="V2019" s="121">
        <v>2500</v>
      </c>
      <c r="W2019" s="122">
        <f t="shared" si="756"/>
        <v>2600</v>
      </c>
      <c r="X2019" s="122">
        <f t="shared" si="761"/>
        <v>1450</v>
      </c>
      <c r="Y2019" s="122">
        <f t="shared" si="754"/>
        <v>1150</v>
      </c>
      <c r="Z2019" s="122">
        <f t="shared" si="757"/>
        <v>37500</v>
      </c>
      <c r="AA2019" s="122">
        <f t="shared" si="758"/>
        <v>21750</v>
      </c>
      <c r="AB2019" s="123">
        <f t="shared" si="759"/>
        <v>17250</v>
      </c>
    </row>
    <row r="2020" spans="1:28" ht="15.75" thickBot="1" x14ac:dyDescent="0.3">
      <c r="A2020" s="339"/>
      <c r="B2020" s="551">
        <v>42398</v>
      </c>
      <c r="C2020" s="544">
        <v>54208</v>
      </c>
      <c r="D2020" s="23"/>
      <c r="E2020" s="94" t="s">
        <v>848</v>
      </c>
      <c r="F2020" s="94">
        <v>15</v>
      </c>
      <c r="G2020" s="232">
        <v>79275</v>
      </c>
      <c r="H2020" s="106" t="s">
        <v>402</v>
      </c>
      <c r="I2020" s="68">
        <v>0</v>
      </c>
      <c r="J2020" s="23"/>
      <c r="K2020" s="23"/>
      <c r="L2020" s="23"/>
      <c r="M2020" s="69"/>
      <c r="N2020" s="68"/>
      <c r="O2020" s="23">
        <v>0</v>
      </c>
      <c r="P2020" s="23"/>
      <c r="Q2020" s="23"/>
      <c r="R2020" s="23"/>
      <c r="S2020" s="23"/>
      <c r="T2020" s="69"/>
      <c r="U2020" s="291">
        <f t="shared" si="762"/>
        <v>5285</v>
      </c>
      <c r="V2020" s="121">
        <v>2500</v>
      </c>
      <c r="W2020" s="122">
        <f t="shared" si="756"/>
        <v>2785</v>
      </c>
      <c r="X2020" s="122">
        <f t="shared" si="761"/>
        <v>1542.5</v>
      </c>
      <c r="Y2020" s="122">
        <f t="shared" si="754"/>
        <v>1242.5</v>
      </c>
      <c r="Z2020" s="122">
        <f t="shared" si="757"/>
        <v>37500</v>
      </c>
      <c r="AA2020" s="122">
        <f t="shared" si="758"/>
        <v>23137.5</v>
      </c>
      <c r="AB2020" s="123">
        <f t="shared" si="759"/>
        <v>18637.5</v>
      </c>
    </row>
    <row r="2021" spans="1:28" ht="15.75" thickBot="1" x14ac:dyDescent="0.3">
      <c r="A2021" s="196"/>
      <c r="B2021" s="597">
        <v>42398</v>
      </c>
      <c r="C2021" s="240">
        <v>54209</v>
      </c>
      <c r="D2021" s="577"/>
      <c r="E2021" s="23" t="s">
        <v>715</v>
      </c>
      <c r="F2021" s="23">
        <v>15</v>
      </c>
      <c r="G2021" s="231">
        <v>85000</v>
      </c>
      <c r="H2021" s="23" t="s">
        <v>25</v>
      </c>
      <c r="I2021" s="577">
        <v>0</v>
      </c>
      <c r="J2021" s="23"/>
      <c r="K2021" s="23"/>
      <c r="L2021" s="23"/>
      <c r="M2021" s="69"/>
      <c r="N2021" s="68"/>
      <c r="O2021" s="23">
        <v>0</v>
      </c>
      <c r="P2021" s="23"/>
      <c r="Q2021" s="23"/>
      <c r="R2021" s="23"/>
      <c r="S2021" s="23"/>
      <c r="T2021" s="69">
        <v>3021</v>
      </c>
      <c r="U2021" s="291">
        <f t="shared" si="762"/>
        <v>5666.666666666667</v>
      </c>
      <c r="V2021" s="121">
        <v>2500</v>
      </c>
      <c r="W2021" s="122">
        <f t="shared" si="756"/>
        <v>3166.666666666667</v>
      </c>
      <c r="X2021" s="122">
        <f t="shared" si="761"/>
        <v>1733.3333333333335</v>
      </c>
      <c r="Y2021" s="122">
        <f t="shared" si="754"/>
        <v>1433.3333333333335</v>
      </c>
      <c r="Z2021" s="122">
        <f t="shared" si="757"/>
        <v>37500</v>
      </c>
      <c r="AA2021" s="122">
        <f t="shared" si="758"/>
        <v>26000.000000000004</v>
      </c>
      <c r="AB2021" s="123">
        <f t="shared" si="759"/>
        <v>21500.000000000004</v>
      </c>
    </row>
    <row r="2022" spans="1:28" ht="15.75" thickBot="1" x14ac:dyDescent="0.3">
      <c r="A2022" s="556"/>
      <c r="B2022" s="551">
        <v>42398</v>
      </c>
      <c r="C2022" s="572">
        <v>54210</v>
      </c>
      <c r="D2022" s="23"/>
      <c r="E2022" s="116" t="s">
        <v>167</v>
      </c>
      <c r="F2022" s="233">
        <v>15</v>
      </c>
      <c r="G2022" s="557">
        <v>76500</v>
      </c>
      <c r="H2022" s="558" t="s">
        <v>672</v>
      </c>
      <c r="I2022" s="68">
        <v>0</v>
      </c>
      <c r="J2022" s="23"/>
      <c r="K2022" s="23"/>
      <c r="L2022" s="23"/>
      <c r="M2022" s="69"/>
      <c r="N2022" s="68"/>
      <c r="O2022" s="23">
        <v>0</v>
      </c>
      <c r="P2022" s="23"/>
      <c r="Q2022" s="23"/>
      <c r="R2022" s="23"/>
      <c r="S2022" s="23"/>
      <c r="T2022" s="69"/>
      <c r="U2022" s="291">
        <f t="shared" si="762"/>
        <v>5100</v>
      </c>
      <c r="V2022" s="121">
        <v>2500</v>
      </c>
      <c r="W2022" s="122">
        <f t="shared" si="756"/>
        <v>2600</v>
      </c>
      <c r="X2022" s="122">
        <f t="shared" si="761"/>
        <v>1450</v>
      </c>
      <c r="Y2022" s="122">
        <f t="shared" si="754"/>
        <v>1150</v>
      </c>
      <c r="Z2022" s="122">
        <f t="shared" si="757"/>
        <v>37500</v>
      </c>
      <c r="AA2022" s="122">
        <f t="shared" si="758"/>
        <v>21750</v>
      </c>
      <c r="AB2022" s="123">
        <f t="shared" si="759"/>
        <v>17250</v>
      </c>
    </row>
    <row r="2023" spans="1:28" ht="15.75" thickBot="1" x14ac:dyDescent="0.3">
      <c r="A2023" s="196"/>
      <c r="B2023" s="597">
        <v>42398</v>
      </c>
      <c r="C2023" s="240">
        <v>54211</v>
      </c>
      <c r="D2023" s="577"/>
      <c r="E2023" s="23" t="s">
        <v>74</v>
      </c>
      <c r="F2023" s="23">
        <v>7</v>
      </c>
      <c r="G2023" s="231">
        <v>39662</v>
      </c>
      <c r="H2023" s="23" t="s">
        <v>25</v>
      </c>
      <c r="I2023" s="577">
        <v>0</v>
      </c>
      <c r="J2023" s="23"/>
      <c r="K2023" s="23"/>
      <c r="L2023" s="23"/>
      <c r="M2023" s="69"/>
      <c r="N2023" s="68"/>
      <c r="O2023" s="23">
        <v>0</v>
      </c>
      <c r="P2023" s="23"/>
      <c r="Q2023" s="23"/>
      <c r="R2023" s="23"/>
      <c r="S2023" s="23"/>
      <c r="T2023" s="69"/>
      <c r="U2023" s="291">
        <f t="shared" si="762"/>
        <v>5666</v>
      </c>
      <c r="V2023" s="121">
        <v>2500</v>
      </c>
      <c r="W2023" s="122">
        <f t="shared" si="756"/>
        <v>3166</v>
      </c>
      <c r="X2023" s="122">
        <f t="shared" si="761"/>
        <v>1733</v>
      </c>
      <c r="Y2023" s="122">
        <f t="shared" ref="Y2023:Y2057" si="763">(U2023-5000)/2+1100</f>
        <v>1433</v>
      </c>
      <c r="Z2023" s="122">
        <f t="shared" si="757"/>
        <v>17500</v>
      </c>
      <c r="AA2023" s="122">
        <f t="shared" si="758"/>
        <v>12131</v>
      </c>
      <c r="AB2023" s="123">
        <f t="shared" si="759"/>
        <v>10031</v>
      </c>
    </row>
    <row r="2024" spans="1:28" ht="15.75" thickBot="1" x14ac:dyDescent="0.3">
      <c r="A2024" s="556"/>
      <c r="B2024" s="551">
        <v>42398</v>
      </c>
      <c r="C2024" s="572">
        <v>54212</v>
      </c>
      <c r="D2024" s="23"/>
      <c r="E2024" s="116" t="s">
        <v>825</v>
      </c>
      <c r="F2024" s="116">
        <v>15</v>
      </c>
      <c r="G2024" s="557">
        <v>79275</v>
      </c>
      <c r="H2024" s="558" t="s">
        <v>402</v>
      </c>
      <c r="I2024" s="68">
        <v>0</v>
      </c>
      <c r="J2024" s="23"/>
      <c r="K2024" s="23"/>
      <c r="L2024" s="23"/>
      <c r="M2024" s="69"/>
      <c r="N2024" s="68"/>
      <c r="O2024" s="23">
        <v>0</v>
      </c>
      <c r="P2024" s="23"/>
      <c r="Q2024" s="23"/>
      <c r="R2024" s="23"/>
      <c r="S2024" s="23"/>
      <c r="T2024" s="69"/>
      <c r="U2024" s="291">
        <f t="shared" si="762"/>
        <v>5285</v>
      </c>
      <c r="V2024" s="121">
        <v>2500</v>
      </c>
      <c r="W2024" s="122">
        <f t="shared" si="756"/>
        <v>2785</v>
      </c>
      <c r="X2024" s="122">
        <f t="shared" si="761"/>
        <v>1542.5</v>
      </c>
      <c r="Y2024" s="122">
        <f t="shared" si="763"/>
        <v>1242.5</v>
      </c>
      <c r="Z2024" s="122">
        <f t="shared" si="757"/>
        <v>37500</v>
      </c>
      <c r="AA2024" s="122">
        <f t="shared" si="758"/>
        <v>23137.5</v>
      </c>
      <c r="AB2024" s="123">
        <f t="shared" si="759"/>
        <v>18637.5</v>
      </c>
    </row>
    <row r="2025" spans="1:28" ht="15.75" thickBot="1" x14ac:dyDescent="0.3">
      <c r="A2025" s="196"/>
      <c r="B2025" s="597">
        <v>42398</v>
      </c>
      <c r="C2025" s="240">
        <v>54213</v>
      </c>
      <c r="D2025" s="157"/>
      <c r="E2025" s="23" t="s">
        <v>207</v>
      </c>
      <c r="F2025" s="23">
        <v>7</v>
      </c>
      <c r="G2025" s="231">
        <v>39662</v>
      </c>
      <c r="H2025" s="23" t="s">
        <v>25</v>
      </c>
      <c r="I2025" s="157">
        <v>0</v>
      </c>
      <c r="J2025" s="42"/>
      <c r="K2025" s="42"/>
      <c r="L2025" s="42"/>
      <c r="M2025" s="71"/>
      <c r="N2025" s="70"/>
      <c r="O2025" s="42">
        <v>0</v>
      </c>
      <c r="P2025" s="42"/>
      <c r="Q2025" s="42"/>
      <c r="R2025" s="42"/>
      <c r="S2025" s="42"/>
      <c r="T2025" s="71">
        <v>3023</v>
      </c>
      <c r="U2025" s="291">
        <f t="shared" si="762"/>
        <v>5666</v>
      </c>
      <c r="V2025" s="121">
        <v>2500</v>
      </c>
      <c r="W2025" s="122">
        <f t="shared" si="756"/>
        <v>3166</v>
      </c>
      <c r="X2025" s="122">
        <f t="shared" si="761"/>
        <v>1733</v>
      </c>
      <c r="Y2025" s="122">
        <f t="shared" si="763"/>
        <v>1433</v>
      </c>
      <c r="Z2025" s="122">
        <f t="shared" si="757"/>
        <v>17500</v>
      </c>
      <c r="AA2025" s="122">
        <f t="shared" si="758"/>
        <v>12131</v>
      </c>
      <c r="AB2025" s="123">
        <f t="shared" si="759"/>
        <v>10031</v>
      </c>
    </row>
    <row r="2026" spans="1:28" ht="15.75" thickBot="1" x14ac:dyDescent="0.3">
      <c r="A2026" s="311"/>
      <c r="B2026" s="362">
        <v>42399</v>
      </c>
      <c r="C2026" s="350">
        <v>54214</v>
      </c>
      <c r="D2026" s="32"/>
      <c r="E2026" s="32" t="s">
        <v>814</v>
      </c>
      <c r="F2026" s="24">
        <v>15</v>
      </c>
      <c r="G2026" s="234">
        <v>76500</v>
      </c>
      <c r="H2026" s="77" t="s">
        <v>672</v>
      </c>
      <c r="I2026" s="127">
        <v>0</v>
      </c>
      <c r="J2026" s="128"/>
      <c r="K2026" s="128"/>
      <c r="L2026" s="128"/>
      <c r="M2026" s="129"/>
      <c r="N2026" s="127"/>
      <c r="O2026" s="128">
        <v>0</v>
      </c>
      <c r="P2026" s="128"/>
      <c r="Q2026" s="128"/>
      <c r="R2026" s="128"/>
      <c r="S2026" s="128"/>
      <c r="T2026" s="129"/>
      <c r="U2026" s="291">
        <f t="shared" ref="U2026:U2044" si="764">+G2026/F2026</f>
        <v>5100</v>
      </c>
      <c r="V2026" s="121">
        <v>2500</v>
      </c>
      <c r="W2026" s="122">
        <f t="shared" si="756"/>
        <v>2600</v>
      </c>
      <c r="X2026" s="122">
        <f t="shared" si="761"/>
        <v>1450</v>
      </c>
      <c r="Y2026" s="122">
        <f t="shared" si="763"/>
        <v>1150</v>
      </c>
      <c r="Z2026" s="122">
        <f t="shared" si="757"/>
        <v>37500</v>
      </c>
      <c r="AA2026" s="122">
        <f t="shared" si="758"/>
        <v>21750</v>
      </c>
      <c r="AB2026" s="123">
        <f t="shared" si="759"/>
        <v>17250</v>
      </c>
    </row>
    <row r="2027" spans="1:28" ht="15.75" thickBot="1" x14ac:dyDescent="0.3">
      <c r="A2027" s="339"/>
      <c r="B2027" s="551">
        <v>42399</v>
      </c>
      <c r="C2027" s="544">
        <v>54215</v>
      </c>
      <c r="D2027" s="23"/>
      <c r="E2027" s="94" t="s">
        <v>848</v>
      </c>
      <c r="F2027" s="94">
        <v>15</v>
      </c>
      <c r="G2027" s="232">
        <v>79275</v>
      </c>
      <c r="H2027" s="106" t="s">
        <v>402</v>
      </c>
      <c r="I2027" s="68">
        <v>0</v>
      </c>
      <c r="J2027" s="23"/>
      <c r="K2027" s="23"/>
      <c r="L2027" s="23"/>
      <c r="M2027" s="69"/>
      <c r="N2027" s="68"/>
      <c r="O2027" s="23">
        <v>0</v>
      </c>
      <c r="P2027" s="23"/>
      <c r="Q2027" s="23"/>
      <c r="R2027" s="23"/>
      <c r="S2027" s="23"/>
      <c r="T2027" s="69"/>
      <c r="U2027" s="291">
        <f t="shared" si="764"/>
        <v>5285</v>
      </c>
      <c r="V2027" s="121">
        <v>2500</v>
      </c>
      <c r="W2027" s="122">
        <f t="shared" si="756"/>
        <v>2785</v>
      </c>
      <c r="X2027" s="122">
        <f t="shared" si="761"/>
        <v>1542.5</v>
      </c>
      <c r="Y2027" s="122">
        <f t="shared" si="763"/>
        <v>1242.5</v>
      </c>
      <c r="Z2027" s="122">
        <f t="shared" si="757"/>
        <v>37500</v>
      </c>
      <c r="AA2027" s="122">
        <f t="shared" si="758"/>
        <v>23137.5</v>
      </c>
      <c r="AB2027" s="123">
        <f t="shared" si="759"/>
        <v>18637.5</v>
      </c>
    </row>
    <row r="2028" spans="1:28" ht="15.75" thickBot="1" x14ac:dyDescent="0.3">
      <c r="A2028" s="196"/>
      <c r="B2028" s="597">
        <v>42399</v>
      </c>
      <c r="C2028" s="240">
        <v>54216</v>
      </c>
      <c r="D2028" s="577"/>
      <c r="E2028" s="23" t="s">
        <v>836</v>
      </c>
      <c r="F2028" s="23">
        <v>7</v>
      </c>
      <c r="G2028" s="231">
        <v>39662</v>
      </c>
      <c r="H2028" s="23" t="s">
        <v>25</v>
      </c>
      <c r="I2028" s="577">
        <v>0</v>
      </c>
      <c r="J2028" s="23"/>
      <c r="K2028" s="23"/>
      <c r="L2028" s="23"/>
      <c r="M2028" s="69"/>
      <c r="N2028" s="68"/>
      <c r="O2028" s="23">
        <v>0</v>
      </c>
      <c r="P2028" s="23"/>
      <c r="Q2028" s="23"/>
      <c r="R2028" s="23"/>
      <c r="S2028" s="23"/>
      <c r="T2028" s="69">
        <v>3024</v>
      </c>
      <c r="U2028" s="291">
        <f t="shared" si="764"/>
        <v>5666</v>
      </c>
      <c r="V2028" s="121">
        <v>2500</v>
      </c>
      <c r="W2028" s="122">
        <f t="shared" si="756"/>
        <v>3166</v>
      </c>
      <c r="X2028" s="122">
        <f t="shared" si="761"/>
        <v>1733</v>
      </c>
      <c r="Y2028" s="122">
        <f t="shared" si="763"/>
        <v>1433</v>
      </c>
      <c r="Z2028" s="122">
        <f t="shared" si="757"/>
        <v>17500</v>
      </c>
      <c r="AA2028" s="122">
        <f t="shared" si="758"/>
        <v>12131</v>
      </c>
      <c r="AB2028" s="123">
        <f t="shared" si="759"/>
        <v>10031</v>
      </c>
    </row>
    <row r="2029" spans="1:28" ht="15.75" thickBot="1" x14ac:dyDescent="0.3">
      <c r="A2029" s="196"/>
      <c r="B2029" s="597">
        <v>42399</v>
      </c>
      <c r="C2029" s="240">
        <v>54217</v>
      </c>
      <c r="D2029" s="577"/>
      <c r="E2029" s="23" t="s">
        <v>835</v>
      </c>
      <c r="F2029" s="23">
        <v>15</v>
      </c>
      <c r="G2029" s="231">
        <v>85000</v>
      </c>
      <c r="H2029" s="23" t="s">
        <v>25</v>
      </c>
      <c r="I2029" s="577">
        <v>0</v>
      </c>
      <c r="J2029" s="23"/>
      <c r="K2029" s="23"/>
      <c r="L2029" s="23"/>
      <c r="M2029" s="69"/>
      <c r="N2029" s="68"/>
      <c r="O2029" s="23">
        <v>0</v>
      </c>
      <c r="P2029" s="23"/>
      <c r="Q2029" s="23"/>
      <c r="R2029" s="23"/>
      <c r="S2029" s="23"/>
      <c r="T2029" s="69">
        <v>3025</v>
      </c>
      <c r="U2029" s="291">
        <f t="shared" si="764"/>
        <v>5666.666666666667</v>
      </c>
      <c r="V2029" s="121">
        <v>2500</v>
      </c>
      <c r="W2029" s="122">
        <f t="shared" si="756"/>
        <v>3166.666666666667</v>
      </c>
      <c r="X2029" s="122">
        <f t="shared" si="761"/>
        <v>1733.3333333333335</v>
      </c>
      <c r="Y2029" s="122">
        <f t="shared" si="763"/>
        <v>1433.3333333333335</v>
      </c>
      <c r="Z2029" s="122">
        <f t="shared" si="757"/>
        <v>37500</v>
      </c>
      <c r="AA2029" s="122">
        <f t="shared" si="758"/>
        <v>26000.000000000004</v>
      </c>
      <c r="AB2029" s="123">
        <f t="shared" si="759"/>
        <v>21500.000000000004</v>
      </c>
    </row>
    <row r="2030" spans="1:28" ht="15.75" thickBot="1" x14ac:dyDescent="0.3">
      <c r="A2030" s="196"/>
      <c r="B2030" s="597">
        <v>42399</v>
      </c>
      <c r="C2030" s="240">
        <v>54218</v>
      </c>
      <c r="D2030" s="577"/>
      <c r="E2030" s="23" t="s">
        <v>834</v>
      </c>
      <c r="F2030" s="23">
        <v>7</v>
      </c>
      <c r="G2030" s="231">
        <v>39662</v>
      </c>
      <c r="H2030" s="23" t="s">
        <v>25</v>
      </c>
      <c r="I2030" s="577">
        <v>0</v>
      </c>
      <c r="J2030" s="23"/>
      <c r="K2030" s="23"/>
      <c r="L2030" s="23"/>
      <c r="M2030" s="69"/>
      <c r="N2030" s="68"/>
      <c r="O2030" s="23">
        <v>0</v>
      </c>
      <c r="P2030" s="23"/>
      <c r="Q2030" s="23"/>
      <c r="R2030" s="23"/>
      <c r="S2030" s="23"/>
      <c r="T2030" s="69">
        <v>3026</v>
      </c>
      <c r="U2030" s="291">
        <f t="shared" si="764"/>
        <v>5666</v>
      </c>
      <c r="V2030" s="121">
        <v>2500</v>
      </c>
      <c r="W2030" s="122">
        <f t="shared" si="756"/>
        <v>3166</v>
      </c>
      <c r="X2030" s="122">
        <f t="shared" si="761"/>
        <v>1733</v>
      </c>
      <c r="Y2030" s="122">
        <f t="shared" si="763"/>
        <v>1433</v>
      </c>
      <c r="Z2030" s="122">
        <f t="shared" si="757"/>
        <v>17500</v>
      </c>
      <c r="AA2030" s="122">
        <f t="shared" si="758"/>
        <v>12131</v>
      </c>
      <c r="AB2030" s="123">
        <f t="shared" si="759"/>
        <v>10031</v>
      </c>
    </row>
    <row r="2031" spans="1:28" ht="15.75" thickBot="1" x14ac:dyDescent="0.3">
      <c r="A2031" s="556"/>
      <c r="B2031" s="551">
        <v>42399</v>
      </c>
      <c r="C2031" s="572">
        <v>54219</v>
      </c>
      <c r="D2031" s="23"/>
      <c r="E2031" s="116" t="s">
        <v>591</v>
      </c>
      <c r="F2031" s="233">
        <v>15</v>
      </c>
      <c r="G2031" s="557">
        <v>76500</v>
      </c>
      <c r="H2031" s="558" t="s">
        <v>672</v>
      </c>
      <c r="I2031" s="68">
        <v>0</v>
      </c>
      <c r="J2031" s="23"/>
      <c r="K2031" s="23"/>
      <c r="L2031" s="23"/>
      <c r="M2031" s="69"/>
      <c r="N2031" s="68"/>
      <c r="O2031" s="23">
        <v>0</v>
      </c>
      <c r="P2031" s="23"/>
      <c r="Q2031" s="23"/>
      <c r="R2031" s="23"/>
      <c r="S2031" s="23"/>
      <c r="T2031" s="69"/>
      <c r="U2031" s="291">
        <f t="shared" si="764"/>
        <v>5100</v>
      </c>
      <c r="V2031" s="121">
        <v>2500</v>
      </c>
      <c r="W2031" s="122">
        <f t="shared" si="756"/>
        <v>2600</v>
      </c>
      <c r="X2031" s="122">
        <f t="shared" si="761"/>
        <v>1450</v>
      </c>
      <c r="Y2031" s="122">
        <f t="shared" si="763"/>
        <v>1150</v>
      </c>
      <c r="Z2031" s="122">
        <f t="shared" si="757"/>
        <v>37500</v>
      </c>
      <c r="AA2031" s="122">
        <f t="shared" si="758"/>
        <v>21750</v>
      </c>
      <c r="AB2031" s="123">
        <f t="shared" si="759"/>
        <v>17250</v>
      </c>
    </row>
    <row r="2032" spans="1:28" ht="15.75" thickBot="1" x14ac:dyDescent="0.3">
      <c r="A2032" s="196"/>
      <c r="B2032" s="597">
        <v>42399</v>
      </c>
      <c r="C2032" s="240">
        <v>54220</v>
      </c>
      <c r="D2032" s="577"/>
      <c r="E2032" s="23" t="s">
        <v>67</v>
      </c>
      <c r="F2032" s="23">
        <v>15</v>
      </c>
      <c r="G2032" s="231">
        <v>85000</v>
      </c>
      <c r="H2032" s="23" t="s">
        <v>25</v>
      </c>
      <c r="I2032" s="577">
        <v>0</v>
      </c>
      <c r="J2032" s="23"/>
      <c r="K2032" s="23"/>
      <c r="L2032" s="23"/>
      <c r="M2032" s="69"/>
      <c r="N2032" s="68"/>
      <c r="O2032" s="23">
        <v>0</v>
      </c>
      <c r="P2032" s="23"/>
      <c r="Q2032" s="23"/>
      <c r="R2032" s="23"/>
      <c r="S2032" s="23"/>
      <c r="T2032" s="69">
        <v>3027</v>
      </c>
      <c r="U2032" s="291">
        <f t="shared" si="764"/>
        <v>5666.666666666667</v>
      </c>
      <c r="V2032" s="121">
        <v>2500</v>
      </c>
      <c r="W2032" s="122">
        <f t="shared" si="756"/>
        <v>3166.666666666667</v>
      </c>
      <c r="X2032" s="122">
        <f t="shared" si="761"/>
        <v>1733.3333333333335</v>
      </c>
      <c r="Y2032" s="122">
        <f t="shared" si="763"/>
        <v>1433.3333333333335</v>
      </c>
      <c r="Z2032" s="122">
        <f t="shared" si="757"/>
        <v>37500</v>
      </c>
      <c r="AA2032" s="122">
        <f t="shared" si="758"/>
        <v>26000.000000000004</v>
      </c>
      <c r="AB2032" s="123">
        <f t="shared" si="759"/>
        <v>21500.000000000004</v>
      </c>
    </row>
    <row r="2033" spans="1:28" ht="15.75" thickBot="1" x14ac:dyDescent="0.3">
      <c r="A2033" s="196"/>
      <c r="B2033" s="597">
        <v>42399</v>
      </c>
      <c r="C2033" s="240">
        <v>54221</v>
      </c>
      <c r="D2033" s="577"/>
      <c r="E2033" s="23" t="s">
        <v>478</v>
      </c>
      <c r="F2033" s="23">
        <v>15</v>
      </c>
      <c r="G2033" s="231">
        <v>85000</v>
      </c>
      <c r="H2033" s="23" t="s">
        <v>25</v>
      </c>
      <c r="I2033" s="577">
        <v>0</v>
      </c>
      <c r="J2033" s="23"/>
      <c r="K2033" s="23"/>
      <c r="L2033" s="23"/>
      <c r="M2033" s="69"/>
      <c r="N2033" s="68"/>
      <c r="O2033" s="23">
        <v>0</v>
      </c>
      <c r="P2033" s="23"/>
      <c r="Q2033" s="23"/>
      <c r="R2033" s="23"/>
      <c r="S2033" s="23"/>
      <c r="T2033" s="69">
        <v>3028</v>
      </c>
      <c r="U2033" s="291">
        <f t="shared" si="764"/>
        <v>5666.666666666667</v>
      </c>
      <c r="V2033" s="121">
        <v>2500</v>
      </c>
      <c r="W2033" s="122">
        <f t="shared" si="756"/>
        <v>3166.666666666667</v>
      </c>
      <c r="X2033" s="122">
        <f t="shared" si="761"/>
        <v>1733.3333333333335</v>
      </c>
      <c r="Y2033" s="122">
        <f t="shared" si="763"/>
        <v>1433.3333333333335</v>
      </c>
      <c r="Z2033" s="122">
        <f t="shared" si="757"/>
        <v>37500</v>
      </c>
      <c r="AA2033" s="122">
        <f t="shared" si="758"/>
        <v>26000.000000000004</v>
      </c>
      <c r="AB2033" s="123">
        <f t="shared" si="759"/>
        <v>21500.000000000004</v>
      </c>
    </row>
    <row r="2034" spans="1:28" ht="15.75" thickBot="1" x14ac:dyDescent="0.3">
      <c r="A2034" s="556"/>
      <c r="B2034" s="551">
        <v>42399</v>
      </c>
      <c r="C2034" s="572">
        <v>54222</v>
      </c>
      <c r="D2034" s="23"/>
      <c r="E2034" s="116" t="s">
        <v>825</v>
      </c>
      <c r="F2034" s="116">
        <v>15</v>
      </c>
      <c r="G2034" s="557">
        <v>79275</v>
      </c>
      <c r="H2034" s="558" t="s">
        <v>402</v>
      </c>
      <c r="I2034" s="68">
        <v>0</v>
      </c>
      <c r="J2034" s="23"/>
      <c r="K2034" s="23"/>
      <c r="L2034" s="23"/>
      <c r="M2034" s="69"/>
      <c r="N2034" s="68"/>
      <c r="O2034" s="23">
        <v>0</v>
      </c>
      <c r="P2034" s="23"/>
      <c r="Q2034" s="23"/>
      <c r="R2034" s="23"/>
      <c r="S2034" s="23"/>
      <c r="T2034" s="69"/>
      <c r="U2034" s="291">
        <f t="shared" si="764"/>
        <v>5285</v>
      </c>
      <c r="V2034" s="121">
        <v>2500</v>
      </c>
      <c r="W2034" s="122">
        <f t="shared" si="756"/>
        <v>2785</v>
      </c>
      <c r="X2034" s="122">
        <f t="shared" si="761"/>
        <v>1542.5</v>
      </c>
      <c r="Y2034" s="122">
        <f t="shared" si="763"/>
        <v>1242.5</v>
      </c>
      <c r="Z2034" s="122">
        <f t="shared" si="757"/>
        <v>37500</v>
      </c>
      <c r="AA2034" s="122">
        <f t="shared" si="758"/>
        <v>23137.5</v>
      </c>
      <c r="AB2034" s="123">
        <f t="shared" si="759"/>
        <v>18637.5</v>
      </c>
    </row>
    <row r="2035" spans="1:28" ht="15.75" thickBot="1" x14ac:dyDescent="0.3">
      <c r="A2035" s="196"/>
      <c r="B2035" s="597">
        <v>42399</v>
      </c>
      <c r="C2035" s="240">
        <v>54223</v>
      </c>
      <c r="D2035" s="577"/>
      <c r="E2035" s="23" t="s">
        <v>103</v>
      </c>
      <c r="F2035" s="23">
        <v>15</v>
      </c>
      <c r="G2035" s="231">
        <v>85000</v>
      </c>
      <c r="H2035" s="23" t="s">
        <v>25</v>
      </c>
      <c r="I2035" s="577">
        <v>0</v>
      </c>
      <c r="J2035" s="23"/>
      <c r="K2035" s="23"/>
      <c r="L2035" s="23"/>
      <c r="M2035" s="69"/>
      <c r="N2035" s="68"/>
      <c r="O2035" s="23">
        <v>0</v>
      </c>
      <c r="P2035" s="23"/>
      <c r="Q2035" s="23"/>
      <c r="R2035" s="23"/>
      <c r="S2035" s="23"/>
      <c r="T2035" s="69">
        <v>3029</v>
      </c>
      <c r="U2035" s="291">
        <f t="shared" si="764"/>
        <v>5666.666666666667</v>
      </c>
      <c r="V2035" s="121">
        <v>2500</v>
      </c>
      <c r="W2035" s="122">
        <f t="shared" si="756"/>
        <v>3166.666666666667</v>
      </c>
      <c r="X2035" s="122">
        <f t="shared" si="761"/>
        <v>1733.3333333333335</v>
      </c>
      <c r="Y2035" s="122">
        <f t="shared" si="763"/>
        <v>1433.3333333333335</v>
      </c>
      <c r="Z2035" s="122">
        <f t="shared" si="757"/>
        <v>37500</v>
      </c>
      <c r="AA2035" s="122">
        <f t="shared" si="758"/>
        <v>26000.000000000004</v>
      </c>
      <c r="AB2035" s="123">
        <f t="shared" si="759"/>
        <v>21500.000000000004</v>
      </c>
    </row>
    <row r="2036" spans="1:28" ht="15.75" thickBot="1" x14ac:dyDescent="0.3">
      <c r="A2036" s="196"/>
      <c r="B2036" s="597">
        <v>42399</v>
      </c>
      <c r="C2036" s="240">
        <v>54224</v>
      </c>
      <c r="D2036" s="577"/>
      <c r="E2036" s="23" t="s">
        <v>928</v>
      </c>
      <c r="F2036" s="23">
        <v>7</v>
      </c>
      <c r="G2036" s="231">
        <v>39662</v>
      </c>
      <c r="H2036" s="23" t="s">
        <v>25</v>
      </c>
      <c r="I2036" s="577">
        <v>0</v>
      </c>
      <c r="J2036" s="23"/>
      <c r="K2036" s="23"/>
      <c r="L2036" s="23"/>
      <c r="M2036" s="69"/>
      <c r="N2036" s="68"/>
      <c r="O2036" s="23">
        <v>0</v>
      </c>
      <c r="P2036" s="23"/>
      <c r="Q2036" s="23"/>
      <c r="R2036" s="23"/>
      <c r="S2036" s="23"/>
      <c r="T2036" s="69">
        <v>3030</v>
      </c>
      <c r="U2036" s="291">
        <f t="shared" si="764"/>
        <v>5666</v>
      </c>
      <c r="V2036" s="121">
        <v>2500</v>
      </c>
      <c r="W2036" s="122">
        <f t="shared" si="756"/>
        <v>3166</v>
      </c>
      <c r="X2036" s="122">
        <f t="shared" si="761"/>
        <v>1733</v>
      </c>
      <c r="Y2036" s="122">
        <f t="shared" si="763"/>
        <v>1433</v>
      </c>
      <c r="Z2036" s="122">
        <f t="shared" si="757"/>
        <v>17500</v>
      </c>
      <c r="AA2036" s="122">
        <f t="shared" si="758"/>
        <v>12131</v>
      </c>
      <c r="AB2036" s="123">
        <f t="shared" si="759"/>
        <v>10031</v>
      </c>
    </row>
    <row r="2037" spans="1:28" ht="15.75" thickBot="1" x14ac:dyDescent="0.3">
      <c r="A2037" s="196"/>
      <c r="B2037" s="597">
        <v>42399</v>
      </c>
      <c r="C2037" s="240">
        <v>54225</v>
      </c>
      <c r="D2037" s="577"/>
      <c r="E2037" s="23" t="s">
        <v>62</v>
      </c>
      <c r="F2037" s="23">
        <v>7</v>
      </c>
      <c r="G2037" s="231">
        <v>39662</v>
      </c>
      <c r="H2037" s="23" t="s">
        <v>25</v>
      </c>
      <c r="I2037" s="577">
        <v>0</v>
      </c>
      <c r="J2037" s="23"/>
      <c r="K2037" s="23"/>
      <c r="L2037" s="23"/>
      <c r="M2037" s="69"/>
      <c r="N2037" s="68"/>
      <c r="O2037" s="23">
        <v>0</v>
      </c>
      <c r="P2037" s="23"/>
      <c r="Q2037" s="23"/>
      <c r="R2037" s="23"/>
      <c r="S2037" s="23"/>
      <c r="T2037" s="69">
        <v>3031</v>
      </c>
      <c r="U2037" s="291">
        <f t="shared" si="764"/>
        <v>5666</v>
      </c>
      <c r="V2037" s="121">
        <v>2500</v>
      </c>
      <c r="W2037" s="122">
        <f t="shared" ref="W2037:W2057" si="765">+U2037-V2037</f>
        <v>3166</v>
      </c>
      <c r="X2037" s="122">
        <f t="shared" si="761"/>
        <v>1733</v>
      </c>
      <c r="Y2037" s="122">
        <f t="shared" si="763"/>
        <v>1433</v>
      </c>
      <c r="Z2037" s="122">
        <f t="shared" ref="Z2037:Z2057" si="766">+V2037*F2037</f>
        <v>17500</v>
      </c>
      <c r="AA2037" s="122">
        <f t="shared" ref="AA2037:AA2057" si="767">+X2037*F2037</f>
        <v>12131</v>
      </c>
      <c r="AB2037" s="123">
        <f t="shared" ref="AB2037:AB2057" si="768">+Y2037*F2037</f>
        <v>10031</v>
      </c>
    </row>
    <row r="2038" spans="1:28" ht="15.75" thickBot="1" x14ac:dyDescent="0.3">
      <c r="A2038" s="196"/>
      <c r="B2038" s="597">
        <v>42399</v>
      </c>
      <c r="C2038" s="240">
        <v>54226</v>
      </c>
      <c r="D2038" s="577"/>
      <c r="E2038" s="23" t="s">
        <v>833</v>
      </c>
      <c r="F2038" s="23">
        <v>15</v>
      </c>
      <c r="G2038" s="231">
        <v>85000</v>
      </c>
      <c r="H2038" s="23" t="s">
        <v>25</v>
      </c>
      <c r="I2038" s="577">
        <v>0</v>
      </c>
      <c r="J2038" s="23"/>
      <c r="K2038" s="23"/>
      <c r="L2038" s="23"/>
      <c r="M2038" s="69"/>
      <c r="N2038" s="68"/>
      <c r="O2038" s="23">
        <v>0</v>
      </c>
      <c r="P2038" s="23"/>
      <c r="Q2038" s="23"/>
      <c r="R2038" s="23"/>
      <c r="S2038" s="23"/>
      <c r="T2038" s="69">
        <v>3032</v>
      </c>
      <c r="U2038" s="291">
        <f t="shared" si="764"/>
        <v>5666.666666666667</v>
      </c>
      <c r="V2038" s="121">
        <v>2500</v>
      </c>
      <c r="W2038" s="122">
        <f t="shared" si="765"/>
        <v>3166.666666666667</v>
      </c>
      <c r="X2038" s="122">
        <f t="shared" si="761"/>
        <v>1733.3333333333335</v>
      </c>
      <c r="Y2038" s="122">
        <f t="shared" si="763"/>
        <v>1433.3333333333335</v>
      </c>
      <c r="Z2038" s="122">
        <f t="shared" si="766"/>
        <v>37500</v>
      </c>
      <c r="AA2038" s="122">
        <f t="shared" si="767"/>
        <v>26000.000000000004</v>
      </c>
      <c r="AB2038" s="123">
        <f t="shared" si="768"/>
        <v>21500.000000000004</v>
      </c>
    </row>
    <row r="2039" spans="1:28" ht="15.75" thickBot="1" x14ac:dyDescent="0.3">
      <c r="A2039" s="196"/>
      <c r="B2039" s="597">
        <v>42399</v>
      </c>
      <c r="C2039" s="240">
        <v>54227</v>
      </c>
      <c r="D2039" s="577"/>
      <c r="E2039" s="23" t="s">
        <v>889</v>
      </c>
      <c r="F2039" s="23">
        <v>7</v>
      </c>
      <c r="G2039" s="231">
        <v>39662</v>
      </c>
      <c r="H2039" s="23" t="s">
        <v>25</v>
      </c>
      <c r="I2039" s="577">
        <v>0</v>
      </c>
      <c r="J2039" s="23"/>
      <c r="K2039" s="23"/>
      <c r="L2039" s="23"/>
      <c r="M2039" s="69"/>
      <c r="N2039" s="68"/>
      <c r="O2039" s="23">
        <v>0</v>
      </c>
      <c r="P2039" s="23"/>
      <c r="Q2039" s="23"/>
      <c r="R2039" s="23"/>
      <c r="S2039" s="23"/>
      <c r="T2039" s="69">
        <v>3033</v>
      </c>
      <c r="U2039" s="291">
        <f t="shared" si="764"/>
        <v>5666</v>
      </c>
      <c r="V2039" s="121">
        <v>2500</v>
      </c>
      <c r="W2039" s="122">
        <f t="shared" si="765"/>
        <v>3166</v>
      </c>
      <c r="X2039" s="122">
        <f t="shared" si="761"/>
        <v>1733</v>
      </c>
      <c r="Y2039" s="122">
        <f t="shared" si="763"/>
        <v>1433</v>
      </c>
      <c r="Z2039" s="122">
        <f t="shared" si="766"/>
        <v>17500</v>
      </c>
      <c r="AA2039" s="122">
        <f t="shared" si="767"/>
        <v>12131</v>
      </c>
      <c r="AB2039" s="123">
        <f t="shared" si="768"/>
        <v>10031</v>
      </c>
    </row>
    <row r="2040" spans="1:28" ht="15.75" thickBot="1" x14ac:dyDescent="0.3">
      <c r="A2040" s="556"/>
      <c r="B2040" s="551">
        <v>42399</v>
      </c>
      <c r="C2040" s="572">
        <v>5428</v>
      </c>
      <c r="D2040" s="23"/>
      <c r="E2040" s="116" t="s">
        <v>848</v>
      </c>
      <c r="F2040" s="116">
        <v>15</v>
      </c>
      <c r="G2040" s="557">
        <v>79275</v>
      </c>
      <c r="H2040" s="558" t="s">
        <v>402</v>
      </c>
      <c r="I2040" s="68">
        <v>0</v>
      </c>
      <c r="J2040" s="23"/>
      <c r="K2040" s="23"/>
      <c r="L2040" s="23"/>
      <c r="M2040" s="69"/>
      <c r="N2040" s="68"/>
      <c r="O2040" s="23">
        <v>0</v>
      </c>
      <c r="P2040" s="23"/>
      <c r="Q2040" s="23"/>
      <c r="R2040" s="23"/>
      <c r="S2040" s="23"/>
      <c r="T2040" s="69"/>
      <c r="U2040" s="291">
        <f t="shared" si="764"/>
        <v>5285</v>
      </c>
      <c r="V2040" s="121">
        <v>2500</v>
      </c>
      <c r="W2040" s="122">
        <f t="shared" si="765"/>
        <v>2785</v>
      </c>
      <c r="X2040" s="122">
        <f t="shared" si="761"/>
        <v>1542.5</v>
      </c>
      <c r="Y2040" s="122">
        <f t="shared" si="763"/>
        <v>1242.5</v>
      </c>
      <c r="Z2040" s="122">
        <f t="shared" si="766"/>
        <v>37500</v>
      </c>
      <c r="AA2040" s="122">
        <f t="shared" si="767"/>
        <v>23137.5</v>
      </c>
      <c r="AB2040" s="123">
        <f t="shared" si="768"/>
        <v>18637.5</v>
      </c>
    </row>
    <row r="2041" spans="1:28" ht="15.75" thickBot="1" x14ac:dyDescent="0.3">
      <c r="A2041" s="196"/>
      <c r="B2041" s="597">
        <v>42399</v>
      </c>
      <c r="C2041" s="240">
        <v>54229</v>
      </c>
      <c r="D2041" s="577"/>
      <c r="E2041" s="23" t="s">
        <v>677</v>
      </c>
      <c r="F2041" s="23">
        <v>7</v>
      </c>
      <c r="G2041" s="231">
        <v>39662</v>
      </c>
      <c r="H2041" s="23" t="s">
        <v>25</v>
      </c>
      <c r="I2041" s="577">
        <v>0</v>
      </c>
      <c r="J2041" s="23"/>
      <c r="K2041" s="23"/>
      <c r="L2041" s="23"/>
      <c r="M2041" s="69"/>
      <c r="N2041" s="68"/>
      <c r="O2041" s="23">
        <v>0</v>
      </c>
      <c r="P2041" s="23"/>
      <c r="Q2041" s="23"/>
      <c r="R2041" s="23"/>
      <c r="S2041" s="23"/>
      <c r="T2041" s="69">
        <v>3034</v>
      </c>
      <c r="U2041" s="291">
        <f t="shared" si="764"/>
        <v>5666</v>
      </c>
      <c r="V2041" s="121">
        <v>2500</v>
      </c>
      <c r="W2041" s="122">
        <f t="shared" si="765"/>
        <v>3166</v>
      </c>
      <c r="X2041" s="122">
        <f t="shared" si="761"/>
        <v>1733</v>
      </c>
      <c r="Y2041" s="122">
        <f t="shared" si="763"/>
        <v>1433</v>
      </c>
      <c r="Z2041" s="122">
        <f t="shared" si="766"/>
        <v>17500</v>
      </c>
      <c r="AA2041" s="122">
        <f t="shared" si="767"/>
        <v>12131</v>
      </c>
      <c r="AB2041" s="123">
        <f t="shared" si="768"/>
        <v>10031</v>
      </c>
    </row>
    <row r="2042" spans="1:28" ht="15.75" thickBot="1" x14ac:dyDescent="0.3">
      <c r="A2042" s="311"/>
      <c r="B2042" s="362">
        <v>42399</v>
      </c>
      <c r="C2042" s="572">
        <v>54230</v>
      </c>
      <c r="D2042" s="23"/>
      <c r="E2042" s="32" t="s">
        <v>825</v>
      </c>
      <c r="F2042" s="32">
        <v>15</v>
      </c>
      <c r="G2042" s="234">
        <v>79275</v>
      </c>
      <c r="H2042" s="77" t="s">
        <v>402</v>
      </c>
      <c r="I2042" s="68">
        <v>0</v>
      </c>
      <c r="J2042" s="23"/>
      <c r="K2042" s="23"/>
      <c r="L2042" s="23"/>
      <c r="M2042" s="69"/>
      <c r="N2042" s="68"/>
      <c r="O2042" s="23">
        <v>0</v>
      </c>
      <c r="P2042" s="23"/>
      <c r="Q2042" s="23"/>
      <c r="R2042" s="23"/>
      <c r="S2042" s="23"/>
      <c r="T2042" s="69"/>
      <c r="U2042" s="291">
        <f t="shared" si="764"/>
        <v>5285</v>
      </c>
      <c r="V2042" s="121">
        <v>2500</v>
      </c>
      <c r="W2042" s="122">
        <f t="shared" si="765"/>
        <v>2785</v>
      </c>
      <c r="X2042" s="122">
        <f t="shared" si="761"/>
        <v>1542.5</v>
      </c>
      <c r="Y2042" s="122">
        <f t="shared" si="763"/>
        <v>1242.5</v>
      </c>
      <c r="Z2042" s="122">
        <f t="shared" si="766"/>
        <v>37500</v>
      </c>
      <c r="AA2042" s="122">
        <f t="shared" si="767"/>
        <v>23137.5</v>
      </c>
      <c r="AB2042" s="123">
        <f t="shared" si="768"/>
        <v>18637.5</v>
      </c>
    </row>
    <row r="2043" spans="1:28" ht="15.75" thickBot="1" x14ac:dyDescent="0.3">
      <c r="A2043" s="339"/>
      <c r="B2043" s="551">
        <v>42399</v>
      </c>
      <c r="C2043" s="544">
        <v>54231</v>
      </c>
      <c r="D2043" s="23"/>
      <c r="E2043" s="94" t="s">
        <v>671</v>
      </c>
      <c r="F2043" s="56">
        <v>15</v>
      </c>
      <c r="G2043" s="232">
        <v>76500</v>
      </c>
      <c r="H2043" s="106" t="s">
        <v>672</v>
      </c>
      <c r="I2043" s="68">
        <v>0</v>
      </c>
      <c r="J2043" s="23"/>
      <c r="K2043" s="23"/>
      <c r="L2043" s="23"/>
      <c r="M2043" s="69"/>
      <c r="N2043" s="68">
        <v>0</v>
      </c>
      <c r="O2043" s="23"/>
      <c r="P2043" s="23"/>
      <c r="Q2043" s="23"/>
      <c r="R2043" s="23"/>
      <c r="S2043" s="23"/>
      <c r="T2043" s="69"/>
      <c r="U2043" s="291">
        <f t="shared" si="764"/>
        <v>5100</v>
      </c>
      <c r="V2043" s="121">
        <v>2500</v>
      </c>
      <c r="W2043" s="122">
        <f t="shared" si="765"/>
        <v>2600</v>
      </c>
      <c r="X2043" s="122">
        <f t="shared" si="761"/>
        <v>1450</v>
      </c>
      <c r="Y2043" s="122">
        <f t="shared" si="763"/>
        <v>1150</v>
      </c>
      <c r="Z2043" s="122">
        <f t="shared" si="766"/>
        <v>37500</v>
      </c>
      <c r="AA2043" s="122">
        <f t="shared" si="767"/>
        <v>21750</v>
      </c>
      <c r="AB2043" s="123">
        <f t="shared" si="768"/>
        <v>17250</v>
      </c>
    </row>
    <row r="2044" spans="1:28" ht="15.75" thickBot="1" x14ac:dyDescent="0.3">
      <c r="A2044" s="196"/>
      <c r="B2044" s="597">
        <v>42399</v>
      </c>
      <c r="C2044" s="240">
        <v>54232</v>
      </c>
      <c r="D2044" s="577"/>
      <c r="E2044" s="23" t="s">
        <v>103</v>
      </c>
      <c r="F2044" s="23">
        <v>15</v>
      </c>
      <c r="G2044" s="231">
        <v>85000</v>
      </c>
      <c r="H2044" s="23" t="s">
        <v>25</v>
      </c>
      <c r="I2044" s="155">
        <v>0</v>
      </c>
      <c r="J2044" s="94"/>
      <c r="K2044" s="94"/>
      <c r="L2044" s="94"/>
      <c r="M2044" s="230"/>
      <c r="N2044" s="228"/>
      <c r="O2044" s="94">
        <v>0</v>
      </c>
      <c r="P2044" s="94"/>
      <c r="Q2044" s="94"/>
      <c r="R2044" s="94"/>
      <c r="S2044" s="94"/>
      <c r="T2044" s="230">
        <v>3035</v>
      </c>
      <c r="U2044" s="291">
        <f t="shared" si="764"/>
        <v>5666.666666666667</v>
      </c>
      <c r="V2044" s="121">
        <v>2500</v>
      </c>
      <c r="W2044" s="122">
        <f t="shared" si="765"/>
        <v>3166.666666666667</v>
      </c>
      <c r="X2044" s="122">
        <f t="shared" si="761"/>
        <v>1733.3333333333335</v>
      </c>
      <c r="Y2044" s="122">
        <f t="shared" si="763"/>
        <v>1433.3333333333335</v>
      </c>
      <c r="Z2044" s="122">
        <f t="shared" si="766"/>
        <v>37500</v>
      </c>
      <c r="AA2044" s="122">
        <f t="shared" si="767"/>
        <v>26000.000000000004</v>
      </c>
      <c r="AB2044" s="123">
        <f t="shared" si="768"/>
        <v>21500.000000000004</v>
      </c>
    </row>
    <row r="2045" spans="1:28" ht="15.75" thickBot="1" x14ac:dyDescent="0.3">
      <c r="A2045" s="116"/>
      <c r="B2045" s="551">
        <v>42399</v>
      </c>
      <c r="C2045" s="572">
        <v>54233</v>
      </c>
      <c r="D2045" s="23"/>
      <c r="E2045" s="116" t="s">
        <v>634</v>
      </c>
      <c r="F2045" s="233">
        <v>15</v>
      </c>
      <c r="G2045" s="557">
        <v>76500</v>
      </c>
      <c r="H2045" s="558" t="s">
        <v>672</v>
      </c>
      <c r="I2045" s="398">
        <v>0</v>
      </c>
      <c r="J2045" s="244"/>
      <c r="K2045" s="244"/>
      <c r="L2045" s="244"/>
      <c r="M2045" s="399"/>
      <c r="N2045" s="398">
        <v>0</v>
      </c>
      <c r="O2045" s="244"/>
      <c r="P2045" s="244"/>
      <c r="Q2045" s="244"/>
      <c r="R2045" s="244"/>
      <c r="S2045" s="244"/>
      <c r="T2045" s="399"/>
      <c r="U2045" s="291">
        <f t="shared" ref="U2045:U2049" si="769">+G2045/F2045</f>
        <v>5100</v>
      </c>
      <c r="V2045" s="121">
        <v>2500</v>
      </c>
      <c r="W2045" s="122">
        <f t="shared" si="765"/>
        <v>2600</v>
      </c>
      <c r="X2045" s="122">
        <f t="shared" si="761"/>
        <v>1450</v>
      </c>
      <c r="Y2045" s="122">
        <f t="shared" si="763"/>
        <v>1150</v>
      </c>
      <c r="Z2045" s="122">
        <f t="shared" si="766"/>
        <v>37500</v>
      </c>
      <c r="AA2045" s="122">
        <f t="shared" si="767"/>
        <v>21750</v>
      </c>
      <c r="AB2045" s="123">
        <f t="shared" si="768"/>
        <v>17250</v>
      </c>
    </row>
    <row r="2046" spans="1:28" ht="15.75" thickBot="1" x14ac:dyDescent="0.3">
      <c r="A2046" s="23"/>
      <c r="B2046" s="597">
        <v>42399</v>
      </c>
      <c r="C2046" s="240">
        <v>54234</v>
      </c>
      <c r="D2046" s="577"/>
      <c r="E2046" s="23" t="s">
        <v>873</v>
      </c>
      <c r="F2046" s="241">
        <v>7</v>
      </c>
      <c r="G2046" s="231">
        <v>39662</v>
      </c>
      <c r="H2046" s="23" t="s">
        <v>25</v>
      </c>
      <c r="I2046" s="578">
        <v>0</v>
      </c>
      <c r="J2046" s="244"/>
      <c r="K2046" s="244"/>
      <c r="L2046" s="244"/>
      <c r="M2046" s="399"/>
      <c r="N2046" s="398">
        <v>0</v>
      </c>
      <c r="O2046" s="244"/>
      <c r="P2046" s="244"/>
      <c r="Q2046" s="244"/>
      <c r="R2046" s="244"/>
      <c r="S2046" s="244"/>
      <c r="T2046" s="399">
        <v>3036</v>
      </c>
      <c r="U2046" s="291">
        <f t="shared" si="769"/>
        <v>5666</v>
      </c>
      <c r="V2046" s="121">
        <v>2500</v>
      </c>
      <c r="W2046" s="122">
        <f t="shared" si="765"/>
        <v>3166</v>
      </c>
      <c r="X2046" s="122">
        <f t="shared" si="761"/>
        <v>1733</v>
      </c>
      <c r="Y2046" s="122">
        <f t="shared" si="763"/>
        <v>1433</v>
      </c>
      <c r="Z2046" s="122">
        <f t="shared" si="766"/>
        <v>17500</v>
      </c>
      <c r="AA2046" s="122">
        <f t="shared" si="767"/>
        <v>12131</v>
      </c>
      <c r="AB2046" s="123">
        <f t="shared" si="768"/>
        <v>10031</v>
      </c>
    </row>
    <row r="2047" spans="1:28" ht="15.75" thickBot="1" x14ac:dyDescent="0.3">
      <c r="A2047" s="23"/>
      <c r="B2047" s="597">
        <v>42399</v>
      </c>
      <c r="C2047" s="240">
        <v>54235</v>
      </c>
      <c r="D2047" s="577"/>
      <c r="E2047" s="23" t="s">
        <v>62</v>
      </c>
      <c r="F2047" s="23">
        <v>7</v>
      </c>
      <c r="G2047" s="231">
        <v>39662</v>
      </c>
      <c r="H2047" s="23" t="s">
        <v>25</v>
      </c>
      <c r="I2047" s="578">
        <v>0</v>
      </c>
      <c r="J2047" s="244"/>
      <c r="K2047" s="244"/>
      <c r="L2047" s="244"/>
      <c r="M2047" s="399"/>
      <c r="N2047" s="398"/>
      <c r="O2047" s="244">
        <v>0</v>
      </c>
      <c r="P2047" s="244"/>
      <c r="Q2047" s="244"/>
      <c r="R2047" s="244"/>
      <c r="S2047" s="244"/>
      <c r="T2047" s="399">
        <v>3037</v>
      </c>
      <c r="U2047" s="291">
        <f t="shared" si="769"/>
        <v>5666</v>
      </c>
      <c r="V2047" s="121">
        <v>2500</v>
      </c>
      <c r="W2047" s="122">
        <f t="shared" si="765"/>
        <v>3166</v>
      </c>
      <c r="X2047" s="122">
        <f t="shared" si="761"/>
        <v>1733</v>
      </c>
      <c r="Y2047" s="122">
        <f t="shared" si="763"/>
        <v>1433</v>
      </c>
      <c r="Z2047" s="122">
        <f t="shared" si="766"/>
        <v>17500</v>
      </c>
      <c r="AA2047" s="122">
        <f t="shared" si="767"/>
        <v>12131</v>
      </c>
      <c r="AB2047" s="123">
        <f t="shared" si="768"/>
        <v>10031</v>
      </c>
    </row>
    <row r="2048" spans="1:28" ht="15.75" thickBot="1" x14ac:dyDescent="0.3">
      <c r="A2048" s="116"/>
      <c r="B2048" s="551">
        <v>42399</v>
      </c>
      <c r="C2048" s="572">
        <v>54236</v>
      </c>
      <c r="D2048" s="23"/>
      <c r="E2048" s="116" t="s">
        <v>167</v>
      </c>
      <c r="F2048" s="233">
        <v>15</v>
      </c>
      <c r="G2048" s="557">
        <v>76500</v>
      </c>
      <c r="H2048" s="558" t="s">
        <v>672</v>
      </c>
      <c r="I2048" s="398">
        <v>0</v>
      </c>
      <c r="J2048" s="244"/>
      <c r="K2048" s="244"/>
      <c r="L2048" s="244"/>
      <c r="M2048" s="399"/>
      <c r="N2048" s="398"/>
      <c r="O2048" s="244">
        <v>0</v>
      </c>
      <c r="P2048" s="244"/>
      <c r="Q2048" s="244"/>
      <c r="R2048" s="244"/>
      <c r="S2048" s="244"/>
      <c r="T2048" s="399"/>
      <c r="U2048" s="291">
        <f t="shared" si="769"/>
        <v>5100</v>
      </c>
      <c r="V2048" s="121">
        <v>2500</v>
      </c>
      <c r="W2048" s="122">
        <f t="shared" si="765"/>
        <v>2600</v>
      </c>
      <c r="X2048" s="122">
        <f t="shared" si="761"/>
        <v>1450</v>
      </c>
      <c r="Y2048" s="122">
        <f t="shared" si="763"/>
        <v>1150</v>
      </c>
      <c r="Z2048" s="122">
        <f t="shared" si="766"/>
        <v>37500</v>
      </c>
      <c r="AA2048" s="122">
        <f t="shared" si="767"/>
        <v>21750</v>
      </c>
      <c r="AB2048" s="123">
        <f t="shared" si="768"/>
        <v>17250</v>
      </c>
    </row>
    <row r="2049" spans="1:28" ht="15.75" thickBot="1" x14ac:dyDescent="0.3">
      <c r="A2049" s="573"/>
      <c r="B2049" s="622">
        <v>42399</v>
      </c>
      <c r="C2049" s="581">
        <v>54237</v>
      </c>
      <c r="D2049" s="23"/>
      <c r="E2049" s="573" t="s">
        <v>80</v>
      </c>
      <c r="F2049" s="582">
        <v>15</v>
      </c>
      <c r="G2049" s="583">
        <f>+F2049*5100</f>
        <v>76500</v>
      </c>
      <c r="H2049" s="584" t="s">
        <v>22</v>
      </c>
      <c r="I2049" s="398">
        <v>0</v>
      </c>
      <c r="J2049" s="244"/>
      <c r="K2049" s="244"/>
      <c r="L2049" s="244"/>
      <c r="M2049" s="399"/>
      <c r="N2049" s="398">
        <v>0</v>
      </c>
      <c r="O2049" s="244"/>
      <c r="P2049" s="244"/>
      <c r="Q2049" s="244"/>
      <c r="R2049" s="244"/>
      <c r="S2049" s="244"/>
      <c r="T2049" s="399"/>
      <c r="U2049" s="292">
        <f t="shared" si="769"/>
        <v>5100</v>
      </c>
      <c r="V2049" s="124">
        <v>2500</v>
      </c>
      <c r="W2049" s="125">
        <f t="shared" si="765"/>
        <v>2600</v>
      </c>
      <c r="X2049" s="125">
        <f>+W2049-Y2049</f>
        <v>1450</v>
      </c>
      <c r="Y2049" s="125">
        <f t="shared" si="763"/>
        <v>1150</v>
      </c>
      <c r="Z2049" s="125">
        <f t="shared" si="766"/>
        <v>37500</v>
      </c>
      <c r="AA2049" s="125">
        <f t="shared" si="767"/>
        <v>21750</v>
      </c>
      <c r="AB2049" s="126">
        <f t="shared" si="768"/>
        <v>17250</v>
      </c>
    </row>
    <row r="2050" spans="1:28" ht="15.75" thickBot="1" x14ac:dyDescent="0.3">
      <c r="A2050" s="23"/>
      <c r="B2050" s="597">
        <v>42399</v>
      </c>
      <c r="C2050" s="240">
        <v>54238</v>
      </c>
      <c r="D2050" s="577"/>
      <c r="E2050" s="23" t="s">
        <v>925</v>
      </c>
      <c r="F2050" s="23">
        <v>7</v>
      </c>
      <c r="G2050" s="231">
        <v>39662</v>
      </c>
      <c r="H2050" s="23" t="s">
        <v>25</v>
      </c>
      <c r="I2050" s="578">
        <v>0</v>
      </c>
      <c r="J2050" s="244"/>
      <c r="K2050" s="244"/>
      <c r="L2050" s="244"/>
      <c r="M2050" s="399"/>
      <c r="N2050" s="398"/>
      <c r="O2050" s="244">
        <v>0</v>
      </c>
      <c r="P2050" s="244"/>
      <c r="Q2050" s="244"/>
      <c r="R2050" s="244"/>
      <c r="S2050" s="244"/>
      <c r="T2050" s="399">
        <v>3038</v>
      </c>
      <c r="U2050" s="291">
        <f t="shared" si="762"/>
        <v>5666</v>
      </c>
      <c r="V2050" s="121">
        <v>2500</v>
      </c>
      <c r="W2050" s="122">
        <f t="shared" si="765"/>
        <v>3166</v>
      </c>
      <c r="X2050" s="122">
        <f t="shared" ref="X2050:X2057" si="770">+W2050-Y2050</f>
        <v>1733</v>
      </c>
      <c r="Y2050" s="122">
        <f t="shared" si="763"/>
        <v>1433</v>
      </c>
      <c r="Z2050" s="122">
        <f t="shared" si="766"/>
        <v>17500</v>
      </c>
      <c r="AA2050" s="122">
        <f t="shared" si="767"/>
        <v>12131</v>
      </c>
      <c r="AB2050" s="123">
        <f t="shared" si="768"/>
        <v>10031</v>
      </c>
    </row>
    <row r="2051" spans="1:28" ht="15.75" thickBot="1" x14ac:dyDescent="0.3">
      <c r="A2051" s="23"/>
      <c r="B2051" s="597">
        <v>42399</v>
      </c>
      <c r="C2051" s="240">
        <v>54239</v>
      </c>
      <c r="D2051" s="577"/>
      <c r="E2051" s="23" t="s">
        <v>836</v>
      </c>
      <c r="F2051" s="23">
        <v>15</v>
      </c>
      <c r="G2051" s="231">
        <v>85000</v>
      </c>
      <c r="H2051" s="23" t="s">
        <v>25</v>
      </c>
      <c r="I2051" s="578">
        <v>0</v>
      </c>
      <c r="J2051" s="244"/>
      <c r="K2051" s="244"/>
      <c r="L2051" s="244"/>
      <c r="M2051" s="399"/>
      <c r="N2051" s="398">
        <v>0</v>
      </c>
      <c r="O2051" s="244"/>
      <c r="P2051" s="244"/>
      <c r="Q2051" s="244"/>
      <c r="R2051" s="244"/>
      <c r="S2051" s="244"/>
      <c r="T2051" s="399">
        <v>3039</v>
      </c>
      <c r="U2051" s="291">
        <f t="shared" si="762"/>
        <v>5666.666666666667</v>
      </c>
      <c r="V2051" s="121">
        <v>2500</v>
      </c>
      <c r="W2051" s="122">
        <f t="shared" si="765"/>
        <v>3166.666666666667</v>
      </c>
      <c r="X2051" s="122">
        <f t="shared" si="770"/>
        <v>1733.3333333333335</v>
      </c>
      <c r="Y2051" s="122">
        <f t="shared" si="763"/>
        <v>1433.3333333333335</v>
      </c>
      <c r="Z2051" s="122">
        <f t="shared" si="766"/>
        <v>37500</v>
      </c>
      <c r="AA2051" s="122">
        <f t="shared" si="767"/>
        <v>26000.000000000004</v>
      </c>
      <c r="AB2051" s="123">
        <f t="shared" si="768"/>
        <v>21500.000000000004</v>
      </c>
    </row>
    <row r="2052" spans="1:28" ht="15.75" thickBot="1" x14ac:dyDescent="0.3">
      <c r="A2052" s="23"/>
      <c r="B2052" s="597">
        <v>42399</v>
      </c>
      <c r="C2052" s="240">
        <v>54240</v>
      </c>
      <c r="D2052" s="577"/>
      <c r="E2052" s="23" t="s">
        <v>71</v>
      </c>
      <c r="F2052" s="23">
        <v>7</v>
      </c>
      <c r="G2052" s="231">
        <v>39662</v>
      </c>
      <c r="H2052" s="23" t="s">
        <v>25</v>
      </c>
      <c r="I2052" s="578">
        <v>0</v>
      </c>
      <c r="J2052" s="244"/>
      <c r="K2052" s="244"/>
      <c r="L2052" s="244"/>
      <c r="M2052" s="399"/>
      <c r="N2052" s="398"/>
      <c r="O2052" s="244">
        <v>0</v>
      </c>
      <c r="P2052" s="244"/>
      <c r="Q2052" s="244"/>
      <c r="R2052" s="244"/>
      <c r="S2052" s="244"/>
      <c r="T2052" s="399">
        <v>3040</v>
      </c>
      <c r="U2052" s="291">
        <f t="shared" si="762"/>
        <v>5666</v>
      </c>
      <c r="V2052" s="121">
        <v>2500</v>
      </c>
      <c r="W2052" s="122">
        <f t="shared" si="765"/>
        <v>3166</v>
      </c>
      <c r="X2052" s="122">
        <f t="shared" si="770"/>
        <v>1733</v>
      </c>
      <c r="Y2052" s="122">
        <f t="shared" si="763"/>
        <v>1433</v>
      </c>
      <c r="Z2052" s="122">
        <f t="shared" si="766"/>
        <v>17500</v>
      </c>
      <c r="AA2052" s="122">
        <f t="shared" si="767"/>
        <v>12131</v>
      </c>
      <c r="AB2052" s="123">
        <f t="shared" si="768"/>
        <v>10031</v>
      </c>
    </row>
    <row r="2053" spans="1:28" ht="15.75" thickBot="1" x14ac:dyDescent="0.3">
      <c r="A2053" s="23"/>
      <c r="B2053" s="597">
        <v>42399</v>
      </c>
      <c r="C2053" s="240">
        <v>54241</v>
      </c>
      <c r="D2053" s="577"/>
      <c r="E2053" s="23" t="s">
        <v>935</v>
      </c>
      <c r="F2053" s="23">
        <v>15</v>
      </c>
      <c r="G2053" s="231">
        <v>85000</v>
      </c>
      <c r="H2053" s="23" t="s">
        <v>25</v>
      </c>
      <c r="I2053" s="578">
        <v>0</v>
      </c>
      <c r="J2053" s="244"/>
      <c r="K2053" s="244"/>
      <c r="L2053" s="244"/>
      <c r="M2053" s="399"/>
      <c r="N2053" s="398">
        <v>0</v>
      </c>
      <c r="O2053" s="244"/>
      <c r="P2053" s="244"/>
      <c r="Q2053" s="244"/>
      <c r="R2053" s="244"/>
      <c r="S2053" s="244"/>
      <c r="T2053" s="399">
        <v>3041</v>
      </c>
      <c r="U2053" s="291">
        <f t="shared" si="762"/>
        <v>5666.666666666667</v>
      </c>
      <c r="V2053" s="121">
        <v>2500</v>
      </c>
      <c r="W2053" s="122">
        <f t="shared" si="765"/>
        <v>3166.666666666667</v>
      </c>
      <c r="X2053" s="122">
        <f t="shared" si="770"/>
        <v>1733.3333333333335</v>
      </c>
      <c r="Y2053" s="122">
        <f t="shared" si="763"/>
        <v>1433.3333333333335</v>
      </c>
      <c r="Z2053" s="122">
        <f t="shared" si="766"/>
        <v>37500</v>
      </c>
      <c r="AA2053" s="122">
        <f t="shared" si="767"/>
        <v>26000.000000000004</v>
      </c>
      <c r="AB2053" s="123">
        <f t="shared" si="768"/>
        <v>21500.000000000004</v>
      </c>
    </row>
    <row r="2054" spans="1:28" ht="15.75" thickBot="1" x14ac:dyDescent="0.3">
      <c r="A2054" s="23"/>
      <c r="B2054" s="597">
        <v>42399</v>
      </c>
      <c r="C2054" s="240">
        <v>54242</v>
      </c>
      <c r="D2054" s="577"/>
      <c r="E2054" s="23" t="s">
        <v>559</v>
      </c>
      <c r="F2054" s="23">
        <v>15</v>
      </c>
      <c r="G2054" s="231">
        <v>85000</v>
      </c>
      <c r="H2054" s="23" t="s">
        <v>25</v>
      </c>
      <c r="I2054" s="578">
        <v>0</v>
      </c>
      <c r="J2054" s="244"/>
      <c r="K2054" s="244"/>
      <c r="L2054" s="244"/>
      <c r="M2054" s="399"/>
      <c r="N2054" s="398"/>
      <c r="O2054" s="244">
        <v>0</v>
      </c>
      <c r="P2054" s="244"/>
      <c r="Q2054" s="244"/>
      <c r="R2054" s="244"/>
      <c r="S2054" s="244"/>
      <c r="T2054" s="399">
        <v>3042</v>
      </c>
      <c r="U2054" s="291">
        <f t="shared" si="762"/>
        <v>5666.666666666667</v>
      </c>
      <c r="V2054" s="121">
        <v>2500</v>
      </c>
      <c r="W2054" s="122">
        <f t="shared" si="765"/>
        <v>3166.666666666667</v>
      </c>
      <c r="X2054" s="122">
        <f t="shared" si="770"/>
        <v>1733.3333333333335</v>
      </c>
      <c r="Y2054" s="122">
        <f t="shared" si="763"/>
        <v>1433.3333333333335</v>
      </c>
      <c r="Z2054" s="122">
        <f t="shared" si="766"/>
        <v>37500</v>
      </c>
      <c r="AA2054" s="122">
        <f t="shared" si="767"/>
        <v>26000.000000000004</v>
      </c>
      <c r="AB2054" s="123">
        <f t="shared" si="768"/>
        <v>21500.000000000004</v>
      </c>
    </row>
    <row r="2055" spans="1:28" ht="15.75" thickBot="1" x14ac:dyDescent="0.3">
      <c r="A2055" s="23"/>
      <c r="B2055" s="597">
        <v>42399</v>
      </c>
      <c r="C2055" s="240">
        <v>54243</v>
      </c>
      <c r="D2055" s="577"/>
      <c r="E2055" s="23" t="s">
        <v>936</v>
      </c>
      <c r="F2055" s="23">
        <v>7</v>
      </c>
      <c r="G2055" s="231">
        <v>39662</v>
      </c>
      <c r="H2055" s="23" t="s">
        <v>25</v>
      </c>
      <c r="I2055" s="578">
        <v>0</v>
      </c>
      <c r="J2055" s="244"/>
      <c r="K2055" s="244"/>
      <c r="L2055" s="244"/>
      <c r="M2055" s="399"/>
      <c r="N2055" s="398">
        <v>0</v>
      </c>
      <c r="O2055" s="244"/>
      <c r="P2055" s="244"/>
      <c r="Q2055" s="244"/>
      <c r="R2055" s="244"/>
      <c r="S2055" s="244"/>
      <c r="T2055" s="399">
        <v>3043</v>
      </c>
      <c r="U2055" s="291">
        <f t="shared" si="762"/>
        <v>5666</v>
      </c>
      <c r="V2055" s="121">
        <v>2500</v>
      </c>
      <c r="W2055" s="122">
        <f t="shared" si="765"/>
        <v>3166</v>
      </c>
      <c r="X2055" s="122">
        <f t="shared" si="770"/>
        <v>1733</v>
      </c>
      <c r="Y2055" s="122">
        <f t="shared" si="763"/>
        <v>1433</v>
      </c>
      <c r="Z2055" s="122">
        <f t="shared" si="766"/>
        <v>17500</v>
      </c>
      <c r="AA2055" s="122">
        <f t="shared" si="767"/>
        <v>12131</v>
      </c>
      <c r="AB2055" s="123">
        <f t="shared" si="768"/>
        <v>10031</v>
      </c>
    </row>
    <row r="2056" spans="1:28" ht="15.75" thickBot="1" x14ac:dyDescent="0.3">
      <c r="A2056" s="23"/>
      <c r="B2056" s="597">
        <v>42399</v>
      </c>
      <c r="C2056" s="240">
        <v>54244</v>
      </c>
      <c r="D2056" s="577"/>
      <c r="E2056" s="23" t="s">
        <v>937</v>
      </c>
      <c r="F2056" s="23">
        <v>7</v>
      </c>
      <c r="G2056" s="231">
        <v>39662</v>
      </c>
      <c r="H2056" s="23" t="s">
        <v>25</v>
      </c>
      <c r="I2056" s="578">
        <v>0</v>
      </c>
      <c r="J2056" s="244"/>
      <c r="K2056" s="244"/>
      <c r="L2056" s="244"/>
      <c r="M2056" s="399"/>
      <c r="N2056" s="398"/>
      <c r="O2056" s="244">
        <v>0</v>
      </c>
      <c r="P2056" s="244"/>
      <c r="Q2056" s="244"/>
      <c r="R2056" s="244"/>
      <c r="S2056" s="244"/>
      <c r="T2056" s="399">
        <v>3044</v>
      </c>
      <c r="U2056" s="291">
        <f t="shared" si="762"/>
        <v>5666</v>
      </c>
      <c r="V2056" s="121">
        <v>2500</v>
      </c>
      <c r="W2056" s="122">
        <f t="shared" si="765"/>
        <v>3166</v>
      </c>
      <c r="X2056" s="122">
        <f t="shared" si="770"/>
        <v>1733</v>
      </c>
      <c r="Y2056" s="122">
        <f t="shared" si="763"/>
        <v>1433</v>
      </c>
      <c r="Z2056" s="122">
        <f t="shared" si="766"/>
        <v>17500</v>
      </c>
      <c r="AA2056" s="122">
        <f t="shared" si="767"/>
        <v>12131</v>
      </c>
      <c r="AB2056" s="123">
        <f t="shared" si="768"/>
        <v>10031</v>
      </c>
    </row>
    <row r="2057" spans="1:28" ht="15.75" thickBot="1" x14ac:dyDescent="0.3">
      <c r="A2057" s="23"/>
      <c r="B2057" s="597">
        <v>42399</v>
      </c>
      <c r="C2057" s="240">
        <v>54245</v>
      </c>
      <c r="D2057" s="577"/>
      <c r="E2057" s="23" t="s">
        <v>478</v>
      </c>
      <c r="F2057" s="23">
        <v>15</v>
      </c>
      <c r="G2057" s="231">
        <v>85000</v>
      </c>
      <c r="H2057" s="23" t="s">
        <v>25</v>
      </c>
      <c r="I2057" s="578">
        <v>0</v>
      </c>
      <c r="J2057" s="244"/>
      <c r="K2057" s="244"/>
      <c r="L2057" s="244"/>
      <c r="M2057" s="399"/>
      <c r="N2057" s="398">
        <v>0</v>
      </c>
      <c r="O2057" s="244"/>
      <c r="P2057" s="244"/>
      <c r="Q2057" s="244"/>
      <c r="R2057" s="244"/>
      <c r="S2057" s="244"/>
      <c r="T2057" s="399">
        <v>3045</v>
      </c>
      <c r="U2057" s="291">
        <f t="shared" si="762"/>
        <v>5666.666666666667</v>
      </c>
      <c r="V2057" s="121">
        <v>2500</v>
      </c>
      <c r="W2057" s="122">
        <f t="shared" si="765"/>
        <v>3166.666666666667</v>
      </c>
      <c r="X2057" s="122">
        <f t="shared" si="770"/>
        <v>1733.3333333333335</v>
      </c>
      <c r="Y2057" s="122">
        <f t="shared" si="763"/>
        <v>1433.3333333333335</v>
      </c>
      <c r="Z2057" s="122">
        <f t="shared" si="766"/>
        <v>37500</v>
      </c>
      <c r="AA2057" s="122">
        <f t="shared" si="767"/>
        <v>26000.000000000004</v>
      </c>
      <c r="AB2057" s="123">
        <f t="shared" si="768"/>
        <v>21500.000000000004</v>
      </c>
    </row>
    <row r="2058" spans="1:28" x14ac:dyDescent="0.25">
      <c r="A2058" s="116"/>
      <c r="B2058" s="551">
        <v>42399</v>
      </c>
      <c r="C2058" s="233">
        <v>54246</v>
      </c>
      <c r="D2058" s="23"/>
      <c r="E2058" s="116" t="s">
        <v>911</v>
      </c>
      <c r="F2058" s="116">
        <v>27</v>
      </c>
      <c r="G2058" s="557"/>
      <c r="H2058" s="558" t="s">
        <v>45</v>
      </c>
      <c r="I2058" s="398">
        <v>0</v>
      </c>
      <c r="J2058" s="244"/>
      <c r="K2058" s="244"/>
      <c r="L2058" s="244"/>
      <c r="M2058" s="399"/>
      <c r="N2058" s="398"/>
      <c r="O2058" s="244">
        <v>0</v>
      </c>
      <c r="P2058" s="244"/>
      <c r="Q2058" s="244"/>
      <c r="R2058" s="244"/>
      <c r="S2058" s="244"/>
      <c r="T2058" s="399"/>
    </row>
    <row r="2059" spans="1:28" ht="15.75" thickBot="1" x14ac:dyDescent="0.3">
      <c r="A2059" s="23"/>
      <c r="B2059" s="597">
        <v>42399</v>
      </c>
      <c r="C2059" s="240">
        <v>54247</v>
      </c>
      <c r="D2059" s="577"/>
      <c r="E2059" s="23" t="s">
        <v>841</v>
      </c>
      <c r="F2059" s="23">
        <v>21</v>
      </c>
      <c r="G2059" s="231">
        <v>118986</v>
      </c>
      <c r="H2059" s="23" t="s">
        <v>25</v>
      </c>
      <c r="I2059" s="578">
        <v>0</v>
      </c>
      <c r="J2059" s="244"/>
      <c r="K2059" s="244"/>
      <c r="L2059" s="244"/>
      <c r="M2059" s="399"/>
      <c r="N2059" s="398">
        <v>0</v>
      </c>
      <c r="O2059" s="244"/>
      <c r="P2059" s="244"/>
      <c r="Q2059" s="244"/>
      <c r="R2059" s="244"/>
      <c r="S2059" s="244"/>
      <c r="T2059" s="399">
        <v>3046</v>
      </c>
      <c r="U2059" s="291">
        <f t="shared" ref="U2059:U2068" si="771">+G2059/F2059</f>
        <v>5666</v>
      </c>
      <c r="V2059" s="121">
        <v>2500</v>
      </c>
      <c r="W2059" s="122">
        <f t="shared" ref="W2059:W2068" si="772">+U2059-V2059</f>
        <v>3166</v>
      </c>
      <c r="X2059" s="122">
        <f t="shared" ref="X2059:X2068" si="773">+W2059-Y2059</f>
        <v>1733</v>
      </c>
      <c r="Y2059" s="122">
        <f t="shared" ref="Y2059:Y2068" si="774">(U2059-5000)/2+1100</f>
        <v>1433</v>
      </c>
      <c r="Z2059" s="122">
        <f t="shared" ref="Z2059:Z2068" si="775">+V2059*F2059</f>
        <v>52500</v>
      </c>
      <c r="AA2059" s="122">
        <f t="shared" ref="AA2059:AA2068" si="776">+X2059*F2059</f>
        <v>36393</v>
      </c>
      <c r="AB2059" s="123">
        <f t="shared" ref="AB2059:AB2068" si="777">+Y2059*F2059</f>
        <v>30093</v>
      </c>
    </row>
    <row r="2060" spans="1:28" ht="15.75" thickBot="1" x14ac:dyDescent="0.3">
      <c r="A2060" s="23"/>
      <c r="B2060" s="597">
        <v>42399</v>
      </c>
      <c r="C2060" s="240">
        <v>54248</v>
      </c>
      <c r="D2060" s="577"/>
      <c r="E2060" s="23" t="s">
        <v>176</v>
      </c>
      <c r="F2060" s="23">
        <v>7</v>
      </c>
      <c r="G2060" s="231">
        <v>39662</v>
      </c>
      <c r="H2060" s="23" t="s">
        <v>25</v>
      </c>
      <c r="I2060" s="578">
        <v>0</v>
      </c>
      <c r="J2060" s="244"/>
      <c r="K2060" s="244"/>
      <c r="L2060" s="244"/>
      <c r="M2060" s="399"/>
      <c r="N2060" s="398">
        <v>0</v>
      </c>
      <c r="O2060" s="244"/>
      <c r="P2060" s="244"/>
      <c r="Q2060" s="244"/>
      <c r="R2060" s="244"/>
      <c r="S2060" s="244"/>
      <c r="T2060" s="399">
        <v>3047</v>
      </c>
      <c r="U2060" s="291">
        <f t="shared" si="771"/>
        <v>5666</v>
      </c>
      <c r="V2060" s="121">
        <v>2500</v>
      </c>
      <c r="W2060" s="122">
        <f t="shared" si="772"/>
        <v>3166</v>
      </c>
      <c r="X2060" s="122">
        <f t="shared" si="773"/>
        <v>1733</v>
      </c>
      <c r="Y2060" s="122">
        <f t="shared" si="774"/>
        <v>1433</v>
      </c>
      <c r="Z2060" s="122">
        <f t="shared" si="775"/>
        <v>17500</v>
      </c>
      <c r="AA2060" s="122">
        <f t="shared" si="776"/>
        <v>12131</v>
      </c>
      <c r="AB2060" s="123">
        <f t="shared" si="777"/>
        <v>10031</v>
      </c>
    </row>
    <row r="2061" spans="1:28" ht="15.75" thickBot="1" x14ac:dyDescent="0.3">
      <c r="A2061" s="23"/>
      <c r="B2061" s="597">
        <v>42399</v>
      </c>
      <c r="C2061" s="240">
        <v>54249</v>
      </c>
      <c r="D2061" s="577"/>
      <c r="E2061" s="23" t="s">
        <v>103</v>
      </c>
      <c r="F2061" s="23">
        <v>15</v>
      </c>
      <c r="G2061" s="231">
        <v>85000</v>
      </c>
      <c r="H2061" s="23" t="s">
        <v>25</v>
      </c>
      <c r="I2061" s="578">
        <v>0</v>
      </c>
      <c r="J2061" s="244"/>
      <c r="K2061" s="244"/>
      <c r="L2061" s="244"/>
      <c r="M2061" s="399"/>
      <c r="N2061" s="398">
        <v>0</v>
      </c>
      <c r="O2061" s="244"/>
      <c r="P2061" s="244"/>
      <c r="Q2061" s="244"/>
      <c r="R2061" s="244"/>
      <c r="S2061" s="244"/>
      <c r="T2061" s="399">
        <v>3048</v>
      </c>
      <c r="U2061" s="291">
        <f t="shared" si="771"/>
        <v>5666.666666666667</v>
      </c>
      <c r="V2061" s="121">
        <v>2500</v>
      </c>
      <c r="W2061" s="122">
        <f t="shared" si="772"/>
        <v>3166.666666666667</v>
      </c>
      <c r="X2061" s="122">
        <f t="shared" si="773"/>
        <v>1733.3333333333335</v>
      </c>
      <c r="Y2061" s="122">
        <f t="shared" si="774"/>
        <v>1433.3333333333335</v>
      </c>
      <c r="Z2061" s="122">
        <f t="shared" si="775"/>
        <v>37500</v>
      </c>
      <c r="AA2061" s="122">
        <f t="shared" si="776"/>
        <v>26000.000000000004</v>
      </c>
      <c r="AB2061" s="123">
        <f t="shared" si="777"/>
        <v>21500.000000000004</v>
      </c>
    </row>
    <row r="2062" spans="1:28" ht="15.75" thickBot="1" x14ac:dyDescent="0.3">
      <c r="A2062" s="23"/>
      <c r="B2062" s="597">
        <v>42399</v>
      </c>
      <c r="C2062" s="240">
        <v>54250</v>
      </c>
      <c r="D2062" s="577"/>
      <c r="E2062" s="23" t="s">
        <v>246</v>
      </c>
      <c r="F2062" s="23">
        <v>15</v>
      </c>
      <c r="G2062" s="231">
        <v>85000</v>
      </c>
      <c r="H2062" s="23" t="s">
        <v>25</v>
      </c>
      <c r="I2062" s="578">
        <v>0</v>
      </c>
      <c r="J2062" s="244"/>
      <c r="K2062" s="244"/>
      <c r="L2062" s="244"/>
      <c r="M2062" s="399"/>
      <c r="N2062" s="398">
        <v>0</v>
      </c>
      <c r="O2062" s="244"/>
      <c r="P2062" s="244"/>
      <c r="Q2062" s="244"/>
      <c r="R2062" s="244"/>
      <c r="S2062" s="244"/>
      <c r="T2062" s="399">
        <v>3049</v>
      </c>
      <c r="U2062" s="291">
        <f t="shared" si="771"/>
        <v>5666.666666666667</v>
      </c>
      <c r="V2062" s="121">
        <v>2500</v>
      </c>
      <c r="W2062" s="122">
        <f t="shared" si="772"/>
        <v>3166.666666666667</v>
      </c>
      <c r="X2062" s="122">
        <f t="shared" si="773"/>
        <v>1733.3333333333335</v>
      </c>
      <c r="Y2062" s="122">
        <f t="shared" si="774"/>
        <v>1433.3333333333335</v>
      </c>
      <c r="Z2062" s="122">
        <f t="shared" si="775"/>
        <v>37500</v>
      </c>
      <c r="AA2062" s="122">
        <f t="shared" si="776"/>
        <v>26000.000000000004</v>
      </c>
      <c r="AB2062" s="123">
        <f t="shared" si="777"/>
        <v>21500.000000000004</v>
      </c>
    </row>
    <row r="2063" spans="1:28" ht="15.75" thickBot="1" x14ac:dyDescent="0.3">
      <c r="A2063" s="23"/>
      <c r="B2063" s="597">
        <v>42399</v>
      </c>
      <c r="C2063" s="240">
        <v>54251</v>
      </c>
      <c r="D2063" s="577"/>
      <c r="E2063" s="23" t="s">
        <v>240</v>
      </c>
      <c r="F2063" s="23">
        <v>7</v>
      </c>
      <c r="G2063" s="231">
        <v>39662</v>
      </c>
      <c r="H2063" s="23" t="s">
        <v>25</v>
      </c>
      <c r="I2063" s="578">
        <v>0</v>
      </c>
      <c r="J2063" s="244"/>
      <c r="K2063" s="244"/>
      <c r="L2063" s="244"/>
      <c r="M2063" s="399"/>
      <c r="N2063" s="398">
        <v>0</v>
      </c>
      <c r="O2063" s="244"/>
      <c r="P2063" s="244"/>
      <c r="Q2063" s="244"/>
      <c r="R2063" s="244"/>
      <c r="S2063" s="244"/>
      <c r="T2063" s="399">
        <v>3050</v>
      </c>
      <c r="U2063" s="291">
        <f t="shared" si="771"/>
        <v>5666</v>
      </c>
      <c r="V2063" s="121">
        <v>2500</v>
      </c>
      <c r="W2063" s="122">
        <f t="shared" si="772"/>
        <v>3166</v>
      </c>
      <c r="X2063" s="122">
        <f t="shared" si="773"/>
        <v>1733</v>
      </c>
      <c r="Y2063" s="122">
        <f t="shared" si="774"/>
        <v>1433</v>
      </c>
      <c r="Z2063" s="122">
        <f t="shared" si="775"/>
        <v>17500</v>
      </c>
      <c r="AA2063" s="122">
        <f t="shared" si="776"/>
        <v>12131</v>
      </c>
      <c r="AB2063" s="123">
        <f t="shared" si="777"/>
        <v>10031</v>
      </c>
    </row>
    <row r="2064" spans="1:28" ht="15.75" thickBot="1" x14ac:dyDescent="0.3">
      <c r="A2064" s="32"/>
      <c r="B2064" s="362">
        <v>42399</v>
      </c>
      <c r="C2064" s="350">
        <v>54252</v>
      </c>
      <c r="D2064" s="23"/>
      <c r="E2064" s="32" t="s">
        <v>814</v>
      </c>
      <c r="F2064" s="24">
        <v>15</v>
      </c>
      <c r="G2064" s="234">
        <v>76500</v>
      </c>
      <c r="H2064" s="77" t="s">
        <v>672</v>
      </c>
      <c r="I2064" s="398">
        <v>0</v>
      </c>
      <c r="J2064" s="244"/>
      <c r="K2064" s="244"/>
      <c r="L2064" s="244"/>
      <c r="M2064" s="399"/>
      <c r="N2064" s="398">
        <v>0</v>
      </c>
      <c r="O2064" s="244"/>
      <c r="P2064" s="244"/>
      <c r="Q2064" s="244"/>
      <c r="R2064" s="244"/>
      <c r="S2064" s="244"/>
      <c r="T2064" s="399"/>
      <c r="U2064" s="291">
        <f t="shared" si="771"/>
        <v>5100</v>
      </c>
      <c r="V2064" s="121">
        <v>2500</v>
      </c>
      <c r="W2064" s="122">
        <f t="shared" si="772"/>
        <v>2600</v>
      </c>
      <c r="X2064" s="122">
        <f t="shared" si="773"/>
        <v>1450</v>
      </c>
      <c r="Y2064" s="122">
        <f t="shared" si="774"/>
        <v>1150</v>
      </c>
      <c r="Z2064" s="122">
        <f t="shared" si="775"/>
        <v>37500</v>
      </c>
      <c r="AA2064" s="122">
        <f t="shared" si="776"/>
        <v>21750</v>
      </c>
      <c r="AB2064" s="123">
        <f t="shared" si="777"/>
        <v>17250</v>
      </c>
    </row>
    <row r="2065" spans="1:28" ht="15.75" thickBot="1" x14ac:dyDescent="0.3">
      <c r="A2065" s="94"/>
      <c r="B2065" s="551">
        <v>42399</v>
      </c>
      <c r="C2065" s="544">
        <v>54253</v>
      </c>
      <c r="D2065" s="23"/>
      <c r="E2065" s="94" t="s">
        <v>591</v>
      </c>
      <c r="F2065" s="56">
        <v>15</v>
      </c>
      <c r="G2065" s="232">
        <v>76500</v>
      </c>
      <c r="H2065" s="106" t="s">
        <v>672</v>
      </c>
      <c r="I2065" s="398">
        <v>0</v>
      </c>
      <c r="J2065" s="244"/>
      <c r="K2065" s="244"/>
      <c r="L2065" s="244"/>
      <c r="M2065" s="399"/>
      <c r="N2065" s="398">
        <v>0</v>
      </c>
      <c r="O2065" s="244"/>
      <c r="P2065" s="244"/>
      <c r="Q2065" s="244"/>
      <c r="R2065" s="244"/>
      <c r="S2065" s="244"/>
      <c r="T2065" s="399"/>
      <c r="U2065" s="291">
        <f t="shared" si="771"/>
        <v>5100</v>
      </c>
      <c r="V2065" s="121">
        <v>2500</v>
      </c>
      <c r="W2065" s="122">
        <f t="shared" si="772"/>
        <v>2600</v>
      </c>
      <c r="X2065" s="122">
        <f t="shared" si="773"/>
        <v>1450</v>
      </c>
      <c r="Y2065" s="122">
        <f t="shared" si="774"/>
        <v>1150</v>
      </c>
      <c r="Z2065" s="122">
        <f t="shared" si="775"/>
        <v>37500</v>
      </c>
      <c r="AA2065" s="122">
        <f t="shared" si="776"/>
        <v>21750</v>
      </c>
      <c r="AB2065" s="123">
        <f t="shared" si="777"/>
        <v>17250</v>
      </c>
    </row>
    <row r="2066" spans="1:28" ht="15.75" thickBot="1" x14ac:dyDescent="0.3">
      <c r="A2066" s="23"/>
      <c r="B2066" s="597">
        <v>42399</v>
      </c>
      <c r="C2066" s="240">
        <v>54254</v>
      </c>
      <c r="D2066" s="577"/>
      <c r="E2066" s="23" t="s">
        <v>74</v>
      </c>
      <c r="F2066" s="23">
        <v>7</v>
      </c>
      <c r="G2066" s="231">
        <v>39662</v>
      </c>
      <c r="H2066" s="23" t="s">
        <v>25</v>
      </c>
      <c r="I2066" s="578">
        <v>0</v>
      </c>
      <c r="J2066" s="244"/>
      <c r="K2066" s="244"/>
      <c r="L2066" s="244"/>
      <c r="M2066" s="399"/>
      <c r="N2066" s="398">
        <v>0</v>
      </c>
      <c r="O2066" s="244"/>
      <c r="P2066" s="244"/>
      <c r="Q2066" s="244"/>
      <c r="R2066" s="244"/>
      <c r="S2066" s="244"/>
      <c r="T2066" s="399">
        <v>3051</v>
      </c>
      <c r="U2066" s="291">
        <f t="shared" si="771"/>
        <v>5666</v>
      </c>
      <c r="V2066" s="121">
        <v>2500</v>
      </c>
      <c r="W2066" s="122">
        <f t="shared" si="772"/>
        <v>3166</v>
      </c>
      <c r="X2066" s="122">
        <f t="shared" si="773"/>
        <v>1733</v>
      </c>
      <c r="Y2066" s="122">
        <f t="shared" si="774"/>
        <v>1433</v>
      </c>
      <c r="Z2066" s="122">
        <f t="shared" si="775"/>
        <v>17500</v>
      </c>
      <c r="AA2066" s="122">
        <f t="shared" si="776"/>
        <v>12131</v>
      </c>
      <c r="AB2066" s="123">
        <f t="shared" si="777"/>
        <v>10031</v>
      </c>
    </row>
    <row r="2067" spans="1:28" ht="15.75" thickBot="1" x14ac:dyDescent="0.3">
      <c r="A2067" s="23"/>
      <c r="B2067" s="597">
        <v>42399</v>
      </c>
      <c r="C2067" s="240">
        <v>54255</v>
      </c>
      <c r="D2067" s="577"/>
      <c r="E2067" s="23" t="s">
        <v>559</v>
      </c>
      <c r="F2067" s="23">
        <v>15</v>
      </c>
      <c r="G2067" s="231">
        <v>85000</v>
      </c>
      <c r="H2067" s="23" t="s">
        <v>25</v>
      </c>
      <c r="I2067" s="578">
        <v>0</v>
      </c>
      <c r="J2067" s="244"/>
      <c r="K2067" s="244"/>
      <c r="L2067" s="244"/>
      <c r="M2067" s="399"/>
      <c r="N2067" s="398">
        <v>0</v>
      </c>
      <c r="O2067" s="244"/>
      <c r="P2067" s="244"/>
      <c r="Q2067" s="244"/>
      <c r="R2067" s="244"/>
      <c r="S2067" s="244"/>
      <c r="T2067" s="399">
        <v>3052</v>
      </c>
      <c r="U2067" s="291">
        <f t="shared" si="771"/>
        <v>5666.666666666667</v>
      </c>
      <c r="V2067" s="121">
        <v>2500</v>
      </c>
      <c r="W2067" s="122">
        <f t="shared" si="772"/>
        <v>3166.666666666667</v>
      </c>
      <c r="X2067" s="122">
        <f t="shared" si="773"/>
        <v>1733.3333333333335</v>
      </c>
      <c r="Y2067" s="122">
        <f t="shared" si="774"/>
        <v>1433.3333333333335</v>
      </c>
      <c r="Z2067" s="122">
        <f t="shared" si="775"/>
        <v>37500</v>
      </c>
      <c r="AA2067" s="122">
        <f t="shared" si="776"/>
        <v>26000.000000000004</v>
      </c>
      <c r="AB2067" s="123">
        <f t="shared" si="777"/>
        <v>21500.000000000004</v>
      </c>
    </row>
    <row r="2068" spans="1:28" ht="15.75" thickBot="1" x14ac:dyDescent="0.3">
      <c r="A2068" s="23"/>
      <c r="B2068" s="552">
        <v>42399</v>
      </c>
      <c r="C2068" s="544">
        <v>54256</v>
      </c>
      <c r="D2068" s="157"/>
      <c r="E2068" s="94" t="s">
        <v>835</v>
      </c>
      <c r="F2068" s="94">
        <v>15</v>
      </c>
      <c r="G2068" s="231">
        <v>85000</v>
      </c>
      <c r="H2068" s="94" t="s">
        <v>25</v>
      </c>
      <c r="I2068" s="611">
        <v>0</v>
      </c>
      <c r="J2068" s="401"/>
      <c r="K2068" s="401"/>
      <c r="L2068" s="401"/>
      <c r="M2068" s="402"/>
      <c r="N2068" s="400">
        <v>0</v>
      </c>
      <c r="O2068" s="401"/>
      <c r="P2068" s="401"/>
      <c r="Q2068" s="401"/>
      <c r="R2068" s="401"/>
      <c r="S2068" s="401"/>
      <c r="T2068" s="402">
        <v>3053</v>
      </c>
      <c r="U2068" s="291">
        <f t="shared" si="771"/>
        <v>5666.666666666667</v>
      </c>
      <c r="V2068" s="121">
        <v>2500</v>
      </c>
      <c r="W2068" s="122">
        <f t="shared" si="772"/>
        <v>3166.666666666667</v>
      </c>
      <c r="X2068" s="122">
        <f t="shared" si="773"/>
        <v>1733.3333333333335</v>
      </c>
      <c r="Y2068" s="122">
        <f t="shared" si="774"/>
        <v>1433.3333333333335</v>
      </c>
      <c r="Z2068" s="122">
        <f t="shared" si="775"/>
        <v>37500</v>
      </c>
      <c r="AA2068" s="122">
        <f t="shared" si="776"/>
        <v>26000.000000000004</v>
      </c>
      <c r="AB2068" s="123">
        <f t="shared" si="777"/>
        <v>21500.000000000004</v>
      </c>
    </row>
    <row r="2069" spans="1:28" ht="16.5" thickBot="1" x14ac:dyDescent="0.35">
      <c r="A2069" s="665"/>
      <c r="B2069" s="666"/>
      <c r="C2069" s="666"/>
      <c r="E2069" s="666"/>
      <c r="F2069" s="695">
        <f>SUBTOTAL(9,F7:F2068)</f>
        <v>26674</v>
      </c>
      <c r="G2069" s="667">
        <f>SUBTOTAL(9,G7:G2068)</f>
        <v>89148905</v>
      </c>
      <c r="H2069" s="666"/>
      <c r="X2069" s="711" t="s">
        <v>35</v>
      </c>
      <c r="Y2069" s="712"/>
      <c r="Z2069" s="208">
        <f t="shared" ref="Z2069:AA2069" si="778">SUBTOTAL(9,Z7:Z2068)</f>
        <v>40457500</v>
      </c>
      <c r="AA2069" s="209">
        <f t="shared" si="778"/>
        <v>26954744.5</v>
      </c>
      <c r="AB2069" s="209">
        <f>SUBTOTAL(9,AB7:AB2068)</f>
        <v>21502660.5</v>
      </c>
    </row>
    <row r="2072" spans="1:28" x14ac:dyDescent="0.25">
      <c r="B2072" s="656">
        <v>10763</v>
      </c>
      <c r="C2072" s="657" t="s">
        <v>954</v>
      </c>
      <c r="F2072" s="538">
        <f>+G2069/F2069</f>
        <v>3342.1648421684035</v>
      </c>
    </row>
    <row r="2073" spans="1:28" ht="15.75" thickBot="1" x14ac:dyDescent="0.3">
      <c r="B2073" s="654">
        <v>5557.9768651862896</v>
      </c>
      <c r="G2073" s="86">
        <f>+G2069/F2069</f>
        <v>3342.1648421684035</v>
      </c>
    </row>
    <row r="2074" spans="1:28" ht="15.75" thickBot="1" x14ac:dyDescent="0.3">
      <c r="C2074" s="658">
        <v>5557.976865186286</v>
      </c>
      <c r="G2074" s="538">
        <f>+G2073*7500</f>
        <v>25066236.316263027</v>
      </c>
      <c r="H2074" s="539">
        <f>+G2069-G2074</f>
        <v>64082668.683736973</v>
      </c>
    </row>
    <row r="2075" spans="1:28" ht="15.75" thickBot="1" x14ac:dyDescent="0.3">
      <c r="B2075" s="659" t="s">
        <v>955</v>
      </c>
      <c r="C2075" s="540">
        <v>41684826.488897145</v>
      </c>
    </row>
    <row r="2076" spans="1:28" ht="15.75" thickBot="1" x14ac:dyDescent="0.3">
      <c r="G2076" s="539">
        <f>+G2069-G2074</f>
        <v>64082668.683736973</v>
      </c>
      <c r="I2076" s="396">
        <v>85160406</v>
      </c>
    </row>
    <row r="2077" spans="1:28" ht="15.75" thickBot="1" x14ac:dyDescent="0.3">
      <c r="C2077" s="655">
        <v>18135678.511102855</v>
      </c>
    </row>
    <row r="2078" spans="1:28" ht="15.75" thickBot="1" x14ac:dyDescent="0.3">
      <c r="G2078" s="396">
        <f>+G2076*10%</f>
        <v>6408266.8683736976</v>
      </c>
    </row>
    <row r="2079" spans="1:28" x14ac:dyDescent="0.25">
      <c r="C2079" s="538">
        <v>1813567.8511102856</v>
      </c>
      <c r="G2079" s="538">
        <f>+G2078*0.1</f>
        <v>640826.68683736981</v>
      </c>
    </row>
    <row r="2080" spans="1:28" x14ac:dyDescent="0.25">
      <c r="C2080" s="538">
        <v>181356.78511102858</v>
      </c>
      <c r="G2080" s="540">
        <f>+G2078*0.4</f>
        <v>2563306.7473494792</v>
      </c>
    </row>
    <row r="2081" spans="3:11" x14ac:dyDescent="0.25">
      <c r="C2081" s="538">
        <v>725427.14044411434</v>
      </c>
      <c r="G2081" s="541">
        <f>+G2078-G2080</f>
        <v>3844960.1210242184</v>
      </c>
    </row>
    <row r="2082" spans="3:11" x14ac:dyDescent="0.25">
      <c r="C2082" s="538">
        <v>1088140.7106661713</v>
      </c>
      <c r="G2082" s="538">
        <f>+G2080*0.39</f>
        <v>999689.63146629697</v>
      </c>
    </row>
    <row r="2083" spans="3:11" x14ac:dyDescent="0.25">
      <c r="C2083" s="538">
        <v>282916.58477320458</v>
      </c>
      <c r="G2083" s="539">
        <f>+G2079+G2082</f>
        <v>1640516.3183036668</v>
      </c>
    </row>
    <row r="2084" spans="3:11" ht="15.75" thickBot="1" x14ac:dyDescent="0.3">
      <c r="C2084" s="538">
        <v>464273.36988423317</v>
      </c>
      <c r="G2084" s="539"/>
    </row>
    <row r="2085" spans="3:11" ht="15.75" thickBot="1" x14ac:dyDescent="0.3">
      <c r="G2085" s="542">
        <f>+G2078-G2083</f>
        <v>4767750.5500700306</v>
      </c>
    </row>
    <row r="2086" spans="3:11" ht="15.75" thickBot="1" x14ac:dyDescent="0.3">
      <c r="C2086" s="538">
        <v>1349294.4812260524</v>
      </c>
      <c r="H2086" s="643" t="s">
        <v>953</v>
      </c>
      <c r="I2086" s="645" t="s">
        <v>954</v>
      </c>
      <c r="J2086" s="645" t="s">
        <v>4</v>
      </c>
      <c r="K2086" s="645" t="s">
        <v>952</v>
      </c>
    </row>
    <row r="2087" spans="3:11" x14ac:dyDescent="0.25">
      <c r="H2087" s="311" t="s">
        <v>950</v>
      </c>
      <c r="I2087" s="644">
        <v>11007</v>
      </c>
      <c r="J2087" s="646" t="s">
        <v>18</v>
      </c>
      <c r="K2087" s="647">
        <f>+I2087*40</f>
        <v>440280</v>
      </c>
    </row>
    <row r="2088" spans="3:11" x14ac:dyDescent="0.25">
      <c r="H2088" s="196" t="s">
        <v>951</v>
      </c>
      <c r="I2088" s="641">
        <v>8269</v>
      </c>
      <c r="J2088" s="640" t="s">
        <v>18</v>
      </c>
      <c r="K2088" s="642">
        <f>+I2088*40</f>
        <v>330760</v>
      </c>
    </row>
  </sheetData>
  <autoFilter ref="A6:AF6"/>
  <mergeCells count="7">
    <mergeCell ref="X2069:Y2069"/>
    <mergeCell ref="A1:S1"/>
    <mergeCell ref="A2:S2"/>
    <mergeCell ref="A3:S3"/>
    <mergeCell ref="I5:M5"/>
    <mergeCell ref="N5:T5"/>
    <mergeCell ref="B4:H4"/>
  </mergeCells>
  <pageMargins left="0.98" right="0.59" top="0.86" bottom="0.48" header="0.3" footer="0.4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workbookViewId="0">
      <selection activeCell="B17" sqref="B17:S17"/>
    </sheetView>
  </sheetViews>
  <sheetFormatPr baseColWidth="10" defaultRowHeight="15" x14ac:dyDescent="0.25"/>
  <cols>
    <col min="2" max="2" width="26" bestFit="1" customWidth="1"/>
    <col min="3" max="3" width="4.42578125" bestFit="1" customWidth="1"/>
    <col min="4" max="4" width="4.140625" bestFit="1" customWidth="1"/>
    <col min="5" max="5" width="4.42578125" bestFit="1" customWidth="1"/>
    <col min="6" max="11" width="5.5703125" bestFit="1" customWidth="1"/>
    <col min="12" max="13" width="4.42578125" bestFit="1" customWidth="1"/>
    <col min="14" max="17" width="5.5703125" bestFit="1" customWidth="1"/>
    <col min="19" max="19" width="11.85546875" bestFit="1" customWidth="1"/>
  </cols>
  <sheetData>
    <row r="1" spans="2:18" ht="15.75" thickBot="1" x14ac:dyDescent="0.3"/>
    <row r="2" spans="2:18" ht="27.75" thickBot="1" x14ac:dyDescent="0.4">
      <c r="B2" s="760" t="s">
        <v>941</v>
      </c>
      <c r="C2" s="761"/>
      <c r="D2" s="761"/>
      <c r="E2" s="761"/>
      <c r="F2" s="761"/>
      <c r="G2" s="761"/>
      <c r="H2" s="761"/>
      <c r="I2" s="761"/>
      <c r="J2" s="761"/>
      <c r="K2" s="761"/>
      <c r="L2" s="761"/>
      <c r="M2" s="761"/>
      <c r="N2" s="761"/>
      <c r="O2" s="761"/>
      <c r="P2" s="761"/>
      <c r="Q2" s="761"/>
      <c r="R2" s="762"/>
    </row>
    <row r="3" spans="2:18" ht="24" thickBot="1" x14ac:dyDescent="0.4">
      <c r="B3" s="489" t="s">
        <v>11</v>
      </c>
      <c r="C3" s="476">
        <v>1</v>
      </c>
      <c r="D3" s="477">
        <v>2</v>
      </c>
      <c r="E3" s="478">
        <v>3</v>
      </c>
      <c r="F3" s="476">
        <v>4</v>
      </c>
      <c r="G3" s="477">
        <v>5</v>
      </c>
      <c r="H3" s="477">
        <v>6</v>
      </c>
      <c r="I3" s="477">
        <v>7</v>
      </c>
      <c r="J3" s="477">
        <v>8</v>
      </c>
      <c r="K3" s="477">
        <v>9</v>
      </c>
      <c r="L3" s="478">
        <v>10</v>
      </c>
      <c r="M3" s="476">
        <v>11</v>
      </c>
      <c r="N3" s="477">
        <v>12</v>
      </c>
      <c r="O3" s="477">
        <v>13</v>
      </c>
      <c r="P3" s="478">
        <v>14</v>
      </c>
      <c r="Q3" s="479">
        <v>15</v>
      </c>
      <c r="R3" s="449" t="s">
        <v>35</v>
      </c>
    </row>
    <row r="4" spans="2:18" ht="19.5" x14ac:dyDescent="0.25">
      <c r="B4" s="83" t="s">
        <v>41</v>
      </c>
      <c r="C4" s="456" t="s">
        <v>39</v>
      </c>
      <c r="D4" s="454" t="s">
        <v>39</v>
      </c>
      <c r="E4" s="455" t="s">
        <v>39</v>
      </c>
      <c r="F4" s="459">
        <v>85</v>
      </c>
      <c r="G4" s="457">
        <v>235</v>
      </c>
      <c r="H4" s="457">
        <v>245</v>
      </c>
      <c r="I4" s="460">
        <v>104</v>
      </c>
      <c r="J4" s="451" t="s">
        <v>39</v>
      </c>
      <c r="K4" s="451" t="s">
        <v>39</v>
      </c>
      <c r="L4" s="453" t="s">
        <v>39</v>
      </c>
      <c r="M4" s="450" t="s">
        <v>39</v>
      </c>
      <c r="N4" s="461" t="s">
        <v>39</v>
      </c>
      <c r="O4" s="461" t="s">
        <v>39</v>
      </c>
      <c r="P4" s="461" t="s">
        <v>39</v>
      </c>
      <c r="Q4" s="462" t="s">
        <v>39</v>
      </c>
      <c r="R4" s="480">
        <f>SUM(F4:Q4)</f>
        <v>669</v>
      </c>
    </row>
    <row r="5" spans="2:18" ht="19.5" x14ac:dyDescent="0.25">
      <c r="B5" s="84" t="s">
        <v>23</v>
      </c>
      <c r="C5" s="456" t="s">
        <v>39</v>
      </c>
      <c r="D5" s="454" t="s">
        <v>39</v>
      </c>
      <c r="E5" s="455" t="s">
        <v>39</v>
      </c>
      <c r="F5" s="459">
        <v>180</v>
      </c>
      <c r="G5" s="457">
        <v>150</v>
      </c>
      <c r="H5" s="457">
        <v>160</v>
      </c>
      <c r="I5" s="457">
        <v>160</v>
      </c>
      <c r="J5" s="457">
        <v>105</v>
      </c>
      <c r="K5" s="457">
        <v>15</v>
      </c>
      <c r="L5" s="453" t="s">
        <v>39</v>
      </c>
      <c r="M5" s="450" t="s">
        <v>39</v>
      </c>
      <c r="N5" s="457">
        <v>120</v>
      </c>
      <c r="O5" s="457">
        <v>220</v>
      </c>
      <c r="P5" s="457">
        <v>95</v>
      </c>
      <c r="Q5" s="462" t="s">
        <v>39</v>
      </c>
      <c r="R5" s="481">
        <f t="shared" ref="R5:R12" si="0">SUM(F5:Q5)</f>
        <v>1205</v>
      </c>
    </row>
    <row r="6" spans="2:18" ht="19.5" x14ac:dyDescent="0.25">
      <c r="B6" s="83" t="s">
        <v>583</v>
      </c>
      <c r="C6" s="456" t="s">
        <v>39</v>
      </c>
      <c r="D6" s="454" t="s">
        <v>39</v>
      </c>
      <c r="E6" s="455" t="s">
        <v>39</v>
      </c>
      <c r="F6" s="456" t="s">
        <v>39</v>
      </c>
      <c r="G6" s="454" t="s">
        <v>39</v>
      </c>
      <c r="H6" s="454" t="s">
        <v>39</v>
      </c>
      <c r="I6" s="454" t="s">
        <v>39</v>
      </c>
      <c r="J6" s="454" t="s">
        <v>39</v>
      </c>
      <c r="K6" s="454" t="s">
        <v>39</v>
      </c>
      <c r="L6" s="453" t="s">
        <v>39</v>
      </c>
      <c r="M6" s="450" t="s">
        <v>39</v>
      </c>
      <c r="N6" s="461" t="s">
        <v>39</v>
      </c>
      <c r="O6" s="452">
        <v>15</v>
      </c>
      <c r="P6" s="457">
        <v>15</v>
      </c>
      <c r="Q6" s="462" t="s">
        <v>39</v>
      </c>
      <c r="R6" s="481">
        <f t="shared" si="0"/>
        <v>30</v>
      </c>
    </row>
    <row r="7" spans="2:18" ht="19.5" x14ac:dyDescent="0.25">
      <c r="B7" s="83" t="s">
        <v>45</v>
      </c>
      <c r="C7" s="456" t="s">
        <v>39</v>
      </c>
      <c r="D7" s="454" t="s">
        <v>39</v>
      </c>
      <c r="E7" s="455" t="s">
        <v>39</v>
      </c>
      <c r="F7" s="456" t="s">
        <v>39</v>
      </c>
      <c r="G7" s="454" t="s">
        <v>39</v>
      </c>
      <c r="H7" s="454" t="s">
        <v>39</v>
      </c>
      <c r="I7" s="457">
        <v>15</v>
      </c>
      <c r="J7" s="454" t="s">
        <v>39</v>
      </c>
      <c r="K7" s="454" t="s">
        <v>39</v>
      </c>
      <c r="L7" s="453" t="s">
        <v>39</v>
      </c>
      <c r="M7" s="450" t="s">
        <v>39</v>
      </c>
      <c r="N7" s="461" t="s">
        <v>39</v>
      </c>
      <c r="O7" s="461" t="s">
        <v>39</v>
      </c>
      <c r="P7" s="461" t="s">
        <v>39</v>
      </c>
      <c r="Q7" s="462" t="s">
        <v>39</v>
      </c>
      <c r="R7" s="481">
        <f t="shared" si="0"/>
        <v>15</v>
      </c>
    </row>
    <row r="8" spans="2:18" ht="19.5" x14ac:dyDescent="0.25">
      <c r="B8" s="84" t="s">
        <v>46</v>
      </c>
      <c r="C8" s="456" t="s">
        <v>39</v>
      </c>
      <c r="D8" s="454" t="s">
        <v>39</v>
      </c>
      <c r="E8" s="455" t="s">
        <v>39</v>
      </c>
      <c r="F8" s="456" t="s">
        <v>39</v>
      </c>
      <c r="G8" s="454" t="s">
        <v>39</v>
      </c>
      <c r="H8" s="454" t="s">
        <v>39</v>
      </c>
      <c r="I8" s="454" t="s">
        <v>39</v>
      </c>
      <c r="J8" s="457">
        <v>60</v>
      </c>
      <c r="K8" s="457">
        <v>90</v>
      </c>
      <c r="L8" s="453" t="s">
        <v>39</v>
      </c>
      <c r="M8" s="450" t="s">
        <v>39</v>
      </c>
      <c r="N8" s="461" t="s">
        <v>39</v>
      </c>
      <c r="O8" s="461" t="s">
        <v>39</v>
      </c>
      <c r="P8" s="461" t="s">
        <v>39</v>
      </c>
      <c r="Q8" s="462" t="s">
        <v>39</v>
      </c>
      <c r="R8" s="481">
        <f t="shared" si="0"/>
        <v>150</v>
      </c>
    </row>
    <row r="9" spans="2:18" ht="19.5" x14ac:dyDescent="0.25">
      <c r="B9" s="85" t="s">
        <v>49</v>
      </c>
      <c r="C9" s="456" t="s">
        <v>39</v>
      </c>
      <c r="D9" s="454" t="s">
        <v>39</v>
      </c>
      <c r="E9" s="455" t="s">
        <v>39</v>
      </c>
      <c r="F9" s="456" t="s">
        <v>39</v>
      </c>
      <c r="G9" s="454" t="s">
        <v>39</v>
      </c>
      <c r="H9" s="454" t="s">
        <v>39</v>
      </c>
      <c r="I9" s="454" t="s">
        <v>39</v>
      </c>
      <c r="J9" s="457">
        <v>30</v>
      </c>
      <c r="K9" s="457">
        <v>15</v>
      </c>
      <c r="L9" s="453" t="s">
        <v>39</v>
      </c>
      <c r="M9" s="450" t="s">
        <v>39</v>
      </c>
      <c r="N9" s="457">
        <v>30</v>
      </c>
      <c r="O9" s="461" t="s">
        <v>39</v>
      </c>
      <c r="P9" s="461" t="s">
        <v>39</v>
      </c>
      <c r="Q9" s="462" t="s">
        <v>39</v>
      </c>
      <c r="R9" s="481">
        <f t="shared" si="0"/>
        <v>75</v>
      </c>
    </row>
    <row r="10" spans="2:18" ht="19.5" x14ac:dyDescent="0.25">
      <c r="B10" s="85" t="s">
        <v>496</v>
      </c>
      <c r="C10" s="456" t="s">
        <v>39</v>
      </c>
      <c r="D10" s="454" t="s">
        <v>39</v>
      </c>
      <c r="E10" s="455" t="s">
        <v>39</v>
      </c>
      <c r="F10" s="456" t="s">
        <v>39</v>
      </c>
      <c r="G10" s="454" t="s">
        <v>39</v>
      </c>
      <c r="H10" s="454" t="s">
        <v>39</v>
      </c>
      <c r="I10" s="454" t="s">
        <v>39</v>
      </c>
      <c r="J10" s="454" t="s">
        <v>39</v>
      </c>
      <c r="K10" s="454" t="s">
        <v>39</v>
      </c>
      <c r="L10" s="455" t="s">
        <v>39</v>
      </c>
      <c r="M10" s="456" t="s">
        <v>39</v>
      </c>
      <c r="N10" s="457">
        <v>45</v>
      </c>
      <c r="O10" s="461" t="s">
        <v>39</v>
      </c>
      <c r="P10" s="461" t="s">
        <v>39</v>
      </c>
      <c r="Q10" s="462" t="s">
        <v>39</v>
      </c>
      <c r="R10" s="481">
        <f t="shared" si="0"/>
        <v>45</v>
      </c>
    </row>
    <row r="11" spans="2:18" ht="19.5" x14ac:dyDescent="0.25">
      <c r="B11" s="84" t="s">
        <v>50</v>
      </c>
      <c r="C11" s="456" t="s">
        <v>39</v>
      </c>
      <c r="D11" s="454" t="s">
        <v>39</v>
      </c>
      <c r="E11" s="455" t="s">
        <v>39</v>
      </c>
      <c r="F11" s="459">
        <v>370</v>
      </c>
      <c r="G11" s="457">
        <v>84</v>
      </c>
      <c r="H11" s="457">
        <v>768</v>
      </c>
      <c r="I11" s="457">
        <v>792</v>
      </c>
      <c r="J11" s="457">
        <v>856</v>
      </c>
      <c r="K11" s="457">
        <v>174</v>
      </c>
      <c r="L11" s="453" t="s">
        <v>39</v>
      </c>
      <c r="M11" s="450" t="s">
        <v>39</v>
      </c>
      <c r="N11" s="457">
        <v>182</v>
      </c>
      <c r="O11" s="457">
        <v>168</v>
      </c>
      <c r="P11" s="457">
        <v>476</v>
      </c>
      <c r="Q11" s="458">
        <v>570</v>
      </c>
      <c r="R11" s="481">
        <f t="shared" si="0"/>
        <v>4440</v>
      </c>
    </row>
    <row r="12" spans="2:18" ht="20.25" thickBot="1" x14ac:dyDescent="0.3">
      <c r="B12" s="144" t="s">
        <v>51</v>
      </c>
      <c r="C12" s="463" t="s">
        <v>39</v>
      </c>
      <c r="D12" s="464" t="s">
        <v>39</v>
      </c>
      <c r="E12" s="465" t="s">
        <v>39</v>
      </c>
      <c r="F12" s="466">
        <v>45</v>
      </c>
      <c r="G12" s="467">
        <v>75</v>
      </c>
      <c r="H12" s="467">
        <v>60</v>
      </c>
      <c r="I12" s="467">
        <v>30</v>
      </c>
      <c r="J12" s="467">
        <v>60</v>
      </c>
      <c r="K12" s="468" t="s">
        <v>39</v>
      </c>
      <c r="L12" s="469" t="s">
        <v>39</v>
      </c>
      <c r="M12" s="470" t="s">
        <v>39</v>
      </c>
      <c r="N12" s="467">
        <v>30</v>
      </c>
      <c r="O12" s="467">
        <v>45</v>
      </c>
      <c r="P12" s="467">
        <v>60</v>
      </c>
      <c r="Q12" s="471">
        <v>30</v>
      </c>
      <c r="R12" s="482">
        <f t="shared" si="0"/>
        <v>435</v>
      </c>
    </row>
    <row r="13" spans="2:18" ht="23.25" thickBot="1" x14ac:dyDescent="0.35">
      <c r="B13" s="403" t="s">
        <v>35</v>
      </c>
      <c r="C13" s="472"/>
      <c r="D13" s="473"/>
      <c r="E13" s="474"/>
      <c r="F13" s="472"/>
      <c r="G13" s="473"/>
      <c r="H13" s="473"/>
      <c r="I13" s="473"/>
      <c r="J13" s="473"/>
      <c r="K13" s="473"/>
      <c r="L13" s="474"/>
      <c r="M13" s="472"/>
      <c r="N13" s="473"/>
      <c r="O13" s="473"/>
      <c r="P13" s="473"/>
      <c r="Q13" s="475"/>
      <c r="R13" s="483">
        <f>SUM(R4:R12)</f>
        <v>7064</v>
      </c>
    </row>
    <row r="16" spans="2:18" ht="15.75" thickBot="1" x14ac:dyDescent="0.3"/>
    <row r="17" spans="2:21" ht="26.25" thickBot="1" x14ac:dyDescent="0.4">
      <c r="B17" s="763" t="s">
        <v>943</v>
      </c>
      <c r="C17" s="764"/>
      <c r="D17" s="764"/>
      <c r="E17" s="764"/>
      <c r="F17" s="764"/>
      <c r="G17" s="764"/>
      <c r="H17" s="764"/>
      <c r="I17" s="764"/>
      <c r="J17" s="764"/>
      <c r="K17" s="764"/>
      <c r="L17" s="764"/>
      <c r="M17" s="764"/>
      <c r="N17" s="764"/>
      <c r="O17" s="764"/>
      <c r="P17" s="764"/>
      <c r="Q17" s="764"/>
      <c r="R17" s="764"/>
      <c r="S17" s="765"/>
    </row>
    <row r="19" spans="2:21" ht="19.5" x14ac:dyDescent="0.3">
      <c r="B19" s="487"/>
      <c r="C19" s="484" t="s">
        <v>429</v>
      </c>
      <c r="D19" s="484" t="s">
        <v>430</v>
      </c>
      <c r="E19" s="484" t="s">
        <v>431</v>
      </c>
      <c r="F19" s="484" t="s">
        <v>432</v>
      </c>
      <c r="G19" s="484" t="s">
        <v>432</v>
      </c>
      <c r="H19" s="484" t="s">
        <v>433</v>
      </c>
      <c r="I19" s="484" t="s">
        <v>428</v>
      </c>
      <c r="J19" s="484" t="s">
        <v>429</v>
      </c>
      <c r="K19" s="484" t="s">
        <v>430</v>
      </c>
      <c r="L19" s="484" t="s">
        <v>431</v>
      </c>
      <c r="M19" s="484" t="s">
        <v>432</v>
      </c>
      <c r="N19" s="484" t="s">
        <v>432</v>
      </c>
      <c r="O19" s="484" t="s">
        <v>433</v>
      </c>
      <c r="P19" s="484" t="s">
        <v>428</v>
      </c>
      <c r="Q19" s="484" t="s">
        <v>429</v>
      </c>
      <c r="R19" s="484" t="s">
        <v>430</v>
      </c>
    </row>
    <row r="20" spans="2:21" ht="22.5" x14ac:dyDescent="0.3">
      <c r="B20" s="488" t="s">
        <v>11</v>
      </c>
      <c r="C20" s="485">
        <v>16</v>
      </c>
      <c r="D20" s="485">
        <v>17</v>
      </c>
      <c r="E20" s="485">
        <v>18</v>
      </c>
      <c r="F20" s="485">
        <v>19</v>
      </c>
      <c r="G20" s="485">
        <v>20</v>
      </c>
      <c r="H20" s="485">
        <v>21</v>
      </c>
      <c r="I20" s="485">
        <v>22</v>
      </c>
      <c r="J20" s="485">
        <v>23</v>
      </c>
      <c r="K20" s="485">
        <v>24</v>
      </c>
      <c r="L20" s="485">
        <v>25</v>
      </c>
      <c r="M20" s="485">
        <v>26</v>
      </c>
      <c r="N20" s="485">
        <v>27</v>
      </c>
      <c r="O20" s="485">
        <v>28</v>
      </c>
      <c r="P20" s="485">
        <v>29</v>
      </c>
      <c r="Q20" s="485">
        <v>30</v>
      </c>
      <c r="R20" s="485">
        <v>31</v>
      </c>
      <c r="S20" s="493" t="s">
        <v>35</v>
      </c>
    </row>
    <row r="21" spans="2:21" ht="20.25" x14ac:dyDescent="0.3">
      <c r="B21" s="486" t="s">
        <v>537</v>
      </c>
      <c r="C21" s="312" t="s">
        <v>39</v>
      </c>
      <c r="D21" s="312" t="s">
        <v>39</v>
      </c>
      <c r="E21" s="312" t="s">
        <v>39</v>
      </c>
      <c r="F21" s="312" t="s">
        <v>39</v>
      </c>
      <c r="G21" s="40">
        <v>15</v>
      </c>
      <c r="H21" s="312" t="s">
        <v>39</v>
      </c>
      <c r="I21" s="312" t="s">
        <v>39</v>
      </c>
      <c r="J21" s="312" t="s">
        <v>39</v>
      </c>
      <c r="K21" s="312" t="s">
        <v>39</v>
      </c>
      <c r="L21" s="312" t="s">
        <v>39</v>
      </c>
      <c r="M21" s="312" t="s">
        <v>39</v>
      </c>
      <c r="N21" s="312" t="s">
        <v>39</v>
      </c>
      <c r="O21" s="40">
        <v>45</v>
      </c>
      <c r="P21" s="312" t="s">
        <v>39</v>
      </c>
      <c r="Q21" s="312" t="s">
        <v>39</v>
      </c>
      <c r="R21" s="312" t="s">
        <v>39</v>
      </c>
      <c r="S21" s="490">
        <f>SUM(C21:R21)</f>
        <v>60</v>
      </c>
    </row>
    <row r="22" spans="2:21" ht="20.25" x14ac:dyDescent="0.3">
      <c r="B22" s="486" t="s">
        <v>45</v>
      </c>
      <c r="C22" s="312" t="s">
        <v>39</v>
      </c>
      <c r="D22" s="312" t="s">
        <v>39</v>
      </c>
      <c r="E22" s="312" t="s">
        <v>39</v>
      </c>
      <c r="F22" s="312" t="s">
        <v>39</v>
      </c>
      <c r="G22" s="312" t="s">
        <v>39</v>
      </c>
      <c r="H22" s="312" t="s">
        <v>39</v>
      </c>
      <c r="I22" s="312" t="s">
        <v>39</v>
      </c>
      <c r="J22" s="312" t="s">
        <v>39</v>
      </c>
      <c r="K22" s="312" t="s">
        <v>39</v>
      </c>
      <c r="L22" s="312" t="s">
        <v>39</v>
      </c>
      <c r="M22" s="312" t="s">
        <v>39</v>
      </c>
      <c r="N22" s="40">
        <v>54</v>
      </c>
      <c r="O22" s="312" t="s">
        <v>39</v>
      </c>
      <c r="P22" s="312" t="s">
        <v>39</v>
      </c>
      <c r="Q22" s="40">
        <v>27</v>
      </c>
      <c r="R22" s="312" t="s">
        <v>39</v>
      </c>
      <c r="S22" s="490">
        <f t="shared" ref="S22:S24" si="1">SUM(C22:R22)</f>
        <v>81</v>
      </c>
    </row>
    <row r="23" spans="2:21" ht="20.25" x14ac:dyDescent="0.3">
      <c r="B23" s="486" t="s">
        <v>920</v>
      </c>
      <c r="C23" s="312" t="s">
        <v>39</v>
      </c>
      <c r="D23" s="312" t="s">
        <v>39</v>
      </c>
      <c r="E23" s="312" t="s">
        <v>39</v>
      </c>
      <c r="F23" s="312" t="s">
        <v>39</v>
      </c>
      <c r="G23" s="312" t="s">
        <v>39</v>
      </c>
      <c r="H23" s="312" t="s">
        <v>39</v>
      </c>
      <c r="I23" s="312" t="s">
        <v>39</v>
      </c>
      <c r="J23" s="312" t="s">
        <v>39</v>
      </c>
      <c r="K23" s="312" t="s">
        <v>39</v>
      </c>
      <c r="L23" s="312" t="s">
        <v>39</v>
      </c>
      <c r="M23" s="312" t="s">
        <v>39</v>
      </c>
      <c r="N23" s="312" t="s">
        <v>39</v>
      </c>
      <c r="O23" s="40">
        <v>45</v>
      </c>
      <c r="P23" s="40">
        <v>15</v>
      </c>
      <c r="Q23" s="312" t="s">
        <v>39</v>
      </c>
      <c r="R23" s="312" t="s">
        <v>39</v>
      </c>
      <c r="S23" s="490">
        <f t="shared" si="1"/>
        <v>60</v>
      </c>
    </row>
    <row r="24" spans="2:21" ht="20.25" x14ac:dyDescent="0.3">
      <c r="B24" s="486" t="s">
        <v>49</v>
      </c>
      <c r="C24" s="312" t="s">
        <v>39</v>
      </c>
      <c r="D24" s="312" t="s">
        <v>39</v>
      </c>
      <c r="E24" s="312" t="s">
        <v>39</v>
      </c>
      <c r="F24" s="312" t="s">
        <v>39</v>
      </c>
      <c r="G24" s="312" t="s">
        <v>39</v>
      </c>
      <c r="H24" s="312" t="s">
        <v>39</v>
      </c>
      <c r="I24" s="40">
        <v>15</v>
      </c>
      <c r="J24" s="312" t="s">
        <v>39</v>
      </c>
      <c r="K24" s="312" t="s">
        <v>39</v>
      </c>
      <c r="L24" s="312" t="s">
        <v>39</v>
      </c>
      <c r="M24" s="312" t="s">
        <v>39</v>
      </c>
      <c r="N24" s="312" t="s">
        <v>39</v>
      </c>
      <c r="O24" s="312" t="s">
        <v>39</v>
      </c>
      <c r="P24" s="312" t="s">
        <v>39</v>
      </c>
      <c r="Q24" s="312" t="s">
        <v>39</v>
      </c>
      <c r="R24" s="312" t="s">
        <v>39</v>
      </c>
      <c r="S24" s="490">
        <f t="shared" si="1"/>
        <v>15</v>
      </c>
      <c r="U24" s="86"/>
    </row>
    <row r="25" spans="2:21" ht="20.25" x14ac:dyDescent="0.3">
      <c r="B25" s="486" t="s">
        <v>942</v>
      </c>
      <c r="C25" s="40">
        <v>444</v>
      </c>
      <c r="D25" s="312" t="s">
        <v>39</v>
      </c>
      <c r="E25" s="40">
        <v>280</v>
      </c>
      <c r="F25" s="40">
        <v>406</v>
      </c>
      <c r="G25" s="40">
        <v>574</v>
      </c>
      <c r="H25" s="40">
        <v>384</v>
      </c>
      <c r="I25" s="40">
        <v>300</v>
      </c>
      <c r="J25" s="40">
        <v>42</v>
      </c>
      <c r="K25" s="312" t="s">
        <v>39</v>
      </c>
      <c r="L25" s="40">
        <v>138</v>
      </c>
      <c r="M25" s="40">
        <v>156</v>
      </c>
      <c r="N25" s="40">
        <v>24</v>
      </c>
      <c r="O25" s="312" t="s">
        <v>39</v>
      </c>
      <c r="P25" s="312" t="s">
        <v>39</v>
      </c>
      <c r="Q25" s="312" t="s">
        <v>39</v>
      </c>
      <c r="R25" s="312" t="s">
        <v>39</v>
      </c>
      <c r="S25" s="490">
        <f>SUM(C25:R25)</f>
        <v>2748</v>
      </c>
    </row>
    <row r="26" spans="2:21" ht="20.25" x14ac:dyDescent="0.3">
      <c r="B26" s="486" t="s">
        <v>51</v>
      </c>
      <c r="C26" s="312" t="s">
        <v>39</v>
      </c>
      <c r="D26" s="312" t="s">
        <v>39</v>
      </c>
      <c r="E26" s="312" t="s">
        <v>39</v>
      </c>
      <c r="F26" s="40">
        <v>90</v>
      </c>
      <c r="G26" s="40">
        <v>60</v>
      </c>
      <c r="H26" s="40">
        <v>45</v>
      </c>
      <c r="I26" s="40">
        <v>45</v>
      </c>
      <c r="J26" s="40">
        <v>75</v>
      </c>
      <c r="K26" s="312" t="s">
        <v>39</v>
      </c>
      <c r="L26" s="40">
        <v>74</v>
      </c>
      <c r="M26" s="312" t="s">
        <v>39</v>
      </c>
      <c r="N26" s="40">
        <v>15</v>
      </c>
      <c r="O26" s="40">
        <v>30</v>
      </c>
      <c r="P26" s="312" t="s">
        <v>39</v>
      </c>
      <c r="Q26" s="312" t="s">
        <v>39</v>
      </c>
      <c r="R26" s="312" t="s">
        <v>39</v>
      </c>
      <c r="S26" s="490">
        <f>SUM(C26:R26)</f>
        <v>434</v>
      </c>
    </row>
    <row r="27" spans="2:21" ht="19.5" x14ac:dyDescent="0.25">
      <c r="B27" s="491" t="s">
        <v>35</v>
      </c>
      <c r="C27" s="494"/>
      <c r="D27" s="495"/>
      <c r="E27" s="495"/>
      <c r="F27" s="495"/>
      <c r="G27" s="495"/>
      <c r="H27" s="495"/>
      <c r="I27" s="495"/>
      <c r="J27" s="495"/>
      <c r="K27" s="495"/>
      <c r="L27" s="495"/>
      <c r="M27" s="495"/>
      <c r="N27" s="495"/>
      <c r="O27" s="495"/>
      <c r="P27" s="495"/>
      <c r="Q27" s="495"/>
      <c r="R27" s="496"/>
      <c r="S27" s="492">
        <f>SUM(S21:S26)</f>
        <v>3398</v>
      </c>
    </row>
  </sheetData>
  <mergeCells count="2">
    <mergeCell ref="B2:R2"/>
    <mergeCell ref="B17:S17"/>
  </mergeCells>
  <pageMargins left="0.31" right="0.7" top="0.54" bottom="0.6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O4590"/>
  <sheetViews>
    <sheetView workbookViewId="0">
      <selection activeCell="B8" sqref="B8"/>
    </sheetView>
  </sheetViews>
  <sheetFormatPr baseColWidth="10" defaultRowHeight="15" x14ac:dyDescent="0.25"/>
  <cols>
    <col min="5" max="5" width="12.85546875" bestFit="1" customWidth="1"/>
    <col min="6" max="6" width="12.85546875" style="13" hidden="1" customWidth="1"/>
    <col min="7" max="7" width="5.42578125" hidden="1" customWidth="1"/>
    <col min="8" max="8" width="6" hidden="1" customWidth="1"/>
    <col min="9" max="9" width="5.28515625" hidden="1" customWidth="1"/>
    <col min="10" max="10" width="15.28515625" customWidth="1"/>
    <col min="11" max="11" width="7.85546875" hidden="1" customWidth="1"/>
    <col min="12" max="12" width="11.42578125" hidden="1" customWidth="1"/>
    <col min="13" max="13" width="13.5703125" hidden="1" customWidth="1"/>
    <col min="14" max="14" width="11.42578125" hidden="1" customWidth="1"/>
  </cols>
  <sheetData>
    <row r="4" spans="1:13" ht="15.75" x14ac:dyDescent="0.3">
      <c r="A4" s="728" t="s">
        <v>0</v>
      </c>
      <c r="B4" s="728"/>
      <c r="C4" s="728"/>
      <c r="D4" s="728"/>
      <c r="E4" s="728"/>
      <c r="F4" s="728"/>
      <c r="G4" s="728"/>
      <c r="H4" s="728"/>
      <c r="I4" s="728"/>
      <c r="J4" s="728"/>
      <c r="K4" s="728"/>
      <c r="L4" s="728"/>
      <c r="M4" s="728"/>
    </row>
    <row r="5" spans="1:13" ht="15.75" x14ac:dyDescent="0.3">
      <c r="A5" s="728" t="s">
        <v>1</v>
      </c>
      <c r="B5" s="728"/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</row>
    <row r="6" spans="1:13" ht="15.75" x14ac:dyDescent="0.3">
      <c r="A6" s="728" t="s">
        <v>2</v>
      </c>
      <c r="B6" s="728"/>
      <c r="C6" s="728"/>
      <c r="D6" s="728"/>
      <c r="E6" s="728"/>
      <c r="F6" s="728"/>
      <c r="G6" s="728"/>
      <c r="H6" s="728"/>
      <c r="I6" s="728"/>
      <c r="J6" s="728"/>
      <c r="K6" s="728"/>
      <c r="L6" s="728"/>
      <c r="M6" s="728"/>
    </row>
    <row r="7" spans="1:13" ht="16.5" thickBot="1" x14ac:dyDescent="0.35">
      <c r="A7" s="1"/>
      <c r="B7" s="1"/>
      <c r="C7" s="1"/>
      <c r="D7" s="1"/>
      <c r="E7" s="1"/>
      <c r="F7" s="14"/>
      <c r="G7" s="1"/>
      <c r="H7" s="1"/>
      <c r="I7" s="1"/>
      <c r="J7" s="1"/>
      <c r="K7" s="1"/>
      <c r="L7" s="1"/>
      <c r="M7" s="1"/>
    </row>
    <row r="8" spans="1:13" ht="15.75" thickBot="1" x14ac:dyDescent="0.3">
      <c r="A8" s="638"/>
      <c r="B8" s="638"/>
      <c r="C8" s="638"/>
      <c r="D8" s="638"/>
      <c r="E8" s="638"/>
      <c r="F8" s="12"/>
      <c r="G8" s="729" t="s">
        <v>26</v>
      </c>
      <c r="H8" s="730"/>
      <c r="I8" s="731"/>
      <c r="J8" s="732" t="s">
        <v>3</v>
      </c>
      <c r="K8" s="730"/>
      <c r="L8" s="730"/>
      <c r="M8" s="731"/>
    </row>
    <row r="9" spans="1:13" ht="24" x14ac:dyDescent="0.25">
      <c r="A9" s="5" t="s">
        <v>6</v>
      </c>
      <c r="B9" s="5" t="s">
        <v>7</v>
      </c>
      <c r="C9" s="5" t="s">
        <v>9</v>
      </c>
      <c r="D9" s="5" t="s">
        <v>10</v>
      </c>
      <c r="E9" s="5" t="s">
        <v>11</v>
      </c>
      <c r="F9" s="630" t="s">
        <v>56</v>
      </c>
      <c r="G9" s="4" t="s">
        <v>17</v>
      </c>
      <c r="H9" s="4" t="s">
        <v>18</v>
      </c>
      <c r="I9" s="4" t="s">
        <v>19</v>
      </c>
      <c r="J9" s="5" t="s">
        <v>12</v>
      </c>
      <c r="K9" s="631" t="s">
        <v>13</v>
      </c>
      <c r="L9" s="4" t="s">
        <v>14</v>
      </c>
      <c r="M9" s="8" t="s">
        <v>16</v>
      </c>
    </row>
    <row r="10" spans="1:13" x14ac:dyDescent="0.25">
      <c r="A10" s="41">
        <v>42371</v>
      </c>
      <c r="B10" s="32">
        <v>46817</v>
      </c>
      <c r="C10" s="32" t="s">
        <v>27</v>
      </c>
      <c r="D10" s="32">
        <v>14.9</v>
      </c>
      <c r="E10" s="32" t="s">
        <v>55</v>
      </c>
      <c r="F10" s="46">
        <v>3250</v>
      </c>
      <c r="G10" s="3"/>
      <c r="H10" s="3"/>
      <c r="I10" s="3"/>
      <c r="J10" s="32">
        <v>0</v>
      </c>
      <c r="K10" s="3"/>
      <c r="L10" s="3"/>
      <c r="M10" s="3"/>
    </row>
    <row r="11" spans="1:13" x14ac:dyDescent="0.25">
      <c r="A11" s="31">
        <v>42371</v>
      </c>
      <c r="B11" s="23">
        <v>46818</v>
      </c>
      <c r="C11" s="3" t="s">
        <v>28</v>
      </c>
      <c r="D11" s="3">
        <v>13.3</v>
      </c>
      <c r="E11" s="23" t="s">
        <v>55</v>
      </c>
      <c r="F11" s="46">
        <v>3250</v>
      </c>
      <c r="G11" s="3"/>
      <c r="H11" s="3"/>
      <c r="I11" s="3"/>
      <c r="J11" s="23">
        <v>0</v>
      </c>
      <c r="K11" s="3"/>
      <c r="L11" s="3"/>
      <c r="M11" s="3"/>
    </row>
    <row r="12" spans="1:13" x14ac:dyDescent="0.25">
      <c r="A12" s="31">
        <v>42371</v>
      </c>
      <c r="B12" s="23">
        <v>46819</v>
      </c>
      <c r="C12" s="3" t="s">
        <v>30</v>
      </c>
      <c r="D12" s="3">
        <v>15.6</v>
      </c>
      <c r="E12" s="23" t="s">
        <v>55</v>
      </c>
      <c r="F12" s="46">
        <v>3250</v>
      </c>
      <c r="G12" s="3"/>
      <c r="H12" s="3"/>
      <c r="I12" s="3"/>
      <c r="J12" s="23">
        <v>0</v>
      </c>
      <c r="K12" s="3"/>
      <c r="L12" s="3"/>
      <c r="M12" s="3"/>
    </row>
    <row r="13" spans="1:13" x14ac:dyDescent="0.25">
      <c r="A13" s="31">
        <v>42371</v>
      </c>
      <c r="B13" s="23">
        <v>46820</v>
      </c>
      <c r="C13" s="3" t="s">
        <v>29</v>
      </c>
      <c r="D13" s="3">
        <v>13</v>
      </c>
      <c r="E13" s="23" t="s">
        <v>55</v>
      </c>
      <c r="F13" s="46">
        <v>3250</v>
      </c>
      <c r="G13" s="3"/>
      <c r="H13" s="3"/>
      <c r="I13" s="3"/>
      <c r="J13" s="23">
        <v>0</v>
      </c>
      <c r="K13" s="3"/>
      <c r="L13" s="3"/>
      <c r="M13" s="3"/>
    </row>
    <row r="14" spans="1:13" x14ac:dyDescent="0.25">
      <c r="A14" s="31">
        <v>42371</v>
      </c>
      <c r="B14" s="23">
        <v>46821</v>
      </c>
      <c r="C14" s="3" t="s">
        <v>27</v>
      </c>
      <c r="D14" s="3">
        <v>14.9</v>
      </c>
      <c r="E14" s="23" t="s">
        <v>55</v>
      </c>
      <c r="F14" s="46">
        <v>3250</v>
      </c>
      <c r="G14" s="3"/>
      <c r="H14" s="3"/>
      <c r="I14" s="3"/>
      <c r="J14" s="23">
        <v>0</v>
      </c>
      <c r="K14" s="3"/>
      <c r="L14" s="3"/>
      <c r="M14" s="3"/>
    </row>
    <row r="15" spans="1:13" x14ac:dyDescent="0.25">
      <c r="A15" s="31">
        <v>42371</v>
      </c>
      <c r="B15" s="23">
        <v>46822</v>
      </c>
      <c r="C15" s="3" t="s">
        <v>28</v>
      </c>
      <c r="D15" s="3">
        <v>13.3</v>
      </c>
      <c r="E15" s="23" t="s">
        <v>55</v>
      </c>
      <c r="F15" s="46">
        <v>3250</v>
      </c>
      <c r="G15" s="3"/>
      <c r="H15" s="3"/>
      <c r="I15" s="3"/>
      <c r="J15" s="23">
        <v>0</v>
      </c>
      <c r="K15" s="3"/>
      <c r="L15" s="3"/>
      <c r="M15" s="3"/>
    </row>
    <row r="16" spans="1:13" x14ac:dyDescent="0.25">
      <c r="A16" s="31">
        <v>42371</v>
      </c>
      <c r="B16" s="23">
        <v>46823</v>
      </c>
      <c r="C16" s="3" t="s">
        <v>57</v>
      </c>
      <c r="D16" s="3">
        <v>14.9</v>
      </c>
      <c r="E16" s="23" t="s">
        <v>55</v>
      </c>
      <c r="F16" s="46">
        <v>3250</v>
      </c>
      <c r="G16" s="3"/>
      <c r="H16" s="3"/>
      <c r="I16" s="3"/>
      <c r="J16" s="23">
        <v>0</v>
      </c>
      <c r="K16" s="3"/>
      <c r="L16" s="3"/>
      <c r="M16" s="3"/>
    </row>
    <row r="17" spans="1:13" x14ac:dyDescent="0.25">
      <c r="A17" s="31">
        <v>42371</v>
      </c>
      <c r="B17" s="23">
        <v>46824</v>
      </c>
      <c r="C17" s="3" t="s">
        <v>29</v>
      </c>
      <c r="D17" s="3">
        <v>13</v>
      </c>
      <c r="E17" s="23" t="s">
        <v>55</v>
      </c>
      <c r="F17" s="46">
        <v>3250</v>
      </c>
      <c r="G17" s="3"/>
      <c r="H17" s="3"/>
      <c r="I17" s="3"/>
      <c r="J17" s="23">
        <v>0</v>
      </c>
      <c r="K17" s="3"/>
      <c r="L17" s="3"/>
      <c r="M17" s="3"/>
    </row>
    <row r="18" spans="1:13" x14ac:dyDescent="0.25">
      <c r="A18" s="31">
        <v>42371</v>
      </c>
      <c r="B18" s="23">
        <v>46825</v>
      </c>
      <c r="C18" s="7" t="s">
        <v>27</v>
      </c>
      <c r="D18" s="7">
        <v>14.9</v>
      </c>
      <c r="E18" s="23" t="s">
        <v>55</v>
      </c>
      <c r="F18" s="46">
        <v>3250</v>
      </c>
      <c r="G18" s="3"/>
      <c r="H18" s="3"/>
      <c r="I18" s="3"/>
      <c r="J18" s="23">
        <v>0</v>
      </c>
      <c r="K18" s="3"/>
      <c r="L18" s="3"/>
      <c r="M18" s="3"/>
    </row>
    <row r="19" spans="1:13" x14ac:dyDescent="0.25">
      <c r="A19" s="31">
        <v>42371</v>
      </c>
      <c r="B19" s="23">
        <v>46826</v>
      </c>
      <c r="C19" s="3" t="s">
        <v>28</v>
      </c>
      <c r="D19" s="3">
        <v>13.3</v>
      </c>
      <c r="E19" s="23" t="s">
        <v>55</v>
      </c>
      <c r="F19" s="46">
        <v>3250</v>
      </c>
      <c r="G19" s="3"/>
      <c r="H19" s="3"/>
      <c r="I19" s="3"/>
      <c r="J19" s="23">
        <v>0</v>
      </c>
      <c r="K19" s="3"/>
      <c r="L19" s="3"/>
      <c r="M19" s="3"/>
    </row>
    <row r="20" spans="1:13" x14ac:dyDescent="0.25">
      <c r="A20" s="31">
        <v>42371</v>
      </c>
      <c r="B20" s="23">
        <v>46827</v>
      </c>
      <c r="C20" s="3" t="s">
        <v>30</v>
      </c>
      <c r="D20" s="3">
        <v>15.6</v>
      </c>
      <c r="E20" s="23" t="s">
        <v>55</v>
      </c>
      <c r="F20" s="46">
        <v>3250</v>
      </c>
      <c r="G20" s="3"/>
      <c r="H20" s="3"/>
      <c r="I20" s="3"/>
      <c r="J20" s="23">
        <v>0</v>
      </c>
      <c r="K20" s="3"/>
      <c r="L20" s="3"/>
      <c r="M20" s="3"/>
    </row>
    <row r="21" spans="1:13" x14ac:dyDescent="0.25">
      <c r="A21" s="31">
        <v>42371</v>
      </c>
      <c r="B21" s="23">
        <v>46828</v>
      </c>
      <c r="C21" s="3" t="s">
        <v>57</v>
      </c>
      <c r="D21" s="3">
        <v>14.9</v>
      </c>
      <c r="E21" s="23" t="s">
        <v>55</v>
      </c>
      <c r="F21" s="46">
        <v>3250</v>
      </c>
      <c r="G21" s="3"/>
      <c r="H21" s="3"/>
      <c r="I21" s="3"/>
      <c r="J21" s="23">
        <v>0</v>
      </c>
      <c r="K21" s="3"/>
      <c r="L21" s="3"/>
      <c r="M21" s="3"/>
    </row>
    <row r="22" spans="1:13" x14ac:dyDescent="0.25">
      <c r="A22" s="31">
        <v>42371</v>
      </c>
      <c r="B22" s="23">
        <v>46829</v>
      </c>
      <c r="C22" s="3" t="s">
        <v>29</v>
      </c>
      <c r="D22" s="3">
        <v>13</v>
      </c>
      <c r="E22" s="23" t="s">
        <v>55</v>
      </c>
      <c r="F22" s="46">
        <v>3250</v>
      </c>
      <c r="G22" s="3"/>
      <c r="H22" s="3"/>
      <c r="I22" s="3"/>
      <c r="J22" s="23">
        <v>0</v>
      </c>
      <c r="K22" s="3"/>
      <c r="L22" s="3"/>
      <c r="M22" s="3"/>
    </row>
    <row r="23" spans="1:13" x14ac:dyDescent="0.25">
      <c r="A23" s="31">
        <v>42371</v>
      </c>
      <c r="B23" s="23">
        <v>46830</v>
      </c>
      <c r="C23" s="3" t="s">
        <v>28</v>
      </c>
      <c r="D23" s="3">
        <v>13.3</v>
      </c>
      <c r="E23" s="23" t="s">
        <v>55</v>
      </c>
      <c r="F23" s="46">
        <v>3250</v>
      </c>
      <c r="G23" s="3"/>
      <c r="H23" s="3"/>
      <c r="I23" s="3"/>
      <c r="J23" s="23">
        <v>0</v>
      </c>
      <c r="K23" s="3"/>
      <c r="L23" s="3"/>
      <c r="M23" s="3"/>
    </row>
    <row r="24" spans="1:13" x14ac:dyDescent="0.25">
      <c r="A24" s="31">
        <v>42371</v>
      </c>
      <c r="B24" s="23">
        <v>46831</v>
      </c>
      <c r="C24" s="3" t="s">
        <v>27</v>
      </c>
      <c r="D24" s="3">
        <v>14.9</v>
      </c>
      <c r="E24" s="23" t="s">
        <v>55</v>
      </c>
      <c r="F24" s="46">
        <v>3250</v>
      </c>
      <c r="G24" s="3"/>
      <c r="H24" s="3"/>
      <c r="I24" s="3"/>
      <c r="J24" s="23">
        <v>0</v>
      </c>
      <c r="K24" s="3"/>
      <c r="L24" s="3"/>
      <c r="M24" s="3"/>
    </row>
    <row r="25" spans="1:13" x14ac:dyDescent="0.25">
      <c r="A25" s="31">
        <v>42371</v>
      </c>
      <c r="B25" s="23">
        <v>46832</v>
      </c>
      <c r="C25" s="3" t="s">
        <v>57</v>
      </c>
      <c r="D25" s="3">
        <v>14.9</v>
      </c>
      <c r="E25" s="23" t="s">
        <v>55</v>
      </c>
      <c r="F25" s="46">
        <v>3250</v>
      </c>
      <c r="G25" s="3"/>
      <c r="H25" s="3"/>
      <c r="I25" s="3"/>
      <c r="J25" s="23">
        <v>0</v>
      </c>
      <c r="K25" s="3"/>
      <c r="L25" s="3"/>
      <c r="M25" s="3"/>
    </row>
    <row r="26" spans="1:13" x14ac:dyDescent="0.25">
      <c r="A26" s="31">
        <v>42371</v>
      </c>
      <c r="B26" s="23">
        <v>46833</v>
      </c>
      <c r="C26" s="3" t="s">
        <v>29</v>
      </c>
      <c r="D26" s="3">
        <v>13</v>
      </c>
      <c r="E26" s="23" t="s">
        <v>55</v>
      </c>
      <c r="F26" s="46">
        <v>3250</v>
      </c>
      <c r="G26" s="3"/>
      <c r="H26" s="3"/>
      <c r="I26" s="3"/>
      <c r="J26" s="23">
        <v>0</v>
      </c>
      <c r="K26" s="3"/>
      <c r="L26" s="3"/>
      <c r="M26" s="3"/>
    </row>
    <row r="27" spans="1:13" x14ac:dyDescent="0.25">
      <c r="A27" s="31">
        <v>42371</v>
      </c>
      <c r="B27" s="23">
        <v>46834</v>
      </c>
      <c r="C27" s="3" t="s">
        <v>28</v>
      </c>
      <c r="D27" s="3">
        <v>13.3</v>
      </c>
      <c r="E27" s="23" t="s">
        <v>55</v>
      </c>
      <c r="F27" s="46">
        <v>3250</v>
      </c>
      <c r="G27" s="3"/>
      <c r="H27" s="3"/>
      <c r="I27" s="3"/>
      <c r="J27" s="23">
        <v>0</v>
      </c>
      <c r="K27" s="3"/>
      <c r="L27" s="3"/>
      <c r="M27" s="3"/>
    </row>
    <row r="28" spans="1:13" x14ac:dyDescent="0.25">
      <c r="A28" s="31">
        <v>42371</v>
      </c>
      <c r="B28" s="23">
        <v>46835</v>
      </c>
      <c r="C28" s="3" t="s">
        <v>27</v>
      </c>
      <c r="D28" s="3">
        <v>14.9</v>
      </c>
      <c r="E28" s="23" t="s">
        <v>55</v>
      </c>
      <c r="F28" s="46">
        <v>3250</v>
      </c>
      <c r="G28" s="3"/>
      <c r="H28" s="3"/>
      <c r="I28" s="3"/>
      <c r="J28" s="23">
        <v>0</v>
      </c>
      <c r="K28" s="3"/>
      <c r="L28" s="3"/>
      <c r="M28" s="3"/>
    </row>
    <row r="29" spans="1:13" x14ac:dyDescent="0.25">
      <c r="A29" s="31">
        <v>42371</v>
      </c>
      <c r="B29" s="23">
        <v>46836</v>
      </c>
      <c r="C29" s="3" t="s">
        <v>57</v>
      </c>
      <c r="D29" s="3">
        <v>14.9</v>
      </c>
      <c r="E29" s="23" t="s">
        <v>55</v>
      </c>
      <c r="F29" s="46">
        <v>3250</v>
      </c>
      <c r="G29" s="3"/>
      <c r="H29" s="3"/>
      <c r="I29" s="3"/>
      <c r="J29" s="23">
        <v>0</v>
      </c>
      <c r="K29" s="3"/>
      <c r="L29" s="3"/>
      <c r="M29" s="3"/>
    </row>
    <row r="30" spans="1:13" x14ac:dyDescent="0.25">
      <c r="A30" s="31">
        <v>42371</v>
      </c>
      <c r="B30" s="23">
        <v>46837</v>
      </c>
      <c r="C30" s="3" t="s">
        <v>29</v>
      </c>
      <c r="D30" s="3">
        <v>13</v>
      </c>
      <c r="E30" s="23" t="s">
        <v>55</v>
      </c>
      <c r="F30" s="46">
        <v>3250</v>
      </c>
      <c r="G30" s="3"/>
      <c r="H30" s="3"/>
      <c r="I30" s="3"/>
      <c r="J30" s="23">
        <v>0</v>
      </c>
      <c r="K30" s="3"/>
      <c r="L30" s="3"/>
      <c r="M30" s="3"/>
    </row>
    <row r="31" spans="1:13" x14ac:dyDescent="0.25">
      <c r="A31" s="31">
        <v>42371</v>
      </c>
      <c r="B31" s="23">
        <v>46838</v>
      </c>
      <c r="C31" s="3" t="s">
        <v>28</v>
      </c>
      <c r="D31" s="3">
        <v>13.3</v>
      </c>
      <c r="E31" s="23" t="s">
        <v>55</v>
      </c>
      <c r="F31" s="46">
        <v>3250</v>
      </c>
      <c r="G31" s="3"/>
      <c r="H31" s="3"/>
      <c r="I31" s="3"/>
      <c r="J31" s="23">
        <v>0</v>
      </c>
      <c r="K31" s="3"/>
      <c r="L31" s="3"/>
      <c r="M31" s="3"/>
    </row>
    <row r="32" spans="1:13" x14ac:dyDescent="0.25">
      <c r="A32" s="31">
        <v>42371</v>
      </c>
      <c r="B32" s="23">
        <v>46839</v>
      </c>
      <c r="C32" s="3" t="s">
        <v>27</v>
      </c>
      <c r="D32" s="3">
        <v>14.9</v>
      </c>
      <c r="E32" s="23" t="s">
        <v>55</v>
      </c>
      <c r="F32" s="46">
        <v>3250</v>
      </c>
      <c r="G32" s="3"/>
      <c r="H32" s="3"/>
      <c r="I32" s="3"/>
      <c r="J32" s="23">
        <v>0</v>
      </c>
      <c r="K32" s="3"/>
      <c r="L32" s="3"/>
      <c r="M32" s="3"/>
    </row>
    <row r="33" spans="1:13" x14ac:dyDescent="0.25">
      <c r="A33" s="31">
        <v>42371</v>
      </c>
      <c r="B33" s="23">
        <v>46840</v>
      </c>
      <c r="C33" s="3" t="s">
        <v>57</v>
      </c>
      <c r="D33" s="3">
        <v>14.9</v>
      </c>
      <c r="E33" s="23" t="s">
        <v>55</v>
      </c>
      <c r="F33" s="46">
        <v>3250</v>
      </c>
      <c r="G33" s="3"/>
      <c r="H33" s="3"/>
      <c r="I33" s="3"/>
      <c r="J33" s="23">
        <v>0</v>
      </c>
      <c r="K33" s="3"/>
      <c r="L33" s="3"/>
      <c r="M33" s="3"/>
    </row>
    <row r="34" spans="1:13" x14ac:dyDescent="0.25">
      <c r="A34" s="31">
        <v>42371</v>
      </c>
      <c r="B34" s="23">
        <v>46841</v>
      </c>
      <c r="C34" s="3" t="s">
        <v>27</v>
      </c>
      <c r="D34" s="3">
        <v>14.9</v>
      </c>
      <c r="E34" s="23" t="s">
        <v>55</v>
      </c>
      <c r="F34" s="46">
        <v>3250</v>
      </c>
      <c r="G34" s="3"/>
      <c r="H34" s="3"/>
      <c r="I34" s="3"/>
      <c r="J34" s="23">
        <v>0</v>
      </c>
      <c r="K34" s="3"/>
      <c r="L34" s="3"/>
      <c r="M34" s="3"/>
    </row>
    <row r="35" spans="1:13" x14ac:dyDescent="0.25">
      <c r="A35" s="31">
        <v>42371</v>
      </c>
      <c r="B35" s="23">
        <v>46842</v>
      </c>
      <c r="C35" s="3" t="s">
        <v>28</v>
      </c>
      <c r="D35" s="3">
        <v>13.3</v>
      </c>
      <c r="E35" s="23" t="s">
        <v>55</v>
      </c>
      <c r="F35" s="46">
        <v>3250</v>
      </c>
      <c r="G35" s="3"/>
      <c r="H35" s="3"/>
      <c r="I35" s="3"/>
      <c r="J35" s="23">
        <v>0</v>
      </c>
      <c r="K35" s="3"/>
      <c r="L35" s="3"/>
      <c r="M35" s="3"/>
    </row>
    <row r="36" spans="1:13" x14ac:dyDescent="0.25">
      <c r="A36" s="31">
        <v>42371</v>
      </c>
      <c r="B36" s="23">
        <v>46843</v>
      </c>
      <c r="C36" s="3" t="s">
        <v>29</v>
      </c>
      <c r="D36" s="3">
        <v>13</v>
      </c>
      <c r="E36" s="23" t="s">
        <v>55</v>
      </c>
      <c r="F36" s="46">
        <v>3250</v>
      </c>
      <c r="G36" s="3"/>
      <c r="H36" s="3"/>
      <c r="I36" s="3"/>
      <c r="J36" s="23">
        <v>0</v>
      </c>
      <c r="K36" s="3"/>
      <c r="L36" s="3"/>
      <c r="M36" s="3"/>
    </row>
    <row r="37" spans="1:13" x14ac:dyDescent="0.25">
      <c r="A37" s="31">
        <v>42371</v>
      </c>
      <c r="B37" s="23">
        <v>46844</v>
      </c>
      <c r="C37" s="3" t="s">
        <v>57</v>
      </c>
      <c r="D37" s="3">
        <v>14.9</v>
      </c>
      <c r="E37" s="23" t="s">
        <v>55</v>
      </c>
      <c r="F37" s="46">
        <v>3250</v>
      </c>
      <c r="G37" s="3"/>
      <c r="H37" s="3"/>
      <c r="I37" s="3"/>
      <c r="J37" s="23">
        <v>0</v>
      </c>
      <c r="K37" s="3"/>
      <c r="L37" s="3"/>
      <c r="M37" s="3"/>
    </row>
    <row r="38" spans="1:13" x14ac:dyDescent="0.25">
      <c r="A38" s="31">
        <v>42371</v>
      </c>
      <c r="B38" s="23">
        <v>46845</v>
      </c>
      <c r="C38" s="3" t="s">
        <v>27</v>
      </c>
      <c r="D38" s="3">
        <v>14.9</v>
      </c>
      <c r="E38" s="23" t="s">
        <v>55</v>
      </c>
      <c r="F38" s="46">
        <v>3250</v>
      </c>
      <c r="G38" s="3"/>
      <c r="H38" s="3"/>
      <c r="I38" s="3"/>
      <c r="J38" s="23">
        <v>0</v>
      </c>
      <c r="K38" s="3"/>
      <c r="L38" s="3"/>
      <c r="M38" s="3"/>
    </row>
    <row r="39" spans="1:13" x14ac:dyDescent="0.25">
      <c r="A39" s="31">
        <v>42371</v>
      </c>
      <c r="B39" s="23">
        <v>46846</v>
      </c>
      <c r="C39" s="3" t="s">
        <v>28</v>
      </c>
      <c r="D39" s="3">
        <v>13.3</v>
      </c>
      <c r="E39" s="23" t="s">
        <v>55</v>
      </c>
      <c r="F39" s="46">
        <v>3250</v>
      </c>
      <c r="G39" s="3"/>
      <c r="H39" s="3"/>
      <c r="I39" s="3"/>
      <c r="J39" s="23">
        <v>0</v>
      </c>
      <c r="K39" s="3"/>
      <c r="L39" s="3"/>
      <c r="M39" s="3"/>
    </row>
    <row r="40" spans="1:13" x14ac:dyDescent="0.25">
      <c r="A40" s="31">
        <v>42371</v>
      </c>
      <c r="B40" s="23">
        <v>46847</v>
      </c>
      <c r="C40" s="7" t="s">
        <v>29</v>
      </c>
      <c r="D40" s="7">
        <v>13</v>
      </c>
      <c r="E40" s="23" t="s">
        <v>55</v>
      </c>
      <c r="F40" s="46">
        <v>3250</v>
      </c>
      <c r="G40" s="3"/>
      <c r="H40" s="3"/>
      <c r="I40" s="3"/>
      <c r="J40" s="23">
        <v>0</v>
      </c>
      <c r="K40" s="3"/>
      <c r="L40" s="3"/>
      <c r="M40" s="3"/>
    </row>
    <row r="41" spans="1:13" x14ac:dyDescent="0.25">
      <c r="A41" s="31">
        <v>42371</v>
      </c>
      <c r="B41" s="23">
        <v>46848</v>
      </c>
      <c r="C41" s="3" t="s">
        <v>57</v>
      </c>
      <c r="D41" s="3">
        <v>14.9</v>
      </c>
      <c r="E41" s="23" t="s">
        <v>55</v>
      </c>
      <c r="F41" s="46">
        <v>3250</v>
      </c>
      <c r="G41" s="3"/>
      <c r="H41" s="3"/>
      <c r="I41" s="3"/>
      <c r="J41" s="23">
        <v>0</v>
      </c>
      <c r="K41" s="3"/>
      <c r="L41" s="3"/>
      <c r="M41" s="3"/>
    </row>
    <row r="42" spans="1:13" x14ac:dyDescent="0.25">
      <c r="A42" s="31">
        <v>42371</v>
      </c>
      <c r="B42" s="23">
        <v>46849</v>
      </c>
      <c r="C42" s="3" t="s">
        <v>28</v>
      </c>
      <c r="D42" s="3">
        <v>13.3</v>
      </c>
      <c r="E42" s="23" t="s">
        <v>55</v>
      </c>
      <c r="F42" s="46">
        <v>3250</v>
      </c>
      <c r="G42" s="3"/>
      <c r="H42" s="3"/>
      <c r="I42" s="3"/>
      <c r="J42" s="23">
        <v>0</v>
      </c>
      <c r="K42" s="3"/>
      <c r="L42" s="3"/>
      <c r="M42" s="3"/>
    </row>
    <row r="43" spans="1:13" x14ac:dyDescent="0.25">
      <c r="A43" s="31">
        <v>42371</v>
      </c>
      <c r="B43" s="23">
        <v>46850</v>
      </c>
      <c r="C43" s="3" t="s">
        <v>27</v>
      </c>
      <c r="D43" s="3">
        <v>14.9</v>
      </c>
      <c r="E43" s="23" t="s">
        <v>55</v>
      </c>
      <c r="F43" s="46">
        <v>3250</v>
      </c>
      <c r="G43" s="3"/>
      <c r="H43" s="3"/>
      <c r="I43" s="3"/>
      <c r="J43" s="23">
        <v>0</v>
      </c>
      <c r="K43" s="3"/>
      <c r="L43" s="3"/>
      <c r="M43" s="3"/>
    </row>
    <row r="44" spans="1:13" x14ac:dyDescent="0.25">
      <c r="A44" s="31">
        <v>42371</v>
      </c>
      <c r="B44" s="23">
        <v>46851</v>
      </c>
      <c r="C44" s="3" t="s">
        <v>29</v>
      </c>
      <c r="D44" s="3">
        <v>13</v>
      </c>
      <c r="E44" s="23" t="s">
        <v>55</v>
      </c>
      <c r="F44" s="46">
        <v>3250</v>
      </c>
      <c r="G44" s="3"/>
      <c r="H44" s="3"/>
      <c r="I44" s="3"/>
      <c r="J44" s="23">
        <v>0</v>
      </c>
      <c r="K44" s="3"/>
      <c r="L44" s="3"/>
      <c r="M44" s="3"/>
    </row>
    <row r="45" spans="1:13" x14ac:dyDescent="0.25">
      <c r="A45" s="31">
        <v>42371</v>
      </c>
      <c r="B45" s="23">
        <v>46852</v>
      </c>
      <c r="C45" s="3" t="s">
        <v>28</v>
      </c>
      <c r="D45" s="3">
        <v>13.3</v>
      </c>
      <c r="E45" s="23" t="s">
        <v>55</v>
      </c>
      <c r="F45" s="46">
        <v>3250</v>
      </c>
      <c r="G45" s="3"/>
      <c r="H45" s="3"/>
      <c r="I45" s="3"/>
      <c r="J45" s="23">
        <v>0</v>
      </c>
      <c r="K45" s="3"/>
      <c r="L45" s="3"/>
      <c r="M45" s="3"/>
    </row>
    <row r="46" spans="1:13" x14ac:dyDescent="0.25">
      <c r="A46" s="31">
        <v>42371</v>
      </c>
      <c r="B46" s="23">
        <v>46853</v>
      </c>
      <c r="C46" s="3" t="s">
        <v>57</v>
      </c>
      <c r="D46" s="3">
        <v>14.9</v>
      </c>
      <c r="E46" s="23" t="s">
        <v>55</v>
      </c>
      <c r="F46" s="46">
        <v>3250</v>
      </c>
      <c r="G46" s="3"/>
      <c r="H46" s="3"/>
      <c r="I46" s="3"/>
      <c r="J46" s="23">
        <v>0</v>
      </c>
      <c r="K46" s="3"/>
      <c r="L46" s="3"/>
      <c r="M46" s="3"/>
    </row>
    <row r="47" spans="1:13" x14ac:dyDescent="0.25">
      <c r="A47" s="31">
        <v>42371</v>
      </c>
      <c r="B47" s="23">
        <v>46854</v>
      </c>
      <c r="C47" s="3" t="s">
        <v>27</v>
      </c>
      <c r="D47" s="3">
        <v>14.9</v>
      </c>
      <c r="E47" s="23" t="s">
        <v>55</v>
      </c>
      <c r="F47" s="46">
        <v>3250</v>
      </c>
      <c r="G47" s="3"/>
      <c r="H47" s="3"/>
      <c r="I47" s="3"/>
      <c r="J47" s="23">
        <v>0</v>
      </c>
      <c r="K47" s="3"/>
      <c r="L47" s="3"/>
      <c r="M47" s="3"/>
    </row>
    <row r="48" spans="1:13" x14ac:dyDescent="0.25">
      <c r="A48" s="31">
        <v>42371</v>
      </c>
      <c r="B48" s="23">
        <v>46855</v>
      </c>
      <c r="C48" s="3" t="s">
        <v>28</v>
      </c>
      <c r="D48" s="3">
        <v>13.3</v>
      </c>
      <c r="E48" s="23" t="s">
        <v>55</v>
      </c>
      <c r="F48" s="46">
        <v>3250</v>
      </c>
      <c r="G48" s="3"/>
      <c r="H48" s="3"/>
      <c r="I48" s="3"/>
      <c r="J48" s="23">
        <v>0</v>
      </c>
      <c r="K48" s="3"/>
      <c r="L48" s="3"/>
      <c r="M48" s="3"/>
    </row>
    <row r="49" spans="1:13" x14ac:dyDescent="0.25">
      <c r="A49" s="31">
        <v>42371</v>
      </c>
      <c r="B49" s="23">
        <v>46856</v>
      </c>
      <c r="C49" s="3" t="s">
        <v>29</v>
      </c>
      <c r="D49" s="3">
        <v>13</v>
      </c>
      <c r="E49" s="23" t="s">
        <v>55</v>
      </c>
      <c r="F49" s="46">
        <v>3250</v>
      </c>
      <c r="G49" s="3"/>
      <c r="H49" s="3"/>
      <c r="I49" s="3"/>
      <c r="J49" s="23">
        <v>0</v>
      </c>
      <c r="K49" s="3"/>
      <c r="L49" s="3"/>
      <c r="M49" s="3"/>
    </row>
    <row r="50" spans="1:13" x14ac:dyDescent="0.25">
      <c r="A50" s="31">
        <v>42371</v>
      </c>
      <c r="B50" s="23">
        <v>46857</v>
      </c>
      <c r="C50" s="3" t="s">
        <v>57</v>
      </c>
      <c r="D50" s="3">
        <v>14.9</v>
      </c>
      <c r="E50" s="23" t="s">
        <v>55</v>
      </c>
      <c r="F50" s="46">
        <v>3250</v>
      </c>
      <c r="G50" s="3"/>
      <c r="H50" s="3"/>
      <c r="I50" s="3"/>
      <c r="J50" s="23">
        <v>0</v>
      </c>
      <c r="K50" s="3"/>
      <c r="L50" s="3"/>
      <c r="M50" s="3"/>
    </row>
    <row r="51" spans="1:13" x14ac:dyDescent="0.25">
      <c r="A51" s="31">
        <v>42371</v>
      </c>
      <c r="B51" s="23">
        <v>46858</v>
      </c>
      <c r="C51" s="3" t="s">
        <v>28</v>
      </c>
      <c r="D51" s="3">
        <v>13.3</v>
      </c>
      <c r="E51" s="23" t="s">
        <v>55</v>
      </c>
      <c r="F51" s="46">
        <v>3250</v>
      </c>
      <c r="G51" s="3"/>
      <c r="H51" s="3"/>
      <c r="I51" s="3"/>
      <c r="J51" s="23">
        <v>0</v>
      </c>
      <c r="K51" s="3"/>
      <c r="L51" s="3"/>
      <c r="M51" s="3"/>
    </row>
    <row r="52" spans="1:13" x14ac:dyDescent="0.25">
      <c r="A52" s="31">
        <v>42371</v>
      </c>
      <c r="B52" s="23">
        <v>46859</v>
      </c>
      <c r="C52" s="3" t="s">
        <v>27</v>
      </c>
      <c r="D52" s="3">
        <v>14.9</v>
      </c>
      <c r="E52" s="23" t="s">
        <v>55</v>
      </c>
      <c r="F52" s="46">
        <v>3250</v>
      </c>
      <c r="G52" s="3"/>
      <c r="H52" s="3"/>
      <c r="I52" s="3"/>
      <c r="J52" s="23">
        <v>0</v>
      </c>
      <c r="K52" s="3"/>
      <c r="L52" s="3"/>
      <c r="M52" s="3"/>
    </row>
    <row r="53" spans="1:13" x14ac:dyDescent="0.25">
      <c r="A53" s="31">
        <v>42371</v>
      </c>
      <c r="B53" s="23">
        <v>46860</v>
      </c>
      <c r="C53" s="3" t="s">
        <v>29</v>
      </c>
      <c r="D53" s="3">
        <v>13</v>
      </c>
      <c r="E53" s="23" t="s">
        <v>55</v>
      </c>
      <c r="F53" s="46">
        <v>3250</v>
      </c>
      <c r="G53" s="3"/>
      <c r="H53" s="3"/>
      <c r="I53" s="3"/>
      <c r="J53" s="23">
        <v>0</v>
      </c>
      <c r="K53" s="3"/>
      <c r="L53" s="3"/>
      <c r="M53" s="3"/>
    </row>
    <row r="54" spans="1:13" x14ac:dyDescent="0.25">
      <c r="A54" s="31">
        <v>42371</v>
      </c>
      <c r="B54" s="23">
        <v>46861</v>
      </c>
      <c r="C54" s="3" t="s">
        <v>57</v>
      </c>
      <c r="D54" s="3">
        <v>14.9</v>
      </c>
      <c r="E54" s="23" t="s">
        <v>55</v>
      </c>
      <c r="F54" s="46">
        <v>3250</v>
      </c>
      <c r="G54" s="3"/>
      <c r="H54" s="3"/>
      <c r="I54" s="3"/>
      <c r="J54" s="23">
        <v>0</v>
      </c>
      <c r="K54" s="3"/>
      <c r="L54" s="3"/>
      <c r="M54" s="3"/>
    </row>
    <row r="55" spans="1:13" x14ac:dyDescent="0.25">
      <c r="A55" s="31">
        <v>42371</v>
      </c>
      <c r="B55" s="23">
        <v>46862</v>
      </c>
      <c r="C55" s="3" t="s">
        <v>27</v>
      </c>
      <c r="D55" s="3">
        <v>14.9</v>
      </c>
      <c r="E55" s="23" t="s">
        <v>55</v>
      </c>
      <c r="F55" s="46">
        <v>3250</v>
      </c>
      <c r="G55" s="3"/>
      <c r="H55" s="3"/>
      <c r="I55" s="3"/>
      <c r="J55" s="23">
        <v>0</v>
      </c>
      <c r="K55" s="3"/>
      <c r="L55" s="3"/>
      <c r="M55" s="3"/>
    </row>
    <row r="56" spans="1:13" x14ac:dyDescent="0.25">
      <c r="A56" s="31">
        <v>42371</v>
      </c>
      <c r="B56" s="23">
        <v>46863</v>
      </c>
      <c r="C56" s="3" t="s">
        <v>28</v>
      </c>
      <c r="D56" s="3">
        <v>13.3</v>
      </c>
      <c r="E56" s="23" t="s">
        <v>55</v>
      </c>
      <c r="F56" s="46">
        <v>3250</v>
      </c>
      <c r="G56" s="3"/>
      <c r="H56" s="3"/>
      <c r="I56" s="3"/>
      <c r="J56" s="23">
        <v>0</v>
      </c>
      <c r="K56" s="3"/>
      <c r="L56" s="3"/>
      <c r="M56" s="3"/>
    </row>
    <row r="57" spans="1:13" x14ac:dyDescent="0.25">
      <c r="A57" s="31">
        <v>42371</v>
      </c>
      <c r="B57" s="23">
        <v>46864</v>
      </c>
      <c r="C57" s="3" t="s">
        <v>57</v>
      </c>
      <c r="D57" s="3">
        <v>14.9</v>
      </c>
      <c r="E57" s="23" t="s">
        <v>55</v>
      </c>
      <c r="F57" s="46">
        <v>3250</v>
      </c>
      <c r="G57" s="3"/>
      <c r="H57" s="3"/>
      <c r="I57" s="3"/>
      <c r="J57" s="23">
        <v>0</v>
      </c>
      <c r="K57" s="3"/>
      <c r="L57" s="3"/>
      <c r="M57" s="3"/>
    </row>
    <row r="58" spans="1:13" x14ac:dyDescent="0.25">
      <c r="A58" s="31">
        <v>42371</v>
      </c>
      <c r="B58" s="23">
        <v>46865</v>
      </c>
      <c r="C58" s="3" t="s">
        <v>29</v>
      </c>
      <c r="D58" s="3">
        <v>13</v>
      </c>
      <c r="E58" s="23" t="s">
        <v>55</v>
      </c>
      <c r="F58" s="46">
        <v>3250</v>
      </c>
      <c r="G58" s="3"/>
      <c r="H58" s="3"/>
      <c r="I58" s="3"/>
      <c r="J58" s="23">
        <v>0</v>
      </c>
      <c r="K58" s="3"/>
      <c r="L58" s="3"/>
      <c r="M58" s="3"/>
    </row>
    <row r="59" spans="1:13" x14ac:dyDescent="0.25">
      <c r="A59" s="31">
        <v>42371</v>
      </c>
      <c r="B59" s="23">
        <v>46866</v>
      </c>
      <c r="C59" s="3" t="s">
        <v>27</v>
      </c>
      <c r="D59" s="2">
        <v>14.9</v>
      </c>
      <c r="E59" s="23" t="s">
        <v>55</v>
      </c>
      <c r="F59" s="46">
        <v>3250</v>
      </c>
      <c r="G59" s="2"/>
      <c r="H59" s="2"/>
      <c r="I59" s="2"/>
      <c r="J59" s="23">
        <v>0</v>
      </c>
      <c r="K59" s="2"/>
      <c r="L59" s="3"/>
      <c r="M59" s="2"/>
    </row>
    <row r="60" spans="1:13" x14ac:dyDescent="0.25">
      <c r="A60" s="31">
        <v>42371</v>
      </c>
      <c r="B60" s="23">
        <v>46867</v>
      </c>
      <c r="C60" s="3" t="s">
        <v>28</v>
      </c>
      <c r="D60" s="6">
        <v>13.3</v>
      </c>
      <c r="E60" s="23" t="s">
        <v>55</v>
      </c>
      <c r="F60" s="46">
        <v>3250</v>
      </c>
      <c r="G60" s="6"/>
      <c r="H60" s="6"/>
      <c r="I60" s="6"/>
      <c r="J60" s="23">
        <v>0</v>
      </c>
      <c r="K60" s="6"/>
      <c r="L60" s="3"/>
      <c r="M60" s="6"/>
    </row>
    <row r="61" spans="1:13" x14ac:dyDescent="0.25">
      <c r="A61" s="31">
        <v>42371</v>
      </c>
      <c r="B61" s="23">
        <v>46868</v>
      </c>
      <c r="C61" s="3" t="s">
        <v>57</v>
      </c>
      <c r="D61" s="3">
        <v>14.9</v>
      </c>
      <c r="E61" s="23" t="s">
        <v>55</v>
      </c>
      <c r="F61" s="46">
        <v>3250</v>
      </c>
      <c r="G61" s="3"/>
      <c r="H61" s="3"/>
      <c r="I61" s="3"/>
      <c r="J61" s="23">
        <v>0</v>
      </c>
      <c r="K61" s="3"/>
      <c r="L61" s="3"/>
      <c r="M61" s="3"/>
    </row>
    <row r="62" spans="1:13" x14ac:dyDescent="0.25">
      <c r="A62" s="31">
        <v>42371</v>
      </c>
      <c r="B62" s="23">
        <v>46869</v>
      </c>
      <c r="C62" s="3" t="s">
        <v>27</v>
      </c>
      <c r="D62" s="3">
        <v>14.9</v>
      </c>
      <c r="E62" s="23" t="s">
        <v>55</v>
      </c>
      <c r="F62" s="46">
        <v>3250</v>
      </c>
      <c r="G62" s="3"/>
      <c r="H62" s="3"/>
      <c r="I62" s="3"/>
      <c r="J62" s="23">
        <v>0</v>
      </c>
      <c r="K62" s="3"/>
      <c r="L62" s="3"/>
      <c r="M62" s="3"/>
    </row>
    <row r="63" spans="1:13" x14ac:dyDescent="0.25">
      <c r="A63" s="31">
        <v>42371</v>
      </c>
      <c r="B63" s="23">
        <v>46870</v>
      </c>
      <c r="C63" s="3" t="s">
        <v>29</v>
      </c>
      <c r="D63" s="3">
        <v>13</v>
      </c>
      <c r="E63" s="23" t="s">
        <v>55</v>
      </c>
      <c r="F63" s="46">
        <v>3250</v>
      </c>
      <c r="G63" s="3"/>
      <c r="H63" s="3"/>
      <c r="I63" s="3"/>
      <c r="J63" s="23">
        <v>0</v>
      </c>
      <c r="K63" s="3"/>
      <c r="L63" s="3"/>
      <c r="M63" s="3"/>
    </row>
    <row r="64" spans="1:13" x14ac:dyDescent="0.25">
      <c r="A64" s="31">
        <v>42371</v>
      </c>
      <c r="B64" s="23">
        <v>46871</v>
      </c>
      <c r="C64" s="3" t="s">
        <v>28</v>
      </c>
      <c r="D64" s="3">
        <v>13.3</v>
      </c>
      <c r="E64" s="23" t="s">
        <v>55</v>
      </c>
      <c r="F64" s="46">
        <v>3250</v>
      </c>
      <c r="G64" s="3"/>
      <c r="H64" s="3"/>
      <c r="I64" s="3"/>
      <c r="J64" s="23">
        <v>0</v>
      </c>
      <c r="K64" s="3"/>
      <c r="L64" s="3"/>
      <c r="M64" s="3"/>
    </row>
    <row r="65" spans="1:13" x14ac:dyDescent="0.25">
      <c r="A65" s="31">
        <v>42371</v>
      </c>
      <c r="B65" s="23">
        <v>46872</v>
      </c>
      <c r="C65" s="3" t="s">
        <v>29</v>
      </c>
      <c r="D65" s="3">
        <v>13</v>
      </c>
      <c r="E65" s="23" t="s">
        <v>55</v>
      </c>
      <c r="F65" s="46">
        <v>3250</v>
      </c>
      <c r="G65" s="3"/>
      <c r="H65" s="3"/>
      <c r="I65" s="3"/>
      <c r="J65" s="23">
        <v>0</v>
      </c>
      <c r="K65" s="3"/>
      <c r="L65" s="3"/>
      <c r="M65" s="3"/>
    </row>
    <row r="66" spans="1:13" x14ac:dyDescent="0.25">
      <c r="A66" s="31">
        <v>42371</v>
      </c>
      <c r="B66" s="23">
        <v>46873</v>
      </c>
      <c r="C66" s="23" t="s">
        <v>27</v>
      </c>
      <c r="D66" s="23">
        <v>14.9</v>
      </c>
      <c r="E66" s="23" t="s">
        <v>55</v>
      </c>
      <c r="F66" s="46">
        <v>3250</v>
      </c>
      <c r="G66" s="23"/>
      <c r="H66" s="23"/>
      <c r="I66" s="23"/>
      <c r="J66" s="23">
        <v>0</v>
      </c>
      <c r="K66" s="23"/>
      <c r="L66" s="23"/>
      <c r="M66" s="23"/>
    </row>
    <row r="67" spans="1:13" x14ac:dyDescent="0.25">
      <c r="A67" s="31">
        <v>42371</v>
      </c>
      <c r="B67" s="23">
        <v>46874</v>
      </c>
      <c r="C67" s="23" t="s">
        <v>57</v>
      </c>
      <c r="D67" s="23">
        <v>14.9</v>
      </c>
      <c r="E67" s="23" t="s">
        <v>55</v>
      </c>
      <c r="F67" s="46">
        <v>3250</v>
      </c>
      <c r="G67" s="23"/>
      <c r="H67" s="23"/>
      <c r="I67" s="23"/>
      <c r="J67" s="23">
        <v>0</v>
      </c>
      <c r="K67" s="23"/>
      <c r="L67" s="23"/>
      <c r="M67" s="23"/>
    </row>
    <row r="68" spans="1:13" x14ac:dyDescent="0.25">
      <c r="A68" s="31">
        <v>42371</v>
      </c>
      <c r="B68" s="23">
        <v>46875</v>
      </c>
      <c r="C68" s="23" t="s">
        <v>28</v>
      </c>
      <c r="D68" s="23">
        <v>13.3</v>
      </c>
      <c r="E68" s="23" t="s">
        <v>55</v>
      </c>
      <c r="F68" s="46">
        <v>3250</v>
      </c>
      <c r="G68" s="23"/>
      <c r="H68" s="23"/>
      <c r="I68" s="23"/>
      <c r="J68" s="23">
        <v>0</v>
      </c>
      <c r="K68" s="23"/>
      <c r="L68" s="23"/>
      <c r="M68" s="23"/>
    </row>
    <row r="69" spans="1:13" x14ac:dyDescent="0.25">
      <c r="A69" s="31">
        <v>42371</v>
      </c>
      <c r="B69" s="23">
        <v>46876</v>
      </c>
      <c r="C69" s="23" t="s">
        <v>29</v>
      </c>
      <c r="D69" s="23">
        <v>13</v>
      </c>
      <c r="E69" s="23" t="s">
        <v>55</v>
      </c>
      <c r="F69" s="46">
        <v>3250</v>
      </c>
      <c r="G69" s="23"/>
      <c r="H69" s="23"/>
      <c r="I69" s="23"/>
      <c r="J69" s="23">
        <v>0</v>
      </c>
      <c r="K69" s="23"/>
      <c r="L69" s="23"/>
      <c r="M69" s="23"/>
    </row>
    <row r="70" spans="1:13" x14ac:dyDescent="0.25">
      <c r="A70" s="31">
        <v>42371</v>
      </c>
      <c r="B70" s="23">
        <v>46877</v>
      </c>
      <c r="C70" s="23" t="s">
        <v>27</v>
      </c>
      <c r="D70" s="23">
        <v>14.9</v>
      </c>
      <c r="E70" s="23" t="s">
        <v>55</v>
      </c>
      <c r="F70" s="46">
        <v>3250</v>
      </c>
      <c r="G70" s="23"/>
      <c r="H70" s="23"/>
      <c r="I70" s="23"/>
      <c r="J70" s="23">
        <v>0</v>
      </c>
      <c r="K70" s="23"/>
      <c r="L70" s="23"/>
      <c r="M70" s="23"/>
    </row>
    <row r="71" spans="1:13" x14ac:dyDescent="0.25">
      <c r="A71" s="31">
        <v>42371</v>
      </c>
      <c r="B71" s="23">
        <v>46878</v>
      </c>
      <c r="C71" s="23" t="s">
        <v>28</v>
      </c>
      <c r="D71" s="23">
        <v>13.3</v>
      </c>
      <c r="E71" s="23" t="s">
        <v>55</v>
      </c>
      <c r="F71" s="46">
        <v>3250</v>
      </c>
      <c r="G71" s="23"/>
      <c r="H71" s="23"/>
      <c r="I71" s="23"/>
      <c r="J71" s="23">
        <v>0</v>
      </c>
      <c r="K71" s="23"/>
      <c r="L71" s="23"/>
      <c r="M71" s="23"/>
    </row>
    <row r="72" spans="1:13" x14ac:dyDescent="0.25">
      <c r="A72" s="31">
        <v>42371</v>
      </c>
      <c r="B72" s="23">
        <v>46879</v>
      </c>
      <c r="C72" s="23" t="s">
        <v>29</v>
      </c>
      <c r="D72" s="23">
        <v>13</v>
      </c>
      <c r="E72" s="23" t="s">
        <v>55</v>
      </c>
      <c r="F72" s="46">
        <v>3250</v>
      </c>
      <c r="G72" s="23"/>
      <c r="H72" s="23"/>
      <c r="I72" s="23"/>
      <c r="J72" s="23">
        <v>0</v>
      </c>
      <c r="K72" s="23"/>
      <c r="L72" s="23"/>
      <c r="M72" s="23"/>
    </row>
    <row r="73" spans="1:13" x14ac:dyDescent="0.25">
      <c r="A73" s="31">
        <v>42371</v>
      </c>
      <c r="B73" s="23">
        <v>46880</v>
      </c>
      <c r="C73" s="23" t="s">
        <v>27</v>
      </c>
      <c r="D73" s="23">
        <v>14.9</v>
      </c>
      <c r="E73" s="23" t="s">
        <v>55</v>
      </c>
      <c r="F73" s="46">
        <v>3250</v>
      </c>
      <c r="G73" s="23"/>
      <c r="H73" s="23"/>
      <c r="I73" s="23"/>
      <c r="J73" s="23">
        <v>0</v>
      </c>
      <c r="K73" s="23"/>
      <c r="L73" s="23"/>
      <c r="M73" s="23"/>
    </row>
    <row r="74" spans="1:13" x14ac:dyDescent="0.25">
      <c r="A74" s="31">
        <v>42371</v>
      </c>
      <c r="B74" s="23">
        <v>46881</v>
      </c>
      <c r="C74" s="23" t="s">
        <v>28</v>
      </c>
      <c r="D74" s="23">
        <v>13.3</v>
      </c>
      <c r="E74" s="23" t="s">
        <v>55</v>
      </c>
      <c r="F74" s="46">
        <v>3250</v>
      </c>
      <c r="G74" s="23"/>
      <c r="H74" s="23"/>
      <c r="I74" s="23"/>
      <c r="J74" s="23">
        <v>0</v>
      </c>
      <c r="K74" s="23"/>
      <c r="L74" s="23"/>
      <c r="M74" s="23"/>
    </row>
    <row r="75" spans="1:13" x14ac:dyDescent="0.25">
      <c r="A75" s="31">
        <v>42371</v>
      </c>
      <c r="B75" s="23">
        <v>46882</v>
      </c>
      <c r="C75" s="23" t="s">
        <v>29</v>
      </c>
      <c r="D75" s="23">
        <v>13</v>
      </c>
      <c r="E75" s="23" t="s">
        <v>55</v>
      </c>
      <c r="F75" s="46">
        <v>3250</v>
      </c>
      <c r="G75" s="23"/>
      <c r="H75" s="23"/>
      <c r="I75" s="23"/>
      <c r="J75" s="23">
        <v>0</v>
      </c>
      <c r="K75" s="23"/>
      <c r="L75" s="23"/>
      <c r="M75" s="23"/>
    </row>
    <row r="76" spans="1:13" x14ac:dyDescent="0.25">
      <c r="A76" s="31">
        <v>42371</v>
      </c>
      <c r="B76" s="23">
        <v>46883</v>
      </c>
      <c r="C76" s="23" t="s">
        <v>27</v>
      </c>
      <c r="D76" s="23">
        <v>14.9</v>
      </c>
      <c r="E76" s="23" t="s">
        <v>55</v>
      </c>
      <c r="F76" s="46">
        <v>3250</v>
      </c>
      <c r="G76" s="23"/>
      <c r="H76" s="23"/>
      <c r="I76" s="23"/>
      <c r="J76" s="23">
        <v>0</v>
      </c>
      <c r="K76" s="23"/>
      <c r="L76" s="23"/>
      <c r="M76" s="23"/>
    </row>
    <row r="77" spans="1:13" x14ac:dyDescent="0.25">
      <c r="A77" s="31">
        <v>42371</v>
      </c>
      <c r="B77" s="23">
        <v>46884</v>
      </c>
      <c r="C77" s="23" t="s">
        <v>28</v>
      </c>
      <c r="D77" s="23">
        <v>13.3</v>
      </c>
      <c r="E77" s="23" t="s">
        <v>55</v>
      </c>
      <c r="F77" s="46">
        <v>3250</v>
      </c>
      <c r="G77" s="23"/>
      <c r="H77" s="23"/>
      <c r="I77" s="23"/>
      <c r="J77" s="23">
        <v>0</v>
      </c>
      <c r="K77" s="23"/>
      <c r="L77" s="23"/>
      <c r="M77" s="23"/>
    </row>
    <row r="78" spans="1:13" x14ac:dyDescent="0.25">
      <c r="A78" s="31">
        <v>42371</v>
      </c>
      <c r="B78" s="23">
        <v>46885</v>
      </c>
      <c r="C78" s="23" t="s">
        <v>57</v>
      </c>
      <c r="D78" s="23">
        <v>14.9</v>
      </c>
      <c r="E78" s="23" t="s">
        <v>55</v>
      </c>
      <c r="F78" s="46">
        <v>3250</v>
      </c>
      <c r="G78" s="23"/>
      <c r="H78" s="23"/>
      <c r="I78" s="23"/>
      <c r="J78" s="23">
        <v>0</v>
      </c>
      <c r="K78" s="23"/>
      <c r="L78" s="23"/>
      <c r="M78" s="23"/>
    </row>
    <row r="79" spans="1:13" x14ac:dyDescent="0.25">
      <c r="A79" s="31">
        <v>42371</v>
      </c>
      <c r="B79" s="23">
        <v>46886</v>
      </c>
      <c r="C79" s="23" t="s">
        <v>57</v>
      </c>
      <c r="D79" s="23">
        <v>14.9</v>
      </c>
      <c r="E79" s="23" t="s">
        <v>55</v>
      </c>
      <c r="F79" s="46">
        <v>3250</v>
      </c>
      <c r="G79" s="23"/>
      <c r="H79" s="23"/>
      <c r="I79" s="23"/>
      <c r="J79" s="23">
        <v>0</v>
      </c>
      <c r="K79" s="23"/>
      <c r="L79" s="23"/>
      <c r="M79" s="23"/>
    </row>
    <row r="80" spans="1:13" x14ac:dyDescent="0.25">
      <c r="A80" s="31">
        <v>42371</v>
      </c>
      <c r="B80" s="23">
        <v>46887</v>
      </c>
      <c r="C80" s="23" t="s">
        <v>27</v>
      </c>
      <c r="D80" s="23">
        <v>14.9</v>
      </c>
      <c r="E80" s="23" t="s">
        <v>55</v>
      </c>
      <c r="F80" s="46">
        <v>3250</v>
      </c>
      <c r="G80" s="23"/>
      <c r="H80" s="23"/>
      <c r="I80" s="23"/>
      <c r="J80" s="23">
        <v>0</v>
      </c>
      <c r="K80" s="23"/>
      <c r="L80" s="23"/>
      <c r="M80" s="23"/>
    </row>
    <row r="81" spans="1:13" x14ac:dyDescent="0.25">
      <c r="A81" s="31">
        <v>42371</v>
      </c>
      <c r="B81" s="23">
        <v>46888</v>
      </c>
      <c r="C81" s="23" t="s">
        <v>28</v>
      </c>
      <c r="D81" s="23">
        <v>13.3</v>
      </c>
      <c r="E81" s="23" t="s">
        <v>55</v>
      </c>
      <c r="F81" s="46">
        <v>3250</v>
      </c>
      <c r="G81" s="23"/>
      <c r="H81" s="23"/>
      <c r="I81" s="23"/>
      <c r="J81" s="23">
        <v>0</v>
      </c>
      <c r="K81" s="23"/>
      <c r="L81" s="23"/>
      <c r="M81" s="23"/>
    </row>
    <row r="82" spans="1:13" x14ac:dyDescent="0.25">
      <c r="A82" s="31">
        <v>42371</v>
      </c>
      <c r="B82" s="23">
        <v>46889</v>
      </c>
      <c r="C82" s="23" t="s">
        <v>29</v>
      </c>
      <c r="D82" s="23">
        <v>13</v>
      </c>
      <c r="E82" s="23" t="s">
        <v>55</v>
      </c>
      <c r="F82" s="46">
        <v>3250</v>
      </c>
      <c r="G82" s="23"/>
      <c r="H82" s="23"/>
      <c r="I82" s="23"/>
      <c r="J82" s="23">
        <v>0</v>
      </c>
      <c r="K82" s="23"/>
      <c r="L82" s="23"/>
      <c r="M82" s="23"/>
    </row>
    <row r="83" spans="1:13" x14ac:dyDescent="0.25">
      <c r="A83" s="31">
        <v>42371</v>
      </c>
      <c r="B83" s="23">
        <v>46890</v>
      </c>
      <c r="C83" s="23" t="s">
        <v>57</v>
      </c>
      <c r="D83" s="23">
        <v>14.9</v>
      </c>
      <c r="E83" s="23" t="s">
        <v>55</v>
      </c>
      <c r="F83" s="46">
        <v>3250</v>
      </c>
      <c r="G83" s="23"/>
      <c r="H83" s="23"/>
      <c r="I83" s="23"/>
      <c r="J83" s="23">
        <v>0</v>
      </c>
      <c r="K83" s="23"/>
      <c r="L83" s="23"/>
      <c r="M83" s="23"/>
    </row>
    <row r="84" spans="1:13" x14ac:dyDescent="0.25">
      <c r="A84" s="31">
        <v>42371</v>
      </c>
      <c r="B84" s="23">
        <v>46891</v>
      </c>
      <c r="C84" s="23" t="s">
        <v>27</v>
      </c>
      <c r="D84" s="23">
        <v>14.9</v>
      </c>
      <c r="E84" s="23" t="s">
        <v>55</v>
      </c>
      <c r="F84" s="46">
        <v>3250</v>
      </c>
      <c r="G84" s="23"/>
      <c r="H84" s="23"/>
      <c r="I84" s="23"/>
      <c r="J84" s="23">
        <v>0</v>
      </c>
      <c r="K84" s="23"/>
      <c r="L84" s="23"/>
      <c r="M84" s="23"/>
    </row>
    <row r="85" spans="1:13" x14ac:dyDescent="0.25">
      <c r="A85" s="31">
        <v>42371</v>
      </c>
      <c r="B85" s="23">
        <v>46892</v>
      </c>
      <c r="C85" s="23" t="s">
        <v>30</v>
      </c>
      <c r="D85" s="23">
        <v>15.6</v>
      </c>
      <c r="E85" s="23" t="s">
        <v>55</v>
      </c>
      <c r="F85" s="46">
        <v>3250</v>
      </c>
      <c r="G85" s="23"/>
      <c r="H85" s="23"/>
      <c r="I85" s="23"/>
      <c r="J85" s="23">
        <v>0</v>
      </c>
      <c r="K85" s="23"/>
      <c r="L85" s="23"/>
      <c r="M85" s="23"/>
    </row>
    <row r="86" spans="1:13" x14ac:dyDescent="0.25">
      <c r="A86" s="31">
        <v>42371</v>
      </c>
      <c r="B86" s="23">
        <v>46893</v>
      </c>
      <c r="C86" s="23" t="s">
        <v>28</v>
      </c>
      <c r="D86" s="23">
        <v>13.3</v>
      </c>
      <c r="E86" s="23" t="s">
        <v>55</v>
      </c>
      <c r="F86" s="46">
        <v>3250</v>
      </c>
      <c r="G86" s="23"/>
      <c r="H86" s="23"/>
      <c r="I86" s="23"/>
      <c r="J86" s="23">
        <v>0</v>
      </c>
      <c r="K86" s="23"/>
      <c r="L86" s="23"/>
      <c r="M86" s="23"/>
    </row>
    <row r="87" spans="1:13" x14ac:dyDescent="0.25">
      <c r="A87" s="31">
        <v>42371</v>
      </c>
      <c r="B87" s="23">
        <v>46894</v>
      </c>
      <c r="C87" s="23" t="s">
        <v>29</v>
      </c>
      <c r="D87" s="23">
        <v>13</v>
      </c>
      <c r="E87" s="23" t="s">
        <v>55</v>
      </c>
      <c r="F87" s="46">
        <v>3250</v>
      </c>
      <c r="G87" s="23"/>
      <c r="H87" s="23"/>
      <c r="I87" s="23"/>
      <c r="J87" s="23">
        <v>0</v>
      </c>
      <c r="K87" s="23"/>
      <c r="L87" s="23"/>
      <c r="M87" s="23"/>
    </row>
    <row r="88" spans="1:13" x14ac:dyDescent="0.25">
      <c r="A88" s="31">
        <v>42371</v>
      </c>
      <c r="B88" s="23">
        <v>46895</v>
      </c>
      <c r="C88" s="23" t="s">
        <v>57</v>
      </c>
      <c r="D88" s="23">
        <v>14.9</v>
      </c>
      <c r="E88" s="23" t="s">
        <v>55</v>
      </c>
      <c r="F88" s="46">
        <v>3250</v>
      </c>
      <c r="G88" s="23"/>
      <c r="H88" s="23"/>
      <c r="I88" s="23"/>
      <c r="J88" s="23">
        <v>0</v>
      </c>
      <c r="K88" s="23"/>
      <c r="L88" s="23"/>
      <c r="M88" s="23"/>
    </row>
    <row r="89" spans="1:13" x14ac:dyDescent="0.25">
      <c r="A89" s="31">
        <v>42371</v>
      </c>
      <c r="B89" s="23">
        <v>46896</v>
      </c>
      <c r="C89" s="23" t="s">
        <v>27</v>
      </c>
      <c r="D89" s="23">
        <v>14.9</v>
      </c>
      <c r="E89" s="23" t="s">
        <v>55</v>
      </c>
      <c r="F89" s="46">
        <v>3250</v>
      </c>
      <c r="G89" s="23"/>
      <c r="H89" s="23"/>
      <c r="I89" s="23"/>
      <c r="J89" s="23">
        <v>0</v>
      </c>
      <c r="K89" s="23"/>
      <c r="L89" s="23"/>
      <c r="M89" s="23"/>
    </row>
    <row r="90" spans="1:13" x14ac:dyDescent="0.25">
      <c r="A90" s="31">
        <v>42371</v>
      </c>
      <c r="B90" s="23">
        <v>46897</v>
      </c>
      <c r="C90" s="23" t="s">
        <v>30</v>
      </c>
      <c r="D90" s="23">
        <v>15.6</v>
      </c>
      <c r="E90" s="23" t="s">
        <v>55</v>
      </c>
      <c r="F90" s="46">
        <v>3250</v>
      </c>
      <c r="G90" s="23"/>
      <c r="H90" s="23"/>
      <c r="I90" s="23"/>
      <c r="J90" s="23">
        <v>0</v>
      </c>
      <c r="K90" s="23"/>
      <c r="L90" s="23"/>
      <c r="M90" s="23"/>
    </row>
    <row r="91" spans="1:13" x14ac:dyDescent="0.25">
      <c r="A91" s="31">
        <v>42371</v>
      </c>
      <c r="B91" s="23">
        <v>46898</v>
      </c>
      <c r="C91" s="23" t="s">
        <v>28</v>
      </c>
      <c r="D91" s="23">
        <v>13.3</v>
      </c>
      <c r="E91" s="23" t="s">
        <v>55</v>
      </c>
      <c r="F91" s="46">
        <v>3250</v>
      </c>
      <c r="G91" s="23"/>
      <c r="H91" s="23"/>
      <c r="I91" s="23"/>
      <c r="J91" s="23">
        <v>0</v>
      </c>
      <c r="K91" s="23"/>
      <c r="L91" s="23"/>
      <c r="M91" s="23"/>
    </row>
    <row r="92" spans="1:13" x14ac:dyDescent="0.25">
      <c r="A92" s="31">
        <v>42371</v>
      </c>
      <c r="B92" s="23">
        <v>46899</v>
      </c>
      <c r="C92" s="23" t="s">
        <v>29</v>
      </c>
      <c r="D92" s="23">
        <v>13</v>
      </c>
      <c r="E92" s="23" t="s">
        <v>55</v>
      </c>
      <c r="F92" s="46">
        <v>3250</v>
      </c>
      <c r="G92" s="23"/>
      <c r="H92" s="23"/>
      <c r="I92" s="23"/>
      <c r="J92" s="23">
        <v>0</v>
      </c>
      <c r="K92" s="23"/>
      <c r="L92" s="23"/>
      <c r="M92" s="23"/>
    </row>
    <row r="93" spans="1:13" x14ac:dyDescent="0.25">
      <c r="A93" s="31">
        <v>42371</v>
      </c>
      <c r="B93" s="23">
        <v>46900</v>
      </c>
      <c r="C93" s="23" t="s">
        <v>57</v>
      </c>
      <c r="D93" s="23">
        <v>14.9</v>
      </c>
      <c r="E93" s="23" t="s">
        <v>55</v>
      </c>
      <c r="F93" s="46">
        <v>3250</v>
      </c>
      <c r="G93" s="23"/>
      <c r="H93" s="23"/>
      <c r="I93" s="23"/>
      <c r="J93" s="23">
        <v>0</v>
      </c>
      <c r="K93" s="23"/>
      <c r="L93" s="23"/>
      <c r="M93" s="23"/>
    </row>
    <row r="94" spans="1:13" x14ac:dyDescent="0.25">
      <c r="A94" s="31">
        <v>42371</v>
      </c>
      <c r="B94" s="23">
        <v>46901</v>
      </c>
      <c r="C94" s="23" t="s">
        <v>27</v>
      </c>
      <c r="D94" s="23">
        <v>14.9</v>
      </c>
      <c r="E94" s="23" t="s">
        <v>55</v>
      </c>
      <c r="F94" s="46">
        <v>3250</v>
      </c>
      <c r="G94" s="23"/>
      <c r="H94" s="23"/>
      <c r="I94" s="23"/>
      <c r="J94" s="23">
        <v>0</v>
      </c>
      <c r="K94" s="23"/>
      <c r="L94" s="23"/>
      <c r="M94" s="23"/>
    </row>
    <row r="95" spans="1:13" x14ac:dyDescent="0.25">
      <c r="A95" s="31">
        <v>42371</v>
      </c>
      <c r="B95" s="23">
        <v>46902</v>
      </c>
      <c r="C95" s="23" t="s">
        <v>30</v>
      </c>
      <c r="D95" s="23">
        <v>15.6</v>
      </c>
      <c r="E95" s="23" t="s">
        <v>55</v>
      </c>
      <c r="F95" s="46">
        <v>3250</v>
      </c>
      <c r="G95" s="23"/>
      <c r="H95" s="23"/>
      <c r="I95" s="23"/>
      <c r="J95" s="23">
        <v>0</v>
      </c>
      <c r="K95" s="23"/>
      <c r="L95" s="23"/>
      <c r="M95" s="23"/>
    </row>
    <row r="96" spans="1:13" x14ac:dyDescent="0.25">
      <c r="A96" s="31">
        <v>42371</v>
      </c>
      <c r="B96" s="23">
        <v>46903</v>
      </c>
      <c r="C96" s="23" t="s">
        <v>28</v>
      </c>
      <c r="D96" s="23">
        <v>13.3</v>
      </c>
      <c r="E96" s="23" t="s">
        <v>55</v>
      </c>
      <c r="F96" s="46">
        <v>3250</v>
      </c>
      <c r="G96" s="23"/>
      <c r="H96" s="23"/>
      <c r="I96" s="23"/>
      <c r="J96" s="23">
        <v>0</v>
      </c>
      <c r="K96" s="23"/>
      <c r="L96" s="23"/>
      <c r="M96" s="23"/>
    </row>
    <row r="97" spans="1:13" x14ac:dyDescent="0.25">
      <c r="A97" s="31">
        <v>42371</v>
      </c>
      <c r="B97" s="23">
        <v>46904</v>
      </c>
      <c r="C97" s="23" t="s">
        <v>29</v>
      </c>
      <c r="D97" s="23">
        <v>13</v>
      </c>
      <c r="E97" s="23" t="s">
        <v>55</v>
      </c>
      <c r="F97" s="46">
        <v>3250</v>
      </c>
      <c r="G97" s="23"/>
      <c r="H97" s="23"/>
      <c r="I97" s="23"/>
      <c r="J97" s="23">
        <v>0</v>
      </c>
      <c r="K97" s="23"/>
      <c r="L97" s="23"/>
      <c r="M97" s="23"/>
    </row>
    <row r="98" spans="1:13" x14ac:dyDescent="0.25">
      <c r="A98" s="31">
        <v>42371</v>
      </c>
      <c r="B98" s="23">
        <v>46905</v>
      </c>
      <c r="C98" s="23" t="s">
        <v>57</v>
      </c>
      <c r="D98" s="23">
        <v>14.9</v>
      </c>
      <c r="E98" s="23" t="s">
        <v>55</v>
      </c>
      <c r="F98" s="46">
        <v>3250</v>
      </c>
      <c r="G98" s="23"/>
      <c r="H98" s="23"/>
      <c r="I98" s="23"/>
      <c r="J98" s="23">
        <v>0</v>
      </c>
      <c r="K98" s="23"/>
      <c r="L98" s="23"/>
      <c r="M98" s="23"/>
    </row>
    <row r="99" spans="1:13" x14ac:dyDescent="0.25">
      <c r="A99" s="31">
        <v>42371</v>
      </c>
      <c r="B99" s="23">
        <v>46906</v>
      </c>
      <c r="C99" s="23" t="s">
        <v>27</v>
      </c>
      <c r="D99" s="23">
        <v>14.9</v>
      </c>
      <c r="E99" s="23" t="s">
        <v>55</v>
      </c>
      <c r="F99" s="46">
        <v>3250</v>
      </c>
      <c r="G99" s="23"/>
      <c r="H99" s="23"/>
      <c r="I99" s="23"/>
      <c r="J99" s="23">
        <v>0</v>
      </c>
      <c r="K99" s="23"/>
      <c r="L99" s="23"/>
      <c r="M99" s="23"/>
    </row>
    <row r="100" spans="1:13" x14ac:dyDescent="0.25">
      <c r="A100" s="31">
        <v>42371</v>
      </c>
      <c r="B100" s="23">
        <v>46907</v>
      </c>
      <c r="C100" s="23" t="s">
        <v>30</v>
      </c>
      <c r="D100" s="23">
        <v>15.6</v>
      </c>
      <c r="E100" s="23" t="s">
        <v>55</v>
      </c>
      <c r="F100" s="46">
        <v>3250</v>
      </c>
      <c r="G100" s="23"/>
      <c r="H100" s="23"/>
      <c r="I100" s="23"/>
      <c r="J100" s="23">
        <v>0</v>
      </c>
      <c r="K100" s="23"/>
      <c r="L100" s="23"/>
      <c r="M100" s="23"/>
    </row>
    <row r="101" spans="1:13" x14ac:dyDescent="0.25">
      <c r="A101" s="31">
        <v>42371</v>
      </c>
      <c r="B101" s="23">
        <v>46908</v>
      </c>
      <c r="C101" s="23" t="s">
        <v>28</v>
      </c>
      <c r="D101" s="23">
        <v>13.3</v>
      </c>
      <c r="E101" s="23" t="s">
        <v>55</v>
      </c>
      <c r="F101" s="46">
        <v>3250</v>
      </c>
      <c r="G101" s="23"/>
      <c r="H101" s="23"/>
      <c r="I101" s="23"/>
      <c r="J101" s="23">
        <v>0</v>
      </c>
      <c r="K101" s="23"/>
      <c r="L101" s="23"/>
      <c r="M101" s="23"/>
    </row>
    <row r="102" spans="1:13" x14ac:dyDescent="0.25">
      <c r="A102" s="31">
        <v>42371</v>
      </c>
      <c r="B102" s="23">
        <v>46909</v>
      </c>
      <c r="C102" s="23" t="s">
        <v>57</v>
      </c>
      <c r="D102" s="23">
        <v>14.9</v>
      </c>
      <c r="E102" s="23" t="s">
        <v>55</v>
      </c>
      <c r="F102" s="46">
        <v>3250</v>
      </c>
      <c r="G102" s="23"/>
      <c r="H102" s="23"/>
      <c r="I102" s="23"/>
      <c r="J102" s="23">
        <v>0</v>
      </c>
      <c r="K102" s="23"/>
      <c r="L102" s="23"/>
      <c r="M102" s="23"/>
    </row>
    <row r="103" spans="1:13" x14ac:dyDescent="0.25">
      <c r="A103" s="31">
        <v>42371</v>
      </c>
      <c r="B103" s="23">
        <v>46910</v>
      </c>
      <c r="C103" s="23" t="s">
        <v>29</v>
      </c>
      <c r="D103" s="23">
        <v>13</v>
      </c>
      <c r="E103" s="23" t="s">
        <v>55</v>
      </c>
      <c r="F103" s="46">
        <v>3250</v>
      </c>
      <c r="G103" s="23"/>
      <c r="H103" s="23"/>
      <c r="I103" s="23"/>
      <c r="J103" s="23">
        <v>0</v>
      </c>
      <c r="K103" s="23"/>
      <c r="L103" s="23"/>
      <c r="M103" s="23"/>
    </row>
    <row r="104" spans="1:13" x14ac:dyDescent="0.25">
      <c r="A104" s="31">
        <v>42371</v>
      </c>
      <c r="B104" s="23">
        <v>46911</v>
      </c>
      <c r="C104" s="23" t="s">
        <v>27</v>
      </c>
      <c r="D104" s="23">
        <v>14.9</v>
      </c>
      <c r="E104" s="23" t="s">
        <v>55</v>
      </c>
      <c r="F104" s="46">
        <v>3250</v>
      </c>
      <c r="G104" s="23"/>
      <c r="H104" s="23"/>
      <c r="I104" s="23"/>
      <c r="J104" s="23">
        <v>0</v>
      </c>
      <c r="K104" s="23"/>
      <c r="L104" s="23"/>
      <c r="M104" s="23"/>
    </row>
    <row r="105" spans="1:13" x14ac:dyDescent="0.25">
      <c r="A105" s="31">
        <v>42371</v>
      </c>
      <c r="B105" s="23">
        <v>46912</v>
      </c>
      <c r="C105" s="23" t="s">
        <v>30</v>
      </c>
      <c r="D105" s="23">
        <v>15.6</v>
      </c>
      <c r="E105" s="23" t="s">
        <v>55</v>
      </c>
      <c r="F105" s="46">
        <v>3250</v>
      </c>
      <c r="G105" s="23"/>
      <c r="H105" s="23"/>
      <c r="I105" s="23"/>
      <c r="J105" s="23">
        <v>0</v>
      </c>
      <c r="K105" s="23"/>
      <c r="L105" s="23"/>
      <c r="M105" s="23"/>
    </row>
    <row r="106" spans="1:13" x14ac:dyDescent="0.25">
      <c r="A106" s="31">
        <v>42371</v>
      </c>
      <c r="B106" s="23">
        <v>46913</v>
      </c>
      <c r="C106" s="23" t="s">
        <v>28</v>
      </c>
      <c r="D106" s="23">
        <v>13.3</v>
      </c>
      <c r="E106" s="23" t="s">
        <v>55</v>
      </c>
      <c r="F106" s="46">
        <v>3250</v>
      </c>
      <c r="G106" s="23"/>
      <c r="H106" s="23"/>
      <c r="I106" s="23"/>
      <c r="J106" s="23">
        <v>0</v>
      </c>
      <c r="K106" s="23"/>
      <c r="L106" s="23"/>
      <c r="M106" s="23"/>
    </row>
    <row r="107" spans="1:13" x14ac:dyDescent="0.25">
      <c r="A107" s="31">
        <v>42371</v>
      </c>
      <c r="B107" s="23">
        <v>46914</v>
      </c>
      <c r="C107" s="23" t="s">
        <v>27</v>
      </c>
      <c r="D107" s="23">
        <v>14.9</v>
      </c>
      <c r="E107" s="23" t="s">
        <v>55</v>
      </c>
      <c r="F107" s="46">
        <v>3250</v>
      </c>
      <c r="G107" s="23"/>
      <c r="H107" s="23"/>
      <c r="I107" s="23"/>
      <c r="J107" s="23">
        <v>0</v>
      </c>
      <c r="K107" s="23"/>
      <c r="L107" s="23"/>
      <c r="M107" s="23"/>
    </row>
    <row r="108" spans="1:13" x14ac:dyDescent="0.25">
      <c r="A108" s="31">
        <v>42371</v>
      </c>
      <c r="B108" s="23">
        <v>46915</v>
      </c>
      <c r="C108" s="23" t="s">
        <v>29</v>
      </c>
      <c r="D108" s="23">
        <v>13</v>
      </c>
      <c r="E108" s="23" t="s">
        <v>55</v>
      </c>
      <c r="F108" s="46">
        <v>3250</v>
      </c>
      <c r="G108" s="23"/>
      <c r="H108" s="23"/>
      <c r="I108" s="23"/>
      <c r="J108" s="23">
        <v>0</v>
      </c>
      <c r="K108" s="23"/>
      <c r="L108" s="23"/>
      <c r="M108" s="23"/>
    </row>
    <row r="109" spans="1:13" x14ac:dyDescent="0.25">
      <c r="A109" s="31">
        <v>42371</v>
      </c>
      <c r="B109" s="23">
        <v>46916</v>
      </c>
      <c r="C109" s="23" t="s">
        <v>30</v>
      </c>
      <c r="D109" s="23">
        <v>15.6</v>
      </c>
      <c r="E109" s="23" t="s">
        <v>55</v>
      </c>
      <c r="F109" s="46">
        <v>3250</v>
      </c>
      <c r="G109" s="23"/>
      <c r="H109" s="23"/>
      <c r="I109" s="23"/>
      <c r="J109" s="23">
        <v>0</v>
      </c>
      <c r="K109" s="23"/>
      <c r="L109" s="23"/>
      <c r="M109" s="23"/>
    </row>
    <row r="110" spans="1:13" x14ac:dyDescent="0.25">
      <c r="A110" s="31">
        <v>42371</v>
      </c>
      <c r="B110" s="23">
        <v>46917</v>
      </c>
      <c r="C110" s="23" t="s">
        <v>28</v>
      </c>
      <c r="D110" s="23">
        <v>13.3</v>
      </c>
      <c r="E110" s="23" t="s">
        <v>55</v>
      </c>
      <c r="F110" s="46">
        <v>3250</v>
      </c>
      <c r="G110" s="23"/>
      <c r="H110" s="23"/>
      <c r="I110" s="23"/>
      <c r="J110" s="23">
        <v>0</v>
      </c>
      <c r="K110" s="23"/>
      <c r="L110" s="23"/>
      <c r="M110" s="23"/>
    </row>
    <row r="111" spans="1:13" x14ac:dyDescent="0.25">
      <c r="A111" s="31">
        <v>42371</v>
      </c>
      <c r="B111" s="23">
        <v>46918</v>
      </c>
      <c r="C111" s="23" t="s">
        <v>27</v>
      </c>
      <c r="D111" s="23">
        <v>14.9</v>
      </c>
      <c r="E111" s="23" t="s">
        <v>55</v>
      </c>
      <c r="F111" s="46">
        <v>3250</v>
      </c>
      <c r="G111" s="23"/>
      <c r="H111" s="23"/>
      <c r="I111" s="23"/>
      <c r="J111" s="23">
        <v>0</v>
      </c>
      <c r="K111" s="23"/>
      <c r="L111" s="23"/>
      <c r="M111" s="23"/>
    </row>
    <row r="112" spans="1:13" x14ac:dyDescent="0.25">
      <c r="A112" s="31">
        <v>42371</v>
      </c>
      <c r="B112" s="23">
        <v>46919</v>
      </c>
      <c r="C112" s="23" t="s">
        <v>29</v>
      </c>
      <c r="D112" s="23">
        <v>13</v>
      </c>
      <c r="E112" s="23" t="s">
        <v>55</v>
      </c>
      <c r="F112" s="46">
        <v>3250</v>
      </c>
      <c r="G112" s="23"/>
      <c r="H112" s="23"/>
      <c r="I112" s="23"/>
      <c r="J112" s="23">
        <v>0</v>
      </c>
      <c r="K112" s="23"/>
      <c r="L112" s="23"/>
      <c r="M112" s="23"/>
    </row>
    <row r="113" spans="1:13" x14ac:dyDescent="0.25">
      <c r="A113" s="31">
        <v>42371</v>
      </c>
      <c r="B113" s="23">
        <v>46920</v>
      </c>
      <c r="C113" s="23" t="s">
        <v>30</v>
      </c>
      <c r="D113" s="23">
        <v>15.6</v>
      </c>
      <c r="E113" s="23" t="s">
        <v>55</v>
      </c>
      <c r="F113" s="46">
        <v>3250</v>
      </c>
      <c r="G113" s="23"/>
      <c r="H113" s="23"/>
      <c r="I113" s="23"/>
      <c r="J113" s="23">
        <v>0</v>
      </c>
      <c r="K113" s="23"/>
      <c r="L113" s="23"/>
      <c r="M113" s="23"/>
    </row>
    <row r="114" spans="1:13" x14ac:dyDescent="0.25">
      <c r="A114" s="31">
        <v>42371</v>
      </c>
      <c r="B114" s="23">
        <v>46921</v>
      </c>
      <c r="C114" s="23" t="s">
        <v>28</v>
      </c>
      <c r="D114" s="23">
        <v>13.3</v>
      </c>
      <c r="E114" s="23" t="s">
        <v>55</v>
      </c>
      <c r="F114" s="46">
        <v>3250</v>
      </c>
      <c r="G114" s="23"/>
      <c r="H114" s="23"/>
      <c r="I114" s="23"/>
      <c r="J114" s="23">
        <v>0</v>
      </c>
      <c r="K114" s="23"/>
      <c r="L114" s="23"/>
      <c r="M114" s="23"/>
    </row>
    <row r="115" spans="1:13" x14ac:dyDescent="0.25">
      <c r="A115" s="31">
        <v>42371</v>
      </c>
      <c r="B115" s="23">
        <v>46922</v>
      </c>
      <c r="C115" s="23" t="s">
        <v>27</v>
      </c>
      <c r="D115" s="23">
        <v>14.9</v>
      </c>
      <c r="E115" s="23" t="s">
        <v>55</v>
      </c>
      <c r="F115" s="46">
        <v>3250</v>
      </c>
      <c r="G115" s="23"/>
      <c r="H115" s="23"/>
      <c r="I115" s="23"/>
      <c r="J115" s="23">
        <v>0</v>
      </c>
      <c r="K115" s="23"/>
      <c r="L115" s="23"/>
      <c r="M115" s="23"/>
    </row>
    <row r="116" spans="1:13" x14ac:dyDescent="0.25">
      <c r="A116" s="31">
        <v>42371</v>
      </c>
      <c r="B116" s="23">
        <v>46923</v>
      </c>
      <c r="C116" s="23" t="s">
        <v>30</v>
      </c>
      <c r="D116" s="23">
        <v>15.6</v>
      </c>
      <c r="E116" s="23" t="s">
        <v>55</v>
      </c>
      <c r="F116" s="46">
        <v>3250</v>
      </c>
      <c r="G116" s="23"/>
      <c r="H116" s="23"/>
      <c r="I116" s="23"/>
      <c r="J116" s="23">
        <v>0</v>
      </c>
      <c r="K116" s="23"/>
      <c r="L116" s="23"/>
      <c r="M116" s="23"/>
    </row>
    <row r="117" spans="1:13" x14ac:dyDescent="0.25">
      <c r="A117" s="31">
        <v>42371</v>
      </c>
      <c r="B117" s="23">
        <v>46924</v>
      </c>
      <c r="C117" s="23" t="s">
        <v>28</v>
      </c>
      <c r="D117" s="23">
        <v>13.3</v>
      </c>
      <c r="E117" s="23" t="s">
        <v>55</v>
      </c>
      <c r="F117" s="46">
        <v>3250</v>
      </c>
      <c r="G117" s="23"/>
      <c r="H117" s="23"/>
      <c r="I117" s="23"/>
      <c r="J117" s="23">
        <v>0</v>
      </c>
      <c r="K117" s="23"/>
      <c r="L117" s="23"/>
      <c r="M117" s="23"/>
    </row>
    <row r="118" spans="1:13" x14ac:dyDescent="0.25">
      <c r="A118" s="31">
        <v>42371</v>
      </c>
      <c r="B118" s="23">
        <v>46925</v>
      </c>
      <c r="C118" s="23" t="s">
        <v>27</v>
      </c>
      <c r="D118" s="23">
        <v>14.9</v>
      </c>
      <c r="E118" s="23" t="s">
        <v>55</v>
      </c>
      <c r="F118" s="46">
        <v>3250</v>
      </c>
      <c r="G118" s="23"/>
      <c r="H118" s="23"/>
      <c r="I118" s="23"/>
      <c r="J118" s="23">
        <v>0</v>
      </c>
      <c r="K118" s="23"/>
      <c r="L118" s="23"/>
      <c r="M118" s="23"/>
    </row>
    <row r="119" spans="1:13" x14ac:dyDescent="0.25">
      <c r="A119" s="31">
        <v>42371</v>
      </c>
      <c r="B119" s="23">
        <v>46926</v>
      </c>
      <c r="C119" s="23" t="s">
        <v>30</v>
      </c>
      <c r="D119" s="23">
        <v>15.6</v>
      </c>
      <c r="E119" s="23" t="s">
        <v>55</v>
      </c>
      <c r="F119" s="46">
        <v>3250</v>
      </c>
      <c r="G119" s="23"/>
      <c r="H119" s="23"/>
      <c r="I119" s="23"/>
      <c r="J119" s="23">
        <v>0</v>
      </c>
      <c r="K119" s="23"/>
      <c r="L119" s="23"/>
      <c r="M119" s="23"/>
    </row>
    <row r="120" spans="1:13" x14ac:dyDescent="0.25">
      <c r="A120" s="31">
        <v>42371</v>
      </c>
      <c r="B120" s="23">
        <v>46927</v>
      </c>
      <c r="C120" s="23" t="s">
        <v>28</v>
      </c>
      <c r="D120" s="23">
        <v>13.3</v>
      </c>
      <c r="E120" s="23" t="s">
        <v>55</v>
      </c>
      <c r="F120" s="46">
        <v>3250</v>
      </c>
      <c r="G120" s="23"/>
      <c r="H120" s="23"/>
      <c r="I120" s="23"/>
      <c r="J120" s="23">
        <v>0</v>
      </c>
      <c r="K120" s="23"/>
      <c r="L120" s="23"/>
      <c r="M120" s="23"/>
    </row>
    <row r="121" spans="1:13" x14ac:dyDescent="0.25">
      <c r="A121" s="31">
        <v>42371</v>
      </c>
      <c r="B121" s="23">
        <v>46928</v>
      </c>
      <c r="C121" s="23" t="s">
        <v>27</v>
      </c>
      <c r="D121" s="23">
        <v>14.9</v>
      </c>
      <c r="E121" s="23" t="s">
        <v>55</v>
      </c>
      <c r="F121" s="46">
        <v>3250</v>
      </c>
      <c r="G121" s="23"/>
      <c r="H121" s="23"/>
      <c r="I121" s="23"/>
      <c r="J121" s="23">
        <v>0</v>
      </c>
      <c r="K121" s="23"/>
      <c r="L121" s="23"/>
      <c r="M121" s="23"/>
    </row>
    <row r="122" spans="1:13" x14ac:dyDescent="0.25">
      <c r="A122" s="31">
        <v>42371</v>
      </c>
      <c r="B122" s="23">
        <v>46929</v>
      </c>
      <c r="C122" s="23" t="s">
        <v>30</v>
      </c>
      <c r="D122" s="23">
        <v>15.6</v>
      </c>
      <c r="E122" s="23" t="s">
        <v>55</v>
      </c>
      <c r="F122" s="46">
        <v>3250</v>
      </c>
      <c r="G122" s="23"/>
      <c r="H122" s="23"/>
      <c r="I122" s="23"/>
      <c r="J122" s="23">
        <v>0</v>
      </c>
      <c r="K122" s="23"/>
      <c r="L122" s="23"/>
      <c r="M122" s="23"/>
    </row>
    <row r="123" spans="1:13" x14ac:dyDescent="0.25">
      <c r="A123" s="31">
        <v>42371</v>
      </c>
      <c r="B123" s="23">
        <v>46930</v>
      </c>
      <c r="C123" s="23" t="s">
        <v>28</v>
      </c>
      <c r="D123" s="23">
        <v>13.3</v>
      </c>
      <c r="E123" s="23" t="s">
        <v>55</v>
      </c>
      <c r="F123" s="46">
        <v>3250</v>
      </c>
      <c r="G123" s="23"/>
      <c r="H123" s="23"/>
      <c r="I123" s="23"/>
      <c r="J123" s="23">
        <v>0</v>
      </c>
      <c r="K123" s="23"/>
      <c r="L123" s="23"/>
      <c r="M123" s="23"/>
    </row>
    <row r="124" spans="1:13" x14ac:dyDescent="0.25">
      <c r="A124" s="31">
        <v>42371</v>
      </c>
      <c r="B124" s="23">
        <v>46931</v>
      </c>
      <c r="C124" s="23" t="s">
        <v>27</v>
      </c>
      <c r="D124" s="23">
        <v>14.9</v>
      </c>
      <c r="E124" s="23" t="s">
        <v>55</v>
      </c>
      <c r="F124" s="46">
        <v>3250</v>
      </c>
      <c r="G124" s="23"/>
      <c r="H124" s="23"/>
      <c r="I124" s="23"/>
      <c r="J124" s="23">
        <v>0</v>
      </c>
      <c r="K124" s="23"/>
      <c r="L124" s="23"/>
      <c r="M124" s="23"/>
    </row>
    <row r="125" spans="1:13" x14ac:dyDescent="0.25">
      <c r="A125" s="31">
        <v>42371</v>
      </c>
      <c r="B125" s="23">
        <v>46932</v>
      </c>
      <c r="C125" s="23" t="s">
        <v>28</v>
      </c>
      <c r="D125" s="23">
        <v>13.3</v>
      </c>
      <c r="E125" s="23" t="s">
        <v>55</v>
      </c>
      <c r="F125" s="46">
        <v>3250</v>
      </c>
      <c r="G125" s="23"/>
      <c r="H125" s="23"/>
      <c r="I125" s="23"/>
      <c r="J125" s="23">
        <v>0</v>
      </c>
      <c r="K125" s="23"/>
      <c r="L125" s="23"/>
      <c r="M125" s="23"/>
    </row>
    <row r="126" spans="1:13" x14ac:dyDescent="0.25">
      <c r="A126" s="31">
        <v>42371</v>
      </c>
      <c r="B126" s="23">
        <v>46933</v>
      </c>
      <c r="C126" s="23" t="s">
        <v>27</v>
      </c>
      <c r="D126" s="23">
        <v>14.9</v>
      </c>
      <c r="E126" s="23" t="s">
        <v>55</v>
      </c>
      <c r="F126" s="46">
        <v>3250</v>
      </c>
      <c r="G126" s="23"/>
      <c r="H126" s="23"/>
      <c r="I126" s="23"/>
      <c r="J126" s="23">
        <v>0</v>
      </c>
      <c r="K126" s="23"/>
      <c r="L126" s="23"/>
      <c r="M126" s="23"/>
    </row>
    <row r="127" spans="1:13" x14ac:dyDescent="0.25">
      <c r="A127" s="31">
        <v>42371</v>
      </c>
      <c r="B127" s="23">
        <v>46934</v>
      </c>
      <c r="C127" s="23" t="s">
        <v>28</v>
      </c>
      <c r="D127" s="23">
        <v>13.3</v>
      </c>
      <c r="E127" s="23" t="s">
        <v>55</v>
      </c>
      <c r="F127" s="46">
        <v>3250</v>
      </c>
      <c r="G127" s="23"/>
      <c r="H127" s="23"/>
      <c r="I127" s="23"/>
      <c r="J127" s="23">
        <v>0</v>
      </c>
      <c r="K127" s="23"/>
      <c r="L127" s="23"/>
      <c r="M127" s="23"/>
    </row>
    <row r="128" spans="1:13" x14ac:dyDescent="0.25">
      <c r="A128" s="31">
        <v>42371</v>
      </c>
      <c r="B128" s="23">
        <v>46935</v>
      </c>
      <c r="C128" s="23" t="s">
        <v>30</v>
      </c>
      <c r="D128" s="23">
        <v>15.6</v>
      </c>
      <c r="E128" s="23" t="s">
        <v>55</v>
      </c>
      <c r="F128" s="46">
        <v>3250</v>
      </c>
      <c r="G128" s="23"/>
      <c r="H128" s="23"/>
      <c r="I128" s="23"/>
      <c r="J128" s="23">
        <v>0</v>
      </c>
      <c r="K128" s="23"/>
      <c r="L128" s="23"/>
      <c r="M128" s="23"/>
    </row>
    <row r="129" spans="1:13" x14ac:dyDescent="0.25">
      <c r="A129" s="31">
        <v>42371</v>
      </c>
      <c r="B129" s="23">
        <v>46936</v>
      </c>
      <c r="C129" s="23" t="s">
        <v>28</v>
      </c>
      <c r="D129" s="23">
        <v>13.3</v>
      </c>
      <c r="E129" s="23" t="s">
        <v>55</v>
      </c>
      <c r="F129" s="46">
        <v>3250</v>
      </c>
      <c r="G129" s="23"/>
      <c r="H129" s="23"/>
      <c r="I129" s="23"/>
      <c r="J129" s="23">
        <v>0</v>
      </c>
      <c r="K129" s="23"/>
      <c r="L129" s="23"/>
      <c r="M129" s="23"/>
    </row>
    <row r="130" spans="1:13" x14ac:dyDescent="0.25">
      <c r="A130" s="31">
        <v>42371</v>
      </c>
      <c r="B130" s="23">
        <v>46937</v>
      </c>
      <c r="C130" s="23" t="s">
        <v>30</v>
      </c>
      <c r="D130" s="23">
        <v>15.6</v>
      </c>
      <c r="E130" s="23" t="s">
        <v>55</v>
      </c>
      <c r="F130" s="46">
        <v>3250</v>
      </c>
      <c r="G130" s="23"/>
      <c r="H130" s="23"/>
      <c r="I130" s="23"/>
      <c r="J130" s="23">
        <v>0</v>
      </c>
      <c r="K130" s="23"/>
      <c r="L130" s="23"/>
      <c r="M130" s="23"/>
    </row>
    <row r="131" spans="1:13" x14ac:dyDescent="0.25">
      <c r="A131" s="31">
        <v>42371</v>
      </c>
      <c r="B131" s="23">
        <v>46938</v>
      </c>
      <c r="C131" s="23" t="s">
        <v>27</v>
      </c>
      <c r="D131" s="23">
        <v>14.9</v>
      </c>
      <c r="E131" s="23" t="s">
        <v>55</v>
      </c>
      <c r="F131" s="46">
        <v>3250</v>
      </c>
      <c r="G131" s="23"/>
      <c r="H131" s="23"/>
      <c r="I131" s="23"/>
      <c r="J131" s="23">
        <v>0</v>
      </c>
      <c r="K131" s="23"/>
      <c r="L131" s="23"/>
      <c r="M131" s="23"/>
    </row>
    <row r="132" spans="1:13" x14ac:dyDescent="0.25">
      <c r="A132" s="31">
        <v>42371</v>
      </c>
      <c r="B132" s="23">
        <v>46939</v>
      </c>
      <c r="C132" s="23" t="s">
        <v>28</v>
      </c>
      <c r="D132" s="23">
        <v>13.3</v>
      </c>
      <c r="E132" s="23" t="s">
        <v>55</v>
      </c>
      <c r="F132" s="46">
        <v>3250</v>
      </c>
      <c r="G132" s="23"/>
      <c r="H132" s="23"/>
      <c r="I132" s="23"/>
      <c r="J132" s="23">
        <v>0</v>
      </c>
      <c r="K132" s="23"/>
      <c r="L132" s="23"/>
      <c r="M132" s="23"/>
    </row>
    <row r="133" spans="1:13" x14ac:dyDescent="0.25">
      <c r="A133" s="31">
        <v>42371</v>
      </c>
      <c r="B133" s="23">
        <v>46940</v>
      </c>
      <c r="C133" s="23" t="s">
        <v>30</v>
      </c>
      <c r="D133" s="23">
        <v>15.6</v>
      </c>
      <c r="E133" s="23" t="s">
        <v>55</v>
      </c>
      <c r="F133" s="46">
        <v>3250</v>
      </c>
      <c r="G133" s="23"/>
      <c r="H133" s="23"/>
      <c r="I133" s="23"/>
      <c r="J133" s="23">
        <v>0</v>
      </c>
      <c r="K133" s="23"/>
      <c r="L133" s="23"/>
      <c r="M133" s="23"/>
    </row>
    <row r="134" spans="1:13" x14ac:dyDescent="0.25">
      <c r="A134" s="31">
        <v>42371</v>
      </c>
      <c r="B134" s="23">
        <v>46941</v>
      </c>
      <c r="C134" s="23" t="s">
        <v>27</v>
      </c>
      <c r="D134" s="23">
        <v>14.9</v>
      </c>
      <c r="E134" s="23" t="s">
        <v>55</v>
      </c>
      <c r="F134" s="46">
        <v>3250</v>
      </c>
      <c r="G134" s="23"/>
      <c r="H134" s="23"/>
      <c r="I134" s="23"/>
      <c r="J134" s="23">
        <v>0</v>
      </c>
      <c r="K134" s="23"/>
      <c r="L134" s="23"/>
      <c r="M134" s="23"/>
    </row>
    <row r="135" spans="1:13" x14ac:dyDescent="0.25">
      <c r="A135" s="31">
        <v>42371</v>
      </c>
      <c r="B135" s="23">
        <v>46942</v>
      </c>
      <c r="C135" s="23" t="s">
        <v>28</v>
      </c>
      <c r="D135" s="23">
        <v>13.3</v>
      </c>
      <c r="E135" s="23" t="s">
        <v>55</v>
      </c>
      <c r="F135" s="46">
        <v>3250</v>
      </c>
      <c r="G135" s="23"/>
      <c r="H135" s="23"/>
      <c r="I135" s="23"/>
      <c r="J135" s="23">
        <v>0</v>
      </c>
      <c r="K135" s="23"/>
      <c r="L135" s="23"/>
      <c r="M135" s="23"/>
    </row>
    <row r="136" spans="1:13" x14ac:dyDescent="0.25">
      <c r="A136" s="31">
        <v>42371</v>
      </c>
      <c r="B136" s="23">
        <v>46943</v>
      </c>
      <c r="C136" s="23" t="s">
        <v>27</v>
      </c>
      <c r="D136" s="23">
        <v>14.9</v>
      </c>
      <c r="E136" s="23" t="s">
        <v>55</v>
      </c>
      <c r="F136" s="46">
        <v>3250</v>
      </c>
      <c r="G136" s="23"/>
      <c r="H136" s="23"/>
      <c r="I136" s="23"/>
      <c r="J136" s="23">
        <v>0</v>
      </c>
      <c r="K136" s="23"/>
      <c r="L136" s="23"/>
      <c r="M136" s="23"/>
    </row>
    <row r="137" spans="1:13" x14ac:dyDescent="0.25">
      <c r="A137" s="31">
        <v>42371</v>
      </c>
      <c r="B137" s="23">
        <v>46944</v>
      </c>
      <c r="C137" s="23" t="s">
        <v>28</v>
      </c>
      <c r="D137" s="23">
        <v>13.3</v>
      </c>
      <c r="E137" s="23" t="s">
        <v>55</v>
      </c>
      <c r="F137" s="46">
        <v>3250</v>
      </c>
      <c r="G137" s="23"/>
      <c r="H137" s="23"/>
      <c r="I137" s="23"/>
      <c r="J137" s="23">
        <v>0</v>
      </c>
      <c r="K137" s="23"/>
      <c r="L137" s="23"/>
      <c r="M137" s="23"/>
    </row>
    <row r="138" spans="1:13" ht="15.75" thickBot="1" x14ac:dyDescent="0.3">
      <c r="A138" s="43">
        <v>42371</v>
      </c>
      <c r="B138" s="42">
        <v>46945</v>
      </c>
      <c r="C138" s="42" t="s">
        <v>30</v>
      </c>
      <c r="D138" s="42">
        <v>15.6</v>
      </c>
      <c r="E138" s="23" t="s">
        <v>55</v>
      </c>
      <c r="F138" s="48">
        <v>3250</v>
      </c>
      <c r="G138" s="42"/>
      <c r="H138" s="42"/>
      <c r="I138" s="42"/>
      <c r="J138" s="42">
        <v>0</v>
      </c>
      <c r="K138" s="42"/>
      <c r="L138" s="42"/>
      <c r="M138" s="42"/>
    </row>
    <row r="139" spans="1:13" x14ac:dyDescent="0.25">
      <c r="A139" s="41">
        <v>42372</v>
      </c>
      <c r="B139" s="32">
        <v>46946</v>
      </c>
      <c r="C139" s="32" t="s">
        <v>27</v>
      </c>
      <c r="D139" s="32">
        <v>14.9</v>
      </c>
      <c r="E139" s="23" t="s">
        <v>55</v>
      </c>
      <c r="F139" s="47">
        <v>3250</v>
      </c>
      <c r="G139" s="32"/>
      <c r="H139" s="32"/>
      <c r="I139" s="32"/>
      <c r="J139" s="32">
        <v>0</v>
      </c>
      <c r="K139" s="32"/>
      <c r="L139" s="32"/>
      <c r="M139" s="32"/>
    </row>
    <row r="140" spans="1:13" x14ac:dyDescent="0.25">
      <c r="A140" s="41">
        <v>42372</v>
      </c>
      <c r="B140" s="23">
        <v>46947</v>
      </c>
      <c r="C140" s="23" t="s">
        <v>30</v>
      </c>
      <c r="D140" s="23">
        <v>15.6</v>
      </c>
      <c r="E140" s="23" t="s">
        <v>55</v>
      </c>
      <c r="F140" s="46">
        <v>3250</v>
      </c>
      <c r="G140" s="23"/>
      <c r="H140" s="23"/>
      <c r="I140" s="23"/>
      <c r="J140" s="23">
        <v>0</v>
      </c>
      <c r="K140" s="23"/>
      <c r="L140" s="23"/>
      <c r="M140" s="23"/>
    </row>
    <row r="141" spans="1:13" x14ac:dyDescent="0.25">
      <c r="A141" s="41">
        <v>42372</v>
      </c>
      <c r="B141" s="23">
        <v>46948</v>
      </c>
      <c r="C141" s="23" t="s">
        <v>28</v>
      </c>
      <c r="D141" s="23">
        <v>13.3</v>
      </c>
      <c r="E141" s="23" t="s">
        <v>55</v>
      </c>
      <c r="F141" s="46">
        <v>3250</v>
      </c>
      <c r="G141" s="23"/>
      <c r="H141" s="23"/>
      <c r="I141" s="23"/>
      <c r="J141" s="23">
        <v>0</v>
      </c>
      <c r="K141" s="23"/>
      <c r="L141" s="23"/>
      <c r="M141" s="23"/>
    </row>
    <row r="142" spans="1:13" x14ac:dyDescent="0.25">
      <c r="A142" s="41">
        <v>42372</v>
      </c>
      <c r="B142" s="23">
        <v>46949</v>
      </c>
      <c r="C142" s="23" t="s">
        <v>27</v>
      </c>
      <c r="D142" s="23">
        <v>14.9</v>
      </c>
      <c r="E142" s="23" t="s">
        <v>55</v>
      </c>
      <c r="F142" s="46">
        <v>3250</v>
      </c>
      <c r="G142" s="23"/>
      <c r="H142" s="23"/>
      <c r="I142" s="23"/>
      <c r="J142" s="23">
        <v>0</v>
      </c>
      <c r="K142" s="23"/>
      <c r="L142" s="23"/>
      <c r="M142" s="23"/>
    </row>
    <row r="143" spans="1:13" x14ac:dyDescent="0.25">
      <c r="A143" s="41">
        <v>42372</v>
      </c>
      <c r="B143" s="23">
        <v>46950</v>
      </c>
      <c r="C143" s="23" t="s">
        <v>30</v>
      </c>
      <c r="D143" s="23">
        <v>15.6</v>
      </c>
      <c r="E143" s="23" t="s">
        <v>55</v>
      </c>
      <c r="F143" s="46">
        <v>3250</v>
      </c>
      <c r="G143" s="23"/>
      <c r="H143" s="23"/>
      <c r="I143" s="23"/>
      <c r="J143" s="23">
        <v>0</v>
      </c>
      <c r="K143" s="23"/>
      <c r="L143" s="23"/>
      <c r="M143" s="23"/>
    </row>
    <row r="144" spans="1:13" x14ac:dyDescent="0.25">
      <c r="A144" s="41">
        <v>42372</v>
      </c>
      <c r="B144" s="23">
        <v>46951</v>
      </c>
      <c r="C144" s="23" t="s">
        <v>28</v>
      </c>
      <c r="D144" s="23">
        <v>13.3</v>
      </c>
      <c r="E144" s="23" t="s">
        <v>55</v>
      </c>
      <c r="F144" s="46">
        <v>3250</v>
      </c>
      <c r="G144" s="23"/>
      <c r="H144" s="23"/>
      <c r="I144" s="23"/>
      <c r="J144" s="23">
        <v>0</v>
      </c>
      <c r="K144" s="23"/>
      <c r="L144" s="23"/>
      <c r="M144" s="23"/>
    </row>
    <row r="145" spans="1:13" x14ac:dyDescent="0.25">
      <c r="A145" s="41">
        <v>42372</v>
      </c>
      <c r="B145" s="23">
        <v>46952</v>
      </c>
      <c r="C145" s="23" t="s">
        <v>27</v>
      </c>
      <c r="D145" s="23">
        <v>14.9</v>
      </c>
      <c r="E145" s="23" t="s">
        <v>55</v>
      </c>
      <c r="F145" s="46">
        <v>3250</v>
      </c>
      <c r="G145" s="23"/>
      <c r="H145" s="23"/>
      <c r="I145" s="23"/>
      <c r="J145" s="23">
        <v>0</v>
      </c>
      <c r="K145" s="23"/>
      <c r="L145" s="23"/>
      <c r="M145" s="23"/>
    </row>
    <row r="146" spans="1:13" x14ac:dyDescent="0.25">
      <c r="A146" s="41">
        <v>42372</v>
      </c>
      <c r="B146" s="23">
        <v>46953</v>
      </c>
      <c r="C146" s="23" t="s">
        <v>30</v>
      </c>
      <c r="D146" s="23">
        <v>15.6</v>
      </c>
      <c r="E146" s="23" t="s">
        <v>55</v>
      </c>
      <c r="F146" s="46">
        <v>3250</v>
      </c>
      <c r="G146" s="23"/>
      <c r="H146" s="23"/>
      <c r="I146" s="23"/>
      <c r="J146" s="23">
        <v>0</v>
      </c>
      <c r="K146" s="23"/>
      <c r="L146" s="23"/>
      <c r="M146" s="23"/>
    </row>
    <row r="147" spans="1:13" x14ac:dyDescent="0.25">
      <c r="A147" s="41">
        <v>42372</v>
      </c>
      <c r="B147" s="23">
        <v>46954</v>
      </c>
      <c r="C147" s="23" t="s">
        <v>28</v>
      </c>
      <c r="D147" s="23">
        <v>13.3</v>
      </c>
      <c r="E147" s="23" t="s">
        <v>55</v>
      </c>
      <c r="F147" s="46">
        <v>3250</v>
      </c>
      <c r="G147" s="23"/>
      <c r="H147" s="23"/>
      <c r="I147" s="23"/>
      <c r="J147" s="23">
        <v>0</v>
      </c>
      <c r="K147" s="23"/>
      <c r="L147" s="23"/>
      <c r="M147" s="23"/>
    </row>
    <row r="148" spans="1:13" x14ac:dyDescent="0.25">
      <c r="A148" s="41">
        <v>42372</v>
      </c>
      <c r="B148" s="23">
        <v>46955</v>
      </c>
      <c r="C148" s="23" t="s">
        <v>30</v>
      </c>
      <c r="D148" s="23">
        <v>15.6</v>
      </c>
      <c r="E148" s="23" t="s">
        <v>55</v>
      </c>
      <c r="F148" s="46">
        <v>3250</v>
      </c>
      <c r="G148" s="23"/>
      <c r="H148" s="23"/>
      <c r="I148" s="23"/>
      <c r="J148" s="23">
        <v>0</v>
      </c>
      <c r="K148" s="23"/>
      <c r="L148" s="23"/>
      <c r="M148" s="23"/>
    </row>
    <row r="149" spans="1:13" x14ac:dyDescent="0.25">
      <c r="A149" s="41">
        <v>42372</v>
      </c>
      <c r="B149" s="23">
        <v>46956</v>
      </c>
      <c r="C149" s="23" t="s">
        <v>27</v>
      </c>
      <c r="D149" s="23">
        <v>14.9</v>
      </c>
      <c r="E149" s="23" t="s">
        <v>55</v>
      </c>
      <c r="F149" s="46">
        <v>3250</v>
      </c>
      <c r="G149" s="23"/>
      <c r="H149" s="23"/>
      <c r="I149" s="23"/>
      <c r="J149" s="23">
        <v>0</v>
      </c>
      <c r="K149" s="23"/>
      <c r="L149" s="23"/>
      <c r="M149" s="23"/>
    </row>
    <row r="150" spans="1:13" x14ac:dyDescent="0.25">
      <c r="A150" s="41">
        <v>42372</v>
      </c>
      <c r="B150" s="23">
        <v>46957</v>
      </c>
      <c r="C150" s="23" t="s">
        <v>28</v>
      </c>
      <c r="D150" s="23">
        <v>13.3</v>
      </c>
      <c r="E150" s="23" t="s">
        <v>55</v>
      </c>
      <c r="F150" s="46">
        <v>3250</v>
      </c>
      <c r="G150" s="23"/>
      <c r="H150" s="23"/>
      <c r="I150" s="23"/>
      <c r="J150" s="23">
        <v>0</v>
      </c>
      <c r="K150" s="23"/>
      <c r="L150" s="23"/>
      <c r="M150" s="23"/>
    </row>
    <row r="151" spans="1:13" x14ac:dyDescent="0.25">
      <c r="A151" s="41">
        <v>42372</v>
      </c>
      <c r="B151" s="23">
        <v>46958</v>
      </c>
      <c r="C151" s="23" t="s">
        <v>30</v>
      </c>
      <c r="D151" s="23">
        <v>15.6</v>
      </c>
      <c r="E151" s="23" t="s">
        <v>55</v>
      </c>
      <c r="F151" s="46">
        <v>3250</v>
      </c>
      <c r="G151" s="23"/>
      <c r="H151" s="23"/>
      <c r="I151" s="23"/>
      <c r="J151" s="23">
        <v>0</v>
      </c>
      <c r="K151" s="23"/>
      <c r="L151" s="23"/>
      <c r="M151" s="23"/>
    </row>
    <row r="152" spans="1:13" x14ac:dyDescent="0.25">
      <c r="A152" s="41">
        <v>42372</v>
      </c>
      <c r="B152" s="23">
        <v>46959</v>
      </c>
      <c r="C152" s="23" t="s">
        <v>28</v>
      </c>
      <c r="D152" s="23">
        <v>13.3</v>
      </c>
      <c r="E152" s="23" t="s">
        <v>55</v>
      </c>
      <c r="F152" s="46">
        <v>3250</v>
      </c>
      <c r="G152" s="23"/>
      <c r="H152" s="23"/>
      <c r="I152" s="23"/>
      <c r="J152" s="23">
        <v>0</v>
      </c>
      <c r="K152" s="23"/>
      <c r="L152" s="23"/>
      <c r="M152" s="23"/>
    </row>
    <row r="153" spans="1:13" x14ac:dyDescent="0.25">
      <c r="A153" s="41">
        <v>42372</v>
      </c>
      <c r="B153" s="23">
        <v>46960</v>
      </c>
      <c r="C153" s="23" t="s">
        <v>27</v>
      </c>
      <c r="D153" s="23">
        <v>14.9</v>
      </c>
      <c r="E153" s="23" t="s">
        <v>55</v>
      </c>
      <c r="F153" s="46">
        <v>3250</v>
      </c>
      <c r="G153" s="23"/>
      <c r="H153" s="23"/>
      <c r="I153" s="23"/>
      <c r="J153" s="23">
        <v>0</v>
      </c>
      <c r="K153" s="23"/>
      <c r="L153" s="23"/>
      <c r="M153" s="23"/>
    </row>
    <row r="154" spans="1:13" x14ac:dyDescent="0.25">
      <c r="A154" s="41">
        <v>42372</v>
      </c>
      <c r="B154" s="23">
        <v>46961</v>
      </c>
      <c r="C154" s="23" t="s">
        <v>28</v>
      </c>
      <c r="D154" s="23">
        <v>13.3</v>
      </c>
      <c r="E154" s="23" t="s">
        <v>55</v>
      </c>
      <c r="F154" s="46">
        <v>3250</v>
      </c>
      <c r="G154" s="23"/>
      <c r="H154" s="23"/>
      <c r="I154" s="23"/>
      <c r="J154" s="23">
        <v>0</v>
      </c>
      <c r="K154" s="23"/>
      <c r="L154" s="23"/>
      <c r="M154" s="23"/>
    </row>
    <row r="155" spans="1:13" x14ac:dyDescent="0.25">
      <c r="A155" s="41">
        <v>42372</v>
      </c>
      <c r="B155" s="23">
        <v>46962</v>
      </c>
      <c r="C155" s="23" t="s">
        <v>30</v>
      </c>
      <c r="D155" s="23">
        <v>15.6</v>
      </c>
      <c r="E155" s="23" t="s">
        <v>55</v>
      </c>
      <c r="F155" s="46">
        <v>3250</v>
      </c>
      <c r="G155" s="23"/>
      <c r="H155" s="23"/>
      <c r="I155" s="23"/>
      <c r="J155" s="23">
        <v>0</v>
      </c>
      <c r="K155" s="23"/>
      <c r="L155" s="23"/>
      <c r="M155" s="23"/>
    </row>
    <row r="156" spans="1:13" x14ac:dyDescent="0.25">
      <c r="A156" s="41">
        <v>42372</v>
      </c>
      <c r="B156" s="23">
        <v>46963</v>
      </c>
      <c r="C156" s="23" t="s">
        <v>27</v>
      </c>
      <c r="D156" s="23">
        <v>14.9</v>
      </c>
      <c r="E156" s="23" t="s">
        <v>55</v>
      </c>
      <c r="F156" s="46">
        <v>3250</v>
      </c>
      <c r="G156" s="23"/>
      <c r="H156" s="23"/>
      <c r="I156" s="23"/>
      <c r="J156" s="23">
        <v>0</v>
      </c>
      <c r="K156" s="23"/>
      <c r="L156" s="23"/>
      <c r="M156" s="23"/>
    </row>
    <row r="157" spans="1:13" x14ac:dyDescent="0.25">
      <c r="A157" s="41">
        <v>42372</v>
      </c>
      <c r="B157" s="23">
        <v>46964</v>
      </c>
      <c r="C157" s="23" t="s">
        <v>28</v>
      </c>
      <c r="D157" s="23">
        <v>13.3</v>
      </c>
      <c r="E157" s="23" t="s">
        <v>55</v>
      </c>
      <c r="F157" s="46">
        <v>3250</v>
      </c>
      <c r="G157" s="23"/>
      <c r="H157" s="23"/>
      <c r="I157" s="23"/>
      <c r="J157" s="23">
        <v>0</v>
      </c>
      <c r="K157" s="23"/>
      <c r="L157" s="23"/>
      <c r="M157" s="23"/>
    </row>
    <row r="158" spans="1:13" x14ac:dyDescent="0.25">
      <c r="A158" s="41">
        <v>42372</v>
      </c>
      <c r="B158" s="23">
        <v>46965</v>
      </c>
      <c r="C158" s="23" t="s">
        <v>30</v>
      </c>
      <c r="D158" s="23">
        <v>15.6</v>
      </c>
      <c r="E158" s="23" t="s">
        <v>55</v>
      </c>
      <c r="F158" s="46">
        <v>3250</v>
      </c>
      <c r="G158" s="23"/>
      <c r="H158" s="23"/>
      <c r="I158" s="23"/>
      <c r="J158" s="23">
        <v>0</v>
      </c>
      <c r="K158" s="23"/>
      <c r="L158" s="23"/>
      <c r="M158" s="23"/>
    </row>
    <row r="159" spans="1:13" x14ac:dyDescent="0.25">
      <c r="A159" s="41">
        <v>42372</v>
      </c>
      <c r="B159" s="23">
        <v>46966</v>
      </c>
      <c r="C159" s="23" t="s">
        <v>27</v>
      </c>
      <c r="D159" s="23">
        <v>14.9</v>
      </c>
      <c r="E159" s="23" t="s">
        <v>55</v>
      </c>
      <c r="F159" s="46">
        <v>3250</v>
      </c>
      <c r="G159" s="23"/>
      <c r="H159" s="23"/>
      <c r="I159" s="23"/>
      <c r="J159" s="23">
        <v>0</v>
      </c>
      <c r="K159" s="23"/>
      <c r="L159" s="23"/>
      <c r="M159" s="23"/>
    </row>
    <row r="160" spans="1:13" x14ac:dyDescent="0.25">
      <c r="A160" s="41">
        <v>42372</v>
      </c>
      <c r="B160" s="23">
        <v>46967</v>
      </c>
      <c r="C160" s="23" t="s">
        <v>28</v>
      </c>
      <c r="D160" s="23">
        <v>13.3</v>
      </c>
      <c r="E160" s="23" t="s">
        <v>55</v>
      </c>
      <c r="F160" s="46">
        <v>3250</v>
      </c>
      <c r="G160" s="23"/>
      <c r="H160" s="23"/>
      <c r="I160" s="23"/>
      <c r="J160" s="23">
        <v>0</v>
      </c>
      <c r="K160" s="23"/>
      <c r="L160" s="23"/>
      <c r="M160" s="23"/>
    </row>
    <row r="161" spans="1:13" x14ac:dyDescent="0.25">
      <c r="A161" s="41">
        <v>42372</v>
      </c>
      <c r="B161" s="23">
        <v>46968</v>
      </c>
      <c r="C161" s="23" t="s">
        <v>30</v>
      </c>
      <c r="D161" s="23">
        <v>15.6</v>
      </c>
      <c r="E161" s="23" t="s">
        <v>55</v>
      </c>
      <c r="F161" s="46">
        <v>3250</v>
      </c>
      <c r="G161" s="23"/>
      <c r="H161" s="23"/>
      <c r="I161" s="23"/>
      <c r="J161" s="23">
        <v>0</v>
      </c>
      <c r="K161" s="23"/>
      <c r="L161" s="23"/>
      <c r="M161" s="23"/>
    </row>
    <row r="162" spans="1:13" x14ac:dyDescent="0.25">
      <c r="A162" s="41">
        <v>42372</v>
      </c>
      <c r="B162" s="23">
        <v>46969</v>
      </c>
      <c r="C162" s="23" t="s">
        <v>27</v>
      </c>
      <c r="D162" s="23">
        <v>14.9</v>
      </c>
      <c r="E162" s="23" t="s">
        <v>55</v>
      </c>
      <c r="F162" s="46">
        <v>3250</v>
      </c>
      <c r="G162" s="23"/>
      <c r="H162" s="23"/>
      <c r="I162" s="23"/>
      <c r="J162" s="23">
        <v>0</v>
      </c>
      <c r="K162" s="23"/>
      <c r="L162" s="23"/>
      <c r="M162" s="23"/>
    </row>
    <row r="163" spans="1:13" x14ac:dyDescent="0.25">
      <c r="A163" s="41">
        <v>42372</v>
      </c>
      <c r="B163" s="23">
        <v>46970</v>
      </c>
      <c r="C163" s="23" t="s">
        <v>28</v>
      </c>
      <c r="D163" s="23">
        <v>13.3</v>
      </c>
      <c r="E163" s="23" t="s">
        <v>55</v>
      </c>
      <c r="F163" s="46">
        <v>3250</v>
      </c>
      <c r="G163" s="23"/>
      <c r="H163" s="23"/>
      <c r="I163" s="23"/>
      <c r="J163" s="23">
        <v>0</v>
      </c>
      <c r="K163" s="23"/>
      <c r="L163" s="23"/>
      <c r="M163" s="23"/>
    </row>
    <row r="164" spans="1:13" x14ac:dyDescent="0.25">
      <c r="A164" s="41">
        <v>42372</v>
      </c>
      <c r="B164" s="23">
        <v>46971</v>
      </c>
      <c r="C164" s="23" t="s">
        <v>30</v>
      </c>
      <c r="D164" s="23">
        <v>15.6</v>
      </c>
      <c r="E164" s="23" t="s">
        <v>55</v>
      </c>
      <c r="F164" s="46">
        <v>3250</v>
      </c>
      <c r="G164" s="23"/>
      <c r="H164" s="23"/>
      <c r="I164" s="23"/>
      <c r="J164" s="23">
        <v>0</v>
      </c>
      <c r="K164" s="23"/>
      <c r="L164" s="23"/>
      <c r="M164" s="23"/>
    </row>
    <row r="165" spans="1:13" x14ac:dyDescent="0.25">
      <c r="A165" s="41">
        <v>42372</v>
      </c>
      <c r="B165" s="23">
        <v>46972</v>
      </c>
      <c r="C165" s="23" t="s">
        <v>27</v>
      </c>
      <c r="D165" s="23">
        <v>14.9</v>
      </c>
      <c r="E165" s="23" t="s">
        <v>55</v>
      </c>
      <c r="F165" s="46">
        <v>3250</v>
      </c>
      <c r="G165" s="23"/>
      <c r="H165" s="23"/>
      <c r="I165" s="23"/>
      <c r="J165" s="23">
        <v>0</v>
      </c>
      <c r="K165" s="23"/>
      <c r="L165" s="23"/>
      <c r="M165" s="23"/>
    </row>
    <row r="166" spans="1:13" x14ac:dyDescent="0.25">
      <c r="A166" s="41">
        <v>42372</v>
      </c>
      <c r="B166" s="23">
        <v>46973</v>
      </c>
      <c r="C166" s="23" t="s">
        <v>28</v>
      </c>
      <c r="D166" s="23">
        <v>13.3</v>
      </c>
      <c r="E166" s="23" t="s">
        <v>55</v>
      </c>
      <c r="F166" s="46">
        <v>3250</v>
      </c>
      <c r="G166" s="23"/>
      <c r="H166" s="23"/>
      <c r="I166" s="23"/>
      <c r="J166" s="23">
        <v>0</v>
      </c>
      <c r="K166" s="23"/>
      <c r="L166" s="23"/>
      <c r="M166" s="23"/>
    </row>
    <row r="167" spans="1:13" x14ac:dyDescent="0.25">
      <c r="A167" s="41">
        <v>42372</v>
      </c>
      <c r="B167" s="23">
        <v>46974</v>
      </c>
      <c r="C167" s="23" t="s">
        <v>30</v>
      </c>
      <c r="D167" s="23">
        <v>15.6</v>
      </c>
      <c r="E167" s="23" t="s">
        <v>55</v>
      </c>
      <c r="F167" s="46">
        <v>3250</v>
      </c>
      <c r="G167" s="23"/>
      <c r="H167" s="23"/>
      <c r="I167" s="23"/>
      <c r="J167" s="23">
        <v>0</v>
      </c>
      <c r="K167" s="23"/>
      <c r="L167" s="23"/>
      <c r="M167" s="23"/>
    </row>
    <row r="168" spans="1:13" x14ac:dyDescent="0.25">
      <c r="A168" s="41">
        <v>42372</v>
      </c>
      <c r="B168" s="23">
        <v>46975</v>
      </c>
      <c r="C168" s="23" t="s">
        <v>27</v>
      </c>
      <c r="D168" s="23">
        <v>14.9</v>
      </c>
      <c r="E168" s="23" t="s">
        <v>55</v>
      </c>
      <c r="F168" s="46">
        <v>3250</v>
      </c>
      <c r="G168" s="23"/>
      <c r="H168" s="23"/>
      <c r="I168" s="23"/>
      <c r="J168" s="23">
        <v>0</v>
      </c>
      <c r="K168" s="23"/>
      <c r="L168" s="23"/>
      <c r="M168" s="23"/>
    </row>
    <row r="169" spans="1:13" x14ac:dyDescent="0.25">
      <c r="A169" s="41">
        <v>42372</v>
      </c>
      <c r="B169" s="23">
        <v>46976</v>
      </c>
      <c r="C169" s="23" t="s">
        <v>28</v>
      </c>
      <c r="D169" s="23">
        <v>13.3</v>
      </c>
      <c r="E169" s="23" t="s">
        <v>55</v>
      </c>
      <c r="F169" s="46">
        <v>3250</v>
      </c>
      <c r="G169" s="23"/>
      <c r="H169" s="23"/>
      <c r="I169" s="23"/>
      <c r="J169" s="23">
        <v>0</v>
      </c>
      <c r="K169" s="23"/>
      <c r="L169" s="23"/>
      <c r="M169" s="23"/>
    </row>
    <row r="170" spans="1:13" x14ac:dyDescent="0.25">
      <c r="A170" s="41">
        <v>42372</v>
      </c>
      <c r="B170" s="23">
        <v>46977</v>
      </c>
      <c r="C170" s="23" t="s">
        <v>30</v>
      </c>
      <c r="D170" s="23">
        <v>15.6</v>
      </c>
      <c r="E170" s="23" t="s">
        <v>55</v>
      </c>
      <c r="F170" s="46">
        <v>3250</v>
      </c>
      <c r="G170" s="23"/>
      <c r="H170" s="23"/>
      <c r="I170" s="23"/>
      <c r="J170" s="23">
        <v>0</v>
      </c>
      <c r="K170" s="23"/>
      <c r="L170" s="23"/>
      <c r="M170" s="23"/>
    </row>
    <row r="171" spans="1:13" x14ac:dyDescent="0.25">
      <c r="A171" s="41">
        <v>42372</v>
      </c>
      <c r="B171" s="23">
        <v>46978</v>
      </c>
      <c r="C171" s="23" t="s">
        <v>27</v>
      </c>
      <c r="D171" s="23">
        <v>14.9</v>
      </c>
      <c r="E171" s="23" t="s">
        <v>55</v>
      </c>
      <c r="F171" s="46">
        <v>3250</v>
      </c>
      <c r="G171" s="23"/>
      <c r="H171" s="23"/>
      <c r="I171" s="23"/>
      <c r="J171" s="23">
        <v>0</v>
      </c>
      <c r="K171" s="23"/>
      <c r="L171" s="23"/>
      <c r="M171" s="23"/>
    </row>
    <row r="172" spans="1:13" x14ac:dyDescent="0.25">
      <c r="A172" s="41">
        <v>42372</v>
      </c>
      <c r="B172" s="23">
        <v>46979</v>
      </c>
      <c r="C172" s="23" t="s">
        <v>28</v>
      </c>
      <c r="D172" s="23">
        <v>13.3</v>
      </c>
      <c r="E172" s="23" t="s">
        <v>55</v>
      </c>
      <c r="F172" s="46">
        <v>3250</v>
      </c>
      <c r="G172" s="23"/>
      <c r="H172" s="23"/>
      <c r="I172" s="23"/>
      <c r="J172" s="23">
        <v>0</v>
      </c>
      <c r="K172" s="23"/>
      <c r="L172" s="23"/>
      <c r="M172" s="23"/>
    </row>
    <row r="173" spans="1:13" x14ac:dyDescent="0.25">
      <c r="A173" s="41">
        <v>42372</v>
      </c>
      <c r="B173" s="23">
        <v>46980</v>
      </c>
      <c r="C173" s="23" t="s">
        <v>30</v>
      </c>
      <c r="D173" s="23">
        <v>15.6</v>
      </c>
      <c r="E173" s="23" t="s">
        <v>55</v>
      </c>
      <c r="F173" s="46">
        <v>3250</v>
      </c>
      <c r="G173" s="23"/>
      <c r="H173" s="23"/>
      <c r="I173" s="23"/>
      <c r="J173" s="23">
        <v>0</v>
      </c>
      <c r="K173" s="23"/>
      <c r="L173" s="23"/>
      <c r="M173" s="23"/>
    </row>
    <row r="174" spans="1:13" x14ac:dyDescent="0.25">
      <c r="A174" s="41">
        <v>42372</v>
      </c>
      <c r="B174" s="23">
        <v>46981</v>
      </c>
      <c r="C174" s="23" t="s">
        <v>27</v>
      </c>
      <c r="D174" s="23">
        <v>14.9</v>
      </c>
      <c r="E174" s="23" t="s">
        <v>55</v>
      </c>
      <c r="F174" s="46">
        <v>3250</v>
      </c>
      <c r="G174" s="23"/>
      <c r="H174" s="23"/>
      <c r="I174" s="23"/>
      <c r="J174" s="23">
        <v>0</v>
      </c>
      <c r="K174" s="23"/>
      <c r="L174" s="23"/>
      <c r="M174" s="23"/>
    </row>
    <row r="175" spans="1:13" x14ac:dyDescent="0.25">
      <c r="A175" s="41">
        <v>42372</v>
      </c>
      <c r="B175" s="23">
        <v>46982</v>
      </c>
      <c r="C175" s="23" t="s">
        <v>28</v>
      </c>
      <c r="D175" s="23">
        <v>13.3</v>
      </c>
      <c r="E175" s="23" t="s">
        <v>55</v>
      </c>
      <c r="F175" s="46">
        <v>3250</v>
      </c>
      <c r="G175" s="23"/>
      <c r="H175" s="23"/>
      <c r="I175" s="23"/>
      <c r="J175" s="23">
        <v>0</v>
      </c>
      <c r="K175" s="23"/>
      <c r="L175" s="23"/>
      <c r="M175" s="23"/>
    </row>
    <row r="176" spans="1:13" x14ac:dyDescent="0.25">
      <c r="A176" s="41">
        <v>42372</v>
      </c>
      <c r="B176" s="23">
        <v>46983</v>
      </c>
      <c r="C176" s="23" t="s">
        <v>30</v>
      </c>
      <c r="D176" s="23">
        <v>15.6</v>
      </c>
      <c r="E176" s="23" t="s">
        <v>55</v>
      </c>
      <c r="F176" s="46">
        <v>3250</v>
      </c>
      <c r="G176" s="23"/>
      <c r="H176" s="23"/>
      <c r="I176" s="23"/>
      <c r="J176" s="23">
        <v>0</v>
      </c>
      <c r="K176" s="23"/>
      <c r="L176" s="23"/>
      <c r="M176" s="23"/>
    </row>
    <row r="177" spans="1:13" x14ac:dyDescent="0.25">
      <c r="A177" s="41">
        <v>42372</v>
      </c>
      <c r="B177" s="23">
        <v>46984</v>
      </c>
      <c r="C177" s="23" t="s">
        <v>27</v>
      </c>
      <c r="D177" s="23">
        <v>14.9</v>
      </c>
      <c r="E177" s="23" t="s">
        <v>55</v>
      </c>
      <c r="F177" s="46">
        <v>3250</v>
      </c>
      <c r="G177" s="23"/>
      <c r="H177" s="23"/>
      <c r="I177" s="23"/>
      <c r="J177" s="23">
        <v>0</v>
      </c>
      <c r="K177" s="23"/>
      <c r="L177" s="23"/>
      <c r="M177" s="23"/>
    </row>
    <row r="178" spans="1:13" x14ac:dyDescent="0.25">
      <c r="A178" s="41">
        <v>42372</v>
      </c>
      <c r="B178" s="23">
        <v>46985</v>
      </c>
      <c r="C178" s="23" t="s">
        <v>30</v>
      </c>
      <c r="D178" s="23">
        <v>15.6</v>
      </c>
      <c r="E178" s="23" t="s">
        <v>55</v>
      </c>
      <c r="F178" s="46">
        <v>3250</v>
      </c>
      <c r="G178" s="23"/>
      <c r="H178" s="23"/>
      <c r="I178" s="23"/>
      <c r="J178" s="23">
        <v>0</v>
      </c>
      <c r="K178" s="23"/>
      <c r="L178" s="23"/>
      <c r="M178" s="23"/>
    </row>
    <row r="179" spans="1:13" x14ac:dyDescent="0.25">
      <c r="A179" s="41">
        <v>42372</v>
      </c>
      <c r="B179" s="23">
        <v>46986</v>
      </c>
      <c r="C179" s="23" t="s">
        <v>28</v>
      </c>
      <c r="D179" s="23">
        <v>13.3</v>
      </c>
      <c r="E179" s="23" t="s">
        <v>55</v>
      </c>
      <c r="F179" s="46">
        <v>3250</v>
      </c>
      <c r="G179" s="23"/>
      <c r="H179" s="23"/>
      <c r="I179" s="23"/>
      <c r="J179" s="23">
        <v>0</v>
      </c>
      <c r="K179" s="23"/>
      <c r="L179" s="23"/>
      <c r="M179" s="23"/>
    </row>
    <row r="180" spans="1:13" x14ac:dyDescent="0.25">
      <c r="A180" s="41">
        <v>42372</v>
      </c>
      <c r="B180" s="23">
        <v>46987</v>
      </c>
      <c r="C180" s="23" t="s">
        <v>27</v>
      </c>
      <c r="D180" s="23">
        <v>14.9</v>
      </c>
      <c r="E180" s="23" t="s">
        <v>55</v>
      </c>
      <c r="F180" s="46">
        <v>3250</v>
      </c>
      <c r="G180" s="23"/>
      <c r="H180" s="23"/>
      <c r="I180" s="23"/>
      <c r="J180" s="23">
        <v>0</v>
      </c>
      <c r="K180" s="23"/>
      <c r="L180" s="23"/>
      <c r="M180" s="23"/>
    </row>
    <row r="181" spans="1:13" x14ac:dyDescent="0.25">
      <c r="A181" s="41">
        <v>42372</v>
      </c>
      <c r="B181" s="23">
        <v>46988</v>
      </c>
      <c r="C181" s="23" t="s">
        <v>28</v>
      </c>
      <c r="D181" s="23">
        <v>13.3</v>
      </c>
      <c r="E181" s="23" t="s">
        <v>55</v>
      </c>
      <c r="F181" s="46">
        <v>3250</v>
      </c>
      <c r="G181" s="23"/>
      <c r="H181" s="23"/>
      <c r="I181" s="23"/>
      <c r="J181" s="23">
        <v>0</v>
      </c>
      <c r="K181" s="23"/>
      <c r="L181" s="23"/>
      <c r="M181" s="23"/>
    </row>
    <row r="182" spans="1:13" x14ac:dyDescent="0.25">
      <c r="A182" s="41">
        <v>42372</v>
      </c>
      <c r="B182" s="23">
        <v>46989</v>
      </c>
      <c r="C182" s="23" t="s">
        <v>30</v>
      </c>
      <c r="D182" s="23">
        <v>15.6</v>
      </c>
      <c r="E182" s="23" t="s">
        <v>55</v>
      </c>
      <c r="F182" s="46">
        <v>3250</v>
      </c>
      <c r="G182" s="23"/>
      <c r="H182" s="23"/>
      <c r="I182" s="23"/>
      <c r="J182" s="23">
        <v>0</v>
      </c>
      <c r="K182" s="23"/>
      <c r="L182" s="23"/>
      <c r="M182" s="23"/>
    </row>
    <row r="183" spans="1:13" x14ac:dyDescent="0.25">
      <c r="A183" s="41">
        <v>42372</v>
      </c>
      <c r="B183" s="23">
        <v>46990</v>
      </c>
      <c r="C183" s="23" t="s">
        <v>27</v>
      </c>
      <c r="D183" s="23">
        <v>14.9</v>
      </c>
      <c r="E183" s="23" t="s">
        <v>55</v>
      </c>
      <c r="F183" s="46">
        <v>3250</v>
      </c>
      <c r="G183" s="23"/>
      <c r="H183" s="23"/>
      <c r="I183" s="23"/>
      <c r="J183" s="23">
        <v>0</v>
      </c>
      <c r="K183" s="23"/>
      <c r="L183" s="23"/>
      <c r="M183" s="23"/>
    </row>
    <row r="184" spans="1:13" x14ac:dyDescent="0.25">
      <c r="A184" s="41">
        <v>42372</v>
      </c>
      <c r="B184" s="23">
        <v>46991</v>
      </c>
      <c r="C184" s="23" t="s">
        <v>28</v>
      </c>
      <c r="D184" s="23">
        <v>13.3</v>
      </c>
      <c r="E184" s="23" t="s">
        <v>55</v>
      </c>
      <c r="F184" s="46">
        <v>3250</v>
      </c>
      <c r="G184" s="23"/>
      <c r="H184" s="23"/>
      <c r="I184" s="23"/>
      <c r="J184" s="23">
        <v>0</v>
      </c>
      <c r="K184" s="23"/>
      <c r="L184" s="23"/>
      <c r="M184" s="23"/>
    </row>
    <row r="185" spans="1:13" x14ac:dyDescent="0.25">
      <c r="A185" s="41">
        <v>42372</v>
      </c>
      <c r="B185" s="23">
        <v>46992</v>
      </c>
      <c r="C185" s="23" t="s">
        <v>30</v>
      </c>
      <c r="D185" s="23">
        <v>15.6</v>
      </c>
      <c r="E185" s="23" t="s">
        <v>55</v>
      </c>
      <c r="F185" s="46">
        <v>3250</v>
      </c>
      <c r="G185" s="23"/>
      <c r="H185" s="23"/>
      <c r="I185" s="23"/>
      <c r="J185" s="23">
        <v>0</v>
      </c>
      <c r="K185" s="23"/>
      <c r="L185" s="23"/>
      <c r="M185" s="23"/>
    </row>
    <row r="186" spans="1:13" x14ac:dyDescent="0.25">
      <c r="A186" s="41">
        <v>42372</v>
      </c>
      <c r="B186" s="23">
        <v>46993</v>
      </c>
      <c r="C186" s="23" t="s">
        <v>27</v>
      </c>
      <c r="D186" s="23">
        <v>14.9</v>
      </c>
      <c r="E186" s="23" t="s">
        <v>55</v>
      </c>
      <c r="F186" s="46">
        <v>3250</v>
      </c>
      <c r="G186" s="23"/>
      <c r="H186" s="23"/>
      <c r="I186" s="23"/>
      <c r="J186" s="23">
        <v>0</v>
      </c>
      <c r="K186" s="23"/>
      <c r="L186" s="23"/>
      <c r="M186" s="23"/>
    </row>
    <row r="187" spans="1:13" x14ac:dyDescent="0.25">
      <c r="A187" s="41">
        <v>42372</v>
      </c>
      <c r="B187" s="23">
        <v>46994</v>
      </c>
      <c r="C187" s="23" t="s">
        <v>28</v>
      </c>
      <c r="D187" s="23">
        <v>13.3</v>
      </c>
      <c r="E187" s="23" t="s">
        <v>55</v>
      </c>
      <c r="F187" s="46">
        <v>3250</v>
      </c>
      <c r="G187" s="23"/>
      <c r="H187" s="23"/>
      <c r="I187" s="23"/>
      <c r="J187" s="23">
        <v>0</v>
      </c>
      <c r="K187" s="23"/>
      <c r="L187" s="23"/>
      <c r="M187" s="23"/>
    </row>
    <row r="188" spans="1:13" x14ac:dyDescent="0.25">
      <c r="A188" s="41">
        <v>42372</v>
      </c>
      <c r="B188" s="23">
        <v>46995</v>
      </c>
      <c r="C188" s="23" t="s">
        <v>30</v>
      </c>
      <c r="D188" s="23">
        <v>15.6</v>
      </c>
      <c r="E188" s="23" t="s">
        <v>55</v>
      </c>
      <c r="F188" s="46">
        <v>3250</v>
      </c>
      <c r="G188" s="23"/>
      <c r="H188" s="23"/>
      <c r="I188" s="23"/>
      <c r="J188" s="23">
        <v>0</v>
      </c>
      <c r="K188" s="23"/>
      <c r="L188" s="23"/>
      <c r="M188" s="23"/>
    </row>
    <row r="189" spans="1:13" x14ac:dyDescent="0.25">
      <c r="A189" s="41">
        <v>42372</v>
      </c>
      <c r="B189" s="23">
        <v>46996</v>
      </c>
      <c r="C189" s="23" t="s">
        <v>27</v>
      </c>
      <c r="D189" s="23">
        <v>14.9</v>
      </c>
      <c r="E189" s="23" t="s">
        <v>55</v>
      </c>
      <c r="F189" s="46">
        <v>3250</v>
      </c>
      <c r="G189" s="23"/>
      <c r="H189" s="23"/>
      <c r="I189" s="23"/>
      <c r="J189" s="23">
        <v>0</v>
      </c>
      <c r="K189" s="23"/>
      <c r="L189" s="23"/>
      <c r="M189" s="23"/>
    </row>
    <row r="190" spans="1:13" x14ac:dyDescent="0.25">
      <c r="A190" s="41">
        <v>42372</v>
      </c>
      <c r="B190" s="23">
        <v>46997</v>
      </c>
      <c r="C190" s="23" t="s">
        <v>28</v>
      </c>
      <c r="D190" s="23">
        <v>13.3</v>
      </c>
      <c r="E190" s="23" t="s">
        <v>55</v>
      </c>
      <c r="F190" s="46">
        <v>3250</v>
      </c>
      <c r="G190" s="23"/>
      <c r="H190" s="23"/>
      <c r="I190" s="23"/>
      <c r="J190" s="23">
        <v>0</v>
      </c>
      <c r="K190" s="23"/>
      <c r="L190" s="23"/>
      <c r="M190" s="23"/>
    </row>
    <row r="191" spans="1:13" x14ac:dyDescent="0.25">
      <c r="A191" s="41">
        <v>42372</v>
      </c>
      <c r="B191" s="23">
        <v>46998</v>
      </c>
      <c r="C191" s="23" t="s">
        <v>27</v>
      </c>
      <c r="D191" s="23">
        <v>14.9</v>
      </c>
      <c r="E191" s="23" t="s">
        <v>55</v>
      </c>
      <c r="F191" s="46">
        <v>3250</v>
      </c>
      <c r="G191" s="23"/>
      <c r="H191" s="23"/>
      <c r="I191" s="23"/>
      <c r="J191" s="23">
        <v>0</v>
      </c>
      <c r="K191" s="23"/>
      <c r="L191" s="23"/>
      <c r="M191" s="23"/>
    </row>
    <row r="192" spans="1:13" x14ac:dyDescent="0.25">
      <c r="A192" s="41">
        <v>42372</v>
      </c>
      <c r="B192" s="23">
        <v>46999</v>
      </c>
      <c r="C192" s="23" t="s">
        <v>30</v>
      </c>
      <c r="D192" s="23">
        <v>15.6</v>
      </c>
      <c r="E192" s="23" t="s">
        <v>55</v>
      </c>
      <c r="F192" s="46">
        <v>3250</v>
      </c>
      <c r="G192" s="23"/>
      <c r="H192" s="23"/>
      <c r="I192" s="23"/>
      <c r="J192" s="23">
        <v>0</v>
      </c>
      <c r="K192" s="23"/>
      <c r="L192" s="23"/>
      <c r="M192" s="23"/>
    </row>
    <row r="193" spans="1:13" x14ac:dyDescent="0.25">
      <c r="A193" s="41">
        <v>42372</v>
      </c>
      <c r="B193" s="23">
        <v>47000</v>
      </c>
      <c r="C193" s="23" t="s">
        <v>28</v>
      </c>
      <c r="D193" s="23">
        <v>13.3</v>
      </c>
      <c r="E193" s="23" t="s">
        <v>55</v>
      </c>
      <c r="F193" s="46">
        <v>3250</v>
      </c>
      <c r="G193" s="23"/>
      <c r="H193" s="23"/>
      <c r="I193" s="23"/>
      <c r="J193" s="23">
        <v>0</v>
      </c>
      <c r="K193" s="23"/>
      <c r="L193" s="23"/>
      <c r="M193" s="23"/>
    </row>
    <row r="194" spans="1:13" x14ac:dyDescent="0.25">
      <c r="A194" s="41">
        <v>42372</v>
      </c>
      <c r="B194" s="23">
        <v>47001</v>
      </c>
      <c r="C194" s="23" t="s">
        <v>27</v>
      </c>
      <c r="D194" s="23">
        <v>14.9</v>
      </c>
      <c r="E194" s="23" t="s">
        <v>55</v>
      </c>
      <c r="F194" s="46">
        <v>3250</v>
      </c>
      <c r="G194" s="23"/>
      <c r="H194" s="23"/>
      <c r="I194" s="23"/>
      <c r="J194" s="23">
        <v>0</v>
      </c>
      <c r="K194" s="23"/>
      <c r="L194" s="23"/>
      <c r="M194" s="23"/>
    </row>
    <row r="195" spans="1:13" x14ac:dyDescent="0.25">
      <c r="A195" s="41">
        <v>42372</v>
      </c>
      <c r="B195" s="23">
        <v>47002</v>
      </c>
      <c r="C195" s="23" t="s">
        <v>30</v>
      </c>
      <c r="D195" s="23">
        <v>15.6</v>
      </c>
      <c r="E195" s="23" t="s">
        <v>55</v>
      </c>
      <c r="F195" s="46">
        <v>3250</v>
      </c>
      <c r="G195" s="23"/>
      <c r="H195" s="23"/>
      <c r="I195" s="23"/>
      <c r="J195" s="23">
        <v>0</v>
      </c>
      <c r="K195" s="23"/>
      <c r="L195" s="23"/>
      <c r="M195" s="23"/>
    </row>
    <row r="196" spans="1:13" x14ac:dyDescent="0.25">
      <c r="A196" s="41">
        <v>42372</v>
      </c>
      <c r="B196" s="23">
        <v>47003</v>
      </c>
      <c r="C196" s="23" t="s">
        <v>28</v>
      </c>
      <c r="D196" s="23">
        <v>13.3</v>
      </c>
      <c r="E196" s="23" t="s">
        <v>55</v>
      </c>
      <c r="F196" s="46">
        <v>3250</v>
      </c>
      <c r="G196" s="23"/>
      <c r="H196" s="23"/>
      <c r="I196" s="23"/>
      <c r="J196" s="23">
        <v>0</v>
      </c>
      <c r="K196" s="23"/>
      <c r="L196" s="23"/>
      <c r="M196" s="23"/>
    </row>
    <row r="197" spans="1:13" x14ac:dyDescent="0.25">
      <c r="A197" s="41">
        <v>42372</v>
      </c>
      <c r="B197" s="23">
        <v>47004</v>
      </c>
      <c r="C197" s="23" t="s">
        <v>27</v>
      </c>
      <c r="D197" s="23">
        <v>14.9</v>
      </c>
      <c r="E197" s="23" t="s">
        <v>55</v>
      </c>
      <c r="F197" s="46">
        <v>3250</v>
      </c>
      <c r="G197" s="23"/>
      <c r="H197" s="23"/>
      <c r="I197" s="23"/>
      <c r="J197" s="23">
        <v>0</v>
      </c>
      <c r="K197" s="23"/>
      <c r="L197" s="23"/>
      <c r="M197" s="23"/>
    </row>
    <row r="198" spans="1:13" x14ac:dyDescent="0.25">
      <c r="A198" s="41">
        <v>42372</v>
      </c>
      <c r="B198" s="23">
        <v>47005</v>
      </c>
      <c r="C198" s="23" t="s">
        <v>30</v>
      </c>
      <c r="D198" s="23">
        <v>15.6</v>
      </c>
      <c r="E198" s="23" t="s">
        <v>55</v>
      </c>
      <c r="F198" s="46">
        <v>3250</v>
      </c>
      <c r="G198" s="23"/>
      <c r="H198" s="23"/>
      <c r="I198" s="23"/>
      <c r="J198" s="23">
        <v>0</v>
      </c>
      <c r="K198" s="23"/>
      <c r="L198" s="23"/>
      <c r="M198" s="23"/>
    </row>
    <row r="199" spans="1:13" x14ac:dyDescent="0.25">
      <c r="A199" s="41">
        <v>42372</v>
      </c>
      <c r="B199" s="23">
        <v>47006</v>
      </c>
      <c r="C199" s="23" t="s">
        <v>28</v>
      </c>
      <c r="D199" s="23">
        <v>13.3</v>
      </c>
      <c r="E199" s="23" t="s">
        <v>55</v>
      </c>
      <c r="F199" s="46">
        <v>3250</v>
      </c>
      <c r="G199" s="23"/>
      <c r="H199" s="23"/>
      <c r="I199" s="23"/>
      <c r="J199" s="23">
        <v>0</v>
      </c>
      <c r="K199" s="23"/>
      <c r="L199" s="23"/>
      <c r="M199" s="23"/>
    </row>
    <row r="200" spans="1:13" x14ac:dyDescent="0.25">
      <c r="A200" s="41">
        <v>42372</v>
      </c>
      <c r="B200" s="23">
        <v>47007</v>
      </c>
      <c r="C200" s="23" t="s">
        <v>27</v>
      </c>
      <c r="D200" s="23">
        <v>14.9</v>
      </c>
      <c r="E200" s="23" t="s">
        <v>55</v>
      </c>
      <c r="F200" s="46">
        <v>3250</v>
      </c>
      <c r="G200" s="23"/>
      <c r="H200" s="23"/>
      <c r="I200" s="23"/>
      <c r="J200" s="23">
        <v>0</v>
      </c>
      <c r="K200" s="23"/>
      <c r="L200" s="23"/>
      <c r="M200" s="23"/>
    </row>
    <row r="201" spans="1:13" x14ac:dyDescent="0.25">
      <c r="A201" s="41">
        <v>42372</v>
      </c>
      <c r="B201" s="23">
        <v>47008</v>
      </c>
      <c r="C201" s="23" t="s">
        <v>28</v>
      </c>
      <c r="D201" s="23">
        <v>13.3</v>
      </c>
      <c r="E201" s="23" t="s">
        <v>55</v>
      </c>
      <c r="F201" s="46">
        <v>3250</v>
      </c>
      <c r="G201" s="23"/>
      <c r="H201" s="23"/>
      <c r="I201" s="23"/>
      <c r="J201" s="23">
        <v>0</v>
      </c>
      <c r="K201" s="23"/>
      <c r="L201" s="23"/>
      <c r="M201" s="23"/>
    </row>
    <row r="202" spans="1:13" x14ac:dyDescent="0.25">
      <c r="A202" s="41">
        <v>42372</v>
      </c>
      <c r="B202" s="23">
        <v>47009</v>
      </c>
      <c r="C202" s="23" t="s">
        <v>30</v>
      </c>
      <c r="D202" s="23">
        <v>15.6</v>
      </c>
      <c r="E202" s="23" t="s">
        <v>55</v>
      </c>
      <c r="F202" s="46">
        <v>3250</v>
      </c>
      <c r="G202" s="23"/>
      <c r="H202" s="23"/>
      <c r="I202" s="23"/>
      <c r="J202" s="23">
        <v>0</v>
      </c>
      <c r="K202" s="23"/>
      <c r="L202" s="23"/>
      <c r="M202" s="23"/>
    </row>
    <row r="203" spans="1:13" x14ac:dyDescent="0.25">
      <c r="A203" s="41">
        <v>42372</v>
      </c>
      <c r="B203" s="23">
        <v>47010</v>
      </c>
      <c r="C203" s="23" t="s">
        <v>27</v>
      </c>
      <c r="D203" s="23">
        <v>14.9</v>
      </c>
      <c r="E203" s="23" t="s">
        <v>55</v>
      </c>
      <c r="F203" s="46">
        <v>3250</v>
      </c>
      <c r="G203" s="23"/>
      <c r="H203" s="23"/>
      <c r="I203" s="23"/>
      <c r="J203" s="23">
        <v>0</v>
      </c>
      <c r="K203" s="23"/>
      <c r="L203" s="23"/>
      <c r="M203" s="23"/>
    </row>
    <row r="204" spans="1:13" x14ac:dyDescent="0.25">
      <c r="A204" s="41">
        <v>42372</v>
      </c>
      <c r="B204" s="23">
        <v>47011</v>
      </c>
      <c r="C204" s="23" t="s">
        <v>28</v>
      </c>
      <c r="D204" s="23">
        <v>13.3</v>
      </c>
      <c r="E204" s="23" t="s">
        <v>55</v>
      </c>
      <c r="F204" s="46">
        <v>3250</v>
      </c>
      <c r="G204" s="23"/>
      <c r="H204" s="23"/>
      <c r="I204" s="23"/>
      <c r="J204" s="23">
        <v>0</v>
      </c>
      <c r="K204" s="23"/>
      <c r="L204" s="23"/>
      <c r="M204" s="23"/>
    </row>
    <row r="205" spans="1:13" x14ac:dyDescent="0.25">
      <c r="A205" s="41">
        <v>42372</v>
      </c>
      <c r="B205" s="23">
        <v>47012</v>
      </c>
      <c r="C205" s="23" t="s">
        <v>27</v>
      </c>
      <c r="D205" s="23">
        <v>14.9</v>
      </c>
      <c r="E205" s="23" t="s">
        <v>55</v>
      </c>
      <c r="F205" s="46">
        <v>3250</v>
      </c>
      <c r="G205" s="23"/>
      <c r="H205" s="23"/>
      <c r="I205" s="23"/>
      <c r="J205" s="23">
        <v>0</v>
      </c>
      <c r="K205" s="23"/>
      <c r="L205" s="23"/>
      <c r="M205" s="23"/>
    </row>
    <row r="206" spans="1:13" x14ac:dyDescent="0.25">
      <c r="A206" s="41">
        <v>42372</v>
      </c>
      <c r="B206" s="23">
        <v>47013</v>
      </c>
      <c r="C206" s="23" t="s">
        <v>28</v>
      </c>
      <c r="D206" s="23">
        <v>13.3</v>
      </c>
      <c r="E206" s="23" t="s">
        <v>55</v>
      </c>
      <c r="F206" s="46">
        <v>3250</v>
      </c>
      <c r="G206" s="23"/>
      <c r="H206" s="23"/>
      <c r="I206" s="23"/>
      <c r="J206" s="23">
        <v>0</v>
      </c>
      <c r="K206" s="23"/>
      <c r="L206" s="23"/>
      <c r="M206" s="23"/>
    </row>
    <row r="207" spans="1:13" x14ac:dyDescent="0.25">
      <c r="A207" s="41">
        <v>42372</v>
      </c>
      <c r="B207" s="23">
        <v>47014</v>
      </c>
      <c r="C207" s="23" t="s">
        <v>30</v>
      </c>
      <c r="D207" s="23">
        <v>15.6</v>
      </c>
      <c r="E207" s="23" t="s">
        <v>55</v>
      </c>
      <c r="F207" s="46">
        <v>3250</v>
      </c>
      <c r="G207" s="23"/>
      <c r="H207" s="23"/>
      <c r="I207" s="23"/>
      <c r="J207" s="23">
        <v>0</v>
      </c>
      <c r="K207" s="23"/>
      <c r="L207" s="23"/>
      <c r="M207" s="23"/>
    </row>
    <row r="208" spans="1:13" x14ac:dyDescent="0.25">
      <c r="A208" s="41">
        <v>42372</v>
      </c>
      <c r="B208" s="23">
        <v>47015</v>
      </c>
      <c r="C208" s="23" t="s">
        <v>27</v>
      </c>
      <c r="D208" s="23">
        <v>14.9</v>
      </c>
      <c r="E208" s="23" t="s">
        <v>55</v>
      </c>
      <c r="F208" s="46">
        <v>3250</v>
      </c>
      <c r="G208" s="23"/>
      <c r="H208" s="23"/>
      <c r="I208" s="23"/>
      <c r="J208" s="23">
        <v>0</v>
      </c>
      <c r="K208" s="23"/>
      <c r="L208" s="23"/>
      <c r="M208" s="23"/>
    </row>
    <row r="209" spans="1:13" x14ac:dyDescent="0.25">
      <c r="A209" s="41">
        <v>42372</v>
      </c>
      <c r="B209" s="23">
        <v>47016</v>
      </c>
      <c r="C209" s="23" t="s">
        <v>28</v>
      </c>
      <c r="D209" s="23">
        <v>13.3</v>
      </c>
      <c r="E209" s="23" t="s">
        <v>55</v>
      </c>
      <c r="F209" s="46">
        <v>3250</v>
      </c>
      <c r="G209" s="23"/>
      <c r="H209" s="23"/>
      <c r="I209" s="23"/>
      <c r="J209" s="23">
        <v>0</v>
      </c>
      <c r="K209" s="23"/>
      <c r="L209" s="23"/>
      <c r="M209" s="23"/>
    </row>
    <row r="210" spans="1:13" x14ac:dyDescent="0.25">
      <c r="A210" s="41">
        <v>42372</v>
      </c>
      <c r="B210" s="23">
        <v>47017</v>
      </c>
      <c r="C210" s="23" t="s">
        <v>30</v>
      </c>
      <c r="D210" s="23">
        <v>15.6</v>
      </c>
      <c r="E210" s="23" t="s">
        <v>55</v>
      </c>
      <c r="F210" s="46">
        <v>3250</v>
      </c>
      <c r="G210" s="23"/>
      <c r="H210" s="23"/>
      <c r="I210" s="23"/>
      <c r="J210" s="23">
        <v>0</v>
      </c>
      <c r="K210" s="23"/>
      <c r="L210" s="23"/>
      <c r="M210" s="23"/>
    </row>
    <row r="211" spans="1:13" x14ac:dyDescent="0.25">
      <c r="A211" s="41">
        <v>42372</v>
      </c>
      <c r="B211" s="23">
        <v>47018</v>
      </c>
      <c r="C211" s="23" t="s">
        <v>27</v>
      </c>
      <c r="D211" s="23">
        <v>14.9</v>
      </c>
      <c r="E211" s="23" t="s">
        <v>55</v>
      </c>
      <c r="F211" s="46">
        <v>3250</v>
      </c>
      <c r="G211" s="23"/>
      <c r="H211" s="23"/>
      <c r="I211" s="23"/>
      <c r="J211" s="23">
        <v>0</v>
      </c>
      <c r="K211" s="23"/>
      <c r="L211" s="23"/>
      <c r="M211" s="23"/>
    </row>
    <row r="212" spans="1:13" x14ac:dyDescent="0.25">
      <c r="A212" s="41">
        <v>42372</v>
      </c>
      <c r="B212" s="23">
        <v>47019</v>
      </c>
      <c r="C212" s="23" t="s">
        <v>28</v>
      </c>
      <c r="D212" s="23">
        <v>13.3</v>
      </c>
      <c r="E212" s="23" t="s">
        <v>55</v>
      </c>
      <c r="F212" s="46">
        <v>3250</v>
      </c>
      <c r="G212" s="23"/>
      <c r="H212" s="23"/>
      <c r="I212" s="23"/>
      <c r="J212" s="23">
        <v>0</v>
      </c>
      <c r="K212" s="23"/>
      <c r="L212" s="23"/>
      <c r="M212" s="23"/>
    </row>
    <row r="213" spans="1:13" x14ac:dyDescent="0.25">
      <c r="A213" s="41">
        <v>42372</v>
      </c>
      <c r="B213" s="23">
        <v>47020</v>
      </c>
      <c r="C213" s="23" t="s">
        <v>30</v>
      </c>
      <c r="D213" s="23">
        <v>15.6</v>
      </c>
      <c r="E213" s="23" t="s">
        <v>55</v>
      </c>
      <c r="F213" s="46">
        <v>3250</v>
      </c>
      <c r="G213" s="23"/>
      <c r="H213" s="23"/>
      <c r="I213" s="23"/>
      <c r="J213" s="23">
        <v>0</v>
      </c>
      <c r="K213" s="23"/>
      <c r="L213" s="23"/>
      <c r="M213" s="23"/>
    </row>
    <row r="214" spans="1:13" x14ac:dyDescent="0.25">
      <c r="A214" s="41">
        <v>42372</v>
      </c>
      <c r="B214" s="23">
        <v>47021</v>
      </c>
      <c r="C214" s="23" t="s">
        <v>27</v>
      </c>
      <c r="D214" s="23">
        <v>14.9</v>
      </c>
      <c r="E214" s="23" t="s">
        <v>55</v>
      </c>
      <c r="F214" s="46">
        <v>3250</v>
      </c>
      <c r="G214" s="23"/>
      <c r="H214" s="23"/>
      <c r="I214" s="23"/>
      <c r="J214" s="23">
        <v>0</v>
      </c>
      <c r="K214" s="23"/>
      <c r="L214" s="23"/>
      <c r="M214" s="23"/>
    </row>
    <row r="215" spans="1:13" x14ac:dyDescent="0.25">
      <c r="A215" s="41">
        <v>42372</v>
      </c>
      <c r="B215" s="23">
        <v>47022</v>
      </c>
      <c r="C215" s="23" t="s">
        <v>28</v>
      </c>
      <c r="D215" s="23">
        <v>13.3</v>
      </c>
      <c r="E215" s="23" t="s">
        <v>55</v>
      </c>
      <c r="F215" s="46">
        <v>3250</v>
      </c>
      <c r="G215" s="23"/>
      <c r="H215" s="23"/>
      <c r="I215" s="23"/>
      <c r="J215" s="23">
        <v>0</v>
      </c>
      <c r="K215" s="23"/>
      <c r="L215" s="23"/>
      <c r="M215" s="23"/>
    </row>
    <row r="216" spans="1:13" x14ac:dyDescent="0.25">
      <c r="A216" s="41">
        <v>42372</v>
      </c>
      <c r="B216" s="23">
        <v>47023</v>
      </c>
      <c r="C216" s="23" t="s">
        <v>30</v>
      </c>
      <c r="D216" s="23">
        <v>15.6</v>
      </c>
      <c r="E216" s="23" t="s">
        <v>55</v>
      </c>
      <c r="F216" s="46">
        <v>3250</v>
      </c>
      <c r="G216" s="23"/>
      <c r="H216" s="23"/>
      <c r="I216" s="23"/>
      <c r="J216" s="23">
        <v>0</v>
      </c>
      <c r="K216" s="23"/>
      <c r="L216" s="23"/>
      <c r="M216" s="23"/>
    </row>
    <row r="217" spans="1:13" x14ac:dyDescent="0.25">
      <c r="A217" s="41">
        <v>42372</v>
      </c>
      <c r="B217" s="23">
        <v>47024</v>
      </c>
      <c r="C217" s="23" t="s">
        <v>27</v>
      </c>
      <c r="D217" s="23">
        <v>14.9</v>
      </c>
      <c r="E217" s="23" t="s">
        <v>55</v>
      </c>
      <c r="F217" s="46">
        <v>3250</v>
      </c>
      <c r="G217" s="23"/>
      <c r="H217" s="23"/>
      <c r="I217" s="23"/>
      <c r="J217" s="23">
        <v>0</v>
      </c>
      <c r="K217" s="23"/>
      <c r="L217" s="23"/>
      <c r="M217" s="23"/>
    </row>
    <row r="218" spans="1:13" x14ac:dyDescent="0.25">
      <c r="A218" s="41">
        <v>42372</v>
      </c>
      <c r="B218" s="23">
        <v>47025</v>
      </c>
      <c r="C218" s="23" t="s">
        <v>28</v>
      </c>
      <c r="D218" s="23">
        <v>13.3</v>
      </c>
      <c r="E218" s="23" t="s">
        <v>55</v>
      </c>
      <c r="F218" s="46">
        <v>3250</v>
      </c>
      <c r="G218" s="23"/>
      <c r="H218" s="23"/>
      <c r="I218" s="23"/>
      <c r="J218" s="23">
        <v>0</v>
      </c>
      <c r="K218" s="23"/>
      <c r="L218" s="23"/>
      <c r="M218" s="23"/>
    </row>
    <row r="219" spans="1:13" x14ac:dyDescent="0.25">
      <c r="A219" s="41">
        <v>42372</v>
      </c>
      <c r="B219" s="23">
        <v>47026</v>
      </c>
      <c r="C219" s="23" t="s">
        <v>30</v>
      </c>
      <c r="D219" s="23">
        <v>15.6</v>
      </c>
      <c r="E219" s="23" t="s">
        <v>55</v>
      </c>
      <c r="F219" s="46">
        <v>3250</v>
      </c>
      <c r="G219" s="23"/>
      <c r="H219" s="23"/>
      <c r="I219" s="23"/>
      <c r="J219" s="23">
        <v>0</v>
      </c>
      <c r="K219" s="23"/>
      <c r="L219" s="23"/>
      <c r="M219" s="23"/>
    </row>
    <row r="220" spans="1:13" x14ac:dyDescent="0.25">
      <c r="A220" s="41">
        <v>42372</v>
      </c>
      <c r="B220" s="23">
        <v>47027</v>
      </c>
      <c r="C220" s="23" t="s">
        <v>27</v>
      </c>
      <c r="D220" s="23">
        <v>14.9</v>
      </c>
      <c r="E220" s="23" t="s">
        <v>55</v>
      </c>
      <c r="F220" s="46">
        <v>3250</v>
      </c>
      <c r="G220" s="23"/>
      <c r="H220" s="23"/>
      <c r="I220" s="23"/>
      <c r="J220" s="23">
        <v>0</v>
      </c>
      <c r="K220" s="23"/>
      <c r="L220" s="23"/>
      <c r="M220" s="23"/>
    </row>
    <row r="221" spans="1:13" x14ac:dyDescent="0.25">
      <c r="A221" s="41">
        <v>42372</v>
      </c>
      <c r="B221" s="23">
        <v>47028</v>
      </c>
      <c r="C221" s="23" t="s">
        <v>28</v>
      </c>
      <c r="D221" s="23">
        <v>13.3</v>
      </c>
      <c r="E221" s="23" t="s">
        <v>55</v>
      </c>
      <c r="F221" s="46">
        <v>3250</v>
      </c>
      <c r="G221" s="23"/>
      <c r="H221" s="23"/>
      <c r="I221" s="23"/>
      <c r="J221" s="23">
        <v>0</v>
      </c>
      <c r="K221" s="23"/>
      <c r="L221" s="23"/>
      <c r="M221" s="23"/>
    </row>
    <row r="222" spans="1:13" x14ac:dyDescent="0.25">
      <c r="A222" s="41">
        <v>42372</v>
      </c>
      <c r="B222" s="23">
        <v>47029</v>
      </c>
      <c r="C222" s="23" t="s">
        <v>30</v>
      </c>
      <c r="D222" s="23">
        <v>15.6</v>
      </c>
      <c r="E222" s="23" t="s">
        <v>55</v>
      </c>
      <c r="F222" s="46">
        <v>3250</v>
      </c>
      <c r="G222" s="23"/>
      <c r="H222" s="23"/>
      <c r="I222" s="23"/>
      <c r="J222" s="23">
        <v>0</v>
      </c>
      <c r="K222" s="23"/>
      <c r="L222" s="23"/>
      <c r="M222" s="23"/>
    </row>
    <row r="223" spans="1:13" x14ac:dyDescent="0.25">
      <c r="A223" s="41">
        <v>42372</v>
      </c>
      <c r="B223" s="23">
        <v>47030</v>
      </c>
      <c r="C223" s="23" t="s">
        <v>27</v>
      </c>
      <c r="D223" s="23">
        <v>14.9</v>
      </c>
      <c r="E223" s="23" t="s">
        <v>55</v>
      </c>
      <c r="F223" s="46">
        <v>3250</v>
      </c>
      <c r="G223" s="23"/>
      <c r="H223" s="23"/>
      <c r="I223" s="23"/>
      <c r="J223" s="23">
        <v>0</v>
      </c>
      <c r="K223" s="23"/>
      <c r="L223" s="23"/>
      <c r="M223" s="23"/>
    </row>
    <row r="224" spans="1:13" x14ac:dyDescent="0.25">
      <c r="A224" s="41">
        <v>42372</v>
      </c>
      <c r="B224" s="23">
        <v>47031</v>
      </c>
      <c r="C224" s="23" t="s">
        <v>28</v>
      </c>
      <c r="D224" s="23">
        <v>13.3</v>
      </c>
      <c r="E224" s="23" t="s">
        <v>55</v>
      </c>
      <c r="F224" s="46">
        <v>3250</v>
      </c>
      <c r="G224" s="23"/>
      <c r="H224" s="23"/>
      <c r="I224" s="23"/>
      <c r="J224" s="23">
        <v>0</v>
      </c>
      <c r="K224" s="23"/>
      <c r="L224" s="23"/>
      <c r="M224" s="23"/>
    </row>
    <row r="225" spans="1:13" ht="15.75" thickBot="1" x14ac:dyDescent="0.3">
      <c r="A225" s="43">
        <v>42372</v>
      </c>
      <c r="B225" s="42">
        <v>47032</v>
      </c>
      <c r="C225" s="42" t="s">
        <v>30</v>
      </c>
      <c r="D225" s="42">
        <v>15.6</v>
      </c>
      <c r="E225" s="23" t="s">
        <v>55</v>
      </c>
      <c r="F225" s="48">
        <v>3250</v>
      </c>
      <c r="G225" s="42"/>
      <c r="H225" s="42"/>
      <c r="I225" s="42"/>
      <c r="J225" s="42">
        <v>0</v>
      </c>
      <c r="K225" s="42"/>
      <c r="L225" s="42"/>
      <c r="M225" s="42"/>
    </row>
    <row r="226" spans="1:13" x14ac:dyDescent="0.25">
      <c r="A226" s="41">
        <v>42373</v>
      </c>
      <c r="B226" s="32">
        <v>47033</v>
      </c>
      <c r="C226" s="32" t="s">
        <v>30</v>
      </c>
      <c r="D226" s="32">
        <v>15.6</v>
      </c>
      <c r="E226" s="23" t="s">
        <v>55</v>
      </c>
      <c r="F226" s="47">
        <v>3250</v>
      </c>
      <c r="G226" s="32"/>
      <c r="H226" s="32"/>
      <c r="I226" s="32"/>
      <c r="J226" s="32">
        <v>0</v>
      </c>
      <c r="K226" s="32"/>
      <c r="L226" s="32"/>
      <c r="M226" s="32"/>
    </row>
    <row r="227" spans="1:13" x14ac:dyDescent="0.25">
      <c r="A227" s="41">
        <v>42373</v>
      </c>
      <c r="B227" s="23">
        <v>47034</v>
      </c>
      <c r="C227" s="23" t="s">
        <v>27</v>
      </c>
      <c r="D227" s="23">
        <v>14.9</v>
      </c>
      <c r="E227" s="23" t="s">
        <v>55</v>
      </c>
      <c r="F227" s="46">
        <v>3250</v>
      </c>
      <c r="G227" s="23"/>
      <c r="H227" s="23"/>
      <c r="I227" s="23"/>
      <c r="J227" s="23">
        <v>0</v>
      </c>
      <c r="K227" s="23"/>
      <c r="L227" s="23"/>
      <c r="M227" s="23"/>
    </row>
    <row r="228" spans="1:13" x14ac:dyDescent="0.25">
      <c r="A228" s="41">
        <v>42373</v>
      </c>
      <c r="B228" s="23">
        <v>47035</v>
      </c>
      <c r="C228" s="23" t="s">
        <v>28</v>
      </c>
      <c r="D228" s="23">
        <v>13.3</v>
      </c>
      <c r="E228" s="23" t="s">
        <v>55</v>
      </c>
      <c r="F228" s="46">
        <v>3250</v>
      </c>
      <c r="G228" s="23"/>
      <c r="H228" s="23"/>
      <c r="I228" s="23"/>
      <c r="J228" s="23">
        <v>0</v>
      </c>
      <c r="K228" s="23"/>
      <c r="L228" s="23"/>
      <c r="M228" s="23"/>
    </row>
    <row r="229" spans="1:13" x14ac:dyDescent="0.25">
      <c r="A229" s="41">
        <v>42373</v>
      </c>
      <c r="B229" s="23">
        <v>47036</v>
      </c>
      <c r="C229" s="23" t="s">
        <v>27</v>
      </c>
      <c r="D229" s="23">
        <v>14.9</v>
      </c>
      <c r="E229" s="23" t="s">
        <v>55</v>
      </c>
      <c r="F229" s="46">
        <v>3250</v>
      </c>
      <c r="G229" s="23"/>
      <c r="H229" s="23"/>
      <c r="I229" s="23"/>
      <c r="J229" s="23">
        <v>0</v>
      </c>
      <c r="K229" s="23"/>
      <c r="L229" s="23"/>
      <c r="M229" s="23"/>
    </row>
    <row r="230" spans="1:13" x14ac:dyDescent="0.25">
      <c r="A230" s="41">
        <v>42373</v>
      </c>
      <c r="B230" s="23">
        <v>47037</v>
      </c>
      <c r="C230" s="23" t="s">
        <v>30</v>
      </c>
      <c r="D230" s="23">
        <v>15.6</v>
      </c>
      <c r="E230" s="23" t="s">
        <v>55</v>
      </c>
      <c r="F230" s="46">
        <v>3250</v>
      </c>
      <c r="G230" s="23"/>
      <c r="H230" s="23"/>
      <c r="I230" s="23"/>
      <c r="J230" s="23">
        <v>0</v>
      </c>
      <c r="K230" s="23"/>
      <c r="L230" s="23"/>
      <c r="M230" s="23"/>
    </row>
    <row r="231" spans="1:13" x14ac:dyDescent="0.25">
      <c r="A231" s="41">
        <v>42373</v>
      </c>
      <c r="B231" s="23">
        <v>47038</v>
      </c>
      <c r="C231" s="23" t="s">
        <v>28</v>
      </c>
      <c r="D231" s="23">
        <v>13.3</v>
      </c>
      <c r="E231" s="23" t="s">
        <v>55</v>
      </c>
      <c r="F231" s="46">
        <v>3250</v>
      </c>
      <c r="G231" s="23"/>
      <c r="H231" s="23"/>
      <c r="I231" s="23"/>
      <c r="J231" s="23">
        <v>0</v>
      </c>
      <c r="K231" s="23"/>
      <c r="L231" s="23"/>
      <c r="M231" s="23"/>
    </row>
    <row r="232" spans="1:13" x14ac:dyDescent="0.25">
      <c r="A232" s="41">
        <v>42373</v>
      </c>
      <c r="B232" s="23">
        <v>47039</v>
      </c>
      <c r="C232" s="23" t="s">
        <v>27</v>
      </c>
      <c r="D232" s="23">
        <v>14.9</v>
      </c>
      <c r="E232" s="23" t="s">
        <v>55</v>
      </c>
      <c r="F232" s="46">
        <v>3250</v>
      </c>
      <c r="G232" s="23"/>
      <c r="H232" s="23"/>
      <c r="I232" s="23"/>
      <c r="J232" s="23">
        <v>0</v>
      </c>
      <c r="K232" s="23"/>
      <c r="L232" s="23"/>
      <c r="M232" s="23"/>
    </row>
    <row r="233" spans="1:13" x14ac:dyDescent="0.25">
      <c r="A233" s="41">
        <v>42373</v>
      </c>
      <c r="B233" s="23">
        <v>47040</v>
      </c>
      <c r="C233" s="23" t="s">
        <v>30</v>
      </c>
      <c r="D233" s="23">
        <v>15.6</v>
      </c>
      <c r="E233" s="23" t="s">
        <v>55</v>
      </c>
      <c r="F233" s="46">
        <v>3250</v>
      </c>
      <c r="G233" s="23"/>
      <c r="H233" s="23"/>
      <c r="I233" s="23"/>
      <c r="J233" s="23">
        <v>0</v>
      </c>
      <c r="K233" s="23"/>
      <c r="L233" s="23"/>
      <c r="M233" s="23"/>
    </row>
    <row r="234" spans="1:13" x14ac:dyDescent="0.25">
      <c r="A234" s="41">
        <v>42373</v>
      </c>
      <c r="B234" s="23">
        <v>47041</v>
      </c>
      <c r="C234" s="23" t="s">
        <v>28</v>
      </c>
      <c r="D234" s="23">
        <v>13.3</v>
      </c>
      <c r="E234" s="23" t="s">
        <v>55</v>
      </c>
      <c r="F234" s="46">
        <v>3250</v>
      </c>
      <c r="G234" s="23"/>
      <c r="H234" s="23"/>
      <c r="I234" s="23"/>
      <c r="J234" s="23">
        <v>0</v>
      </c>
      <c r="K234" s="23"/>
      <c r="L234" s="23"/>
      <c r="M234" s="23"/>
    </row>
    <row r="235" spans="1:13" x14ac:dyDescent="0.25">
      <c r="A235" s="41">
        <v>42373</v>
      </c>
      <c r="B235" s="23">
        <v>47042</v>
      </c>
      <c r="C235" s="23" t="s">
        <v>27</v>
      </c>
      <c r="D235" s="23">
        <v>14.9</v>
      </c>
      <c r="E235" s="23" t="s">
        <v>55</v>
      </c>
      <c r="F235" s="46">
        <v>3250</v>
      </c>
      <c r="G235" s="23"/>
      <c r="H235" s="23"/>
      <c r="I235" s="23"/>
      <c r="J235" s="23">
        <v>0</v>
      </c>
      <c r="K235" s="23"/>
      <c r="L235" s="23"/>
      <c r="M235" s="23"/>
    </row>
    <row r="236" spans="1:13" x14ac:dyDescent="0.25">
      <c r="A236" s="41">
        <v>42373</v>
      </c>
      <c r="B236" s="23">
        <v>47043</v>
      </c>
      <c r="C236" s="23" t="s">
        <v>30</v>
      </c>
      <c r="D236" s="23">
        <v>15.6</v>
      </c>
      <c r="E236" s="23" t="s">
        <v>55</v>
      </c>
      <c r="F236" s="46">
        <v>3250</v>
      </c>
      <c r="G236" s="23"/>
      <c r="H236" s="23"/>
      <c r="I236" s="23"/>
      <c r="J236" s="23">
        <v>0</v>
      </c>
      <c r="K236" s="23"/>
      <c r="L236" s="23"/>
      <c r="M236" s="23"/>
    </row>
    <row r="237" spans="1:13" x14ac:dyDescent="0.25">
      <c r="A237" s="41">
        <v>42373</v>
      </c>
      <c r="B237" s="23">
        <v>47044</v>
      </c>
      <c r="C237" s="23" t="s">
        <v>28</v>
      </c>
      <c r="D237" s="23">
        <v>13.3</v>
      </c>
      <c r="E237" s="23" t="s">
        <v>55</v>
      </c>
      <c r="F237" s="46">
        <v>3250</v>
      </c>
      <c r="G237" s="23"/>
      <c r="H237" s="23"/>
      <c r="I237" s="23"/>
      <c r="J237" s="23">
        <v>0</v>
      </c>
      <c r="K237" s="23"/>
      <c r="L237" s="23"/>
      <c r="M237" s="23"/>
    </row>
    <row r="238" spans="1:13" x14ac:dyDescent="0.25">
      <c r="A238" s="41">
        <v>42373</v>
      </c>
      <c r="B238" s="23">
        <v>47045</v>
      </c>
      <c r="C238" s="23" t="s">
        <v>27</v>
      </c>
      <c r="D238" s="23">
        <v>14.9</v>
      </c>
      <c r="E238" s="23" t="s">
        <v>55</v>
      </c>
      <c r="F238" s="46">
        <v>3250</v>
      </c>
      <c r="G238" s="23"/>
      <c r="H238" s="23"/>
      <c r="I238" s="23"/>
      <c r="J238" s="23">
        <v>0</v>
      </c>
      <c r="K238" s="23"/>
      <c r="L238" s="23"/>
      <c r="M238" s="23"/>
    </row>
    <row r="239" spans="1:13" x14ac:dyDescent="0.25">
      <c r="A239" s="41">
        <v>42373</v>
      </c>
      <c r="B239" s="23">
        <v>47046</v>
      </c>
      <c r="C239" s="23" t="s">
        <v>30</v>
      </c>
      <c r="D239" s="23">
        <v>15.6</v>
      </c>
      <c r="E239" s="23" t="s">
        <v>55</v>
      </c>
      <c r="F239" s="46">
        <v>3250</v>
      </c>
      <c r="G239" s="23"/>
      <c r="H239" s="23"/>
      <c r="I239" s="23"/>
      <c r="J239" s="23">
        <v>0</v>
      </c>
      <c r="K239" s="23"/>
      <c r="L239" s="23"/>
      <c r="M239" s="23"/>
    </row>
    <row r="240" spans="1:13" x14ac:dyDescent="0.25">
      <c r="A240" s="41">
        <v>42373</v>
      </c>
      <c r="B240" s="23">
        <v>47047</v>
      </c>
      <c r="C240" s="23" t="s">
        <v>28</v>
      </c>
      <c r="D240" s="23">
        <v>13.3</v>
      </c>
      <c r="E240" s="23" t="s">
        <v>55</v>
      </c>
      <c r="F240" s="46">
        <v>3250</v>
      </c>
      <c r="G240" s="23"/>
      <c r="H240" s="23"/>
      <c r="I240" s="23"/>
      <c r="J240" s="23">
        <v>0</v>
      </c>
      <c r="K240" s="23"/>
      <c r="L240" s="23"/>
      <c r="M240" s="23"/>
    </row>
    <row r="241" spans="1:13" x14ac:dyDescent="0.25">
      <c r="A241" s="41">
        <v>42373</v>
      </c>
      <c r="B241" s="23">
        <v>47048</v>
      </c>
      <c r="C241" s="23" t="s">
        <v>27</v>
      </c>
      <c r="D241" s="23">
        <v>14.9</v>
      </c>
      <c r="E241" s="23" t="s">
        <v>55</v>
      </c>
      <c r="F241" s="46">
        <v>3250</v>
      </c>
      <c r="G241" s="23"/>
      <c r="H241" s="23"/>
      <c r="I241" s="23"/>
      <c r="J241" s="23">
        <v>0</v>
      </c>
      <c r="K241" s="23"/>
      <c r="L241" s="23"/>
      <c r="M241" s="23"/>
    </row>
    <row r="242" spans="1:13" x14ac:dyDescent="0.25">
      <c r="A242" s="41">
        <v>42373</v>
      </c>
      <c r="B242" s="23">
        <v>47049</v>
      </c>
      <c r="C242" s="23" t="s">
        <v>30</v>
      </c>
      <c r="D242" s="23">
        <v>15.6</v>
      </c>
      <c r="E242" s="23" t="s">
        <v>55</v>
      </c>
      <c r="F242" s="46">
        <v>3250</v>
      </c>
      <c r="G242" s="23"/>
      <c r="H242" s="23"/>
      <c r="I242" s="23"/>
      <c r="J242" s="23">
        <v>0</v>
      </c>
      <c r="K242" s="23"/>
      <c r="L242" s="23"/>
      <c r="M242" s="23"/>
    </row>
    <row r="243" spans="1:13" x14ac:dyDescent="0.25">
      <c r="A243" s="41">
        <v>42373</v>
      </c>
      <c r="B243" s="23">
        <v>47050</v>
      </c>
      <c r="C243" s="23" t="s">
        <v>27</v>
      </c>
      <c r="D243" s="23">
        <v>14.9</v>
      </c>
      <c r="E243" s="23" t="s">
        <v>55</v>
      </c>
      <c r="F243" s="46">
        <v>3250</v>
      </c>
      <c r="G243" s="23"/>
      <c r="H243" s="23"/>
      <c r="I243" s="23"/>
      <c r="J243" s="23">
        <v>0</v>
      </c>
      <c r="K243" s="23"/>
      <c r="L243" s="23"/>
      <c r="M243" s="23"/>
    </row>
    <row r="244" spans="1:13" x14ac:dyDescent="0.25">
      <c r="A244" s="41">
        <v>42373</v>
      </c>
      <c r="B244" s="23">
        <v>47051</v>
      </c>
      <c r="C244" s="23" t="s">
        <v>28</v>
      </c>
      <c r="D244" s="23">
        <v>13.3</v>
      </c>
      <c r="E244" s="23" t="s">
        <v>55</v>
      </c>
      <c r="F244" s="46">
        <v>3250</v>
      </c>
      <c r="G244" s="23"/>
      <c r="H244" s="23"/>
      <c r="I244" s="23"/>
      <c r="J244" s="23">
        <v>0</v>
      </c>
      <c r="K244" s="23"/>
      <c r="L244" s="23"/>
      <c r="M244" s="23"/>
    </row>
    <row r="245" spans="1:13" x14ac:dyDescent="0.25">
      <c r="A245" s="41">
        <v>42373</v>
      </c>
      <c r="B245" s="23">
        <v>47052</v>
      </c>
      <c r="C245" s="23" t="s">
        <v>30</v>
      </c>
      <c r="D245" s="23">
        <v>15.6</v>
      </c>
      <c r="E245" s="23" t="s">
        <v>55</v>
      </c>
      <c r="F245" s="46">
        <v>3250</v>
      </c>
      <c r="G245" s="23"/>
      <c r="H245" s="23"/>
      <c r="I245" s="23"/>
      <c r="J245" s="23">
        <v>0</v>
      </c>
      <c r="K245" s="23"/>
      <c r="L245" s="23"/>
      <c r="M245" s="23"/>
    </row>
    <row r="246" spans="1:13" x14ac:dyDescent="0.25">
      <c r="A246" s="41">
        <v>42373</v>
      </c>
      <c r="B246" s="23">
        <v>47053</v>
      </c>
      <c r="C246" s="23" t="s">
        <v>27</v>
      </c>
      <c r="D246" s="23">
        <v>14.9</v>
      </c>
      <c r="E246" s="23" t="s">
        <v>55</v>
      </c>
      <c r="F246" s="46">
        <v>3250</v>
      </c>
      <c r="G246" s="23"/>
      <c r="H246" s="23"/>
      <c r="I246" s="23"/>
      <c r="J246" s="23">
        <v>0</v>
      </c>
      <c r="K246" s="23"/>
      <c r="L246" s="23"/>
      <c r="M246" s="23"/>
    </row>
    <row r="247" spans="1:13" x14ac:dyDescent="0.25">
      <c r="A247" s="41">
        <v>42373</v>
      </c>
      <c r="B247" s="23">
        <v>47054</v>
      </c>
      <c r="C247" s="23" t="s">
        <v>28</v>
      </c>
      <c r="D247" s="23">
        <v>13.3</v>
      </c>
      <c r="E247" s="23" t="s">
        <v>55</v>
      </c>
      <c r="F247" s="46">
        <v>3250</v>
      </c>
      <c r="G247" s="23"/>
      <c r="H247" s="23"/>
      <c r="I247" s="23"/>
      <c r="J247" s="23">
        <v>0</v>
      </c>
      <c r="K247" s="23"/>
      <c r="L247" s="23"/>
      <c r="M247" s="23"/>
    </row>
    <row r="248" spans="1:13" x14ac:dyDescent="0.25">
      <c r="A248" s="41">
        <v>42373</v>
      </c>
      <c r="B248" s="23">
        <v>47055</v>
      </c>
      <c r="C248" s="23" t="s">
        <v>27</v>
      </c>
      <c r="D248" s="23">
        <v>14.9</v>
      </c>
      <c r="E248" s="23" t="s">
        <v>55</v>
      </c>
      <c r="F248" s="46">
        <v>3250</v>
      </c>
      <c r="G248" s="23"/>
      <c r="H248" s="23"/>
      <c r="I248" s="23"/>
      <c r="J248" s="23">
        <v>0</v>
      </c>
      <c r="K248" s="23"/>
      <c r="L248" s="23"/>
      <c r="M248" s="23"/>
    </row>
    <row r="249" spans="1:13" x14ac:dyDescent="0.25">
      <c r="A249" s="41">
        <v>42373</v>
      </c>
      <c r="B249" s="23">
        <v>47056</v>
      </c>
      <c r="C249" s="23" t="s">
        <v>30</v>
      </c>
      <c r="D249" s="23">
        <v>15.6</v>
      </c>
      <c r="E249" s="23" t="s">
        <v>55</v>
      </c>
      <c r="F249" s="46">
        <v>3250</v>
      </c>
      <c r="G249" s="23"/>
      <c r="H249" s="23"/>
      <c r="I249" s="23"/>
      <c r="J249" s="23">
        <v>0</v>
      </c>
      <c r="K249" s="23"/>
      <c r="L249" s="23"/>
      <c r="M249" s="23"/>
    </row>
    <row r="250" spans="1:13" x14ac:dyDescent="0.25">
      <c r="A250" s="41">
        <v>42373</v>
      </c>
      <c r="B250" s="23">
        <v>47057</v>
      </c>
      <c r="C250" s="23" t="s">
        <v>29</v>
      </c>
      <c r="D250" s="23">
        <v>13</v>
      </c>
      <c r="E250" s="23" t="s">
        <v>55</v>
      </c>
      <c r="F250" s="46">
        <v>3250</v>
      </c>
      <c r="G250" s="23"/>
      <c r="H250" s="23"/>
      <c r="I250" s="23"/>
      <c r="J250" s="23">
        <v>0</v>
      </c>
      <c r="K250" s="23"/>
      <c r="L250" s="23"/>
      <c r="M250" s="23"/>
    </row>
    <row r="251" spans="1:13" x14ac:dyDescent="0.25">
      <c r="A251" s="41">
        <v>42373</v>
      </c>
      <c r="B251" s="23">
        <v>47058</v>
      </c>
      <c r="C251" s="23" t="s">
        <v>28</v>
      </c>
      <c r="D251" s="23">
        <v>13.3</v>
      </c>
      <c r="E251" s="23" t="s">
        <v>55</v>
      </c>
      <c r="F251" s="46">
        <v>3250</v>
      </c>
      <c r="G251" s="23"/>
      <c r="H251" s="23"/>
      <c r="I251" s="23"/>
      <c r="J251" s="23">
        <v>0</v>
      </c>
      <c r="K251" s="23"/>
      <c r="L251" s="23"/>
      <c r="M251" s="23"/>
    </row>
    <row r="252" spans="1:13" x14ac:dyDescent="0.25">
      <c r="A252" s="41">
        <v>42373</v>
      </c>
      <c r="B252" s="23">
        <v>47059</v>
      </c>
      <c r="C252" s="23" t="s">
        <v>27</v>
      </c>
      <c r="D252" s="23">
        <v>14.9</v>
      </c>
      <c r="E252" s="23" t="s">
        <v>55</v>
      </c>
      <c r="F252" s="46">
        <v>3250</v>
      </c>
      <c r="G252" s="23"/>
      <c r="H252" s="23"/>
      <c r="I252" s="23"/>
      <c r="J252" s="23">
        <v>0</v>
      </c>
      <c r="K252" s="23"/>
      <c r="L252" s="23"/>
      <c r="M252" s="23"/>
    </row>
    <row r="253" spans="1:13" x14ac:dyDescent="0.25">
      <c r="A253" s="41">
        <v>42373</v>
      </c>
      <c r="B253" s="23">
        <v>47060</v>
      </c>
      <c r="C253" s="23" t="s">
        <v>29</v>
      </c>
      <c r="D253" s="23">
        <v>13</v>
      </c>
      <c r="E253" s="23" t="s">
        <v>55</v>
      </c>
      <c r="F253" s="46">
        <v>3250</v>
      </c>
      <c r="G253" s="23"/>
      <c r="H253" s="23"/>
      <c r="I253" s="23"/>
      <c r="J253" s="23">
        <v>0</v>
      </c>
      <c r="K253" s="23"/>
      <c r="L253" s="23"/>
      <c r="M253" s="23"/>
    </row>
    <row r="254" spans="1:13" x14ac:dyDescent="0.25">
      <c r="A254" s="41">
        <v>42373</v>
      </c>
      <c r="B254" s="23">
        <v>47061</v>
      </c>
      <c r="C254" s="23" t="s">
        <v>30</v>
      </c>
      <c r="D254" s="23">
        <v>15.6</v>
      </c>
      <c r="E254" s="23" t="s">
        <v>55</v>
      </c>
      <c r="F254" s="46">
        <v>3250</v>
      </c>
      <c r="G254" s="23"/>
      <c r="H254" s="23"/>
      <c r="I254" s="23"/>
      <c r="J254" s="23">
        <v>0</v>
      </c>
      <c r="K254" s="23"/>
      <c r="L254" s="23"/>
      <c r="M254" s="23"/>
    </row>
    <row r="255" spans="1:13" x14ac:dyDescent="0.25">
      <c r="A255" s="41">
        <v>42373</v>
      </c>
      <c r="B255" s="23">
        <v>47062</v>
      </c>
      <c r="C255" s="23" t="s">
        <v>28</v>
      </c>
      <c r="D255" s="23">
        <v>13.3</v>
      </c>
      <c r="E255" s="23" t="s">
        <v>55</v>
      </c>
      <c r="F255" s="46">
        <v>3250</v>
      </c>
      <c r="G255" s="23"/>
      <c r="H255" s="23"/>
      <c r="I255" s="23"/>
      <c r="J255" s="23">
        <v>0</v>
      </c>
      <c r="K255" s="23"/>
      <c r="L255" s="23"/>
      <c r="M255" s="23"/>
    </row>
    <row r="256" spans="1:13" x14ac:dyDescent="0.25">
      <c r="A256" s="41">
        <v>42373</v>
      </c>
      <c r="B256" s="23">
        <v>47063</v>
      </c>
      <c r="C256" s="23" t="s">
        <v>27</v>
      </c>
      <c r="D256" s="23">
        <v>14.9</v>
      </c>
      <c r="E256" s="23" t="s">
        <v>55</v>
      </c>
      <c r="F256" s="46">
        <v>3250</v>
      </c>
      <c r="G256" s="23"/>
      <c r="H256" s="23"/>
      <c r="I256" s="23"/>
      <c r="J256" s="23">
        <v>0</v>
      </c>
      <c r="K256" s="23"/>
      <c r="L256" s="23"/>
      <c r="M256" s="23"/>
    </row>
    <row r="257" spans="1:13" x14ac:dyDescent="0.25">
      <c r="A257" s="41">
        <v>42373</v>
      </c>
      <c r="B257" s="23">
        <v>47064</v>
      </c>
      <c r="C257" s="23" t="s">
        <v>30</v>
      </c>
      <c r="D257" s="23">
        <v>15.6</v>
      </c>
      <c r="E257" s="23" t="s">
        <v>55</v>
      </c>
      <c r="F257" s="46">
        <v>3250</v>
      </c>
      <c r="G257" s="23"/>
      <c r="H257" s="23"/>
      <c r="I257" s="23"/>
      <c r="J257" s="23">
        <v>0</v>
      </c>
      <c r="K257" s="23"/>
      <c r="L257" s="23"/>
      <c r="M257" s="23"/>
    </row>
    <row r="258" spans="1:13" x14ac:dyDescent="0.25">
      <c r="A258" s="41">
        <v>42373</v>
      </c>
      <c r="B258" s="23">
        <v>47065</v>
      </c>
      <c r="C258" s="23" t="s">
        <v>29</v>
      </c>
      <c r="D258" s="23">
        <v>13</v>
      </c>
      <c r="E258" s="23" t="s">
        <v>55</v>
      </c>
      <c r="F258" s="46">
        <v>3250</v>
      </c>
      <c r="G258" s="23"/>
      <c r="H258" s="23"/>
      <c r="I258" s="23"/>
      <c r="J258" s="23">
        <v>0</v>
      </c>
      <c r="K258" s="23"/>
      <c r="L258" s="23"/>
      <c r="M258" s="23"/>
    </row>
    <row r="259" spans="1:13" x14ac:dyDescent="0.25">
      <c r="A259" s="41">
        <v>42373</v>
      </c>
      <c r="B259" s="23">
        <v>47066</v>
      </c>
      <c r="C259" s="23" t="s">
        <v>28</v>
      </c>
      <c r="D259" s="23">
        <v>13.3</v>
      </c>
      <c r="E259" s="23" t="s">
        <v>55</v>
      </c>
      <c r="F259" s="46">
        <v>3250</v>
      </c>
      <c r="G259" s="23"/>
      <c r="H259" s="23"/>
      <c r="I259" s="23"/>
      <c r="J259" s="23">
        <v>0</v>
      </c>
      <c r="K259" s="23"/>
      <c r="L259" s="23"/>
      <c r="M259" s="23"/>
    </row>
    <row r="260" spans="1:13" x14ac:dyDescent="0.25">
      <c r="A260" s="41">
        <v>42373</v>
      </c>
      <c r="B260" s="23">
        <v>47067</v>
      </c>
      <c r="C260" s="23" t="s">
        <v>27</v>
      </c>
      <c r="D260" s="23">
        <v>14.9</v>
      </c>
      <c r="E260" s="23" t="s">
        <v>55</v>
      </c>
      <c r="F260" s="46">
        <v>3250</v>
      </c>
      <c r="G260" s="23"/>
      <c r="H260" s="23"/>
      <c r="I260" s="23"/>
      <c r="J260" s="23">
        <v>0</v>
      </c>
      <c r="K260" s="23"/>
      <c r="L260" s="23"/>
      <c r="M260" s="23"/>
    </row>
    <row r="261" spans="1:13" x14ac:dyDescent="0.25">
      <c r="A261" s="41">
        <v>42373</v>
      </c>
      <c r="B261" s="23">
        <v>47068</v>
      </c>
      <c r="C261" s="23" t="s">
        <v>30</v>
      </c>
      <c r="D261" s="23">
        <v>15.6</v>
      </c>
      <c r="E261" s="23" t="s">
        <v>55</v>
      </c>
      <c r="F261" s="46">
        <v>3250</v>
      </c>
      <c r="G261" s="23"/>
      <c r="H261" s="23"/>
      <c r="I261" s="23"/>
      <c r="J261" s="23">
        <v>0</v>
      </c>
      <c r="K261" s="23"/>
      <c r="L261" s="23"/>
      <c r="M261" s="23"/>
    </row>
    <row r="262" spans="1:13" x14ac:dyDescent="0.25">
      <c r="A262" s="41">
        <v>42373</v>
      </c>
      <c r="B262" s="23">
        <v>47069</v>
      </c>
      <c r="C262" s="23" t="s">
        <v>28</v>
      </c>
      <c r="D262" s="23">
        <v>13.3</v>
      </c>
      <c r="E262" s="23" t="s">
        <v>55</v>
      </c>
      <c r="F262" s="46">
        <v>3250</v>
      </c>
      <c r="G262" s="23"/>
      <c r="H262" s="23"/>
      <c r="I262" s="23"/>
      <c r="J262" s="23">
        <v>0</v>
      </c>
      <c r="K262" s="23"/>
      <c r="L262" s="23"/>
      <c r="M262" s="23"/>
    </row>
    <row r="263" spans="1:13" x14ac:dyDescent="0.25">
      <c r="A263" s="41">
        <v>42373</v>
      </c>
      <c r="B263" s="23">
        <v>47070</v>
      </c>
      <c r="C263" s="23" t="s">
        <v>27</v>
      </c>
      <c r="D263" s="23">
        <v>14.9</v>
      </c>
      <c r="E263" s="23" t="s">
        <v>55</v>
      </c>
      <c r="F263" s="46">
        <v>3250</v>
      </c>
      <c r="G263" s="23"/>
      <c r="H263" s="23"/>
      <c r="I263" s="23"/>
      <c r="J263" s="23">
        <v>0</v>
      </c>
      <c r="K263" s="23"/>
      <c r="L263" s="23"/>
      <c r="M263" s="23"/>
    </row>
    <row r="264" spans="1:13" x14ac:dyDescent="0.25">
      <c r="A264" s="41">
        <v>42373</v>
      </c>
      <c r="B264" s="23">
        <v>47071</v>
      </c>
      <c r="C264" s="23" t="s">
        <v>30</v>
      </c>
      <c r="D264" s="23">
        <v>15.6</v>
      </c>
      <c r="E264" s="23" t="s">
        <v>55</v>
      </c>
      <c r="F264" s="46">
        <v>3250</v>
      </c>
      <c r="G264" s="23"/>
      <c r="H264" s="23"/>
      <c r="I264" s="23"/>
      <c r="J264" s="23">
        <v>0</v>
      </c>
      <c r="K264" s="23"/>
      <c r="L264" s="23"/>
      <c r="M264" s="23"/>
    </row>
    <row r="265" spans="1:13" x14ac:dyDescent="0.25">
      <c r="A265" s="41">
        <v>42373</v>
      </c>
      <c r="B265" s="23">
        <v>47072</v>
      </c>
      <c r="C265" s="23" t="s">
        <v>28</v>
      </c>
      <c r="D265" s="23">
        <v>13.3</v>
      </c>
      <c r="E265" s="23" t="s">
        <v>55</v>
      </c>
      <c r="F265" s="46">
        <v>3250</v>
      </c>
      <c r="G265" s="23"/>
      <c r="H265" s="23"/>
      <c r="I265" s="23"/>
      <c r="J265" s="23">
        <v>0</v>
      </c>
      <c r="K265" s="23"/>
      <c r="L265" s="23"/>
      <c r="M265" s="23"/>
    </row>
    <row r="266" spans="1:13" x14ac:dyDescent="0.25">
      <c r="A266" s="41">
        <v>42373</v>
      </c>
      <c r="B266" s="23">
        <v>47073</v>
      </c>
      <c r="C266" s="23" t="s">
        <v>27</v>
      </c>
      <c r="D266" s="23">
        <v>14.9</v>
      </c>
      <c r="E266" s="23" t="s">
        <v>55</v>
      </c>
      <c r="F266" s="46">
        <v>3250</v>
      </c>
      <c r="G266" s="23"/>
      <c r="H266" s="23"/>
      <c r="I266" s="23"/>
      <c r="J266" s="23">
        <v>0</v>
      </c>
      <c r="K266" s="23"/>
      <c r="L266" s="23"/>
      <c r="M266" s="23"/>
    </row>
    <row r="267" spans="1:13" x14ac:dyDescent="0.25">
      <c r="A267" s="41">
        <v>42373</v>
      </c>
      <c r="B267" s="23">
        <v>47074</v>
      </c>
      <c r="C267" s="23" t="s">
        <v>30</v>
      </c>
      <c r="D267" s="23">
        <v>15.6</v>
      </c>
      <c r="E267" s="23" t="s">
        <v>55</v>
      </c>
      <c r="F267" s="46">
        <v>3250</v>
      </c>
      <c r="G267" s="23"/>
      <c r="H267" s="23"/>
      <c r="I267" s="23"/>
      <c r="J267" s="23">
        <v>0</v>
      </c>
      <c r="K267" s="23"/>
      <c r="L267" s="23"/>
      <c r="M267" s="23"/>
    </row>
    <row r="268" spans="1:13" x14ac:dyDescent="0.25">
      <c r="A268" s="41">
        <v>42373</v>
      </c>
      <c r="B268" s="23">
        <v>47075</v>
      </c>
      <c r="C268" s="23" t="s">
        <v>28</v>
      </c>
      <c r="D268" s="23">
        <v>13.3</v>
      </c>
      <c r="E268" s="23" t="s">
        <v>55</v>
      </c>
      <c r="F268" s="46">
        <v>3250</v>
      </c>
      <c r="G268" s="23"/>
      <c r="H268" s="23"/>
      <c r="I268" s="23"/>
      <c r="J268" s="23">
        <v>0</v>
      </c>
      <c r="K268" s="23"/>
      <c r="L268" s="23"/>
      <c r="M268" s="23"/>
    </row>
    <row r="269" spans="1:13" x14ac:dyDescent="0.25">
      <c r="A269" s="41">
        <v>42373</v>
      </c>
      <c r="B269" s="23">
        <v>47076</v>
      </c>
      <c r="C269" s="23" t="s">
        <v>27</v>
      </c>
      <c r="D269" s="23">
        <v>14.9</v>
      </c>
      <c r="E269" s="23" t="s">
        <v>55</v>
      </c>
      <c r="F269" s="46">
        <v>3250</v>
      </c>
      <c r="G269" s="23"/>
      <c r="H269" s="23"/>
      <c r="I269" s="23"/>
      <c r="J269" s="23">
        <v>0</v>
      </c>
      <c r="K269" s="23"/>
      <c r="L269" s="23"/>
      <c r="M269" s="23"/>
    </row>
    <row r="270" spans="1:13" x14ac:dyDescent="0.25">
      <c r="A270" s="41">
        <v>42373</v>
      </c>
      <c r="B270" s="23">
        <v>47077</v>
      </c>
      <c r="C270" s="23" t="s">
        <v>29</v>
      </c>
      <c r="D270" s="23">
        <v>13</v>
      </c>
      <c r="E270" s="23" t="s">
        <v>55</v>
      </c>
      <c r="F270" s="46">
        <v>3250</v>
      </c>
      <c r="G270" s="23"/>
      <c r="H270" s="23"/>
      <c r="I270" s="23"/>
      <c r="J270" s="23">
        <v>0</v>
      </c>
      <c r="K270" s="23"/>
      <c r="L270" s="23"/>
      <c r="M270" s="23"/>
    </row>
    <row r="271" spans="1:13" x14ac:dyDescent="0.25">
      <c r="A271" s="41">
        <v>42373</v>
      </c>
      <c r="B271" s="23">
        <v>47078</v>
      </c>
      <c r="C271" s="23" t="s">
        <v>30</v>
      </c>
      <c r="D271" s="23">
        <v>15.6</v>
      </c>
      <c r="E271" s="23" t="s">
        <v>55</v>
      </c>
      <c r="F271" s="46">
        <v>3250</v>
      </c>
      <c r="G271" s="23"/>
      <c r="H271" s="23"/>
      <c r="I271" s="23"/>
      <c r="J271" s="23">
        <v>0</v>
      </c>
      <c r="K271" s="23"/>
      <c r="L271" s="23"/>
      <c r="M271" s="23"/>
    </row>
    <row r="272" spans="1:13" x14ac:dyDescent="0.25">
      <c r="A272" s="41">
        <v>42373</v>
      </c>
      <c r="B272" s="23">
        <v>47079</v>
      </c>
      <c r="C272" s="23" t="s">
        <v>28</v>
      </c>
      <c r="D272" s="23">
        <v>13.3</v>
      </c>
      <c r="E272" s="23" t="s">
        <v>55</v>
      </c>
      <c r="F272" s="46">
        <v>3250</v>
      </c>
      <c r="G272" s="23"/>
      <c r="H272" s="23"/>
      <c r="I272" s="23"/>
      <c r="J272" s="23">
        <v>0</v>
      </c>
      <c r="K272" s="23"/>
      <c r="L272" s="23"/>
      <c r="M272" s="23"/>
    </row>
    <row r="273" spans="1:13" x14ac:dyDescent="0.25">
      <c r="A273" s="41">
        <v>42373</v>
      </c>
      <c r="B273" s="23">
        <v>47080</v>
      </c>
      <c r="C273" s="23" t="s">
        <v>27</v>
      </c>
      <c r="D273" s="23">
        <v>14.9</v>
      </c>
      <c r="E273" s="23" t="s">
        <v>55</v>
      </c>
      <c r="F273" s="46">
        <v>3250</v>
      </c>
      <c r="G273" s="23"/>
      <c r="H273" s="23"/>
      <c r="I273" s="23"/>
      <c r="J273" s="23">
        <v>0</v>
      </c>
      <c r="K273" s="23"/>
      <c r="L273" s="23"/>
      <c r="M273" s="23"/>
    </row>
    <row r="274" spans="1:13" x14ac:dyDescent="0.25">
      <c r="A274" s="41">
        <v>42373</v>
      </c>
      <c r="B274" s="23">
        <v>47081</v>
      </c>
      <c r="C274" s="23" t="s">
        <v>30</v>
      </c>
      <c r="D274" s="23">
        <v>15.6</v>
      </c>
      <c r="E274" s="23" t="s">
        <v>55</v>
      </c>
      <c r="F274" s="46">
        <v>3250</v>
      </c>
      <c r="G274" s="23"/>
      <c r="H274" s="23"/>
      <c r="I274" s="23"/>
      <c r="J274" s="23">
        <v>0</v>
      </c>
      <c r="K274" s="23"/>
      <c r="L274" s="23"/>
      <c r="M274" s="23"/>
    </row>
    <row r="275" spans="1:13" x14ac:dyDescent="0.25">
      <c r="A275" s="41">
        <v>42373</v>
      </c>
      <c r="B275" s="23">
        <v>47082</v>
      </c>
      <c r="C275" s="23" t="s">
        <v>28</v>
      </c>
      <c r="D275" s="23">
        <v>13.3</v>
      </c>
      <c r="E275" s="23" t="s">
        <v>55</v>
      </c>
      <c r="F275" s="46">
        <v>3250</v>
      </c>
      <c r="G275" s="23"/>
      <c r="H275" s="23"/>
      <c r="I275" s="23"/>
      <c r="J275" s="23">
        <v>0</v>
      </c>
      <c r="K275" s="23"/>
      <c r="L275" s="23"/>
      <c r="M275" s="23"/>
    </row>
    <row r="276" spans="1:13" x14ac:dyDescent="0.25">
      <c r="A276" s="41">
        <v>42373</v>
      </c>
      <c r="B276" s="23">
        <v>47083</v>
      </c>
      <c r="C276" s="23" t="s">
        <v>27</v>
      </c>
      <c r="D276" s="23">
        <v>14.9</v>
      </c>
      <c r="E276" s="23" t="s">
        <v>55</v>
      </c>
      <c r="F276" s="46">
        <v>3250</v>
      </c>
      <c r="G276" s="23"/>
      <c r="H276" s="23"/>
      <c r="I276" s="23"/>
      <c r="J276" s="23">
        <v>0</v>
      </c>
      <c r="K276" s="23"/>
      <c r="L276" s="23"/>
      <c r="M276" s="23"/>
    </row>
    <row r="277" spans="1:13" x14ac:dyDescent="0.25">
      <c r="A277" s="41">
        <v>42373</v>
      </c>
      <c r="B277" s="23">
        <v>47084</v>
      </c>
      <c r="C277" s="23" t="s">
        <v>57</v>
      </c>
      <c r="D277" s="23">
        <v>14.9</v>
      </c>
      <c r="E277" s="23" t="s">
        <v>55</v>
      </c>
      <c r="F277" s="46">
        <v>3250</v>
      </c>
      <c r="G277" s="23"/>
      <c r="H277" s="23"/>
      <c r="I277" s="23"/>
      <c r="J277" s="23">
        <v>0</v>
      </c>
      <c r="K277" s="23"/>
      <c r="L277" s="23"/>
      <c r="M277" s="23"/>
    </row>
    <row r="278" spans="1:13" x14ac:dyDescent="0.25">
      <c r="A278" s="41">
        <v>42373</v>
      </c>
      <c r="B278" s="23">
        <v>47085</v>
      </c>
      <c r="C278" s="23" t="s">
        <v>30</v>
      </c>
      <c r="D278" s="23">
        <v>15.6</v>
      </c>
      <c r="E278" s="23" t="s">
        <v>55</v>
      </c>
      <c r="F278" s="46">
        <v>3250</v>
      </c>
      <c r="G278" s="23"/>
      <c r="H278" s="23"/>
      <c r="I278" s="23"/>
      <c r="J278" s="23">
        <v>0</v>
      </c>
      <c r="K278" s="23"/>
      <c r="L278" s="23"/>
      <c r="M278" s="23"/>
    </row>
    <row r="279" spans="1:13" x14ac:dyDescent="0.25">
      <c r="A279" s="41">
        <v>42373</v>
      </c>
      <c r="B279" s="23">
        <v>47086</v>
      </c>
      <c r="C279" s="23" t="s">
        <v>28</v>
      </c>
      <c r="D279" s="23">
        <v>13.3</v>
      </c>
      <c r="E279" s="23" t="s">
        <v>55</v>
      </c>
      <c r="F279" s="46">
        <v>3250</v>
      </c>
      <c r="G279" s="23"/>
      <c r="H279" s="23"/>
      <c r="I279" s="23"/>
      <c r="J279" s="23">
        <v>0</v>
      </c>
      <c r="K279" s="23"/>
      <c r="L279" s="23"/>
      <c r="M279" s="23"/>
    </row>
    <row r="280" spans="1:13" x14ac:dyDescent="0.25">
      <c r="A280" s="41">
        <v>42373</v>
      </c>
      <c r="B280" s="23">
        <v>47087</v>
      </c>
      <c r="C280" s="23" t="s">
        <v>27</v>
      </c>
      <c r="D280" s="23">
        <v>14.9</v>
      </c>
      <c r="E280" s="23" t="s">
        <v>55</v>
      </c>
      <c r="F280" s="46">
        <v>3250</v>
      </c>
      <c r="G280" s="23"/>
      <c r="H280" s="23"/>
      <c r="I280" s="23"/>
      <c r="J280" s="23">
        <v>0</v>
      </c>
      <c r="K280" s="23"/>
      <c r="L280" s="23"/>
      <c r="M280" s="23"/>
    </row>
    <row r="281" spans="1:13" x14ac:dyDescent="0.25">
      <c r="A281" s="41">
        <v>42373</v>
      </c>
      <c r="B281" s="23">
        <v>47088</v>
      </c>
      <c r="C281" s="23" t="s">
        <v>57</v>
      </c>
      <c r="D281" s="23">
        <v>14.9</v>
      </c>
      <c r="E281" s="23" t="s">
        <v>55</v>
      </c>
      <c r="F281" s="46">
        <v>3250</v>
      </c>
      <c r="G281" s="23"/>
      <c r="H281" s="23"/>
      <c r="I281" s="23"/>
      <c r="J281" s="23">
        <v>0</v>
      </c>
      <c r="K281" s="23"/>
      <c r="L281" s="23"/>
      <c r="M281" s="23"/>
    </row>
    <row r="282" spans="1:13" x14ac:dyDescent="0.25">
      <c r="A282" s="41">
        <v>42373</v>
      </c>
      <c r="B282" s="23">
        <v>47089</v>
      </c>
      <c r="C282" s="23" t="s">
        <v>30</v>
      </c>
      <c r="D282" s="23">
        <v>15.6</v>
      </c>
      <c r="E282" s="23" t="s">
        <v>55</v>
      </c>
      <c r="F282" s="46">
        <v>3250</v>
      </c>
      <c r="G282" s="23"/>
      <c r="H282" s="23"/>
      <c r="I282" s="23"/>
      <c r="J282" s="23">
        <v>0</v>
      </c>
      <c r="K282" s="23"/>
      <c r="L282" s="23"/>
      <c r="M282" s="23"/>
    </row>
    <row r="283" spans="1:13" x14ac:dyDescent="0.25">
      <c r="A283" s="41">
        <v>42373</v>
      </c>
      <c r="B283" s="23">
        <v>47090</v>
      </c>
      <c r="C283" s="23" t="s">
        <v>28</v>
      </c>
      <c r="D283" s="23">
        <v>13.3</v>
      </c>
      <c r="E283" s="23" t="s">
        <v>55</v>
      </c>
      <c r="F283" s="46">
        <v>3250</v>
      </c>
      <c r="G283" s="23"/>
      <c r="H283" s="23"/>
      <c r="I283" s="23"/>
      <c r="J283" s="23">
        <v>0</v>
      </c>
      <c r="K283" s="23"/>
      <c r="L283" s="23"/>
      <c r="M283" s="23"/>
    </row>
    <row r="284" spans="1:13" x14ac:dyDescent="0.25">
      <c r="A284" s="41">
        <v>42373</v>
      </c>
      <c r="B284" s="23">
        <v>47091</v>
      </c>
      <c r="C284" s="23" t="s">
        <v>27</v>
      </c>
      <c r="D284" s="23">
        <v>14.9</v>
      </c>
      <c r="E284" s="23" t="s">
        <v>55</v>
      </c>
      <c r="F284" s="46">
        <v>3250</v>
      </c>
      <c r="G284" s="23"/>
      <c r="H284" s="23"/>
      <c r="I284" s="23"/>
      <c r="J284" s="23">
        <v>0</v>
      </c>
      <c r="K284" s="23"/>
      <c r="L284" s="23"/>
      <c r="M284" s="23"/>
    </row>
    <row r="285" spans="1:13" x14ac:dyDescent="0.25">
      <c r="A285" s="41">
        <v>42373</v>
      </c>
      <c r="B285" s="23">
        <v>47092</v>
      </c>
      <c r="C285" s="23" t="s">
        <v>57</v>
      </c>
      <c r="D285" s="23">
        <v>14.9</v>
      </c>
      <c r="E285" s="23" t="s">
        <v>55</v>
      </c>
      <c r="F285" s="46">
        <v>3250</v>
      </c>
      <c r="G285" s="23"/>
      <c r="H285" s="23"/>
      <c r="I285" s="23"/>
      <c r="J285" s="23">
        <v>0</v>
      </c>
      <c r="K285" s="23"/>
      <c r="L285" s="23"/>
      <c r="M285" s="23"/>
    </row>
    <row r="286" spans="1:13" x14ac:dyDescent="0.25">
      <c r="A286" s="41">
        <v>42373</v>
      </c>
      <c r="B286" s="23">
        <v>47093</v>
      </c>
      <c r="C286" s="23" t="s">
        <v>30</v>
      </c>
      <c r="D286" s="23">
        <v>15.6</v>
      </c>
      <c r="E286" s="23" t="s">
        <v>55</v>
      </c>
      <c r="F286" s="46">
        <v>3250</v>
      </c>
      <c r="G286" s="23"/>
      <c r="H286" s="23"/>
      <c r="I286" s="23"/>
      <c r="J286" s="23">
        <v>0</v>
      </c>
      <c r="K286" s="23"/>
      <c r="L286" s="23"/>
      <c r="M286" s="23"/>
    </row>
    <row r="287" spans="1:13" x14ac:dyDescent="0.25">
      <c r="A287" s="41">
        <v>42373</v>
      </c>
      <c r="B287" s="23">
        <v>47094</v>
      </c>
      <c r="C287" s="23" t="s">
        <v>28</v>
      </c>
      <c r="D287" s="23">
        <v>13.3</v>
      </c>
      <c r="E287" s="23" t="s">
        <v>55</v>
      </c>
      <c r="F287" s="46">
        <v>3250</v>
      </c>
      <c r="G287" s="23"/>
      <c r="H287" s="23"/>
      <c r="I287" s="23"/>
      <c r="J287" s="23">
        <v>0</v>
      </c>
      <c r="K287" s="23"/>
      <c r="L287" s="23"/>
      <c r="M287" s="23"/>
    </row>
    <row r="288" spans="1:13" x14ac:dyDescent="0.25">
      <c r="A288" s="41">
        <v>42373</v>
      </c>
      <c r="B288" s="23">
        <v>47095</v>
      </c>
      <c r="C288" s="23" t="s">
        <v>27</v>
      </c>
      <c r="D288" s="23">
        <v>14.9</v>
      </c>
      <c r="E288" s="23" t="s">
        <v>55</v>
      </c>
      <c r="F288" s="46">
        <v>3250</v>
      </c>
      <c r="G288" s="23"/>
      <c r="H288" s="23"/>
      <c r="I288" s="23"/>
      <c r="J288" s="23">
        <v>0</v>
      </c>
      <c r="K288" s="23"/>
      <c r="L288" s="23"/>
      <c r="M288" s="23"/>
    </row>
    <row r="289" spans="1:13" x14ac:dyDescent="0.25">
      <c r="A289" s="41">
        <v>42373</v>
      </c>
      <c r="B289" s="23">
        <v>47096</v>
      </c>
      <c r="C289" s="23" t="s">
        <v>57</v>
      </c>
      <c r="D289" s="23">
        <v>14.9</v>
      </c>
      <c r="E289" s="23" t="s">
        <v>55</v>
      </c>
      <c r="F289" s="46">
        <v>3250</v>
      </c>
      <c r="G289" s="23"/>
      <c r="H289" s="23"/>
      <c r="I289" s="23"/>
      <c r="J289" s="23">
        <v>0</v>
      </c>
      <c r="K289" s="23"/>
      <c r="L289" s="23"/>
      <c r="M289" s="23"/>
    </row>
    <row r="290" spans="1:13" x14ac:dyDescent="0.25">
      <c r="A290" s="41">
        <v>42373</v>
      </c>
      <c r="B290" s="23">
        <v>47097</v>
      </c>
      <c r="C290" s="23" t="s">
        <v>30</v>
      </c>
      <c r="D290" s="23">
        <v>15.6</v>
      </c>
      <c r="E290" s="23" t="s">
        <v>55</v>
      </c>
      <c r="F290" s="46">
        <v>3250</v>
      </c>
      <c r="G290" s="23"/>
      <c r="H290" s="23"/>
      <c r="I290" s="23"/>
      <c r="J290" s="23">
        <v>0</v>
      </c>
      <c r="K290" s="23"/>
      <c r="L290" s="23"/>
      <c r="M290" s="23"/>
    </row>
    <row r="291" spans="1:13" x14ac:dyDescent="0.25">
      <c r="A291" s="41">
        <v>42373</v>
      </c>
      <c r="B291" s="23">
        <v>47098</v>
      </c>
      <c r="C291" s="23" t="s">
        <v>57</v>
      </c>
      <c r="D291" s="23">
        <v>14.9</v>
      </c>
      <c r="E291" s="23" t="s">
        <v>55</v>
      </c>
      <c r="F291" s="46">
        <v>3250</v>
      </c>
      <c r="G291" s="23"/>
      <c r="H291" s="23"/>
      <c r="I291" s="23"/>
      <c r="J291" s="23">
        <v>0</v>
      </c>
      <c r="K291" s="23"/>
      <c r="L291" s="23"/>
      <c r="M291" s="23"/>
    </row>
    <row r="292" spans="1:13" x14ac:dyDescent="0.25">
      <c r="A292" s="41">
        <v>42373</v>
      </c>
      <c r="B292" s="23">
        <v>47099</v>
      </c>
      <c r="C292" s="23" t="s">
        <v>28</v>
      </c>
      <c r="D292" s="23">
        <v>13.3</v>
      </c>
      <c r="E292" s="23" t="s">
        <v>55</v>
      </c>
      <c r="F292" s="46">
        <v>3250</v>
      </c>
      <c r="G292" s="23"/>
      <c r="H292" s="23"/>
      <c r="I292" s="23"/>
      <c r="J292" s="23">
        <v>0</v>
      </c>
      <c r="K292" s="23"/>
      <c r="L292" s="23"/>
      <c r="M292" s="23"/>
    </row>
    <row r="293" spans="1:13" x14ac:dyDescent="0.25">
      <c r="A293" s="41">
        <v>42373</v>
      </c>
      <c r="B293" s="23">
        <v>47100</v>
      </c>
      <c r="C293" s="23" t="s">
        <v>57</v>
      </c>
      <c r="D293" s="23">
        <v>14.9</v>
      </c>
      <c r="E293" s="23" t="s">
        <v>55</v>
      </c>
      <c r="F293" s="46">
        <v>3250</v>
      </c>
      <c r="G293" s="23"/>
      <c r="H293" s="23"/>
      <c r="I293" s="23"/>
      <c r="J293" s="23">
        <v>0</v>
      </c>
      <c r="K293" s="23"/>
      <c r="L293" s="23"/>
      <c r="M293" s="23"/>
    </row>
    <row r="294" spans="1:13" x14ac:dyDescent="0.25">
      <c r="A294" s="41">
        <v>42373</v>
      </c>
      <c r="B294" s="23">
        <v>47101</v>
      </c>
      <c r="C294" s="23" t="s">
        <v>27</v>
      </c>
      <c r="D294" s="23">
        <v>14.9</v>
      </c>
      <c r="E294" s="23" t="s">
        <v>55</v>
      </c>
      <c r="F294" s="46">
        <v>3250</v>
      </c>
      <c r="G294" s="23"/>
      <c r="H294" s="23"/>
      <c r="I294" s="23"/>
      <c r="J294" s="23">
        <v>0</v>
      </c>
      <c r="K294" s="23"/>
      <c r="L294" s="23"/>
      <c r="M294" s="23"/>
    </row>
    <row r="295" spans="1:13" x14ac:dyDescent="0.25">
      <c r="A295" s="41">
        <v>42373</v>
      </c>
      <c r="B295" s="23">
        <v>47102</v>
      </c>
      <c r="C295" s="23" t="s">
        <v>30</v>
      </c>
      <c r="D295" s="23">
        <v>15.6</v>
      </c>
      <c r="E295" s="23" t="s">
        <v>55</v>
      </c>
      <c r="F295" s="46">
        <v>3250</v>
      </c>
      <c r="G295" s="23"/>
      <c r="H295" s="23"/>
      <c r="I295" s="23"/>
      <c r="J295" s="23">
        <v>0</v>
      </c>
      <c r="K295" s="23"/>
      <c r="L295" s="23"/>
      <c r="M295" s="23"/>
    </row>
    <row r="296" spans="1:13" x14ac:dyDescent="0.25">
      <c r="A296" s="41">
        <v>42373</v>
      </c>
      <c r="B296" s="23">
        <v>47103</v>
      </c>
      <c r="C296" s="23" t="s">
        <v>28</v>
      </c>
      <c r="D296" s="23">
        <v>13.3</v>
      </c>
      <c r="E296" s="23" t="s">
        <v>55</v>
      </c>
      <c r="F296" s="46">
        <v>3250</v>
      </c>
      <c r="G296" s="23"/>
      <c r="H296" s="23"/>
      <c r="I296" s="23"/>
      <c r="J296" s="23">
        <v>0</v>
      </c>
      <c r="K296" s="23"/>
      <c r="L296" s="23"/>
      <c r="M296" s="23"/>
    </row>
    <row r="297" spans="1:13" x14ac:dyDescent="0.25">
      <c r="A297" s="41">
        <v>42373</v>
      </c>
      <c r="B297" s="23">
        <v>47104</v>
      </c>
      <c r="C297" s="23" t="s">
        <v>57</v>
      </c>
      <c r="D297" s="23">
        <v>14.9</v>
      </c>
      <c r="E297" s="23" t="s">
        <v>55</v>
      </c>
      <c r="F297" s="46">
        <v>3250</v>
      </c>
      <c r="G297" s="23"/>
      <c r="H297" s="23"/>
      <c r="I297" s="23"/>
      <c r="J297" s="23">
        <v>0</v>
      </c>
      <c r="K297" s="23"/>
      <c r="L297" s="23"/>
      <c r="M297" s="23"/>
    </row>
    <row r="298" spans="1:13" x14ac:dyDescent="0.25">
      <c r="A298" s="41">
        <v>42373</v>
      </c>
      <c r="B298" s="23">
        <v>47105</v>
      </c>
      <c r="C298" s="23" t="s">
        <v>27</v>
      </c>
      <c r="D298" s="23">
        <v>14.9</v>
      </c>
      <c r="E298" s="23" t="s">
        <v>55</v>
      </c>
      <c r="F298" s="46">
        <v>3250</v>
      </c>
      <c r="G298" s="23"/>
      <c r="H298" s="23"/>
      <c r="I298" s="23"/>
      <c r="J298" s="23">
        <v>0</v>
      </c>
      <c r="K298" s="23"/>
      <c r="L298" s="23"/>
      <c r="M298" s="23"/>
    </row>
    <row r="299" spans="1:13" x14ac:dyDescent="0.25">
      <c r="A299" s="41">
        <v>42373</v>
      </c>
      <c r="B299" s="23">
        <v>47106</v>
      </c>
      <c r="C299" s="23" t="s">
        <v>30</v>
      </c>
      <c r="D299" s="23">
        <v>15.6</v>
      </c>
      <c r="E299" s="23" t="s">
        <v>55</v>
      </c>
      <c r="F299" s="46">
        <v>3250</v>
      </c>
      <c r="G299" s="23"/>
      <c r="H299" s="23"/>
      <c r="I299" s="23"/>
      <c r="J299" s="23">
        <v>0</v>
      </c>
      <c r="K299" s="23"/>
      <c r="L299" s="23"/>
      <c r="M299" s="23"/>
    </row>
    <row r="300" spans="1:13" x14ac:dyDescent="0.25">
      <c r="A300" s="41">
        <v>42373</v>
      </c>
      <c r="B300" s="23">
        <v>47107</v>
      </c>
      <c r="C300" s="23" t="s">
        <v>28</v>
      </c>
      <c r="D300" s="23">
        <v>13.3</v>
      </c>
      <c r="E300" s="23" t="s">
        <v>55</v>
      </c>
      <c r="F300" s="46">
        <v>3250</v>
      </c>
      <c r="G300" s="23"/>
      <c r="H300" s="23"/>
      <c r="I300" s="23"/>
      <c r="J300" s="23">
        <v>0</v>
      </c>
      <c r="K300" s="23"/>
      <c r="L300" s="23"/>
      <c r="M300" s="23"/>
    </row>
    <row r="301" spans="1:13" x14ac:dyDescent="0.25">
      <c r="A301" s="41">
        <v>42373</v>
      </c>
      <c r="B301" s="23">
        <v>47108</v>
      </c>
      <c r="C301" s="23" t="s">
        <v>27</v>
      </c>
      <c r="D301" s="23">
        <v>14.9</v>
      </c>
      <c r="E301" s="23" t="s">
        <v>55</v>
      </c>
      <c r="F301" s="46">
        <v>3250</v>
      </c>
      <c r="G301" s="23"/>
      <c r="H301" s="23"/>
      <c r="I301" s="23"/>
      <c r="J301" s="23">
        <v>0</v>
      </c>
      <c r="K301" s="23"/>
      <c r="L301" s="23"/>
      <c r="M301" s="23"/>
    </row>
    <row r="302" spans="1:13" x14ac:dyDescent="0.25">
      <c r="A302" s="41">
        <v>42373</v>
      </c>
      <c r="B302" s="23">
        <v>47109</v>
      </c>
      <c r="C302" s="23" t="s">
        <v>57</v>
      </c>
      <c r="D302" s="23">
        <v>14.9</v>
      </c>
      <c r="E302" s="23" t="s">
        <v>55</v>
      </c>
      <c r="F302" s="46">
        <v>3250</v>
      </c>
      <c r="G302" s="23"/>
      <c r="H302" s="23"/>
      <c r="I302" s="23"/>
      <c r="J302" s="23">
        <v>0</v>
      </c>
      <c r="K302" s="23"/>
      <c r="L302" s="23"/>
      <c r="M302" s="23"/>
    </row>
    <row r="303" spans="1:13" x14ac:dyDescent="0.25">
      <c r="A303" s="41">
        <v>42373</v>
      </c>
      <c r="B303" s="23">
        <v>47110</v>
      </c>
      <c r="C303" s="23" t="s">
        <v>27</v>
      </c>
      <c r="D303" s="23">
        <v>14.9</v>
      </c>
      <c r="E303" s="23" t="s">
        <v>55</v>
      </c>
      <c r="F303" s="46">
        <v>3250</v>
      </c>
      <c r="G303" s="23"/>
      <c r="H303" s="23"/>
      <c r="I303" s="23"/>
      <c r="J303" s="23">
        <v>0</v>
      </c>
      <c r="K303" s="23"/>
      <c r="L303" s="23"/>
      <c r="M303" s="23"/>
    </row>
    <row r="304" spans="1:13" x14ac:dyDescent="0.25">
      <c r="A304" s="41">
        <v>42373</v>
      </c>
      <c r="B304" s="23">
        <v>47111</v>
      </c>
      <c r="C304" s="23" t="s">
        <v>30</v>
      </c>
      <c r="D304" s="23">
        <v>15.6</v>
      </c>
      <c r="E304" s="23" t="s">
        <v>55</v>
      </c>
      <c r="F304" s="46">
        <v>3250</v>
      </c>
      <c r="G304" s="23"/>
      <c r="H304" s="23"/>
      <c r="I304" s="23"/>
      <c r="J304" s="23">
        <v>0</v>
      </c>
      <c r="K304" s="23"/>
      <c r="L304" s="23"/>
      <c r="M304" s="23"/>
    </row>
    <row r="305" spans="1:13" x14ac:dyDescent="0.25">
      <c r="A305" s="41">
        <v>42373</v>
      </c>
      <c r="B305" s="23">
        <v>47112</v>
      </c>
      <c r="C305" s="23" t="s">
        <v>29</v>
      </c>
      <c r="D305" s="23">
        <v>13</v>
      </c>
      <c r="E305" s="23" t="s">
        <v>55</v>
      </c>
      <c r="F305" s="46">
        <v>3250</v>
      </c>
      <c r="G305" s="23"/>
      <c r="H305" s="23"/>
      <c r="I305" s="23"/>
      <c r="J305" s="23">
        <v>0</v>
      </c>
      <c r="K305" s="23"/>
      <c r="L305" s="23"/>
      <c r="M305" s="23"/>
    </row>
    <row r="306" spans="1:13" x14ac:dyDescent="0.25">
      <c r="A306" s="41">
        <v>42373</v>
      </c>
      <c r="B306" s="23">
        <v>47113</v>
      </c>
      <c r="C306" s="23" t="s">
        <v>57</v>
      </c>
      <c r="D306" s="23">
        <v>14.9</v>
      </c>
      <c r="E306" s="23" t="s">
        <v>55</v>
      </c>
      <c r="F306" s="46">
        <v>3250</v>
      </c>
      <c r="G306" s="23"/>
      <c r="H306" s="23"/>
      <c r="I306" s="23"/>
      <c r="J306" s="23">
        <v>0</v>
      </c>
      <c r="K306" s="23"/>
      <c r="L306" s="23"/>
      <c r="M306" s="23"/>
    </row>
    <row r="307" spans="1:13" x14ac:dyDescent="0.25">
      <c r="A307" s="41">
        <v>42373</v>
      </c>
      <c r="B307" s="23">
        <v>47114</v>
      </c>
      <c r="C307" s="23" t="s">
        <v>28</v>
      </c>
      <c r="D307" s="23">
        <v>13.3</v>
      </c>
      <c r="E307" s="23" t="s">
        <v>55</v>
      </c>
      <c r="F307" s="46">
        <v>3250</v>
      </c>
      <c r="G307" s="23"/>
      <c r="H307" s="23"/>
      <c r="I307" s="23"/>
      <c r="J307" s="23">
        <v>0</v>
      </c>
      <c r="K307" s="23"/>
      <c r="L307" s="23"/>
      <c r="M307" s="23"/>
    </row>
    <row r="308" spans="1:13" x14ac:dyDescent="0.25">
      <c r="A308" s="41">
        <v>42373</v>
      </c>
      <c r="B308" s="23">
        <v>47115</v>
      </c>
      <c r="C308" s="23" t="s">
        <v>27</v>
      </c>
      <c r="D308" s="23">
        <v>14.9</v>
      </c>
      <c r="E308" s="23" t="s">
        <v>55</v>
      </c>
      <c r="F308" s="46">
        <v>3250</v>
      </c>
      <c r="G308" s="23"/>
      <c r="H308" s="23"/>
      <c r="I308" s="23"/>
      <c r="J308" s="23">
        <v>0</v>
      </c>
      <c r="K308" s="23"/>
      <c r="L308" s="23"/>
      <c r="M308" s="23"/>
    </row>
    <row r="309" spans="1:13" x14ac:dyDescent="0.25">
      <c r="A309" s="41">
        <v>42373</v>
      </c>
      <c r="B309" s="23">
        <v>47116</v>
      </c>
      <c r="C309" s="23" t="s">
        <v>30</v>
      </c>
      <c r="D309" s="23">
        <v>15.6</v>
      </c>
      <c r="E309" s="23" t="s">
        <v>55</v>
      </c>
      <c r="F309" s="46">
        <v>3250</v>
      </c>
      <c r="G309" s="23"/>
      <c r="H309" s="23"/>
      <c r="I309" s="23"/>
      <c r="J309" s="23">
        <v>0</v>
      </c>
      <c r="K309" s="23"/>
      <c r="L309" s="23"/>
      <c r="M309" s="23"/>
    </row>
    <row r="310" spans="1:13" x14ac:dyDescent="0.25">
      <c r="A310" s="41">
        <v>42373</v>
      </c>
      <c r="B310" s="23">
        <v>47117</v>
      </c>
      <c r="C310" s="23" t="s">
        <v>29</v>
      </c>
      <c r="D310" s="23">
        <v>13</v>
      </c>
      <c r="E310" s="23" t="s">
        <v>55</v>
      </c>
      <c r="F310" s="46">
        <v>3250</v>
      </c>
      <c r="G310" s="23"/>
      <c r="H310" s="23"/>
      <c r="I310" s="23"/>
      <c r="J310" s="23">
        <v>0</v>
      </c>
      <c r="K310" s="23"/>
      <c r="L310" s="23"/>
      <c r="M310" s="23"/>
    </row>
    <row r="311" spans="1:13" x14ac:dyDescent="0.25">
      <c r="A311" s="41">
        <v>42373</v>
      </c>
      <c r="B311" s="23">
        <v>47118</v>
      </c>
      <c r="C311" s="23" t="s">
        <v>28</v>
      </c>
      <c r="D311" s="23">
        <v>13.3</v>
      </c>
      <c r="E311" s="23" t="s">
        <v>55</v>
      </c>
      <c r="F311" s="46">
        <v>3250</v>
      </c>
      <c r="G311" s="23"/>
      <c r="H311" s="23"/>
      <c r="I311" s="23"/>
      <c r="J311" s="23">
        <v>0</v>
      </c>
      <c r="K311" s="23"/>
      <c r="L311" s="23"/>
      <c r="M311" s="23"/>
    </row>
    <row r="312" spans="1:13" x14ac:dyDescent="0.25">
      <c r="A312" s="41">
        <v>42373</v>
      </c>
      <c r="B312" s="23">
        <v>47119</v>
      </c>
      <c r="C312" s="23" t="s">
        <v>27</v>
      </c>
      <c r="D312" s="23">
        <v>14.9</v>
      </c>
      <c r="E312" s="23" t="s">
        <v>55</v>
      </c>
      <c r="F312" s="46">
        <v>3250</v>
      </c>
      <c r="G312" s="23"/>
      <c r="H312" s="23"/>
      <c r="I312" s="23"/>
      <c r="J312" s="23">
        <v>0</v>
      </c>
      <c r="K312" s="23"/>
      <c r="L312" s="23"/>
      <c r="M312" s="23"/>
    </row>
    <row r="313" spans="1:13" x14ac:dyDescent="0.25">
      <c r="A313" s="41">
        <v>42373</v>
      </c>
      <c r="B313" s="23">
        <v>47120</v>
      </c>
      <c r="C313" s="23" t="s">
        <v>30</v>
      </c>
      <c r="D313" s="23">
        <v>15.6</v>
      </c>
      <c r="E313" s="23" t="s">
        <v>55</v>
      </c>
      <c r="F313" s="46">
        <v>3250</v>
      </c>
      <c r="G313" s="23"/>
      <c r="H313" s="23"/>
      <c r="I313" s="23"/>
      <c r="J313" s="23">
        <v>0</v>
      </c>
      <c r="K313" s="23"/>
      <c r="L313" s="23"/>
      <c r="M313" s="23"/>
    </row>
    <row r="314" spans="1:13" x14ac:dyDescent="0.25">
      <c r="A314" s="41">
        <v>42373</v>
      </c>
      <c r="B314" s="23">
        <v>47121</v>
      </c>
      <c r="C314" s="23" t="s">
        <v>29</v>
      </c>
      <c r="D314" s="23">
        <v>13</v>
      </c>
      <c r="E314" s="23" t="s">
        <v>55</v>
      </c>
      <c r="F314" s="46">
        <v>3250</v>
      </c>
      <c r="G314" s="23"/>
      <c r="H314" s="23"/>
      <c r="I314" s="23"/>
      <c r="J314" s="23">
        <v>0</v>
      </c>
      <c r="K314" s="23"/>
      <c r="L314" s="23"/>
      <c r="M314" s="23"/>
    </row>
    <row r="315" spans="1:13" x14ac:dyDescent="0.25">
      <c r="A315" s="41">
        <v>42373</v>
      </c>
      <c r="B315" s="23">
        <v>47122</v>
      </c>
      <c r="C315" s="23" t="s">
        <v>28</v>
      </c>
      <c r="D315" s="23">
        <v>13.3</v>
      </c>
      <c r="E315" s="23" t="s">
        <v>55</v>
      </c>
      <c r="F315" s="46">
        <v>3250</v>
      </c>
      <c r="G315" s="23"/>
      <c r="H315" s="23"/>
      <c r="I315" s="23"/>
      <c r="J315" s="23">
        <v>0</v>
      </c>
      <c r="K315" s="23"/>
      <c r="L315" s="23"/>
      <c r="M315" s="23"/>
    </row>
    <row r="316" spans="1:13" x14ac:dyDescent="0.25">
      <c r="A316" s="41">
        <v>42373</v>
      </c>
      <c r="B316" s="23">
        <v>47123</v>
      </c>
      <c r="C316" s="23" t="s">
        <v>27</v>
      </c>
      <c r="D316" s="23">
        <v>14.9</v>
      </c>
      <c r="E316" s="23" t="s">
        <v>55</v>
      </c>
      <c r="F316" s="46">
        <v>3250</v>
      </c>
      <c r="G316" s="23"/>
      <c r="H316" s="23"/>
      <c r="I316" s="23"/>
      <c r="J316" s="23">
        <v>0</v>
      </c>
      <c r="K316" s="23"/>
      <c r="L316" s="23"/>
      <c r="M316" s="23"/>
    </row>
    <row r="317" spans="1:13" x14ac:dyDescent="0.25">
      <c r="A317" s="41">
        <v>42373</v>
      </c>
      <c r="B317" s="23">
        <v>47124</v>
      </c>
      <c r="C317" s="23" t="s">
        <v>30</v>
      </c>
      <c r="D317" s="23">
        <v>15.6</v>
      </c>
      <c r="E317" s="23" t="s">
        <v>55</v>
      </c>
      <c r="F317" s="46">
        <v>3250</v>
      </c>
      <c r="G317" s="23"/>
      <c r="H317" s="23"/>
      <c r="I317" s="23"/>
      <c r="J317" s="23">
        <v>0</v>
      </c>
      <c r="K317" s="23"/>
      <c r="L317" s="23"/>
      <c r="M317" s="23"/>
    </row>
    <row r="318" spans="1:13" x14ac:dyDescent="0.25">
      <c r="A318" s="41">
        <v>42373</v>
      </c>
      <c r="B318" s="23">
        <v>47125</v>
      </c>
      <c r="C318" s="23" t="s">
        <v>29</v>
      </c>
      <c r="D318" s="23">
        <v>13</v>
      </c>
      <c r="E318" s="23" t="s">
        <v>55</v>
      </c>
      <c r="F318" s="46">
        <v>3250</v>
      </c>
      <c r="G318" s="23"/>
      <c r="H318" s="23"/>
      <c r="I318" s="23"/>
      <c r="J318" s="23">
        <v>0</v>
      </c>
      <c r="K318" s="23"/>
      <c r="L318" s="23"/>
      <c r="M318" s="23"/>
    </row>
    <row r="319" spans="1:13" x14ac:dyDescent="0.25">
      <c r="A319" s="41">
        <v>42373</v>
      </c>
      <c r="B319" s="23">
        <v>47126</v>
      </c>
      <c r="C319" s="23" t="s">
        <v>28</v>
      </c>
      <c r="D319" s="23">
        <v>13.3</v>
      </c>
      <c r="E319" s="23" t="s">
        <v>55</v>
      </c>
      <c r="F319" s="46">
        <v>3250</v>
      </c>
      <c r="G319" s="23"/>
      <c r="H319" s="23"/>
      <c r="I319" s="23"/>
      <c r="J319" s="23">
        <v>0</v>
      </c>
      <c r="K319" s="23"/>
      <c r="L319" s="23"/>
      <c r="M319" s="23"/>
    </row>
    <row r="320" spans="1:13" x14ac:dyDescent="0.25">
      <c r="A320" s="41">
        <v>42373</v>
      </c>
      <c r="B320" s="23">
        <v>47127</v>
      </c>
      <c r="C320" s="23" t="s">
        <v>27</v>
      </c>
      <c r="D320" s="23">
        <v>14.9</v>
      </c>
      <c r="E320" s="23" t="s">
        <v>55</v>
      </c>
      <c r="F320" s="46">
        <v>3250</v>
      </c>
      <c r="G320" s="23"/>
      <c r="H320" s="23"/>
      <c r="I320" s="23"/>
      <c r="J320" s="23">
        <v>0</v>
      </c>
      <c r="K320" s="23"/>
      <c r="L320" s="23"/>
      <c r="M320" s="23"/>
    </row>
    <row r="321" spans="1:13" x14ac:dyDescent="0.25">
      <c r="A321" s="41">
        <v>42373</v>
      </c>
      <c r="B321" s="23">
        <v>47128</v>
      </c>
      <c r="C321" s="23" t="s">
        <v>30</v>
      </c>
      <c r="D321" s="23">
        <v>15.6</v>
      </c>
      <c r="E321" s="23" t="s">
        <v>55</v>
      </c>
      <c r="F321" s="46">
        <v>3250</v>
      </c>
      <c r="G321" s="23"/>
      <c r="H321" s="23"/>
      <c r="I321" s="23"/>
      <c r="J321" s="23">
        <v>0</v>
      </c>
      <c r="K321" s="23"/>
      <c r="L321" s="23"/>
      <c r="M321" s="23"/>
    </row>
    <row r="322" spans="1:13" x14ac:dyDescent="0.25">
      <c r="A322" s="41">
        <v>42373</v>
      </c>
      <c r="B322" s="23">
        <v>47129</v>
      </c>
      <c r="C322" s="23" t="s">
        <v>29</v>
      </c>
      <c r="D322" s="23">
        <v>13</v>
      </c>
      <c r="E322" s="23" t="s">
        <v>55</v>
      </c>
      <c r="F322" s="46">
        <v>3250</v>
      </c>
      <c r="G322" s="23"/>
      <c r="H322" s="23"/>
      <c r="I322" s="23"/>
      <c r="J322" s="23">
        <v>0</v>
      </c>
      <c r="K322" s="23"/>
      <c r="L322" s="23"/>
      <c r="M322" s="23"/>
    </row>
    <row r="323" spans="1:13" x14ac:dyDescent="0.25">
      <c r="A323" s="41">
        <v>42373</v>
      </c>
      <c r="B323" s="23">
        <v>47130</v>
      </c>
      <c r="C323" s="23" t="s">
        <v>28</v>
      </c>
      <c r="D323" s="23">
        <v>13.3</v>
      </c>
      <c r="E323" s="23" t="s">
        <v>55</v>
      </c>
      <c r="F323" s="46">
        <v>3250</v>
      </c>
      <c r="G323" s="23"/>
      <c r="H323" s="23"/>
      <c r="I323" s="23"/>
      <c r="J323" s="23">
        <v>0</v>
      </c>
      <c r="K323" s="23"/>
      <c r="L323" s="23"/>
      <c r="M323" s="23"/>
    </row>
    <row r="324" spans="1:13" x14ac:dyDescent="0.25">
      <c r="A324" s="41">
        <v>42373</v>
      </c>
      <c r="B324" s="23">
        <v>47131</v>
      </c>
      <c r="C324" s="23" t="s">
        <v>27</v>
      </c>
      <c r="D324" s="23">
        <v>14.9</v>
      </c>
      <c r="E324" s="23" t="s">
        <v>55</v>
      </c>
      <c r="F324" s="46">
        <v>3250</v>
      </c>
      <c r="G324" s="23"/>
      <c r="H324" s="23"/>
      <c r="I324" s="23"/>
      <c r="J324" s="23">
        <v>0</v>
      </c>
      <c r="K324" s="23"/>
      <c r="L324" s="23"/>
      <c r="M324" s="23"/>
    </row>
    <row r="325" spans="1:13" x14ac:dyDescent="0.25">
      <c r="A325" s="41">
        <v>42373</v>
      </c>
      <c r="B325" s="23">
        <v>47132</v>
      </c>
      <c r="C325" s="23" t="s">
        <v>30</v>
      </c>
      <c r="D325" s="23">
        <v>15.6</v>
      </c>
      <c r="E325" s="23" t="s">
        <v>55</v>
      </c>
      <c r="F325" s="46">
        <v>3250</v>
      </c>
      <c r="G325" s="23"/>
      <c r="H325" s="23"/>
      <c r="I325" s="23"/>
      <c r="J325" s="23">
        <v>0</v>
      </c>
      <c r="K325" s="23"/>
      <c r="L325" s="23"/>
      <c r="M325" s="23"/>
    </row>
    <row r="326" spans="1:13" x14ac:dyDescent="0.25">
      <c r="A326" s="41">
        <v>42373</v>
      </c>
      <c r="B326" s="23">
        <v>47133</v>
      </c>
      <c r="C326" s="23" t="s">
        <v>29</v>
      </c>
      <c r="D326" s="23">
        <v>13</v>
      </c>
      <c r="E326" s="23" t="s">
        <v>55</v>
      </c>
      <c r="F326" s="46">
        <v>3250</v>
      </c>
      <c r="G326" s="23"/>
      <c r="H326" s="23"/>
      <c r="I326" s="23"/>
      <c r="J326" s="23">
        <v>0</v>
      </c>
      <c r="K326" s="23"/>
      <c r="L326" s="23"/>
      <c r="M326" s="23"/>
    </row>
    <row r="327" spans="1:13" x14ac:dyDescent="0.25">
      <c r="A327" s="41">
        <v>42373</v>
      </c>
      <c r="B327" s="23">
        <v>47134</v>
      </c>
      <c r="C327" s="23" t="s">
        <v>28</v>
      </c>
      <c r="D327" s="23">
        <v>13.3</v>
      </c>
      <c r="E327" s="23" t="s">
        <v>55</v>
      </c>
      <c r="F327" s="46">
        <v>3250</v>
      </c>
      <c r="G327" s="23"/>
      <c r="H327" s="23"/>
      <c r="I327" s="23"/>
      <c r="J327" s="23">
        <v>0</v>
      </c>
      <c r="K327" s="23"/>
      <c r="L327" s="23"/>
      <c r="M327" s="23"/>
    </row>
    <row r="328" spans="1:13" x14ac:dyDescent="0.25">
      <c r="A328" s="41">
        <v>42373</v>
      </c>
      <c r="B328" s="23">
        <v>47135</v>
      </c>
      <c r="C328" s="23" t="s">
        <v>27</v>
      </c>
      <c r="D328" s="23">
        <v>14.9</v>
      </c>
      <c r="E328" s="23" t="s">
        <v>55</v>
      </c>
      <c r="F328" s="46">
        <v>3250</v>
      </c>
      <c r="G328" s="23"/>
      <c r="H328" s="23"/>
      <c r="I328" s="23"/>
      <c r="J328" s="23">
        <v>0</v>
      </c>
      <c r="K328" s="23"/>
      <c r="L328" s="23"/>
      <c r="M328" s="23"/>
    </row>
    <row r="329" spans="1:13" x14ac:dyDescent="0.25">
      <c r="A329" s="41">
        <v>42373</v>
      </c>
      <c r="B329" s="23">
        <v>47136</v>
      </c>
      <c r="C329" s="23" t="s">
        <v>30</v>
      </c>
      <c r="D329" s="23">
        <v>15.6</v>
      </c>
      <c r="E329" s="23" t="s">
        <v>55</v>
      </c>
      <c r="F329" s="46">
        <v>3250</v>
      </c>
      <c r="G329" s="23"/>
      <c r="H329" s="23"/>
      <c r="I329" s="23"/>
      <c r="J329" s="23">
        <v>0</v>
      </c>
      <c r="K329" s="23"/>
      <c r="L329" s="23"/>
      <c r="M329" s="23"/>
    </row>
    <row r="330" spans="1:13" x14ac:dyDescent="0.25">
      <c r="A330" s="41">
        <v>42373</v>
      </c>
      <c r="B330" s="23">
        <v>47137</v>
      </c>
      <c r="C330" s="23" t="s">
        <v>29</v>
      </c>
      <c r="D330" s="23">
        <v>13</v>
      </c>
      <c r="E330" s="23" t="s">
        <v>55</v>
      </c>
      <c r="F330" s="46">
        <v>3250</v>
      </c>
      <c r="G330" s="23"/>
      <c r="H330" s="23"/>
      <c r="I330" s="23"/>
      <c r="J330" s="23">
        <v>0</v>
      </c>
      <c r="K330" s="23"/>
      <c r="L330" s="23"/>
      <c r="M330" s="23"/>
    </row>
    <row r="331" spans="1:13" x14ac:dyDescent="0.25">
      <c r="A331" s="41">
        <v>42373</v>
      </c>
      <c r="B331" s="23">
        <v>47138</v>
      </c>
      <c r="C331" s="23" t="s">
        <v>27</v>
      </c>
      <c r="D331" s="23">
        <v>14.9</v>
      </c>
      <c r="E331" s="23" t="s">
        <v>55</v>
      </c>
      <c r="F331" s="46">
        <v>3250</v>
      </c>
      <c r="G331" s="23"/>
      <c r="H331" s="23"/>
      <c r="I331" s="23"/>
      <c r="J331" s="23">
        <v>0</v>
      </c>
      <c r="K331" s="23"/>
      <c r="L331" s="23"/>
      <c r="M331" s="23"/>
    </row>
    <row r="332" spans="1:13" x14ac:dyDescent="0.25">
      <c r="A332" s="41">
        <v>42373</v>
      </c>
      <c r="B332" s="23">
        <v>47139</v>
      </c>
      <c r="C332" s="23" t="s">
        <v>28</v>
      </c>
      <c r="D332" s="23">
        <v>13.3</v>
      </c>
      <c r="E332" s="23" t="s">
        <v>55</v>
      </c>
      <c r="F332" s="46">
        <v>3250</v>
      </c>
      <c r="G332" s="23"/>
      <c r="H332" s="23"/>
      <c r="I332" s="23"/>
      <c r="J332" s="23">
        <v>0</v>
      </c>
      <c r="K332" s="23"/>
      <c r="L332" s="23"/>
      <c r="M332" s="23"/>
    </row>
    <row r="333" spans="1:13" x14ac:dyDescent="0.25">
      <c r="A333" s="41">
        <v>42373</v>
      </c>
      <c r="B333" s="23">
        <v>47140</v>
      </c>
      <c r="C333" s="23" t="s">
        <v>30</v>
      </c>
      <c r="D333" s="23">
        <v>15.6</v>
      </c>
      <c r="E333" s="23" t="s">
        <v>55</v>
      </c>
      <c r="F333" s="46">
        <v>3250</v>
      </c>
      <c r="G333" s="23"/>
      <c r="H333" s="23"/>
      <c r="I333" s="23"/>
      <c r="J333" s="23">
        <v>0</v>
      </c>
      <c r="K333" s="23"/>
      <c r="L333" s="23"/>
      <c r="M333" s="23"/>
    </row>
    <row r="334" spans="1:13" x14ac:dyDescent="0.25">
      <c r="A334" s="41">
        <v>42373</v>
      </c>
      <c r="B334" s="23">
        <v>47141</v>
      </c>
      <c r="C334" s="23" t="s">
        <v>29</v>
      </c>
      <c r="D334" s="23">
        <v>13</v>
      </c>
      <c r="E334" s="23" t="s">
        <v>55</v>
      </c>
      <c r="F334" s="46">
        <v>3250</v>
      </c>
      <c r="G334" s="23"/>
      <c r="H334" s="23"/>
      <c r="I334" s="23"/>
      <c r="J334" s="23">
        <v>0</v>
      </c>
      <c r="K334" s="23"/>
      <c r="L334" s="23"/>
      <c r="M334" s="23"/>
    </row>
    <row r="335" spans="1:13" x14ac:dyDescent="0.25">
      <c r="A335" s="41">
        <v>42373</v>
      </c>
      <c r="B335" s="23">
        <v>47142</v>
      </c>
      <c r="C335" s="23" t="s">
        <v>27</v>
      </c>
      <c r="D335" s="23">
        <v>14.9</v>
      </c>
      <c r="E335" s="23" t="s">
        <v>55</v>
      </c>
      <c r="F335" s="46">
        <v>3250</v>
      </c>
      <c r="G335" s="23"/>
      <c r="H335" s="23"/>
      <c r="I335" s="23"/>
      <c r="J335" s="23">
        <v>0</v>
      </c>
      <c r="K335" s="23"/>
      <c r="L335" s="23"/>
      <c r="M335" s="23"/>
    </row>
    <row r="336" spans="1:13" x14ac:dyDescent="0.25">
      <c r="A336" s="41">
        <v>42373</v>
      </c>
      <c r="B336" s="23">
        <v>47143</v>
      </c>
      <c r="C336" s="23" t="s">
        <v>28</v>
      </c>
      <c r="D336" s="23">
        <v>13.3</v>
      </c>
      <c r="E336" s="23" t="s">
        <v>55</v>
      </c>
      <c r="F336" s="46">
        <v>3250</v>
      </c>
      <c r="G336" s="23"/>
      <c r="H336" s="23"/>
      <c r="I336" s="23"/>
      <c r="J336" s="23">
        <v>0</v>
      </c>
      <c r="K336" s="23"/>
      <c r="L336" s="23"/>
      <c r="M336" s="23"/>
    </row>
    <row r="337" spans="1:13" x14ac:dyDescent="0.25">
      <c r="A337" s="41">
        <v>42373</v>
      </c>
      <c r="B337" s="23">
        <v>47144</v>
      </c>
      <c r="C337" s="23" t="s">
        <v>30</v>
      </c>
      <c r="D337" s="23">
        <v>15.6</v>
      </c>
      <c r="E337" s="23" t="s">
        <v>55</v>
      </c>
      <c r="F337" s="46">
        <v>3250</v>
      </c>
      <c r="G337" s="23"/>
      <c r="H337" s="23"/>
      <c r="I337" s="23"/>
      <c r="J337" s="23">
        <v>0</v>
      </c>
      <c r="K337" s="23"/>
      <c r="L337" s="23"/>
      <c r="M337" s="23"/>
    </row>
    <row r="338" spans="1:13" x14ac:dyDescent="0.25">
      <c r="A338" s="41">
        <v>42373</v>
      </c>
      <c r="B338" s="23">
        <v>47145</v>
      </c>
      <c r="C338" s="23" t="s">
        <v>29</v>
      </c>
      <c r="D338" s="23">
        <v>13</v>
      </c>
      <c r="E338" s="23" t="s">
        <v>55</v>
      </c>
      <c r="F338" s="46">
        <v>3250</v>
      </c>
      <c r="G338" s="23"/>
      <c r="H338" s="23"/>
      <c r="I338" s="23"/>
      <c r="J338" s="23">
        <v>0</v>
      </c>
      <c r="K338" s="23"/>
      <c r="L338" s="23"/>
      <c r="M338" s="23"/>
    </row>
    <row r="339" spans="1:13" x14ac:dyDescent="0.25">
      <c r="A339" s="41">
        <v>42373</v>
      </c>
      <c r="B339" s="23">
        <v>47146</v>
      </c>
      <c r="C339" s="23" t="s">
        <v>27</v>
      </c>
      <c r="D339" s="23">
        <v>14.9</v>
      </c>
      <c r="E339" s="23" t="s">
        <v>55</v>
      </c>
      <c r="F339" s="46">
        <v>3250</v>
      </c>
      <c r="G339" s="23"/>
      <c r="H339" s="23"/>
      <c r="I339" s="23"/>
      <c r="J339" s="23">
        <v>0</v>
      </c>
      <c r="K339" s="23"/>
      <c r="L339" s="23"/>
      <c r="M339" s="23"/>
    </row>
    <row r="340" spans="1:13" x14ac:dyDescent="0.25">
      <c r="A340" s="41">
        <v>42373</v>
      </c>
      <c r="B340" s="23">
        <v>47147</v>
      </c>
      <c r="C340" s="23" t="s">
        <v>28</v>
      </c>
      <c r="D340" s="23">
        <v>13.3</v>
      </c>
      <c r="E340" s="23" t="s">
        <v>55</v>
      </c>
      <c r="F340" s="46">
        <v>3250</v>
      </c>
      <c r="G340" s="23"/>
      <c r="H340" s="23"/>
      <c r="I340" s="23"/>
      <c r="J340" s="23">
        <v>0</v>
      </c>
      <c r="K340" s="23"/>
      <c r="L340" s="23"/>
      <c r="M340" s="23"/>
    </row>
    <row r="341" spans="1:13" x14ac:dyDescent="0.25">
      <c r="A341" s="41">
        <v>42373</v>
      </c>
      <c r="B341" s="23">
        <v>47148</v>
      </c>
      <c r="C341" s="23" t="s">
        <v>30</v>
      </c>
      <c r="D341" s="23">
        <v>15.6</v>
      </c>
      <c r="E341" s="23" t="s">
        <v>55</v>
      </c>
      <c r="F341" s="46">
        <v>3250</v>
      </c>
      <c r="G341" s="23"/>
      <c r="H341" s="23"/>
      <c r="I341" s="23"/>
      <c r="J341" s="23">
        <v>0</v>
      </c>
      <c r="K341" s="23"/>
      <c r="L341" s="23"/>
      <c r="M341" s="23"/>
    </row>
    <row r="342" spans="1:13" x14ac:dyDescent="0.25">
      <c r="A342" s="41">
        <v>42373</v>
      </c>
      <c r="B342" s="23">
        <v>47149</v>
      </c>
      <c r="C342" s="23" t="s">
        <v>29</v>
      </c>
      <c r="D342" s="23">
        <v>13</v>
      </c>
      <c r="E342" s="23" t="s">
        <v>55</v>
      </c>
      <c r="F342" s="46">
        <v>3250</v>
      </c>
      <c r="G342" s="23"/>
      <c r="H342" s="23"/>
      <c r="I342" s="23"/>
      <c r="J342" s="23">
        <v>0</v>
      </c>
      <c r="K342" s="23"/>
      <c r="L342" s="23"/>
      <c r="M342" s="23"/>
    </row>
    <row r="343" spans="1:13" x14ac:dyDescent="0.25">
      <c r="A343" s="41">
        <v>42373</v>
      </c>
      <c r="B343" s="23">
        <v>47150</v>
      </c>
      <c r="C343" s="23" t="s">
        <v>27</v>
      </c>
      <c r="D343" s="23">
        <v>14.9</v>
      </c>
      <c r="E343" s="23" t="s">
        <v>55</v>
      </c>
      <c r="F343" s="46">
        <v>3250</v>
      </c>
      <c r="G343" s="23"/>
      <c r="H343" s="23"/>
      <c r="I343" s="23"/>
      <c r="J343" s="23">
        <v>0</v>
      </c>
      <c r="K343" s="23"/>
      <c r="L343" s="23"/>
      <c r="M343" s="23"/>
    </row>
    <row r="344" spans="1:13" x14ac:dyDescent="0.25">
      <c r="A344" s="41">
        <v>42373</v>
      </c>
      <c r="B344" s="23">
        <v>47151</v>
      </c>
      <c r="C344" s="23" t="s">
        <v>28</v>
      </c>
      <c r="D344" s="23">
        <v>13.3</v>
      </c>
      <c r="E344" s="23" t="s">
        <v>55</v>
      </c>
      <c r="F344" s="46">
        <v>3250</v>
      </c>
      <c r="G344" s="23"/>
      <c r="H344" s="23"/>
      <c r="I344" s="23"/>
      <c r="J344" s="23">
        <v>0</v>
      </c>
      <c r="K344" s="23"/>
      <c r="L344" s="23"/>
      <c r="M344" s="23"/>
    </row>
    <row r="345" spans="1:13" x14ac:dyDescent="0.25">
      <c r="A345" s="41">
        <v>42373</v>
      </c>
      <c r="B345" s="23">
        <v>47152</v>
      </c>
      <c r="C345" s="23" t="s">
        <v>30</v>
      </c>
      <c r="D345" s="23">
        <v>15.6</v>
      </c>
      <c r="E345" s="23" t="s">
        <v>55</v>
      </c>
      <c r="F345" s="46">
        <v>3250</v>
      </c>
      <c r="G345" s="23"/>
      <c r="H345" s="23"/>
      <c r="I345" s="23"/>
      <c r="J345" s="23">
        <v>0</v>
      </c>
      <c r="K345" s="23"/>
      <c r="L345" s="23"/>
      <c r="M345" s="23"/>
    </row>
    <row r="346" spans="1:13" x14ac:dyDescent="0.25">
      <c r="A346" s="41">
        <v>42373</v>
      </c>
      <c r="B346" s="23">
        <v>47153</v>
      </c>
      <c r="C346" s="23" t="s">
        <v>29</v>
      </c>
      <c r="D346" s="23">
        <v>13</v>
      </c>
      <c r="E346" s="23" t="s">
        <v>55</v>
      </c>
      <c r="F346" s="46">
        <v>3250</v>
      </c>
      <c r="G346" s="23"/>
      <c r="H346" s="23"/>
      <c r="I346" s="23"/>
      <c r="J346" s="23">
        <v>0</v>
      </c>
      <c r="K346" s="23"/>
      <c r="L346" s="23"/>
      <c r="M346" s="23"/>
    </row>
    <row r="347" spans="1:13" x14ac:dyDescent="0.25">
      <c r="A347" s="41">
        <v>42373</v>
      </c>
      <c r="B347" s="23">
        <v>47154</v>
      </c>
      <c r="C347" s="23" t="s">
        <v>27</v>
      </c>
      <c r="D347" s="23">
        <v>14.9</v>
      </c>
      <c r="E347" s="23" t="s">
        <v>55</v>
      </c>
      <c r="F347" s="46">
        <v>3250</v>
      </c>
      <c r="G347" s="23"/>
      <c r="H347" s="23"/>
      <c r="I347" s="23"/>
      <c r="J347" s="23">
        <v>0</v>
      </c>
      <c r="K347" s="23"/>
      <c r="L347" s="23"/>
      <c r="M347" s="23"/>
    </row>
    <row r="348" spans="1:13" x14ac:dyDescent="0.25">
      <c r="A348" s="41">
        <v>42373</v>
      </c>
      <c r="B348" s="23">
        <v>47155</v>
      </c>
      <c r="C348" s="23" t="s">
        <v>28</v>
      </c>
      <c r="D348" s="23">
        <v>13.3</v>
      </c>
      <c r="E348" s="23" t="s">
        <v>55</v>
      </c>
      <c r="F348" s="46">
        <v>3250</v>
      </c>
      <c r="G348" s="23"/>
      <c r="H348" s="23"/>
      <c r="I348" s="23"/>
      <c r="J348" s="23">
        <v>0</v>
      </c>
      <c r="K348" s="23"/>
      <c r="L348" s="23"/>
      <c r="M348" s="23"/>
    </row>
    <row r="349" spans="1:13" x14ac:dyDescent="0.25">
      <c r="A349" s="41">
        <v>42373</v>
      </c>
      <c r="B349" s="23">
        <v>47156</v>
      </c>
      <c r="C349" s="23" t="s">
        <v>30</v>
      </c>
      <c r="D349" s="23">
        <v>15.6</v>
      </c>
      <c r="E349" s="23" t="s">
        <v>55</v>
      </c>
      <c r="F349" s="46">
        <v>3250</v>
      </c>
      <c r="G349" s="23"/>
      <c r="H349" s="23"/>
      <c r="I349" s="23"/>
      <c r="J349" s="23">
        <v>0</v>
      </c>
      <c r="K349" s="23"/>
      <c r="L349" s="23"/>
      <c r="M349" s="23"/>
    </row>
    <row r="350" spans="1:13" x14ac:dyDescent="0.25">
      <c r="A350" s="41">
        <v>42373</v>
      </c>
      <c r="B350" s="23">
        <v>47157</v>
      </c>
      <c r="C350" s="23" t="s">
        <v>29</v>
      </c>
      <c r="D350" s="23">
        <v>13</v>
      </c>
      <c r="E350" s="23" t="s">
        <v>55</v>
      </c>
      <c r="F350" s="46">
        <v>3250</v>
      </c>
      <c r="G350" s="23"/>
      <c r="H350" s="23"/>
      <c r="I350" s="23"/>
      <c r="J350" s="23">
        <v>0</v>
      </c>
      <c r="K350" s="23"/>
      <c r="L350" s="23"/>
      <c r="M350" s="23"/>
    </row>
    <row r="351" spans="1:13" x14ac:dyDescent="0.25">
      <c r="A351" s="41">
        <v>42373</v>
      </c>
      <c r="B351" s="23">
        <v>47158</v>
      </c>
      <c r="C351" s="23" t="s">
        <v>27</v>
      </c>
      <c r="D351" s="23">
        <v>14.9</v>
      </c>
      <c r="E351" s="23" t="s">
        <v>55</v>
      </c>
      <c r="F351" s="46">
        <v>3250</v>
      </c>
      <c r="G351" s="23"/>
      <c r="H351" s="23"/>
      <c r="I351" s="23"/>
      <c r="J351" s="23">
        <v>0</v>
      </c>
      <c r="K351" s="23"/>
      <c r="L351" s="23"/>
      <c r="M351" s="23"/>
    </row>
    <row r="352" spans="1:13" x14ac:dyDescent="0.25">
      <c r="A352" s="41">
        <v>42373</v>
      </c>
      <c r="B352" s="23">
        <v>47159</v>
      </c>
      <c r="C352" s="23" t="s">
        <v>28</v>
      </c>
      <c r="D352" s="23">
        <v>13.3</v>
      </c>
      <c r="E352" s="23" t="s">
        <v>55</v>
      </c>
      <c r="F352" s="46">
        <v>3250</v>
      </c>
      <c r="G352" s="23"/>
      <c r="H352" s="23"/>
      <c r="I352" s="23"/>
      <c r="J352" s="23">
        <v>0</v>
      </c>
      <c r="K352" s="23"/>
      <c r="L352" s="23"/>
      <c r="M352" s="23"/>
    </row>
    <row r="353" spans="1:13" x14ac:dyDescent="0.25">
      <c r="A353" s="41">
        <v>42373</v>
      </c>
      <c r="B353" s="23">
        <v>47160</v>
      </c>
      <c r="C353" s="23" t="s">
        <v>29</v>
      </c>
      <c r="D353" s="23">
        <v>13</v>
      </c>
      <c r="E353" s="23" t="s">
        <v>55</v>
      </c>
      <c r="F353" s="46">
        <v>3250</v>
      </c>
      <c r="G353" s="23"/>
      <c r="H353" s="23"/>
      <c r="I353" s="23"/>
      <c r="J353" s="23">
        <v>0</v>
      </c>
      <c r="K353" s="23"/>
      <c r="L353" s="23"/>
      <c r="M353" s="23"/>
    </row>
    <row r="354" spans="1:13" x14ac:dyDescent="0.25">
      <c r="A354" s="41">
        <v>42373</v>
      </c>
      <c r="B354" s="23">
        <v>47161</v>
      </c>
      <c r="C354" s="23" t="s">
        <v>27</v>
      </c>
      <c r="D354" s="23">
        <v>14.9</v>
      </c>
      <c r="E354" s="23" t="s">
        <v>55</v>
      </c>
      <c r="F354" s="46">
        <v>3250</v>
      </c>
      <c r="G354" s="23"/>
      <c r="H354" s="23"/>
      <c r="I354" s="23"/>
      <c r="J354" s="23">
        <v>0</v>
      </c>
      <c r="K354" s="23"/>
      <c r="L354" s="23"/>
      <c r="M354" s="23"/>
    </row>
    <row r="355" spans="1:13" x14ac:dyDescent="0.25">
      <c r="A355" s="41">
        <v>42373</v>
      </c>
      <c r="B355" s="23">
        <v>47162</v>
      </c>
      <c r="C355" s="23" t="s">
        <v>29</v>
      </c>
      <c r="D355" s="23">
        <v>13</v>
      </c>
      <c r="E355" s="23" t="s">
        <v>55</v>
      </c>
      <c r="F355" s="46">
        <v>3250</v>
      </c>
      <c r="G355" s="23"/>
      <c r="H355" s="23"/>
      <c r="I355" s="23"/>
      <c r="J355" s="23">
        <v>0</v>
      </c>
      <c r="K355" s="23"/>
      <c r="L355" s="23"/>
      <c r="M355" s="23"/>
    </row>
    <row r="356" spans="1:13" x14ac:dyDescent="0.25">
      <c r="A356" s="41">
        <v>42373</v>
      </c>
      <c r="B356" s="23">
        <v>47163</v>
      </c>
      <c r="C356" s="23" t="s">
        <v>30</v>
      </c>
      <c r="D356" s="23">
        <v>15.6</v>
      </c>
      <c r="E356" s="23" t="s">
        <v>55</v>
      </c>
      <c r="F356" s="46">
        <v>3250</v>
      </c>
      <c r="G356" s="23"/>
      <c r="H356" s="23"/>
      <c r="I356" s="23"/>
      <c r="J356" s="23">
        <v>0</v>
      </c>
      <c r="K356" s="23"/>
      <c r="L356" s="23"/>
      <c r="M356" s="23"/>
    </row>
    <row r="357" spans="1:13" x14ac:dyDescent="0.25">
      <c r="A357" s="41">
        <v>42373</v>
      </c>
      <c r="B357" s="23">
        <v>47164</v>
      </c>
      <c r="C357" s="23" t="s">
        <v>28</v>
      </c>
      <c r="D357" s="23">
        <v>13.3</v>
      </c>
      <c r="E357" s="23" t="s">
        <v>55</v>
      </c>
      <c r="F357" s="46">
        <v>3250</v>
      </c>
      <c r="G357" s="23"/>
      <c r="H357" s="23"/>
      <c r="I357" s="23"/>
      <c r="J357" s="23">
        <v>0</v>
      </c>
      <c r="K357" s="23"/>
      <c r="L357" s="23"/>
      <c r="M357" s="23"/>
    </row>
    <row r="358" spans="1:13" x14ac:dyDescent="0.25">
      <c r="A358" s="41">
        <v>42373</v>
      </c>
      <c r="B358" s="23">
        <v>47165</v>
      </c>
      <c r="C358" s="23" t="s">
        <v>29</v>
      </c>
      <c r="D358" s="23">
        <v>13</v>
      </c>
      <c r="E358" s="23" t="s">
        <v>55</v>
      </c>
      <c r="F358" s="46">
        <v>3250</v>
      </c>
      <c r="G358" s="23"/>
      <c r="H358" s="23"/>
      <c r="I358" s="23"/>
      <c r="J358" s="23">
        <v>0</v>
      </c>
      <c r="K358" s="23"/>
      <c r="L358" s="23"/>
      <c r="M358" s="23"/>
    </row>
    <row r="359" spans="1:13" x14ac:dyDescent="0.25">
      <c r="A359" s="41">
        <v>42373</v>
      </c>
      <c r="B359" s="23">
        <v>47166</v>
      </c>
      <c r="C359" s="23" t="s">
        <v>28</v>
      </c>
      <c r="D359" s="23">
        <v>13.3</v>
      </c>
      <c r="E359" s="23" t="s">
        <v>55</v>
      </c>
      <c r="F359" s="46">
        <v>3250</v>
      </c>
      <c r="G359" s="23"/>
      <c r="H359" s="23"/>
      <c r="I359" s="23"/>
      <c r="J359" s="23">
        <v>0</v>
      </c>
      <c r="K359" s="23"/>
      <c r="L359" s="23"/>
      <c r="M359" s="23"/>
    </row>
    <row r="360" spans="1:13" x14ac:dyDescent="0.25">
      <c r="A360" s="41">
        <v>42373</v>
      </c>
      <c r="B360" s="23">
        <v>47167</v>
      </c>
      <c r="C360" s="23" t="s">
        <v>30</v>
      </c>
      <c r="D360" s="23">
        <v>15.6</v>
      </c>
      <c r="E360" s="23" t="s">
        <v>55</v>
      </c>
      <c r="F360" s="46">
        <v>3250</v>
      </c>
      <c r="G360" s="23"/>
      <c r="H360" s="23"/>
      <c r="I360" s="23"/>
      <c r="J360" s="23">
        <v>0</v>
      </c>
      <c r="K360" s="23"/>
      <c r="L360" s="23"/>
      <c r="M360" s="23"/>
    </row>
    <row r="361" spans="1:13" x14ac:dyDescent="0.25">
      <c r="A361" s="41">
        <v>42373</v>
      </c>
      <c r="B361" s="23">
        <v>47168</v>
      </c>
      <c r="C361" s="23" t="s">
        <v>29</v>
      </c>
      <c r="D361" s="23">
        <v>13</v>
      </c>
      <c r="E361" s="23" t="s">
        <v>55</v>
      </c>
      <c r="F361" s="46">
        <v>3250</v>
      </c>
      <c r="G361" s="23"/>
      <c r="H361" s="23"/>
      <c r="I361" s="23"/>
      <c r="J361" s="23">
        <v>0</v>
      </c>
      <c r="K361" s="23"/>
      <c r="L361" s="23"/>
      <c r="M361" s="23"/>
    </row>
    <row r="362" spans="1:13" x14ac:dyDescent="0.25">
      <c r="A362" s="41">
        <v>42373</v>
      </c>
      <c r="B362" s="23">
        <v>47169</v>
      </c>
      <c r="C362" s="23" t="s">
        <v>30</v>
      </c>
      <c r="D362" s="23">
        <v>15.6</v>
      </c>
      <c r="E362" s="23" t="s">
        <v>55</v>
      </c>
      <c r="F362" s="46">
        <v>3250</v>
      </c>
      <c r="G362" s="23"/>
      <c r="H362" s="23"/>
      <c r="I362" s="23"/>
      <c r="J362" s="23">
        <v>0</v>
      </c>
      <c r="K362" s="23"/>
      <c r="L362" s="23"/>
      <c r="M362" s="23"/>
    </row>
    <row r="363" spans="1:13" ht="15.75" thickBot="1" x14ac:dyDescent="0.3">
      <c r="A363" s="43">
        <v>42373</v>
      </c>
      <c r="B363" s="42">
        <v>47170</v>
      </c>
      <c r="C363" s="42" t="s">
        <v>27</v>
      </c>
      <c r="D363" s="42">
        <v>14.9</v>
      </c>
      <c r="E363" s="23" t="s">
        <v>55</v>
      </c>
      <c r="F363" s="48">
        <v>3250</v>
      </c>
      <c r="G363" s="42"/>
      <c r="H363" s="42"/>
      <c r="I363" s="42"/>
      <c r="J363" s="42">
        <v>0</v>
      </c>
      <c r="K363" s="42"/>
      <c r="L363" s="42"/>
      <c r="M363" s="42"/>
    </row>
    <row r="364" spans="1:13" x14ac:dyDescent="0.25">
      <c r="A364" s="41">
        <v>42374</v>
      </c>
      <c r="B364" s="32">
        <v>47171</v>
      </c>
      <c r="C364" s="32" t="s">
        <v>27</v>
      </c>
      <c r="D364" s="32">
        <v>14.9</v>
      </c>
      <c r="E364" s="23" t="s">
        <v>55</v>
      </c>
      <c r="F364" s="47">
        <v>3250</v>
      </c>
      <c r="G364" s="32"/>
      <c r="H364" s="32"/>
      <c r="I364" s="32"/>
      <c r="J364" s="32">
        <v>0</v>
      </c>
      <c r="K364" s="32"/>
      <c r="L364" s="32"/>
      <c r="M364" s="32"/>
    </row>
    <row r="365" spans="1:13" x14ac:dyDescent="0.25">
      <c r="A365" s="41">
        <v>42374</v>
      </c>
      <c r="B365" s="23">
        <v>47172</v>
      </c>
      <c r="C365" s="23" t="s">
        <v>57</v>
      </c>
      <c r="D365" s="23">
        <v>14.9</v>
      </c>
      <c r="E365" s="23" t="s">
        <v>55</v>
      </c>
      <c r="F365" s="46">
        <v>3250</v>
      </c>
      <c r="G365" s="23"/>
      <c r="H365" s="23"/>
      <c r="I365" s="23"/>
      <c r="J365" s="23">
        <v>0</v>
      </c>
      <c r="K365" s="23"/>
      <c r="L365" s="23"/>
      <c r="M365" s="23"/>
    </row>
    <row r="366" spans="1:13" x14ac:dyDescent="0.25">
      <c r="A366" s="41">
        <v>42374</v>
      </c>
      <c r="B366" s="23">
        <v>47173</v>
      </c>
      <c r="C366" s="23" t="s">
        <v>27</v>
      </c>
      <c r="D366" s="23">
        <v>14.9</v>
      </c>
      <c r="E366" s="23" t="s">
        <v>55</v>
      </c>
      <c r="F366" s="46">
        <v>3250</v>
      </c>
      <c r="G366" s="23"/>
      <c r="H366" s="23"/>
      <c r="I366" s="23"/>
      <c r="J366" s="23">
        <v>0</v>
      </c>
      <c r="K366" s="23"/>
      <c r="L366" s="23"/>
      <c r="M366" s="23"/>
    </row>
    <row r="367" spans="1:13" x14ac:dyDescent="0.25">
      <c r="A367" s="41">
        <v>42374</v>
      </c>
      <c r="B367" s="23">
        <v>47174</v>
      </c>
      <c r="C367" s="23" t="s">
        <v>57</v>
      </c>
      <c r="D367" s="23">
        <v>14.9</v>
      </c>
      <c r="E367" s="23" t="s">
        <v>55</v>
      </c>
      <c r="F367" s="46">
        <v>3250</v>
      </c>
      <c r="G367" s="23"/>
      <c r="H367" s="23"/>
      <c r="I367" s="23"/>
      <c r="J367" s="23">
        <v>0</v>
      </c>
      <c r="K367" s="23"/>
      <c r="L367" s="23"/>
      <c r="M367" s="23"/>
    </row>
    <row r="368" spans="1:13" x14ac:dyDescent="0.25">
      <c r="A368" s="41">
        <v>42374</v>
      </c>
      <c r="B368" s="23">
        <v>47175</v>
      </c>
      <c r="C368" s="23" t="s">
        <v>27</v>
      </c>
      <c r="D368" s="23">
        <v>14.9</v>
      </c>
      <c r="E368" s="23" t="s">
        <v>55</v>
      </c>
      <c r="F368" s="46">
        <v>3250</v>
      </c>
      <c r="G368" s="23"/>
      <c r="H368" s="23"/>
      <c r="I368" s="23"/>
      <c r="J368" s="23">
        <v>0</v>
      </c>
      <c r="K368" s="23"/>
      <c r="L368" s="23"/>
      <c r="M368" s="23"/>
    </row>
    <row r="369" spans="1:13" x14ac:dyDescent="0.25">
      <c r="A369" s="41">
        <v>42374</v>
      </c>
      <c r="B369" s="23">
        <v>47176</v>
      </c>
      <c r="C369" s="23" t="s">
        <v>57</v>
      </c>
      <c r="D369" s="23">
        <v>14.9</v>
      </c>
      <c r="E369" s="23" t="s">
        <v>55</v>
      </c>
      <c r="F369" s="46">
        <v>3250</v>
      </c>
      <c r="G369" s="23"/>
      <c r="H369" s="23"/>
      <c r="I369" s="23"/>
      <c r="J369" s="23">
        <v>0</v>
      </c>
      <c r="K369" s="23"/>
      <c r="L369" s="23"/>
      <c r="M369" s="23"/>
    </row>
    <row r="370" spans="1:13" x14ac:dyDescent="0.25">
      <c r="A370" s="41">
        <v>42374</v>
      </c>
      <c r="B370" s="23">
        <v>47177</v>
      </c>
      <c r="C370" s="23" t="s">
        <v>28</v>
      </c>
      <c r="D370" s="23">
        <v>13.3</v>
      </c>
      <c r="E370" s="23" t="s">
        <v>55</v>
      </c>
      <c r="F370" s="46">
        <v>3250</v>
      </c>
      <c r="G370" s="23"/>
      <c r="H370" s="23"/>
      <c r="I370" s="23"/>
      <c r="J370" s="23">
        <v>0</v>
      </c>
      <c r="K370" s="23"/>
      <c r="L370" s="23"/>
      <c r="M370" s="23"/>
    </row>
    <row r="371" spans="1:13" x14ac:dyDescent="0.25">
      <c r="A371" s="41">
        <v>42374</v>
      </c>
      <c r="B371" s="23">
        <v>47178</v>
      </c>
      <c r="C371" s="23" t="s">
        <v>27</v>
      </c>
      <c r="D371" s="23">
        <v>14.9</v>
      </c>
      <c r="E371" s="23" t="s">
        <v>55</v>
      </c>
      <c r="F371" s="46">
        <v>3250</v>
      </c>
      <c r="G371" s="23"/>
      <c r="H371" s="23"/>
      <c r="I371" s="23"/>
      <c r="J371" s="23">
        <v>0</v>
      </c>
      <c r="K371" s="23"/>
      <c r="L371" s="23"/>
      <c r="M371" s="23"/>
    </row>
    <row r="372" spans="1:13" x14ac:dyDescent="0.25">
      <c r="A372" s="41">
        <v>42374</v>
      </c>
      <c r="B372" s="23">
        <v>47179</v>
      </c>
      <c r="C372" s="23" t="s">
        <v>57</v>
      </c>
      <c r="D372" s="23">
        <v>14.9</v>
      </c>
      <c r="E372" s="23" t="s">
        <v>55</v>
      </c>
      <c r="F372" s="46">
        <v>3250</v>
      </c>
      <c r="G372" s="23"/>
      <c r="H372" s="23"/>
      <c r="I372" s="23"/>
      <c r="J372" s="23">
        <v>0</v>
      </c>
      <c r="K372" s="23"/>
      <c r="L372" s="23"/>
      <c r="M372" s="23"/>
    </row>
    <row r="373" spans="1:13" x14ac:dyDescent="0.25">
      <c r="A373" s="41">
        <v>42374</v>
      </c>
      <c r="B373" s="23">
        <v>47180</v>
      </c>
      <c r="C373" s="23" t="s">
        <v>28</v>
      </c>
      <c r="D373" s="23">
        <v>13.3</v>
      </c>
      <c r="E373" s="23" t="s">
        <v>55</v>
      </c>
      <c r="F373" s="46">
        <v>3250</v>
      </c>
      <c r="G373" s="23"/>
      <c r="H373" s="23"/>
      <c r="I373" s="23"/>
      <c r="J373" s="23">
        <v>0</v>
      </c>
      <c r="K373" s="23"/>
      <c r="L373" s="23"/>
      <c r="M373" s="23"/>
    </row>
    <row r="374" spans="1:13" x14ac:dyDescent="0.25">
      <c r="A374" s="41">
        <v>42374</v>
      </c>
      <c r="B374" s="23">
        <v>47181</v>
      </c>
      <c r="C374" s="23" t="s">
        <v>27</v>
      </c>
      <c r="D374" s="23">
        <v>14.9</v>
      </c>
      <c r="E374" s="23" t="s">
        <v>55</v>
      </c>
      <c r="F374" s="46">
        <v>3250</v>
      </c>
      <c r="G374" s="23"/>
      <c r="H374" s="23"/>
      <c r="I374" s="23"/>
      <c r="J374" s="23">
        <v>0</v>
      </c>
      <c r="K374" s="23"/>
      <c r="L374" s="23"/>
      <c r="M374" s="23"/>
    </row>
    <row r="375" spans="1:13" x14ac:dyDescent="0.25">
      <c r="A375" s="41">
        <v>42374</v>
      </c>
      <c r="B375" s="23">
        <v>47182</v>
      </c>
      <c r="C375" s="23" t="s">
        <v>57</v>
      </c>
      <c r="D375" s="23">
        <v>14.9</v>
      </c>
      <c r="E375" s="23" t="s">
        <v>55</v>
      </c>
      <c r="F375" s="46">
        <v>3250</v>
      </c>
      <c r="G375" s="23"/>
      <c r="H375" s="23"/>
      <c r="I375" s="23"/>
      <c r="J375" s="23">
        <v>0</v>
      </c>
      <c r="K375" s="23"/>
      <c r="L375" s="23"/>
      <c r="M375" s="23"/>
    </row>
    <row r="376" spans="1:13" x14ac:dyDescent="0.25">
      <c r="A376" s="41">
        <v>42374</v>
      </c>
      <c r="B376" s="23">
        <v>47183</v>
      </c>
      <c r="C376" s="23" t="s">
        <v>28</v>
      </c>
      <c r="D376" s="23">
        <v>13.3</v>
      </c>
      <c r="E376" s="23" t="s">
        <v>55</v>
      </c>
      <c r="F376" s="46">
        <v>3250</v>
      </c>
      <c r="G376" s="23"/>
      <c r="H376" s="23"/>
      <c r="I376" s="23"/>
      <c r="J376" s="23">
        <v>0</v>
      </c>
      <c r="K376" s="23"/>
      <c r="L376" s="23"/>
      <c r="M376" s="23"/>
    </row>
    <row r="377" spans="1:13" x14ac:dyDescent="0.25">
      <c r="A377" s="41">
        <v>42374</v>
      </c>
      <c r="B377" s="23">
        <v>47184</v>
      </c>
      <c r="C377" s="23" t="s">
        <v>27</v>
      </c>
      <c r="D377" s="23">
        <v>14.9</v>
      </c>
      <c r="E377" s="23" t="s">
        <v>55</v>
      </c>
      <c r="F377" s="46">
        <v>3250</v>
      </c>
      <c r="G377" s="23"/>
      <c r="H377" s="23"/>
      <c r="I377" s="23"/>
      <c r="J377" s="23">
        <v>0</v>
      </c>
      <c r="K377" s="23"/>
      <c r="L377" s="23"/>
      <c r="M377" s="23"/>
    </row>
    <row r="378" spans="1:13" x14ac:dyDescent="0.25">
      <c r="A378" s="41">
        <v>42374</v>
      </c>
      <c r="B378" s="23">
        <v>47185</v>
      </c>
      <c r="C378" s="23" t="s">
        <v>57</v>
      </c>
      <c r="D378" s="23">
        <v>14.9</v>
      </c>
      <c r="E378" s="23" t="s">
        <v>55</v>
      </c>
      <c r="F378" s="46">
        <v>3250</v>
      </c>
      <c r="G378" s="23"/>
      <c r="H378" s="23"/>
      <c r="I378" s="23"/>
      <c r="J378" s="23">
        <v>0</v>
      </c>
      <c r="K378" s="23"/>
      <c r="L378" s="23"/>
      <c r="M378" s="23"/>
    </row>
    <row r="379" spans="1:13" x14ac:dyDescent="0.25">
      <c r="A379" s="41">
        <v>42374</v>
      </c>
      <c r="B379" s="23">
        <v>47186</v>
      </c>
      <c r="C379" s="23" t="s">
        <v>57</v>
      </c>
      <c r="D379" s="23">
        <v>14.9</v>
      </c>
      <c r="E379" s="23" t="s">
        <v>55</v>
      </c>
      <c r="F379" s="46">
        <v>3250</v>
      </c>
      <c r="G379" s="23"/>
      <c r="H379" s="23"/>
      <c r="I379" s="23"/>
      <c r="J379" s="23">
        <v>0</v>
      </c>
      <c r="K379" s="23"/>
      <c r="L379" s="23"/>
      <c r="M379" s="23"/>
    </row>
    <row r="380" spans="1:13" x14ac:dyDescent="0.25">
      <c r="A380" s="41">
        <v>42374</v>
      </c>
      <c r="B380" s="23">
        <v>47187</v>
      </c>
      <c r="C380" s="23" t="s">
        <v>28</v>
      </c>
      <c r="D380" s="23">
        <v>13.3</v>
      </c>
      <c r="E380" s="23" t="s">
        <v>55</v>
      </c>
      <c r="F380" s="46">
        <v>3250</v>
      </c>
      <c r="G380" s="23"/>
      <c r="H380" s="23"/>
      <c r="I380" s="23"/>
      <c r="J380" s="23">
        <v>0</v>
      </c>
      <c r="K380" s="23"/>
      <c r="L380" s="23"/>
      <c r="M380" s="23"/>
    </row>
    <row r="381" spans="1:13" x14ac:dyDescent="0.25">
      <c r="A381" s="41">
        <v>42374</v>
      </c>
      <c r="B381" s="23">
        <v>47188</v>
      </c>
      <c r="C381" s="23" t="s">
        <v>29</v>
      </c>
      <c r="D381" s="23">
        <v>13</v>
      </c>
      <c r="E381" s="23" t="s">
        <v>55</v>
      </c>
      <c r="F381" s="46">
        <v>3250</v>
      </c>
      <c r="G381" s="23"/>
      <c r="H381" s="23"/>
      <c r="I381" s="23"/>
      <c r="J381" s="23">
        <v>0</v>
      </c>
      <c r="K381" s="23"/>
      <c r="L381" s="23"/>
      <c r="M381" s="23"/>
    </row>
    <row r="382" spans="1:13" x14ac:dyDescent="0.25">
      <c r="A382" s="41">
        <v>42374</v>
      </c>
      <c r="B382" s="23">
        <v>47189</v>
      </c>
      <c r="C382" s="23" t="s">
        <v>27</v>
      </c>
      <c r="D382" s="23">
        <v>14.9</v>
      </c>
      <c r="E382" s="23" t="s">
        <v>55</v>
      </c>
      <c r="F382" s="46">
        <v>3250</v>
      </c>
      <c r="G382" s="23"/>
      <c r="H382" s="23"/>
      <c r="I382" s="23"/>
      <c r="J382" s="23">
        <v>0</v>
      </c>
      <c r="K382" s="23"/>
      <c r="L382" s="23"/>
      <c r="M382" s="23"/>
    </row>
    <row r="383" spans="1:13" x14ac:dyDescent="0.25">
      <c r="A383" s="41">
        <v>42374</v>
      </c>
      <c r="B383" s="23">
        <v>47190</v>
      </c>
      <c r="C383" s="23" t="s">
        <v>57</v>
      </c>
      <c r="D383" s="23">
        <v>14.9</v>
      </c>
      <c r="E383" s="23" t="s">
        <v>55</v>
      </c>
      <c r="F383" s="46">
        <v>3250</v>
      </c>
      <c r="G383" s="23"/>
      <c r="H383" s="23"/>
      <c r="I383" s="23"/>
      <c r="J383" s="23">
        <v>0</v>
      </c>
      <c r="K383" s="23"/>
      <c r="L383" s="23"/>
      <c r="M383" s="23"/>
    </row>
    <row r="384" spans="1:13" x14ac:dyDescent="0.25">
      <c r="A384" s="41">
        <v>42374</v>
      </c>
      <c r="B384" s="23">
        <v>47191</v>
      </c>
      <c r="C384" s="23" t="s">
        <v>28</v>
      </c>
      <c r="D384" s="23">
        <v>13.3</v>
      </c>
      <c r="E384" s="23" t="s">
        <v>55</v>
      </c>
      <c r="F384" s="46">
        <v>3250</v>
      </c>
      <c r="G384" s="23"/>
      <c r="H384" s="23"/>
      <c r="I384" s="23"/>
      <c r="J384" s="23">
        <v>0</v>
      </c>
      <c r="K384" s="23"/>
      <c r="L384" s="23"/>
      <c r="M384" s="23"/>
    </row>
    <row r="385" spans="1:13" x14ac:dyDescent="0.25">
      <c r="A385" s="41">
        <v>42374</v>
      </c>
      <c r="B385" s="23">
        <v>47192</v>
      </c>
      <c r="C385" s="23" t="s">
        <v>29</v>
      </c>
      <c r="D385" s="23">
        <v>13</v>
      </c>
      <c r="E385" s="23" t="s">
        <v>55</v>
      </c>
      <c r="F385" s="46">
        <v>3250</v>
      </c>
      <c r="G385" s="23"/>
      <c r="H385" s="23"/>
      <c r="I385" s="23"/>
      <c r="J385" s="23">
        <v>0</v>
      </c>
      <c r="K385" s="23"/>
      <c r="L385" s="23"/>
      <c r="M385" s="23"/>
    </row>
    <row r="386" spans="1:13" x14ac:dyDescent="0.25">
      <c r="A386" s="41">
        <v>42374</v>
      </c>
      <c r="B386" s="23">
        <v>47193</v>
      </c>
      <c r="C386" s="23" t="s">
        <v>57</v>
      </c>
      <c r="D386" s="23">
        <v>14.9</v>
      </c>
      <c r="E386" s="23" t="s">
        <v>55</v>
      </c>
      <c r="F386" s="46">
        <v>3250</v>
      </c>
      <c r="G386" s="23"/>
      <c r="H386" s="23"/>
      <c r="I386" s="23"/>
      <c r="J386" s="23">
        <v>0</v>
      </c>
      <c r="K386" s="23"/>
      <c r="L386" s="23"/>
      <c r="M386" s="23"/>
    </row>
    <row r="387" spans="1:13" x14ac:dyDescent="0.25">
      <c r="A387" s="41">
        <v>42374</v>
      </c>
      <c r="B387" s="23">
        <v>47194</v>
      </c>
      <c r="C387" s="23" t="s">
        <v>28</v>
      </c>
      <c r="D387" s="23">
        <v>13.3</v>
      </c>
      <c r="E387" s="23" t="s">
        <v>55</v>
      </c>
      <c r="F387" s="46">
        <v>3250</v>
      </c>
      <c r="G387" s="23"/>
      <c r="H387" s="23"/>
      <c r="I387" s="23"/>
      <c r="J387" s="23">
        <v>0</v>
      </c>
      <c r="K387" s="23"/>
      <c r="L387" s="23"/>
      <c r="M387" s="23"/>
    </row>
    <row r="388" spans="1:13" x14ac:dyDescent="0.25">
      <c r="A388" s="41">
        <v>42374</v>
      </c>
      <c r="B388" s="23">
        <v>47195</v>
      </c>
      <c r="C388" s="23" t="s">
        <v>27</v>
      </c>
      <c r="D388" s="23">
        <v>14.9</v>
      </c>
      <c r="E388" s="23" t="s">
        <v>55</v>
      </c>
      <c r="F388" s="46">
        <v>3250</v>
      </c>
      <c r="G388" s="23"/>
      <c r="H388" s="23"/>
      <c r="I388" s="23"/>
      <c r="J388" s="23">
        <v>0</v>
      </c>
      <c r="K388" s="23"/>
      <c r="L388" s="23"/>
      <c r="M388" s="23"/>
    </row>
    <row r="389" spans="1:13" x14ac:dyDescent="0.25">
      <c r="A389" s="41">
        <v>42374</v>
      </c>
      <c r="B389" s="23">
        <v>47196</v>
      </c>
      <c r="C389" s="23" t="s">
        <v>57</v>
      </c>
      <c r="D389" s="23">
        <v>14.9</v>
      </c>
      <c r="E389" s="23" t="s">
        <v>55</v>
      </c>
      <c r="F389" s="46">
        <v>3250</v>
      </c>
      <c r="G389" s="23"/>
      <c r="H389" s="23"/>
      <c r="I389" s="23"/>
      <c r="J389" s="23">
        <v>0</v>
      </c>
      <c r="K389" s="23"/>
      <c r="L389" s="23"/>
      <c r="M389" s="23"/>
    </row>
    <row r="390" spans="1:13" x14ac:dyDescent="0.25">
      <c r="A390" s="41">
        <v>42374</v>
      </c>
      <c r="B390" s="23">
        <v>47197</v>
      </c>
      <c r="C390" s="23" t="s">
        <v>28</v>
      </c>
      <c r="D390" s="23">
        <v>13.3</v>
      </c>
      <c r="E390" s="23" t="s">
        <v>55</v>
      </c>
      <c r="F390" s="46">
        <v>3250</v>
      </c>
      <c r="G390" s="23"/>
      <c r="H390" s="23"/>
      <c r="I390" s="23"/>
      <c r="J390" s="23">
        <v>0</v>
      </c>
      <c r="K390" s="23"/>
      <c r="L390" s="23"/>
      <c r="M390" s="23"/>
    </row>
    <row r="391" spans="1:13" x14ac:dyDescent="0.25">
      <c r="A391" s="41">
        <v>42374</v>
      </c>
      <c r="B391" s="23">
        <v>47198</v>
      </c>
      <c r="C391" s="23" t="s">
        <v>57</v>
      </c>
      <c r="D391" s="23">
        <v>14.9</v>
      </c>
      <c r="E391" s="23" t="s">
        <v>55</v>
      </c>
      <c r="F391" s="46">
        <v>3250</v>
      </c>
      <c r="G391" s="23"/>
      <c r="H391" s="23"/>
      <c r="I391" s="23"/>
      <c r="J391" s="23">
        <v>0</v>
      </c>
      <c r="K391" s="23"/>
      <c r="L391" s="23"/>
      <c r="M391" s="23"/>
    </row>
    <row r="392" spans="1:13" x14ac:dyDescent="0.25">
      <c r="A392" s="41">
        <v>42374</v>
      </c>
      <c r="B392" s="23">
        <v>47199</v>
      </c>
      <c r="C392" s="23" t="s">
        <v>27</v>
      </c>
      <c r="D392" s="23">
        <v>14.9</v>
      </c>
      <c r="E392" s="23" t="s">
        <v>55</v>
      </c>
      <c r="F392" s="46">
        <v>3250</v>
      </c>
      <c r="G392" s="23"/>
      <c r="H392" s="23"/>
      <c r="I392" s="23"/>
      <c r="J392" s="23">
        <v>0</v>
      </c>
      <c r="K392" s="23"/>
      <c r="L392" s="23"/>
      <c r="M392" s="23"/>
    </row>
    <row r="393" spans="1:13" x14ac:dyDescent="0.25">
      <c r="A393" s="41">
        <v>42374</v>
      </c>
      <c r="B393" s="23">
        <v>47200</v>
      </c>
      <c r="C393" s="23" t="s">
        <v>28</v>
      </c>
      <c r="D393" s="23">
        <v>13.3</v>
      </c>
      <c r="E393" s="23" t="s">
        <v>55</v>
      </c>
      <c r="F393" s="46">
        <v>3250</v>
      </c>
      <c r="G393" s="23"/>
      <c r="H393" s="23"/>
      <c r="I393" s="23"/>
      <c r="J393" s="23">
        <v>0</v>
      </c>
      <c r="K393" s="23"/>
      <c r="L393" s="23"/>
      <c r="M393" s="23"/>
    </row>
    <row r="394" spans="1:13" x14ac:dyDescent="0.25">
      <c r="A394" s="41">
        <v>42374</v>
      </c>
      <c r="B394" s="23">
        <v>47201</v>
      </c>
      <c r="C394" s="23" t="s">
        <v>57</v>
      </c>
      <c r="D394" s="23">
        <v>14.9</v>
      </c>
      <c r="E394" s="23" t="s">
        <v>55</v>
      </c>
      <c r="F394" s="46">
        <v>3250</v>
      </c>
      <c r="G394" s="23"/>
      <c r="H394" s="23"/>
      <c r="I394" s="23"/>
      <c r="J394" s="23">
        <v>0</v>
      </c>
      <c r="K394" s="23"/>
      <c r="L394" s="23"/>
      <c r="M394" s="23"/>
    </row>
    <row r="395" spans="1:13" x14ac:dyDescent="0.25">
      <c r="A395" s="41">
        <v>42374</v>
      </c>
      <c r="B395" s="23">
        <v>47202</v>
      </c>
      <c r="C395" s="23" t="s">
        <v>27</v>
      </c>
      <c r="D395" s="23">
        <v>14.9</v>
      </c>
      <c r="E395" s="23" t="s">
        <v>55</v>
      </c>
      <c r="F395" s="46">
        <v>3250</v>
      </c>
      <c r="G395" s="23"/>
      <c r="H395" s="23"/>
      <c r="I395" s="23"/>
      <c r="J395" s="23">
        <v>0</v>
      </c>
      <c r="K395" s="23"/>
      <c r="L395" s="23"/>
      <c r="M395" s="23"/>
    </row>
    <row r="396" spans="1:13" x14ac:dyDescent="0.25">
      <c r="A396" s="41">
        <v>42374</v>
      </c>
      <c r="B396" s="23">
        <v>47203</v>
      </c>
      <c r="C396" s="23" t="s">
        <v>28</v>
      </c>
      <c r="D396" s="23">
        <v>13.3</v>
      </c>
      <c r="E396" s="23" t="s">
        <v>55</v>
      </c>
      <c r="F396" s="46">
        <v>3250</v>
      </c>
      <c r="G396" s="23"/>
      <c r="H396" s="23"/>
      <c r="I396" s="23"/>
      <c r="J396" s="23">
        <v>0</v>
      </c>
      <c r="K396" s="23"/>
      <c r="L396" s="23"/>
      <c r="M396" s="23"/>
    </row>
    <row r="397" spans="1:13" x14ac:dyDescent="0.25">
      <c r="A397" s="41">
        <v>42374</v>
      </c>
      <c r="B397" s="23">
        <v>47204</v>
      </c>
      <c r="C397" s="23" t="s">
        <v>57</v>
      </c>
      <c r="D397" s="23">
        <v>14.9</v>
      </c>
      <c r="E397" s="23" t="s">
        <v>55</v>
      </c>
      <c r="F397" s="46">
        <v>3250</v>
      </c>
      <c r="G397" s="23"/>
      <c r="H397" s="23"/>
      <c r="I397" s="23"/>
      <c r="J397" s="23">
        <v>0</v>
      </c>
      <c r="K397" s="23"/>
      <c r="L397" s="23"/>
      <c r="M397" s="23"/>
    </row>
    <row r="398" spans="1:13" x14ac:dyDescent="0.25">
      <c r="A398" s="41">
        <v>42374</v>
      </c>
      <c r="B398" s="23">
        <v>47205</v>
      </c>
      <c r="C398" s="23" t="s">
        <v>27</v>
      </c>
      <c r="D398" s="23">
        <v>14.9</v>
      </c>
      <c r="E398" s="23" t="s">
        <v>55</v>
      </c>
      <c r="F398" s="46">
        <v>3250</v>
      </c>
      <c r="G398" s="23"/>
      <c r="H398" s="23"/>
      <c r="I398" s="23"/>
      <c r="J398" s="23">
        <v>0</v>
      </c>
      <c r="K398" s="23"/>
      <c r="L398" s="23"/>
      <c r="M398" s="23"/>
    </row>
    <row r="399" spans="1:13" x14ac:dyDescent="0.25">
      <c r="A399" s="41">
        <v>42374</v>
      </c>
      <c r="B399" s="23">
        <v>47206</v>
      </c>
      <c r="C399" s="23" t="s">
        <v>28</v>
      </c>
      <c r="D399" s="23">
        <v>13.3</v>
      </c>
      <c r="E399" s="23" t="s">
        <v>55</v>
      </c>
      <c r="F399" s="46">
        <v>3250</v>
      </c>
      <c r="G399" s="23"/>
      <c r="H399" s="23"/>
      <c r="I399" s="23"/>
      <c r="J399" s="23">
        <v>0</v>
      </c>
      <c r="K399" s="23"/>
      <c r="L399" s="23"/>
      <c r="M399" s="23"/>
    </row>
    <row r="400" spans="1:13" x14ac:dyDescent="0.25">
      <c r="A400" s="41">
        <v>42374</v>
      </c>
      <c r="B400" s="23">
        <v>47207</v>
      </c>
      <c r="C400" s="23" t="s">
        <v>57</v>
      </c>
      <c r="D400" s="23">
        <v>14.9</v>
      </c>
      <c r="E400" s="23" t="s">
        <v>55</v>
      </c>
      <c r="F400" s="46">
        <v>3250</v>
      </c>
      <c r="G400" s="23"/>
      <c r="H400" s="23"/>
      <c r="I400" s="23"/>
      <c r="J400" s="23">
        <v>0</v>
      </c>
      <c r="K400" s="23"/>
      <c r="L400" s="23"/>
      <c r="M400" s="23"/>
    </row>
    <row r="401" spans="1:13" x14ac:dyDescent="0.25">
      <c r="A401" s="41">
        <v>42374</v>
      </c>
      <c r="B401" s="23">
        <v>47208</v>
      </c>
      <c r="C401" s="23" t="s">
        <v>28</v>
      </c>
      <c r="D401" s="23">
        <v>13.3</v>
      </c>
      <c r="E401" s="23" t="s">
        <v>55</v>
      </c>
      <c r="F401" s="46">
        <v>3250</v>
      </c>
      <c r="G401" s="23"/>
      <c r="H401" s="23"/>
      <c r="I401" s="23"/>
      <c r="J401" s="23">
        <v>0</v>
      </c>
      <c r="K401" s="23"/>
      <c r="L401" s="23"/>
      <c r="M401" s="23"/>
    </row>
    <row r="402" spans="1:13" x14ac:dyDescent="0.25">
      <c r="A402" s="41">
        <v>42374</v>
      </c>
      <c r="B402" s="23">
        <v>47209</v>
      </c>
      <c r="C402" s="23" t="s">
        <v>27</v>
      </c>
      <c r="D402" s="23">
        <v>14.9</v>
      </c>
      <c r="E402" s="23" t="s">
        <v>55</v>
      </c>
      <c r="F402" s="46">
        <v>3250</v>
      </c>
      <c r="G402" s="23"/>
      <c r="H402" s="23"/>
      <c r="I402" s="23"/>
      <c r="J402" s="23">
        <v>0</v>
      </c>
      <c r="K402" s="23"/>
      <c r="L402" s="23"/>
      <c r="M402" s="23"/>
    </row>
    <row r="403" spans="1:13" x14ac:dyDescent="0.25">
      <c r="A403" s="41">
        <v>42374</v>
      </c>
      <c r="B403" s="23">
        <v>47210</v>
      </c>
      <c r="C403" s="23" t="s">
        <v>28</v>
      </c>
      <c r="D403" s="23">
        <v>13.3</v>
      </c>
      <c r="E403" s="23" t="s">
        <v>55</v>
      </c>
      <c r="F403" s="46">
        <v>3250</v>
      </c>
      <c r="G403" s="23"/>
      <c r="H403" s="23"/>
      <c r="I403" s="23"/>
      <c r="J403" s="23">
        <v>0</v>
      </c>
      <c r="K403" s="23"/>
      <c r="L403" s="23"/>
      <c r="M403" s="23"/>
    </row>
    <row r="404" spans="1:13" x14ac:dyDescent="0.25">
      <c r="A404" s="41">
        <v>42374</v>
      </c>
      <c r="B404" s="23">
        <v>47211</v>
      </c>
      <c r="C404" s="23" t="s">
        <v>57</v>
      </c>
      <c r="D404" s="23">
        <v>14.9</v>
      </c>
      <c r="E404" s="23" t="s">
        <v>55</v>
      </c>
      <c r="F404" s="46">
        <v>3250</v>
      </c>
      <c r="G404" s="23"/>
      <c r="H404" s="23"/>
      <c r="I404" s="23"/>
      <c r="J404" s="23">
        <v>0</v>
      </c>
      <c r="K404" s="23"/>
      <c r="L404" s="23"/>
      <c r="M404" s="23"/>
    </row>
    <row r="405" spans="1:13" x14ac:dyDescent="0.25">
      <c r="A405" s="41">
        <v>42374</v>
      </c>
      <c r="B405" s="23">
        <v>47212</v>
      </c>
      <c r="C405" s="23" t="s">
        <v>27</v>
      </c>
      <c r="D405" s="23">
        <v>14.9</v>
      </c>
      <c r="E405" s="23" t="s">
        <v>55</v>
      </c>
      <c r="F405" s="46">
        <v>3250</v>
      </c>
      <c r="G405" s="23"/>
      <c r="H405" s="23"/>
      <c r="I405" s="23"/>
      <c r="J405" s="23">
        <v>0</v>
      </c>
      <c r="K405" s="23"/>
      <c r="L405" s="23"/>
      <c r="M405" s="23"/>
    </row>
    <row r="406" spans="1:13" x14ac:dyDescent="0.25">
      <c r="A406" s="41">
        <v>42374</v>
      </c>
      <c r="B406" s="23">
        <v>47213</v>
      </c>
      <c r="C406" s="23" t="s">
        <v>28</v>
      </c>
      <c r="D406" s="23">
        <v>13.3</v>
      </c>
      <c r="E406" s="23" t="s">
        <v>55</v>
      </c>
      <c r="F406" s="46">
        <v>3250</v>
      </c>
      <c r="G406" s="23"/>
      <c r="H406" s="23"/>
      <c r="I406" s="23"/>
      <c r="J406" s="23">
        <v>0</v>
      </c>
      <c r="K406" s="23"/>
      <c r="L406" s="23"/>
      <c r="M406" s="23"/>
    </row>
    <row r="407" spans="1:13" x14ac:dyDescent="0.25">
      <c r="A407" s="41">
        <v>42374</v>
      </c>
      <c r="B407" s="23">
        <v>47214</v>
      </c>
      <c r="C407" s="23" t="s">
        <v>57</v>
      </c>
      <c r="D407" s="23">
        <v>14.9</v>
      </c>
      <c r="E407" s="23" t="s">
        <v>55</v>
      </c>
      <c r="F407" s="46">
        <v>3250</v>
      </c>
      <c r="G407" s="23"/>
      <c r="H407" s="23"/>
      <c r="I407" s="23"/>
      <c r="J407" s="23">
        <v>0</v>
      </c>
      <c r="K407" s="23"/>
      <c r="L407" s="23"/>
      <c r="M407" s="23"/>
    </row>
    <row r="408" spans="1:13" x14ac:dyDescent="0.25">
      <c r="A408" s="41">
        <v>42374</v>
      </c>
      <c r="B408" s="23">
        <v>47215</v>
      </c>
      <c r="C408" s="23" t="s">
        <v>27</v>
      </c>
      <c r="D408" s="23">
        <v>14.9</v>
      </c>
      <c r="E408" s="23" t="s">
        <v>55</v>
      </c>
      <c r="F408" s="46">
        <v>3250</v>
      </c>
      <c r="G408" s="23"/>
      <c r="H408" s="23"/>
      <c r="I408" s="23"/>
      <c r="J408" s="23">
        <v>0</v>
      </c>
      <c r="K408" s="23"/>
      <c r="L408" s="23"/>
      <c r="M408" s="23"/>
    </row>
    <row r="409" spans="1:13" x14ac:dyDescent="0.25">
      <c r="A409" s="41">
        <v>42374</v>
      </c>
      <c r="B409" s="23">
        <v>47216</v>
      </c>
      <c r="C409" s="23" t="s">
        <v>28</v>
      </c>
      <c r="D409" s="23">
        <v>13.3</v>
      </c>
      <c r="E409" s="23" t="s">
        <v>55</v>
      </c>
      <c r="F409" s="46">
        <v>3250</v>
      </c>
      <c r="G409" s="23"/>
      <c r="H409" s="23"/>
      <c r="I409" s="23"/>
      <c r="J409" s="23">
        <v>0</v>
      </c>
      <c r="K409" s="23"/>
      <c r="L409" s="23"/>
      <c r="M409" s="23"/>
    </row>
    <row r="410" spans="1:13" x14ac:dyDescent="0.25">
      <c r="A410" s="41">
        <v>42374</v>
      </c>
      <c r="B410" s="23">
        <v>47217</v>
      </c>
      <c r="C410" s="23" t="s">
        <v>57</v>
      </c>
      <c r="D410" s="23">
        <v>14.9</v>
      </c>
      <c r="E410" s="23" t="s">
        <v>55</v>
      </c>
      <c r="F410" s="46">
        <v>3250</v>
      </c>
      <c r="G410" s="23"/>
      <c r="H410" s="23"/>
      <c r="I410" s="23"/>
      <c r="J410" s="23">
        <v>0</v>
      </c>
      <c r="K410" s="23"/>
      <c r="L410" s="23"/>
      <c r="M410" s="23"/>
    </row>
    <row r="411" spans="1:13" x14ac:dyDescent="0.25">
      <c r="A411" s="41">
        <v>42374</v>
      </c>
      <c r="B411" s="23">
        <v>47218</v>
      </c>
      <c r="C411" s="23" t="s">
        <v>27</v>
      </c>
      <c r="D411" s="23">
        <v>14.9</v>
      </c>
      <c r="E411" s="23" t="s">
        <v>55</v>
      </c>
      <c r="F411" s="46">
        <v>3250</v>
      </c>
      <c r="G411" s="23"/>
      <c r="H411" s="23"/>
      <c r="I411" s="23"/>
      <c r="J411" s="23">
        <v>0</v>
      </c>
      <c r="K411" s="23"/>
      <c r="L411" s="23"/>
      <c r="M411" s="23"/>
    </row>
    <row r="412" spans="1:13" x14ac:dyDescent="0.25">
      <c r="A412" s="41">
        <v>42374</v>
      </c>
      <c r="B412" s="23">
        <v>47219</v>
      </c>
      <c r="C412" s="23" t="s">
        <v>28</v>
      </c>
      <c r="D412" s="23">
        <v>13.3</v>
      </c>
      <c r="E412" s="23" t="s">
        <v>55</v>
      </c>
      <c r="F412" s="46">
        <v>3250</v>
      </c>
      <c r="G412" s="23"/>
      <c r="H412" s="23"/>
      <c r="I412" s="23"/>
      <c r="J412" s="23">
        <v>0</v>
      </c>
      <c r="K412" s="23"/>
      <c r="L412" s="23"/>
      <c r="M412" s="23"/>
    </row>
    <row r="413" spans="1:13" x14ac:dyDescent="0.25">
      <c r="A413" s="41">
        <v>42374</v>
      </c>
      <c r="B413" s="23">
        <v>47220</v>
      </c>
      <c r="C413" s="23" t="s">
        <v>57</v>
      </c>
      <c r="D413" s="23">
        <v>14.9</v>
      </c>
      <c r="E413" s="23" t="s">
        <v>55</v>
      </c>
      <c r="F413" s="46">
        <v>3250</v>
      </c>
      <c r="G413" s="23"/>
      <c r="H413" s="23"/>
      <c r="I413" s="23"/>
      <c r="J413" s="23">
        <v>0</v>
      </c>
      <c r="K413" s="23"/>
      <c r="L413" s="23"/>
      <c r="M413" s="23"/>
    </row>
    <row r="414" spans="1:13" x14ac:dyDescent="0.25">
      <c r="A414" s="41">
        <v>42374</v>
      </c>
      <c r="B414" s="23">
        <v>47221</v>
      </c>
      <c r="C414" s="23" t="s">
        <v>27</v>
      </c>
      <c r="D414" s="23">
        <v>14.9</v>
      </c>
      <c r="E414" s="23" t="s">
        <v>55</v>
      </c>
      <c r="F414" s="46">
        <v>3250</v>
      </c>
      <c r="G414" s="23"/>
      <c r="H414" s="23"/>
      <c r="I414" s="23"/>
      <c r="J414" s="23">
        <v>0</v>
      </c>
      <c r="K414" s="23"/>
      <c r="L414" s="23"/>
      <c r="M414" s="23"/>
    </row>
    <row r="415" spans="1:13" x14ac:dyDescent="0.25">
      <c r="A415" s="41">
        <v>42374</v>
      </c>
      <c r="B415" s="23">
        <v>47222</v>
      </c>
      <c r="C415" s="23" t="s">
        <v>28</v>
      </c>
      <c r="D415" s="23">
        <v>13.3</v>
      </c>
      <c r="E415" s="23" t="s">
        <v>55</v>
      </c>
      <c r="F415" s="46">
        <v>3250</v>
      </c>
      <c r="G415" s="23"/>
      <c r="H415" s="23"/>
      <c r="I415" s="23"/>
      <c r="J415" s="23">
        <v>0</v>
      </c>
      <c r="K415" s="23"/>
      <c r="L415" s="23"/>
      <c r="M415" s="23"/>
    </row>
    <row r="416" spans="1:13" x14ac:dyDescent="0.25">
      <c r="A416" s="41">
        <v>42374</v>
      </c>
      <c r="B416" s="23">
        <v>47223</v>
      </c>
      <c r="C416" s="23" t="s">
        <v>57</v>
      </c>
      <c r="D416" s="23">
        <v>14.9</v>
      </c>
      <c r="E416" s="23" t="s">
        <v>55</v>
      </c>
      <c r="F416" s="46">
        <v>3250</v>
      </c>
      <c r="G416" s="23"/>
      <c r="H416" s="23"/>
      <c r="I416" s="23"/>
      <c r="J416" s="23">
        <v>0</v>
      </c>
      <c r="K416" s="23"/>
      <c r="L416" s="23"/>
      <c r="M416" s="23"/>
    </row>
    <row r="417" spans="1:13" x14ac:dyDescent="0.25">
      <c r="A417" s="41">
        <v>42374</v>
      </c>
      <c r="B417" s="23">
        <v>47224</v>
      </c>
      <c r="C417" s="23" t="s">
        <v>27</v>
      </c>
      <c r="D417" s="23">
        <v>14.9</v>
      </c>
      <c r="E417" s="23" t="s">
        <v>55</v>
      </c>
      <c r="F417" s="46">
        <v>3250</v>
      </c>
      <c r="G417" s="23"/>
      <c r="H417" s="23"/>
      <c r="I417" s="23"/>
      <c r="J417" s="23">
        <v>0</v>
      </c>
      <c r="K417" s="23"/>
      <c r="L417" s="23"/>
      <c r="M417" s="23"/>
    </row>
    <row r="418" spans="1:13" x14ac:dyDescent="0.25">
      <c r="A418" s="41">
        <v>42374</v>
      </c>
      <c r="B418" s="23">
        <v>47225</v>
      </c>
      <c r="C418" s="23" t="s">
        <v>28</v>
      </c>
      <c r="D418" s="23">
        <v>13.3</v>
      </c>
      <c r="E418" s="23" t="s">
        <v>55</v>
      </c>
      <c r="F418" s="46">
        <v>3250</v>
      </c>
      <c r="G418" s="23"/>
      <c r="H418" s="23"/>
      <c r="I418" s="23"/>
      <c r="J418" s="23">
        <v>0</v>
      </c>
      <c r="K418" s="23"/>
      <c r="L418" s="23"/>
      <c r="M418" s="23"/>
    </row>
    <row r="419" spans="1:13" x14ac:dyDescent="0.25">
      <c r="A419" s="41">
        <v>42374</v>
      </c>
      <c r="B419" s="23">
        <v>47226</v>
      </c>
      <c r="C419" s="23" t="s">
        <v>57</v>
      </c>
      <c r="D419" s="23">
        <v>14.9</v>
      </c>
      <c r="E419" s="23" t="s">
        <v>55</v>
      </c>
      <c r="F419" s="46">
        <v>3250</v>
      </c>
      <c r="G419" s="23"/>
      <c r="H419" s="23"/>
      <c r="I419" s="23"/>
      <c r="J419" s="23">
        <v>0</v>
      </c>
      <c r="K419" s="23"/>
      <c r="L419" s="23"/>
      <c r="M419" s="23"/>
    </row>
    <row r="420" spans="1:13" x14ac:dyDescent="0.25">
      <c r="A420" s="41">
        <v>42374</v>
      </c>
      <c r="B420" s="23">
        <v>47227</v>
      </c>
      <c r="C420" s="23" t="s">
        <v>27</v>
      </c>
      <c r="D420" s="23">
        <v>14.9</v>
      </c>
      <c r="E420" s="23" t="s">
        <v>55</v>
      </c>
      <c r="F420" s="46">
        <v>3250</v>
      </c>
      <c r="G420" s="23"/>
      <c r="H420" s="23"/>
      <c r="I420" s="23"/>
      <c r="J420" s="23">
        <v>0</v>
      </c>
      <c r="K420" s="23"/>
      <c r="L420" s="23"/>
      <c r="M420" s="23"/>
    </row>
    <row r="421" spans="1:13" x14ac:dyDescent="0.25">
      <c r="A421" s="41">
        <v>42374</v>
      </c>
      <c r="B421" s="23">
        <v>47228</v>
      </c>
      <c r="C421" s="23" t="s">
        <v>28</v>
      </c>
      <c r="D421" s="23">
        <v>13.3</v>
      </c>
      <c r="E421" s="23" t="s">
        <v>55</v>
      </c>
      <c r="F421" s="46">
        <v>3250</v>
      </c>
      <c r="G421" s="23"/>
      <c r="H421" s="23"/>
      <c r="I421" s="23"/>
      <c r="J421" s="23">
        <v>0</v>
      </c>
      <c r="K421" s="23"/>
      <c r="L421" s="23"/>
      <c r="M421" s="23"/>
    </row>
    <row r="422" spans="1:13" x14ac:dyDescent="0.25">
      <c r="A422" s="41">
        <v>42374</v>
      </c>
      <c r="B422" s="23">
        <v>47229</v>
      </c>
      <c r="C422" s="23" t="s">
        <v>57</v>
      </c>
      <c r="D422" s="23">
        <v>14.9</v>
      </c>
      <c r="E422" s="23" t="s">
        <v>55</v>
      </c>
      <c r="F422" s="46">
        <v>3250</v>
      </c>
      <c r="G422" s="23"/>
      <c r="H422" s="23"/>
      <c r="I422" s="23"/>
      <c r="J422" s="23">
        <v>0</v>
      </c>
      <c r="K422" s="23"/>
      <c r="L422" s="23"/>
      <c r="M422" s="23"/>
    </row>
    <row r="423" spans="1:13" x14ac:dyDescent="0.25">
      <c r="A423" s="41">
        <v>42374</v>
      </c>
      <c r="B423" s="23">
        <v>47230</v>
      </c>
      <c r="C423" s="23" t="s">
        <v>27</v>
      </c>
      <c r="D423" s="23">
        <v>14.9</v>
      </c>
      <c r="E423" s="23" t="s">
        <v>55</v>
      </c>
      <c r="F423" s="46">
        <v>3250</v>
      </c>
      <c r="G423" s="23"/>
      <c r="H423" s="23"/>
      <c r="I423" s="23"/>
      <c r="J423" s="23">
        <v>0</v>
      </c>
      <c r="K423" s="23"/>
      <c r="L423" s="23"/>
      <c r="M423" s="23"/>
    </row>
    <row r="424" spans="1:13" x14ac:dyDescent="0.25">
      <c r="A424" s="41">
        <v>42374</v>
      </c>
      <c r="B424" s="23">
        <v>47231</v>
      </c>
      <c r="C424" s="23" t="s">
        <v>28</v>
      </c>
      <c r="D424" s="23">
        <v>13.3</v>
      </c>
      <c r="E424" s="23" t="s">
        <v>55</v>
      </c>
      <c r="F424" s="46">
        <v>3250</v>
      </c>
      <c r="G424" s="23"/>
      <c r="H424" s="23"/>
      <c r="I424" s="23"/>
      <c r="J424" s="23">
        <v>0</v>
      </c>
      <c r="K424" s="23"/>
      <c r="L424" s="23"/>
      <c r="M424" s="23"/>
    </row>
    <row r="425" spans="1:13" x14ac:dyDescent="0.25">
      <c r="A425" s="41">
        <v>42374</v>
      </c>
      <c r="B425" s="23">
        <v>47232</v>
      </c>
      <c r="C425" s="23" t="s">
        <v>57</v>
      </c>
      <c r="D425" s="23">
        <v>14.9</v>
      </c>
      <c r="E425" s="23" t="s">
        <v>55</v>
      </c>
      <c r="F425" s="46">
        <v>3250</v>
      </c>
      <c r="G425" s="23"/>
      <c r="H425" s="23"/>
      <c r="I425" s="23"/>
      <c r="J425" s="23">
        <v>0</v>
      </c>
      <c r="K425" s="23"/>
      <c r="L425" s="23"/>
      <c r="M425" s="23"/>
    </row>
    <row r="426" spans="1:13" x14ac:dyDescent="0.25">
      <c r="A426" s="41">
        <v>42374</v>
      </c>
      <c r="B426" s="23">
        <v>47233</v>
      </c>
      <c r="C426" s="23" t="s">
        <v>27</v>
      </c>
      <c r="D426" s="23">
        <v>14.9</v>
      </c>
      <c r="E426" s="23" t="s">
        <v>55</v>
      </c>
      <c r="F426" s="46">
        <v>3250</v>
      </c>
      <c r="G426" s="23"/>
      <c r="H426" s="23"/>
      <c r="I426" s="23"/>
      <c r="J426" s="23">
        <v>0</v>
      </c>
      <c r="K426" s="23"/>
      <c r="L426" s="23"/>
      <c r="M426" s="23"/>
    </row>
    <row r="427" spans="1:13" x14ac:dyDescent="0.25">
      <c r="A427" s="41">
        <v>42374</v>
      </c>
      <c r="B427" s="23">
        <v>47234</v>
      </c>
      <c r="C427" s="23" t="s">
        <v>28</v>
      </c>
      <c r="D427" s="23">
        <v>13.3</v>
      </c>
      <c r="E427" s="23" t="s">
        <v>55</v>
      </c>
      <c r="F427" s="46">
        <v>3250</v>
      </c>
      <c r="G427" s="23"/>
      <c r="H427" s="23"/>
      <c r="I427" s="23"/>
      <c r="J427" s="23">
        <v>0</v>
      </c>
      <c r="K427" s="23"/>
      <c r="L427" s="23"/>
      <c r="M427" s="23"/>
    </row>
    <row r="428" spans="1:13" x14ac:dyDescent="0.25">
      <c r="A428" s="41">
        <v>42374</v>
      </c>
      <c r="B428" s="23">
        <v>47235</v>
      </c>
      <c r="C428" s="23" t="s">
        <v>265</v>
      </c>
      <c r="D428" s="23">
        <v>15</v>
      </c>
      <c r="E428" s="23" t="s">
        <v>55</v>
      </c>
      <c r="F428" s="46">
        <v>3250</v>
      </c>
      <c r="G428" s="23"/>
      <c r="H428" s="23"/>
      <c r="I428" s="23"/>
      <c r="J428" s="23">
        <v>0</v>
      </c>
      <c r="K428" s="23"/>
      <c r="L428" s="23"/>
      <c r="M428" s="23"/>
    </row>
    <row r="429" spans="1:13" x14ac:dyDescent="0.25">
      <c r="A429" s="41">
        <v>42374</v>
      </c>
      <c r="B429" s="23">
        <v>47236</v>
      </c>
      <c r="C429" s="23" t="s">
        <v>57</v>
      </c>
      <c r="D429" s="23">
        <v>14.9</v>
      </c>
      <c r="E429" s="23" t="s">
        <v>55</v>
      </c>
      <c r="F429" s="46">
        <v>3250</v>
      </c>
      <c r="G429" s="23"/>
      <c r="H429" s="23"/>
      <c r="I429" s="23"/>
      <c r="J429" s="23">
        <v>0</v>
      </c>
      <c r="K429" s="23"/>
      <c r="L429" s="23"/>
      <c r="M429" s="23"/>
    </row>
    <row r="430" spans="1:13" x14ac:dyDescent="0.25">
      <c r="A430" s="41">
        <v>42374</v>
      </c>
      <c r="B430" s="23">
        <v>47237</v>
      </c>
      <c r="C430" s="23" t="s">
        <v>27</v>
      </c>
      <c r="D430" s="23">
        <v>14.9</v>
      </c>
      <c r="E430" s="23" t="s">
        <v>55</v>
      </c>
      <c r="F430" s="46">
        <v>3250</v>
      </c>
      <c r="G430" s="23"/>
      <c r="H430" s="23"/>
      <c r="I430" s="23"/>
      <c r="J430" s="23">
        <v>0</v>
      </c>
      <c r="K430" s="23"/>
      <c r="L430" s="23"/>
      <c r="M430" s="23"/>
    </row>
    <row r="431" spans="1:13" x14ac:dyDescent="0.25">
      <c r="A431" s="41">
        <v>42374</v>
      </c>
      <c r="B431" s="23">
        <v>47238</v>
      </c>
      <c r="C431" s="23" t="s">
        <v>28</v>
      </c>
      <c r="D431" s="23">
        <v>13.3</v>
      </c>
      <c r="E431" s="23" t="s">
        <v>55</v>
      </c>
      <c r="F431" s="46">
        <v>3250</v>
      </c>
      <c r="G431" s="23"/>
      <c r="H431" s="23"/>
      <c r="I431" s="23"/>
      <c r="J431" s="23">
        <v>0</v>
      </c>
      <c r="K431" s="23"/>
      <c r="L431" s="23"/>
      <c r="M431" s="23"/>
    </row>
    <row r="432" spans="1:13" x14ac:dyDescent="0.25">
      <c r="A432" s="41">
        <v>42374</v>
      </c>
      <c r="B432" s="23">
        <v>47239</v>
      </c>
      <c r="C432" s="23" t="s">
        <v>265</v>
      </c>
      <c r="D432" s="23">
        <v>15</v>
      </c>
      <c r="E432" s="23" t="s">
        <v>55</v>
      </c>
      <c r="F432" s="46">
        <v>3250</v>
      </c>
      <c r="G432" s="23"/>
      <c r="H432" s="23"/>
      <c r="I432" s="23"/>
      <c r="J432" s="23">
        <v>0</v>
      </c>
      <c r="K432" s="23"/>
      <c r="L432" s="23"/>
      <c r="M432" s="23"/>
    </row>
    <row r="433" spans="1:13" x14ac:dyDescent="0.25">
      <c r="A433" s="41">
        <v>42374</v>
      </c>
      <c r="B433" s="23">
        <v>47240</v>
      </c>
      <c r="C433" s="23" t="s">
        <v>57</v>
      </c>
      <c r="D433" s="23">
        <v>14.9</v>
      </c>
      <c r="E433" s="23" t="s">
        <v>55</v>
      </c>
      <c r="F433" s="46">
        <v>3250</v>
      </c>
      <c r="G433" s="23"/>
      <c r="H433" s="23"/>
      <c r="I433" s="23"/>
      <c r="J433" s="23">
        <v>0</v>
      </c>
      <c r="K433" s="23"/>
      <c r="L433" s="23"/>
      <c r="M433" s="23"/>
    </row>
    <row r="434" spans="1:13" x14ac:dyDescent="0.25">
      <c r="A434" s="41">
        <v>42374</v>
      </c>
      <c r="B434" s="23">
        <v>47241</v>
      </c>
      <c r="C434" s="23" t="s">
        <v>27</v>
      </c>
      <c r="D434" s="23">
        <v>14.9</v>
      </c>
      <c r="E434" s="23" t="s">
        <v>55</v>
      </c>
      <c r="F434" s="46">
        <v>3250</v>
      </c>
      <c r="G434" s="23"/>
      <c r="H434" s="23"/>
      <c r="I434" s="23"/>
      <c r="J434" s="23">
        <v>0</v>
      </c>
      <c r="K434" s="23"/>
      <c r="L434" s="23"/>
      <c r="M434" s="23"/>
    </row>
    <row r="435" spans="1:13" x14ac:dyDescent="0.25">
      <c r="A435" s="41">
        <v>42374</v>
      </c>
      <c r="B435" s="23">
        <v>47242</v>
      </c>
      <c r="C435" s="23" t="s">
        <v>28</v>
      </c>
      <c r="D435" s="23">
        <v>13.3</v>
      </c>
      <c r="E435" s="23" t="s">
        <v>55</v>
      </c>
      <c r="F435" s="46">
        <v>3250</v>
      </c>
      <c r="G435" s="23"/>
      <c r="H435" s="23"/>
      <c r="I435" s="23"/>
      <c r="J435" s="23">
        <v>0</v>
      </c>
      <c r="K435" s="23"/>
      <c r="L435" s="23"/>
      <c r="M435" s="23"/>
    </row>
    <row r="436" spans="1:13" x14ac:dyDescent="0.25">
      <c r="A436" s="41">
        <v>42374</v>
      </c>
      <c r="B436" s="23">
        <v>47243</v>
      </c>
      <c r="C436" s="23" t="s">
        <v>27</v>
      </c>
      <c r="D436" s="23">
        <v>14.9</v>
      </c>
      <c r="E436" s="23" t="s">
        <v>55</v>
      </c>
      <c r="F436" s="46">
        <v>3250</v>
      </c>
      <c r="G436" s="23"/>
      <c r="H436" s="23"/>
      <c r="I436" s="23"/>
      <c r="J436" s="23">
        <v>0</v>
      </c>
      <c r="K436" s="23"/>
      <c r="L436" s="23"/>
      <c r="M436" s="23"/>
    </row>
    <row r="437" spans="1:13" x14ac:dyDescent="0.25">
      <c r="A437" s="41">
        <v>42374</v>
      </c>
      <c r="B437" s="23">
        <v>47244</v>
      </c>
      <c r="C437" s="23" t="s">
        <v>57</v>
      </c>
      <c r="D437" s="23">
        <v>14.9</v>
      </c>
      <c r="E437" s="23" t="s">
        <v>55</v>
      </c>
      <c r="F437" s="46">
        <v>3250</v>
      </c>
      <c r="G437" s="23"/>
      <c r="H437" s="23"/>
      <c r="I437" s="23"/>
      <c r="J437" s="23">
        <v>0</v>
      </c>
      <c r="K437" s="23"/>
      <c r="L437" s="23"/>
      <c r="M437" s="23"/>
    </row>
    <row r="438" spans="1:13" x14ac:dyDescent="0.25">
      <c r="A438" s="41">
        <v>42374</v>
      </c>
      <c r="B438" s="23">
        <v>47245</v>
      </c>
      <c r="C438" s="23" t="s">
        <v>265</v>
      </c>
      <c r="D438" s="23">
        <v>15</v>
      </c>
      <c r="E438" s="23" t="s">
        <v>55</v>
      </c>
      <c r="F438" s="46">
        <v>3250</v>
      </c>
      <c r="G438" s="23"/>
      <c r="H438" s="23"/>
      <c r="I438" s="23"/>
      <c r="J438" s="23">
        <v>0</v>
      </c>
      <c r="K438" s="23"/>
      <c r="L438" s="23"/>
      <c r="M438" s="23"/>
    </row>
    <row r="439" spans="1:13" x14ac:dyDescent="0.25">
      <c r="A439" s="41">
        <v>42374</v>
      </c>
      <c r="B439" s="23">
        <v>47246</v>
      </c>
      <c r="C439" s="23" t="s">
        <v>30</v>
      </c>
      <c r="D439" s="23">
        <v>15.6</v>
      </c>
      <c r="E439" s="23" t="s">
        <v>55</v>
      </c>
      <c r="F439" s="46">
        <v>3250</v>
      </c>
      <c r="G439" s="23"/>
      <c r="H439" s="23"/>
      <c r="I439" s="23"/>
      <c r="J439" s="23">
        <v>0</v>
      </c>
      <c r="K439" s="23"/>
      <c r="L439" s="23"/>
      <c r="M439" s="23"/>
    </row>
    <row r="440" spans="1:13" x14ac:dyDescent="0.25">
      <c r="A440" s="41">
        <v>42374</v>
      </c>
      <c r="B440" s="23">
        <v>47247</v>
      </c>
      <c r="C440" s="23" t="s">
        <v>28</v>
      </c>
      <c r="D440" s="23">
        <v>13.3</v>
      </c>
      <c r="E440" s="23" t="s">
        <v>55</v>
      </c>
      <c r="F440" s="46">
        <v>3250</v>
      </c>
      <c r="G440" s="23"/>
      <c r="H440" s="23"/>
      <c r="I440" s="23"/>
      <c r="J440" s="23">
        <v>0</v>
      </c>
      <c r="K440" s="23"/>
      <c r="L440" s="23"/>
      <c r="M440" s="23"/>
    </row>
    <row r="441" spans="1:13" x14ac:dyDescent="0.25">
      <c r="A441" s="41">
        <v>42374</v>
      </c>
      <c r="B441" s="23">
        <v>47248</v>
      </c>
      <c r="C441" s="23" t="s">
        <v>30</v>
      </c>
      <c r="D441" s="23">
        <v>15.6</v>
      </c>
      <c r="E441" s="23" t="s">
        <v>55</v>
      </c>
      <c r="F441" s="46">
        <v>3250</v>
      </c>
      <c r="G441" s="23"/>
      <c r="H441" s="23"/>
      <c r="I441" s="23"/>
      <c r="J441" s="23">
        <v>0</v>
      </c>
      <c r="K441" s="23"/>
      <c r="L441" s="23"/>
      <c r="M441" s="23"/>
    </row>
    <row r="442" spans="1:13" x14ac:dyDescent="0.25">
      <c r="A442" s="41">
        <v>42374</v>
      </c>
      <c r="B442" s="23">
        <v>47249</v>
      </c>
      <c r="C442" s="23" t="s">
        <v>265</v>
      </c>
      <c r="D442" s="23">
        <v>15</v>
      </c>
      <c r="E442" s="23" t="s">
        <v>55</v>
      </c>
      <c r="F442" s="46">
        <v>3250</v>
      </c>
      <c r="G442" s="23"/>
      <c r="H442" s="23"/>
      <c r="I442" s="23"/>
      <c r="J442" s="23">
        <v>0</v>
      </c>
      <c r="K442" s="23"/>
      <c r="L442" s="23"/>
      <c r="M442" s="23"/>
    </row>
    <row r="443" spans="1:13" x14ac:dyDescent="0.25">
      <c r="A443" s="41">
        <v>42374</v>
      </c>
      <c r="B443" s="23">
        <v>47250</v>
      </c>
      <c r="C443" s="23" t="s">
        <v>28</v>
      </c>
      <c r="D443" s="23">
        <v>13.3</v>
      </c>
      <c r="E443" s="23" t="s">
        <v>55</v>
      </c>
      <c r="F443" s="46">
        <v>3250</v>
      </c>
      <c r="G443" s="23"/>
      <c r="H443" s="23"/>
      <c r="I443" s="23"/>
      <c r="J443" s="23">
        <v>0</v>
      </c>
      <c r="K443" s="23"/>
      <c r="L443" s="23"/>
      <c r="M443" s="23"/>
    </row>
    <row r="444" spans="1:13" x14ac:dyDescent="0.25">
      <c r="A444" s="41">
        <v>42374</v>
      </c>
      <c r="B444" s="23">
        <v>47251</v>
      </c>
      <c r="C444" s="23" t="s">
        <v>27</v>
      </c>
      <c r="D444" s="23">
        <v>14.9</v>
      </c>
      <c r="E444" s="23" t="s">
        <v>55</v>
      </c>
      <c r="F444" s="46">
        <v>3250</v>
      </c>
      <c r="G444" s="23"/>
      <c r="H444" s="23"/>
      <c r="I444" s="23"/>
      <c r="J444" s="23">
        <v>0</v>
      </c>
      <c r="K444" s="23"/>
      <c r="L444" s="23"/>
      <c r="M444" s="23"/>
    </row>
    <row r="445" spans="1:13" x14ac:dyDescent="0.25">
      <c r="A445" s="41">
        <v>42374</v>
      </c>
      <c r="B445" s="23">
        <v>47252</v>
      </c>
      <c r="C445" s="23" t="s">
        <v>57</v>
      </c>
      <c r="D445" s="23">
        <v>14.9</v>
      </c>
      <c r="E445" s="23" t="s">
        <v>55</v>
      </c>
      <c r="F445" s="46">
        <v>3250</v>
      </c>
      <c r="G445" s="23"/>
      <c r="H445" s="23"/>
      <c r="I445" s="23"/>
      <c r="J445" s="23">
        <v>0</v>
      </c>
      <c r="K445" s="23"/>
      <c r="L445" s="23"/>
      <c r="M445" s="23"/>
    </row>
    <row r="446" spans="1:13" x14ac:dyDescent="0.25">
      <c r="A446" s="41">
        <v>42374</v>
      </c>
      <c r="B446" s="23">
        <v>47253</v>
      </c>
      <c r="C446" s="23" t="s">
        <v>30</v>
      </c>
      <c r="D446" s="23">
        <v>15.6</v>
      </c>
      <c r="E446" s="23" t="s">
        <v>55</v>
      </c>
      <c r="F446" s="46">
        <v>3250</v>
      </c>
      <c r="G446" s="23"/>
      <c r="H446" s="23"/>
      <c r="I446" s="23"/>
      <c r="J446" s="23">
        <v>0</v>
      </c>
      <c r="K446" s="23"/>
      <c r="L446" s="23"/>
      <c r="M446" s="23"/>
    </row>
    <row r="447" spans="1:13" x14ac:dyDescent="0.25">
      <c r="A447" s="41">
        <v>42374</v>
      </c>
      <c r="B447" s="23">
        <v>47254</v>
      </c>
      <c r="C447" s="23" t="s">
        <v>265</v>
      </c>
      <c r="D447" s="23">
        <v>15</v>
      </c>
      <c r="E447" s="23" t="s">
        <v>55</v>
      </c>
      <c r="F447" s="46">
        <v>3250</v>
      </c>
      <c r="G447" s="23"/>
      <c r="H447" s="23"/>
      <c r="I447" s="23"/>
      <c r="J447" s="23">
        <v>0</v>
      </c>
      <c r="K447" s="23"/>
      <c r="L447" s="23"/>
      <c r="M447" s="23"/>
    </row>
    <row r="448" spans="1:13" x14ac:dyDescent="0.25">
      <c r="A448" s="41">
        <v>42374</v>
      </c>
      <c r="B448" s="23">
        <v>47255</v>
      </c>
      <c r="C448" s="23" t="s">
        <v>28</v>
      </c>
      <c r="D448" s="23">
        <v>13.3</v>
      </c>
      <c r="E448" s="23" t="s">
        <v>55</v>
      </c>
      <c r="F448" s="46">
        <v>3250</v>
      </c>
      <c r="G448" s="23"/>
      <c r="H448" s="23"/>
      <c r="I448" s="23"/>
      <c r="J448" s="23">
        <v>0</v>
      </c>
      <c r="K448" s="23"/>
      <c r="L448" s="23"/>
      <c r="M448" s="23"/>
    </row>
    <row r="449" spans="1:13" x14ac:dyDescent="0.25">
      <c r="A449" s="41">
        <v>42374</v>
      </c>
      <c r="B449" s="23">
        <v>47256</v>
      </c>
      <c r="C449" s="23" t="s">
        <v>57</v>
      </c>
      <c r="D449" s="23">
        <v>14.9</v>
      </c>
      <c r="E449" s="23" t="s">
        <v>55</v>
      </c>
      <c r="F449" s="46">
        <v>3250</v>
      </c>
      <c r="G449" s="23"/>
      <c r="H449" s="23"/>
      <c r="I449" s="23"/>
      <c r="J449" s="23">
        <v>0</v>
      </c>
      <c r="K449" s="23"/>
      <c r="L449" s="23"/>
      <c r="M449" s="23"/>
    </row>
    <row r="450" spans="1:13" x14ac:dyDescent="0.25">
      <c r="A450" s="41">
        <v>42374</v>
      </c>
      <c r="B450" s="23">
        <v>47257</v>
      </c>
      <c r="C450" s="23" t="s">
        <v>27</v>
      </c>
      <c r="D450" s="23">
        <v>14.9</v>
      </c>
      <c r="E450" s="23" t="s">
        <v>55</v>
      </c>
      <c r="F450" s="46">
        <v>3250</v>
      </c>
      <c r="G450" s="23"/>
      <c r="H450" s="23"/>
      <c r="I450" s="23"/>
      <c r="J450" s="23">
        <v>0</v>
      </c>
      <c r="K450" s="23"/>
      <c r="L450" s="23"/>
      <c r="M450" s="23"/>
    </row>
    <row r="451" spans="1:13" x14ac:dyDescent="0.25">
      <c r="A451" s="41">
        <v>42374</v>
      </c>
      <c r="B451" s="23">
        <v>47258</v>
      </c>
      <c r="C451" s="23" t="s">
        <v>30</v>
      </c>
      <c r="D451" s="23">
        <v>15.6</v>
      </c>
      <c r="E451" s="23" t="s">
        <v>55</v>
      </c>
      <c r="F451" s="46">
        <v>3250</v>
      </c>
      <c r="G451" s="23"/>
      <c r="H451" s="23"/>
      <c r="I451" s="23"/>
      <c r="J451" s="23">
        <v>0</v>
      </c>
      <c r="K451" s="23"/>
      <c r="L451" s="23"/>
      <c r="M451" s="23"/>
    </row>
    <row r="452" spans="1:13" x14ac:dyDescent="0.25">
      <c r="A452" s="41">
        <v>42374</v>
      </c>
      <c r="B452" s="23">
        <v>47259</v>
      </c>
      <c r="C452" s="23" t="s">
        <v>28</v>
      </c>
      <c r="D452" s="23">
        <v>13.3</v>
      </c>
      <c r="E452" s="23" t="s">
        <v>55</v>
      </c>
      <c r="F452" s="46">
        <v>3250</v>
      </c>
      <c r="G452" s="23"/>
      <c r="H452" s="23"/>
      <c r="I452" s="23"/>
      <c r="J452" s="23">
        <v>0</v>
      </c>
      <c r="K452" s="23"/>
      <c r="L452" s="23"/>
      <c r="M452" s="23"/>
    </row>
    <row r="453" spans="1:13" x14ac:dyDescent="0.25">
      <c r="A453" s="41">
        <v>42374</v>
      </c>
      <c r="B453" s="23">
        <v>47260</v>
      </c>
      <c r="C453" s="23" t="s">
        <v>265</v>
      </c>
      <c r="D453" s="23">
        <v>15</v>
      </c>
      <c r="E453" s="23" t="s">
        <v>55</v>
      </c>
      <c r="F453" s="46">
        <v>3250</v>
      </c>
      <c r="G453" s="23"/>
      <c r="H453" s="23"/>
      <c r="I453" s="23"/>
      <c r="J453" s="23">
        <v>0</v>
      </c>
      <c r="K453" s="23"/>
      <c r="L453" s="23"/>
      <c r="M453" s="23"/>
    </row>
    <row r="454" spans="1:13" x14ac:dyDescent="0.25">
      <c r="A454" s="41">
        <v>42374</v>
      </c>
      <c r="B454" s="23">
        <v>47261</v>
      </c>
      <c r="C454" s="23" t="s">
        <v>57</v>
      </c>
      <c r="D454" s="23">
        <v>14.9</v>
      </c>
      <c r="E454" s="23" t="s">
        <v>55</v>
      </c>
      <c r="F454" s="46">
        <v>3250</v>
      </c>
      <c r="G454" s="23"/>
      <c r="H454" s="23"/>
      <c r="I454" s="23"/>
      <c r="J454" s="23">
        <v>0</v>
      </c>
      <c r="K454" s="23"/>
      <c r="L454" s="23"/>
      <c r="M454" s="23"/>
    </row>
    <row r="455" spans="1:13" x14ac:dyDescent="0.25">
      <c r="A455" s="41">
        <v>42374</v>
      </c>
      <c r="B455" s="23">
        <v>47262</v>
      </c>
      <c r="C455" s="23" t="s">
        <v>27</v>
      </c>
      <c r="D455" s="23">
        <v>14.9</v>
      </c>
      <c r="E455" s="23" t="s">
        <v>55</v>
      </c>
      <c r="F455" s="46">
        <v>3250</v>
      </c>
      <c r="G455" s="23"/>
      <c r="H455" s="23"/>
      <c r="I455" s="23"/>
      <c r="J455" s="23">
        <v>0</v>
      </c>
      <c r="K455" s="23"/>
      <c r="L455" s="23"/>
      <c r="M455" s="23"/>
    </row>
    <row r="456" spans="1:13" x14ac:dyDescent="0.25">
      <c r="A456" s="41">
        <v>42374</v>
      </c>
      <c r="B456" s="23">
        <v>47263</v>
      </c>
      <c r="C456" s="23" t="s">
        <v>30</v>
      </c>
      <c r="D456" s="23">
        <v>15.6</v>
      </c>
      <c r="E456" s="23" t="s">
        <v>55</v>
      </c>
      <c r="F456" s="46">
        <v>3250</v>
      </c>
      <c r="G456" s="23"/>
      <c r="H456" s="23"/>
      <c r="I456" s="23"/>
      <c r="J456" s="23">
        <v>0</v>
      </c>
      <c r="K456" s="23"/>
      <c r="L456" s="23"/>
      <c r="M456" s="23"/>
    </row>
    <row r="457" spans="1:13" x14ac:dyDescent="0.25">
      <c r="A457" s="41">
        <v>42374</v>
      </c>
      <c r="B457" s="23">
        <v>47264</v>
      </c>
      <c r="C457" s="23" t="s">
        <v>28</v>
      </c>
      <c r="D457" s="23">
        <v>13.3</v>
      </c>
      <c r="E457" s="23" t="s">
        <v>55</v>
      </c>
      <c r="F457" s="46">
        <v>3250</v>
      </c>
      <c r="G457" s="23"/>
      <c r="H457" s="23"/>
      <c r="I457" s="23"/>
      <c r="J457" s="23">
        <v>0</v>
      </c>
      <c r="K457" s="23"/>
      <c r="L457" s="23"/>
      <c r="M457" s="23"/>
    </row>
    <row r="458" spans="1:13" x14ac:dyDescent="0.25">
      <c r="A458" s="41">
        <v>42374</v>
      </c>
      <c r="B458" s="23">
        <v>47265</v>
      </c>
      <c r="C458" s="23" t="s">
        <v>265</v>
      </c>
      <c r="D458" s="23">
        <v>15</v>
      </c>
      <c r="E458" s="23" t="s">
        <v>55</v>
      </c>
      <c r="F458" s="46">
        <v>3250</v>
      </c>
      <c r="G458" s="23"/>
      <c r="H458" s="23"/>
      <c r="I458" s="23"/>
      <c r="J458" s="23">
        <v>0</v>
      </c>
      <c r="K458" s="23"/>
      <c r="L458" s="23"/>
      <c r="M458" s="23"/>
    </row>
    <row r="459" spans="1:13" x14ac:dyDescent="0.25">
      <c r="A459" s="41">
        <v>42374</v>
      </c>
      <c r="B459" s="23">
        <v>47266</v>
      </c>
      <c r="C459" s="23" t="s">
        <v>57</v>
      </c>
      <c r="D459" s="23">
        <v>14.9</v>
      </c>
      <c r="E459" s="23" t="s">
        <v>55</v>
      </c>
      <c r="F459" s="46">
        <v>3250</v>
      </c>
      <c r="G459" s="23"/>
      <c r="H459" s="23"/>
      <c r="I459" s="23"/>
      <c r="J459" s="23">
        <v>0</v>
      </c>
      <c r="K459" s="23"/>
      <c r="L459" s="23"/>
      <c r="M459" s="23"/>
    </row>
    <row r="460" spans="1:13" x14ac:dyDescent="0.25">
      <c r="A460" s="41">
        <v>42374</v>
      </c>
      <c r="B460" s="23">
        <v>47267</v>
      </c>
      <c r="C460" s="23" t="s">
        <v>27</v>
      </c>
      <c r="D460" s="23">
        <v>14.9</v>
      </c>
      <c r="E460" s="23" t="s">
        <v>55</v>
      </c>
      <c r="F460" s="46">
        <v>3250</v>
      </c>
      <c r="G460" s="23"/>
      <c r="H460" s="23"/>
      <c r="I460" s="23"/>
      <c r="J460" s="23">
        <v>0</v>
      </c>
      <c r="K460" s="23"/>
      <c r="L460" s="23"/>
      <c r="M460" s="23"/>
    </row>
    <row r="461" spans="1:13" x14ac:dyDescent="0.25">
      <c r="A461" s="41">
        <v>42374</v>
      </c>
      <c r="B461" s="23">
        <v>47268</v>
      </c>
      <c r="C461" s="23" t="s">
        <v>30</v>
      </c>
      <c r="D461" s="23">
        <v>15.6</v>
      </c>
      <c r="E461" s="23" t="s">
        <v>55</v>
      </c>
      <c r="F461" s="46">
        <v>3250</v>
      </c>
      <c r="G461" s="23"/>
      <c r="H461" s="23"/>
      <c r="I461" s="23"/>
      <c r="J461" s="23">
        <v>0</v>
      </c>
      <c r="K461" s="23"/>
      <c r="L461" s="23"/>
      <c r="M461" s="23"/>
    </row>
    <row r="462" spans="1:13" x14ac:dyDescent="0.25">
      <c r="A462" s="41">
        <v>42374</v>
      </c>
      <c r="B462" s="23">
        <v>47269</v>
      </c>
      <c r="C462" s="23" t="s">
        <v>28</v>
      </c>
      <c r="D462" s="23">
        <v>13.3</v>
      </c>
      <c r="E462" s="23" t="s">
        <v>55</v>
      </c>
      <c r="F462" s="46">
        <v>3250</v>
      </c>
      <c r="G462" s="23"/>
      <c r="H462" s="23"/>
      <c r="I462" s="23"/>
      <c r="J462" s="23">
        <v>0</v>
      </c>
      <c r="K462" s="23"/>
      <c r="L462" s="23"/>
      <c r="M462" s="23"/>
    </row>
    <row r="463" spans="1:13" x14ac:dyDescent="0.25">
      <c r="A463" s="41">
        <v>42374</v>
      </c>
      <c r="B463" s="23">
        <v>47270</v>
      </c>
      <c r="C463" s="23" t="s">
        <v>265</v>
      </c>
      <c r="D463" s="23">
        <v>15</v>
      </c>
      <c r="E463" s="23" t="s">
        <v>55</v>
      </c>
      <c r="F463" s="46">
        <v>3250</v>
      </c>
      <c r="G463" s="23"/>
      <c r="H463" s="23"/>
      <c r="I463" s="23"/>
      <c r="J463" s="23">
        <v>0</v>
      </c>
      <c r="K463" s="23"/>
      <c r="L463" s="23"/>
      <c r="M463" s="23"/>
    </row>
    <row r="464" spans="1:13" x14ac:dyDescent="0.25">
      <c r="A464" s="41">
        <v>42374</v>
      </c>
      <c r="B464" s="23">
        <v>47271</v>
      </c>
      <c r="C464" s="23" t="s">
        <v>57</v>
      </c>
      <c r="D464" s="23">
        <v>14.9</v>
      </c>
      <c r="E464" s="23" t="s">
        <v>55</v>
      </c>
      <c r="F464" s="46">
        <v>3250</v>
      </c>
      <c r="G464" s="23"/>
      <c r="H464" s="23"/>
      <c r="I464" s="23"/>
      <c r="J464" s="23">
        <v>0</v>
      </c>
      <c r="K464" s="23"/>
      <c r="L464" s="23"/>
      <c r="M464" s="23"/>
    </row>
    <row r="465" spans="1:13" x14ac:dyDescent="0.25">
      <c r="A465" s="41">
        <v>42374</v>
      </c>
      <c r="B465" s="23">
        <v>47272</v>
      </c>
      <c r="C465" s="23" t="s">
        <v>27</v>
      </c>
      <c r="D465" s="23">
        <v>14.9</v>
      </c>
      <c r="E465" s="23" t="s">
        <v>55</v>
      </c>
      <c r="F465" s="46">
        <v>3250</v>
      </c>
      <c r="G465" s="23"/>
      <c r="H465" s="23"/>
      <c r="I465" s="23"/>
      <c r="J465" s="23">
        <v>0</v>
      </c>
      <c r="K465" s="23"/>
      <c r="L465" s="23"/>
      <c r="M465" s="23"/>
    </row>
    <row r="466" spans="1:13" x14ac:dyDescent="0.25">
      <c r="A466" s="41">
        <v>42374</v>
      </c>
      <c r="B466" s="23">
        <v>47273</v>
      </c>
      <c r="C466" s="23" t="s">
        <v>30</v>
      </c>
      <c r="D466" s="23">
        <v>15.6</v>
      </c>
      <c r="E466" s="23" t="s">
        <v>55</v>
      </c>
      <c r="F466" s="46">
        <v>3250</v>
      </c>
      <c r="G466" s="23"/>
      <c r="H466" s="23"/>
      <c r="I466" s="23"/>
      <c r="J466" s="23">
        <v>0</v>
      </c>
      <c r="K466" s="23"/>
      <c r="L466" s="23"/>
      <c r="M466" s="23"/>
    </row>
    <row r="467" spans="1:13" x14ac:dyDescent="0.25">
      <c r="A467" s="41">
        <v>42374</v>
      </c>
      <c r="B467" s="23">
        <v>47274</v>
      </c>
      <c r="C467" s="23" t="s">
        <v>28</v>
      </c>
      <c r="D467" s="23">
        <v>13.3</v>
      </c>
      <c r="E467" s="23" t="s">
        <v>55</v>
      </c>
      <c r="F467" s="46">
        <v>3250</v>
      </c>
      <c r="G467" s="23"/>
      <c r="H467" s="23"/>
      <c r="I467" s="23"/>
      <c r="J467" s="23">
        <v>0</v>
      </c>
      <c r="K467" s="23"/>
      <c r="L467" s="23"/>
      <c r="M467" s="23"/>
    </row>
    <row r="468" spans="1:13" x14ac:dyDescent="0.25">
      <c r="A468" s="41">
        <v>42374</v>
      </c>
      <c r="B468" s="23">
        <v>47275</v>
      </c>
      <c r="C468" s="23" t="s">
        <v>57</v>
      </c>
      <c r="D468" s="23">
        <v>14.9</v>
      </c>
      <c r="E468" s="23" t="s">
        <v>55</v>
      </c>
      <c r="F468" s="46">
        <v>3250</v>
      </c>
      <c r="G468" s="23"/>
      <c r="H468" s="23"/>
      <c r="I468" s="23"/>
      <c r="J468" s="23">
        <v>0</v>
      </c>
      <c r="K468" s="23"/>
      <c r="L468" s="23"/>
      <c r="M468" s="23"/>
    </row>
    <row r="469" spans="1:13" x14ac:dyDescent="0.25">
      <c r="A469" s="41">
        <v>42374</v>
      </c>
      <c r="B469" s="23">
        <v>47276</v>
      </c>
      <c r="C469" s="23" t="s">
        <v>27</v>
      </c>
      <c r="D469" s="23">
        <v>14.9</v>
      </c>
      <c r="E469" s="23" t="s">
        <v>55</v>
      </c>
      <c r="F469" s="46">
        <v>3250</v>
      </c>
      <c r="G469" s="23"/>
      <c r="H469" s="23"/>
      <c r="I469" s="23"/>
      <c r="J469" s="23">
        <v>0</v>
      </c>
      <c r="K469" s="23"/>
      <c r="L469" s="23"/>
      <c r="M469" s="23"/>
    </row>
    <row r="470" spans="1:13" x14ac:dyDescent="0.25">
      <c r="A470" s="41">
        <v>42374</v>
      </c>
      <c r="B470" s="23">
        <v>47277</v>
      </c>
      <c r="C470" s="23" t="s">
        <v>30</v>
      </c>
      <c r="D470" s="23">
        <v>15.6</v>
      </c>
      <c r="E470" s="23" t="s">
        <v>55</v>
      </c>
      <c r="F470" s="46">
        <v>3250</v>
      </c>
      <c r="G470" s="23"/>
      <c r="H470" s="23"/>
      <c r="I470" s="23"/>
      <c r="J470" s="23">
        <v>0</v>
      </c>
      <c r="K470" s="23"/>
      <c r="L470" s="23"/>
      <c r="M470" s="23"/>
    </row>
    <row r="471" spans="1:13" x14ac:dyDescent="0.25">
      <c r="A471" s="41">
        <v>42374</v>
      </c>
      <c r="B471" s="23">
        <v>47278</v>
      </c>
      <c r="C471" s="23" t="s">
        <v>265</v>
      </c>
      <c r="D471" s="23">
        <v>15</v>
      </c>
      <c r="E471" s="23" t="s">
        <v>55</v>
      </c>
      <c r="F471" s="46">
        <v>3250</v>
      </c>
      <c r="G471" s="23"/>
      <c r="H471" s="23"/>
      <c r="I471" s="23"/>
      <c r="J471" s="23">
        <v>0</v>
      </c>
      <c r="K471" s="23"/>
      <c r="L471" s="23"/>
      <c r="M471" s="23"/>
    </row>
    <row r="472" spans="1:13" x14ac:dyDescent="0.25">
      <c r="A472" s="41">
        <v>42374</v>
      </c>
      <c r="B472" s="23">
        <v>47279</v>
      </c>
      <c r="C472" s="23" t="s">
        <v>28</v>
      </c>
      <c r="D472" s="23">
        <v>13.3</v>
      </c>
      <c r="E472" s="23" t="s">
        <v>55</v>
      </c>
      <c r="F472" s="46">
        <v>3250</v>
      </c>
      <c r="G472" s="23"/>
      <c r="H472" s="23"/>
      <c r="I472" s="23"/>
      <c r="J472" s="23">
        <v>0</v>
      </c>
      <c r="K472" s="23"/>
      <c r="L472" s="23"/>
      <c r="M472" s="23"/>
    </row>
    <row r="473" spans="1:13" x14ac:dyDescent="0.25">
      <c r="A473" s="41">
        <v>42374</v>
      </c>
      <c r="B473" s="23">
        <v>47280</v>
      </c>
      <c r="C473" s="23" t="s">
        <v>57</v>
      </c>
      <c r="D473" s="23">
        <v>14.9</v>
      </c>
      <c r="E473" s="23" t="s">
        <v>55</v>
      </c>
      <c r="F473" s="46">
        <v>3250</v>
      </c>
      <c r="G473" s="23"/>
      <c r="H473" s="23"/>
      <c r="I473" s="23"/>
      <c r="J473" s="23">
        <v>0</v>
      </c>
      <c r="K473" s="23"/>
      <c r="L473" s="23"/>
      <c r="M473" s="23"/>
    </row>
    <row r="474" spans="1:13" x14ac:dyDescent="0.25">
      <c r="A474" s="41">
        <v>42374</v>
      </c>
      <c r="B474" s="23">
        <v>47281</v>
      </c>
      <c r="C474" s="23" t="s">
        <v>27</v>
      </c>
      <c r="D474" s="23">
        <v>14.9</v>
      </c>
      <c r="E474" s="23" t="s">
        <v>55</v>
      </c>
      <c r="F474" s="46">
        <v>3250</v>
      </c>
      <c r="G474" s="23"/>
      <c r="H474" s="23"/>
      <c r="I474" s="23"/>
      <c r="J474" s="23">
        <v>0</v>
      </c>
      <c r="K474" s="23"/>
      <c r="L474" s="23"/>
      <c r="M474" s="23"/>
    </row>
    <row r="475" spans="1:13" x14ac:dyDescent="0.25">
      <c r="A475" s="41">
        <v>42374</v>
      </c>
      <c r="B475" s="23">
        <v>47282</v>
      </c>
      <c r="C475" s="23" t="s">
        <v>27</v>
      </c>
      <c r="D475" s="23">
        <v>14.9</v>
      </c>
      <c r="E475" s="23" t="s">
        <v>55</v>
      </c>
      <c r="F475" s="46">
        <v>3250</v>
      </c>
      <c r="G475" s="23"/>
      <c r="H475" s="23"/>
      <c r="I475" s="23"/>
      <c r="J475" s="23">
        <v>0</v>
      </c>
      <c r="K475" s="23"/>
      <c r="L475" s="23"/>
      <c r="M475" s="23"/>
    </row>
    <row r="476" spans="1:13" x14ac:dyDescent="0.25">
      <c r="A476" s="41">
        <v>42374</v>
      </c>
      <c r="B476" s="23">
        <v>47283</v>
      </c>
      <c r="C476" s="23" t="s">
        <v>30</v>
      </c>
      <c r="D476" s="23">
        <v>15.6</v>
      </c>
      <c r="E476" s="23" t="s">
        <v>55</v>
      </c>
      <c r="F476" s="46">
        <v>3250</v>
      </c>
      <c r="G476" s="23"/>
      <c r="H476" s="23"/>
      <c r="I476" s="23"/>
      <c r="J476" s="23">
        <v>0</v>
      </c>
      <c r="K476" s="23"/>
      <c r="L476" s="23"/>
      <c r="M476" s="23"/>
    </row>
    <row r="477" spans="1:13" x14ac:dyDescent="0.25">
      <c r="A477" s="41">
        <v>42374</v>
      </c>
      <c r="B477" s="23">
        <v>47284</v>
      </c>
      <c r="C477" s="23" t="s">
        <v>265</v>
      </c>
      <c r="D477" s="23">
        <v>15</v>
      </c>
      <c r="E477" s="23" t="s">
        <v>55</v>
      </c>
      <c r="F477" s="46">
        <v>3250</v>
      </c>
      <c r="G477" s="23"/>
      <c r="H477" s="23"/>
      <c r="I477" s="23"/>
      <c r="J477" s="23">
        <v>0</v>
      </c>
      <c r="K477" s="23"/>
      <c r="L477" s="23"/>
      <c r="M477" s="23"/>
    </row>
    <row r="478" spans="1:13" x14ac:dyDescent="0.25">
      <c r="A478" s="41">
        <v>42374</v>
      </c>
      <c r="B478" s="23">
        <v>47285</v>
      </c>
      <c r="C478" s="23" t="s">
        <v>28</v>
      </c>
      <c r="D478" s="23">
        <v>13.3</v>
      </c>
      <c r="E478" s="23" t="s">
        <v>55</v>
      </c>
      <c r="F478" s="46">
        <v>3250</v>
      </c>
      <c r="G478" s="23"/>
      <c r="H478" s="23"/>
      <c r="I478" s="23"/>
      <c r="J478" s="23">
        <v>0</v>
      </c>
      <c r="K478" s="23"/>
      <c r="L478" s="23"/>
      <c r="M478" s="23"/>
    </row>
    <row r="479" spans="1:13" x14ac:dyDescent="0.25">
      <c r="A479" s="41">
        <v>42374</v>
      </c>
      <c r="B479" s="23">
        <v>47286</v>
      </c>
      <c r="C479" s="23" t="s">
        <v>27</v>
      </c>
      <c r="D479" s="23">
        <v>14.9</v>
      </c>
      <c r="E479" s="23" t="s">
        <v>55</v>
      </c>
      <c r="F479" s="46">
        <v>3250</v>
      </c>
      <c r="G479" s="23"/>
      <c r="H479" s="23"/>
      <c r="I479" s="23"/>
      <c r="J479" s="23">
        <v>0</v>
      </c>
      <c r="K479" s="23"/>
      <c r="L479" s="23"/>
      <c r="M479" s="23"/>
    </row>
    <row r="480" spans="1:13" x14ac:dyDescent="0.25">
      <c r="A480" s="41">
        <v>42374</v>
      </c>
      <c r="B480" s="23">
        <v>47287</v>
      </c>
      <c r="C480" s="23" t="s">
        <v>30</v>
      </c>
      <c r="D480" s="23">
        <v>15.6</v>
      </c>
      <c r="E480" s="23" t="s">
        <v>55</v>
      </c>
      <c r="F480" s="46">
        <v>3250</v>
      </c>
      <c r="G480" s="23"/>
      <c r="H480" s="23"/>
      <c r="I480" s="23"/>
      <c r="J480" s="23">
        <v>0</v>
      </c>
      <c r="K480" s="23"/>
      <c r="L480" s="23"/>
      <c r="M480" s="23"/>
    </row>
    <row r="481" spans="1:13" x14ac:dyDescent="0.25">
      <c r="A481" s="41">
        <v>42374</v>
      </c>
      <c r="B481" s="23">
        <v>47288</v>
      </c>
      <c r="C481" s="23" t="s">
        <v>30</v>
      </c>
      <c r="D481" s="23">
        <v>15</v>
      </c>
      <c r="E481" s="23" t="s">
        <v>55</v>
      </c>
      <c r="F481" s="46">
        <v>3250</v>
      </c>
      <c r="G481" s="23"/>
      <c r="H481" s="23"/>
      <c r="I481" s="23"/>
      <c r="J481" s="23">
        <v>0</v>
      </c>
      <c r="K481" s="23"/>
      <c r="L481" s="23"/>
      <c r="M481" s="23"/>
    </row>
    <row r="482" spans="1:13" x14ac:dyDescent="0.25">
      <c r="A482" s="41">
        <v>42374</v>
      </c>
      <c r="B482" s="23">
        <v>47289</v>
      </c>
      <c r="C482" s="23" t="s">
        <v>28</v>
      </c>
      <c r="D482" s="23">
        <v>13.3</v>
      </c>
      <c r="E482" s="23" t="s">
        <v>55</v>
      </c>
      <c r="F482" s="46">
        <v>3250</v>
      </c>
      <c r="G482" s="23"/>
      <c r="H482" s="23"/>
      <c r="I482" s="23"/>
      <c r="J482" s="23">
        <v>0</v>
      </c>
      <c r="K482" s="23"/>
      <c r="L482" s="23"/>
      <c r="M482" s="23"/>
    </row>
    <row r="483" spans="1:13" x14ac:dyDescent="0.25">
      <c r="A483" s="41">
        <v>42374</v>
      </c>
      <c r="B483" s="23">
        <v>47290</v>
      </c>
      <c r="C483" s="23" t="s">
        <v>27</v>
      </c>
      <c r="D483" s="23">
        <v>14.9</v>
      </c>
      <c r="E483" s="23" t="s">
        <v>55</v>
      </c>
      <c r="F483" s="46">
        <v>3250</v>
      </c>
      <c r="G483" s="23"/>
      <c r="H483" s="23"/>
      <c r="I483" s="23"/>
      <c r="J483" s="23">
        <v>0</v>
      </c>
      <c r="K483" s="23"/>
      <c r="L483" s="23"/>
      <c r="M483" s="23"/>
    </row>
    <row r="484" spans="1:13" x14ac:dyDescent="0.25">
      <c r="A484" s="41">
        <v>42374</v>
      </c>
      <c r="B484" s="23">
        <v>47291</v>
      </c>
      <c r="C484" s="23" t="s">
        <v>265</v>
      </c>
      <c r="D484" s="23">
        <v>15</v>
      </c>
      <c r="E484" s="23" t="s">
        <v>55</v>
      </c>
      <c r="F484" s="46">
        <v>3250</v>
      </c>
      <c r="G484" s="23"/>
      <c r="H484" s="23"/>
      <c r="I484" s="23"/>
      <c r="J484" s="23">
        <v>0</v>
      </c>
      <c r="K484" s="23"/>
      <c r="L484" s="23"/>
      <c r="M484" s="23"/>
    </row>
    <row r="485" spans="1:13" x14ac:dyDescent="0.25">
      <c r="A485" s="41">
        <v>42374</v>
      </c>
      <c r="B485" s="23">
        <v>47292</v>
      </c>
      <c r="C485" s="23" t="s">
        <v>30</v>
      </c>
      <c r="D485" s="23">
        <v>15.6</v>
      </c>
      <c r="E485" s="23" t="s">
        <v>55</v>
      </c>
      <c r="F485" s="46">
        <v>3250</v>
      </c>
      <c r="G485" s="23"/>
      <c r="H485" s="23"/>
      <c r="I485" s="23"/>
      <c r="J485" s="23">
        <v>0</v>
      </c>
      <c r="K485" s="23"/>
      <c r="L485" s="23"/>
      <c r="M485" s="23"/>
    </row>
    <row r="486" spans="1:13" x14ac:dyDescent="0.25">
      <c r="A486" s="41">
        <v>42374</v>
      </c>
      <c r="B486" s="23">
        <v>47293</v>
      </c>
      <c r="C486" s="23" t="s">
        <v>28</v>
      </c>
      <c r="D486" s="23">
        <v>13.3</v>
      </c>
      <c r="E486" s="23" t="s">
        <v>55</v>
      </c>
      <c r="F486" s="46">
        <v>3250</v>
      </c>
      <c r="G486" s="23"/>
      <c r="H486" s="23"/>
      <c r="I486" s="23"/>
      <c r="J486" s="23">
        <v>0</v>
      </c>
      <c r="K486" s="23"/>
      <c r="L486" s="23"/>
      <c r="M486" s="23"/>
    </row>
    <row r="487" spans="1:13" x14ac:dyDescent="0.25">
      <c r="A487" s="41">
        <v>42374</v>
      </c>
      <c r="B487" s="23">
        <v>47294</v>
      </c>
      <c r="C487" s="23" t="s">
        <v>27</v>
      </c>
      <c r="D487" s="23">
        <v>14.9</v>
      </c>
      <c r="E487" s="23" t="s">
        <v>55</v>
      </c>
      <c r="F487" s="46">
        <v>3250</v>
      </c>
      <c r="G487" s="23"/>
      <c r="H487" s="23"/>
      <c r="I487" s="23"/>
      <c r="J487" s="23">
        <v>0</v>
      </c>
      <c r="K487" s="23"/>
      <c r="L487" s="23"/>
      <c r="M487" s="23"/>
    </row>
    <row r="488" spans="1:13" x14ac:dyDescent="0.25">
      <c r="A488" s="41">
        <v>42374</v>
      </c>
      <c r="B488" s="23">
        <v>47295</v>
      </c>
      <c r="C488" s="23" t="s">
        <v>265</v>
      </c>
      <c r="D488" s="23">
        <v>15</v>
      </c>
      <c r="E488" s="23" t="s">
        <v>55</v>
      </c>
      <c r="F488" s="46">
        <v>3250</v>
      </c>
      <c r="G488" s="23"/>
      <c r="H488" s="23"/>
      <c r="I488" s="23"/>
      <c r="J488" s="23">
        <v>0</v>
      </c>
      <c r="K488" s="23"/>
      <c r="L488" s="23"/>
      <c r="M488" s="23"/>
    </row>
    <row r="489" spans="1:13" x14ac:dyDescent="0.25">
      <c r="A489" s="41">
        <v>42374</v>
      </c>
      <c r="B489" s="23">
        <v>47296</v>
      </c>
      <c r="C489" s="23" t="s">
        <v>30</v>
      </c>
      <c r="D489" s="23">
        <v>15.6</v>
      </c>
      <c r="E489" s="23" t="s">
        <v>55</v>
      </c>
      <c r="F489" s="46">
        <v>3250</v>
      </c>
      <c r="G489" s="23"/>
      <c r="H489" s="23"/>
      <c r="I489" s="23"/>
      <c r="J489" s="23">
        <v>0</v>
      </c>
      <c r="K489" s="23"/>
      <c r="L489" s="23"/>
      <c r="M489" s="23"/>
    </row>
    <row r="490" spans="1:13" x14ac:dyDescent="0.25">
      <c r="A490" s="41">
        <v>42374</v>
      </c>
      <c r="B490" s="23">
        <v>47297</v>
      </c>
      <c r="C490" s="23" t="s">
        <v>28</v>
      </c>
      <c r="D490" s="23">
        <v>13.3</v>
      </c>
      <c r="E490" s="23" t="s">
        <v>55</v>
      </c>
      <c r="F490" s="46">
        <v>3250</v>
      </c>
      <c r="G490" s="23"/>
      <c r="H490" s="23"/>
      <c r="I490" s="23"/>
      <c r="J490" s="23">
        <v>0</v>
      </c>
      <c r="K490" s="23"/>
      <c r="L490" s="23"/>
      <c r="M490" s="23"/>
    </row>
    <row r="491" spans="1:13" x14ac:dyDescent="0.25">
      <c r="A491" s="41">
        <v>42374</v>
      </c>
      <c r="B491" s="23">
        <v>47298</v>
      </c>
      <c r="C491" s="23" t="s">
        <v>27</v>
      </c>
      <c r="D491" s="23">
        <v>14.9</v>
      </c>
      <c r="E491" s="23" t="s">
        <v>55</v>
      </c>
      <c r="F491" s="46">
        <v>3250</v>
      </c>
      <c r="G491" s="23"/>
      <c r="H491" s="23"/>
      <c r="I491" s="23"/>
      <c r="J491" s="23">
        <v>0</v>
      </c>
      <c r="K491" s="23"/>
      <c r="L491" s="23"/>
      <c r="M491" s="23"/>
    </row>
    <row r="492" spans="1:13" x14ac:dyDescent="0.25">
      <c r="A492" s="41">
        <v>42374</v>
      </c>
      <c r="B492" s="23">
        <v>47299</v>
      </c>
      <c r="C492" s="23" t="s">
        <v>265</v>
      </c>
      <c r="D492" s="23">
        <v>15</v>
      </c>
      <c r="E492" s="23" t="s">
        <v>55</v>
      </c>
      <c r="F492" s="46">
        <v>3250</v>
      </c>
      <c r="G492" s="23"/>
      <c r="H492" s="23"/>
      <c r="I492" s="23"/>
      <c r="J492" s="23">
        <v>0</v>
      </c>
      <c r="K492" s="23"/>
      <c r="L492" s="23"/>
      <c r="M492" s="23"/>
    </row>
    <row r="493" spans="1:13" x14ac:dyDescent="0.25">
      <c r="A493" s="41">
        <v>42374</v>
      </c>
      <c r="B493" s="23">
        <v>47300</v>
      </c>
      <c r="C493" s="23" t="s">
        <v>30</v>
      </c>
      <c r="D493" s="23">
        <v>15.6</v>
      </c>
      <c r="E493" s="23" t="s">
        <v>55</v>
      </c>
      <c r="F493" s="46">
        <v>3250</v>
      </c>
      <c r="G493" s="23"/>
      <c r="H493" s="23"/>
      <c r="I493" s="23"/>
      <c r="J493" s="23">
        <v>0</v>
      </c>
      <c r="K493" s="23"/>
      <c r="L493" s="23"/>
      <c r="M493" s="23"/>
    </row>
    <row r="494" spans="1:13" x14ac:dyDescent="0.25">
      <c r="A494" s="41">
        <v>42374</v>
      </c>
      <c r="B494" s="23">
        <v>47301</v>
      </c>
      <c r="C494" s="23" t="s">
        <v>28</v>
      </c>
      <c r="D494" s="23">
        <v>13.3</v>
      </c>
      <c r="E494" s="23" t="s">
        <v>55</v>
      </c>
      <c r="F494" s="46">
        <v>3250</v>
      </c>
      <c r="G494" s="23"/>
      <c r="H494" s="23"/>
      <c r="I494" s="23"/>
      <c r="J494" s="23">
        <v>0</v>
      </c>
      <c r="K494" s="23"/>
      <c r="L494" s="23"/>
      <c r="M494" s="23"/>
    </row>
    <row r="495" spans="1:13" x14ac:dyDescent="0.25">
      <c r="A495" s="41">
        <v>42374</v>
      </c>
      <c r="B495" s="23">
        <v>47302</v>
      </c>
      <c r="C495" s="23" t="s">
        <v>265</v>
      </c>
      <c r="D495" s="23">
        <v>15</v>
      </c>
      <c r="E495" s="23" t="s">
        <v>55</v>
      </c>
      <c r="F495" s="46">
        <v>3250</v>
      </c>
      <c r="G495" s="23"/>
      <c r="H495" s="23"/>
      <c r="I495" s="23"/>
      <c r="J495" s="23">
        <v>0</v>
      </c>
      <c r="K495" s="23"/>
      <c r="L495" s="23"/>
      <c r="M495" s="23"/>
    </row>
    <row r="496" spans="1:13" x14ac:dyDescent="0.25">
      <c r="A496" s="41">
        <v>42374</v>
      </c>
      <c r="B496" s="23">
        <v>47303</v>
      </c>
      <c r="C496" s="23" t="s">
        <v>30</v>
      </c>
      <c r="D496" s="23">
        <v>15.6</v>
      </c>
      <c r="E496" s="23" t="s">
        <v>55</v>
      </c>
      <c r="F496" s="46">
        <v>3250</v>
      </c>
      <c r="G496" s="23"/>
      <c r="H496" s="23"/>
      <c r="I496" s="23"/>
      <c r="J496" s="23">
        <v>0</v>
      </c>
      <c r="K496" s="23"/>
      <c r="L496" s="23"/>
      <c r="M496" s="23"/>
    </row>
    <row r="497" spans="1:13" x14ac:dyDescent="0.25">
      <c r="A497" s="41">
        <v>42374</v>
      </c>
      <c r="B497" s="23">
        <v>47304</v>
      </c>
      <c r="C497" s="23" t="s">
        <v>28</v>
      </c>
      <c r="D497" s="23">
        <v>13.3</v>
      </c>
      <c r="E497" s="23" t="s">
        <v>55</v>
      </c>
      <c r="F497" s="46">
        <v>3250</v>
      </c>
      <c r="G497" s="23"/>
      <c r="H497" s="23"/>
      <c r="I497" s="23"/>
      <c r="J497" s="23">
        <v>0</v>
      </c>
      <c r="K497" s="23"/>
      <c r="L497" s="23"/>
      <c r="M497" s="23"/>
    </row>
    <row r="498" spans="1:13" x14ac:dyDescent="0.25">
      <c r="A498" s="41">
        <v>42374</v>
      </c>
      <c r="B498" s="23">
        <v>47305</v>
      </c>
      <c r="C498" s="23" t="s">
        <v>30</v>
      </c>
      <c r="D498" s="23">
        <v>15.6</v>
      </c>
      <c r="E498" s="23" t="s">
        <v>55</v>
      </c>
      <c r="F498" s="46">
        <v>3250</v>
      </c>
      <c r="G498" s="23"/>
      <c r="H498" s="23"/>
      <c r="I498" s="23"/>
      <c r="J498" s="23">
        <v>0</v>
      </c>
      <c r="K498" s="23"/>
      <c r="L498" s="23"/>
      <c r="M498" s="23"/>
    </row>
    <row r="499" spans="1:13" x14ac:dyDescent="0.25">
      <c r="A499" s="41">
        <v>42374</v>
      </c>
      <c r="B499" s="23">
        <v>47306</v>
      </c>
      <c r="C499" s="23" t="s">
        <v>28</v>
      </c>
      <c r="D499" s="23">
        <v>13.3</v>
      </c>
      <c r="E499" s="23" t="s">
        <v>55</v>
      </c>
      <c r="F499" s="46">
        <v>3250</v>
      </c>
      <c r="G499" s="23"/>
      <c r="H499" s="23"/>
      <c r="I499" s="23"/>
      <c r="J499" s="23">
        <v>0</v>
      </c>
      <c r="K499" s="23"/>
      <c r="L499" s="23"/>
      <c r="M499" s="23"/>
    </row>
    <row r="500" spans="1:13" x14ac:dyDescent="0.25">
      <c r="A500" s="41">
        <v>42374</v>
      </c>
      <c r="B500" s="23">
        <v>47307</v>
      </c>
      <c r="C500" s="23" t="s">
        <v>30</v>
      </c>
      <c r="D500" s="23">
        <v>15.6</v>
      </c>
      <c r="E500" s="23" t="s">
        <v>55</v>
      </c>
      <c r="F500" s="46">
        <v>3250</v>
      </c>
      <c r="G500" s="23"/>
      <c r="H500" s="23"/>
      <c r="I500" s="23"/>
      <c r="J500" s="23">
        <v>0</v>
      </c>
      <c r="K500" s="23"/>
      <c r="L500" s="23"/>
      <c r="M500" s="23"/>
    </row>
    <row r="501" spans="1:13" x14ac:dyDescent="0.25">
      <c r="A501" s="41">
        <v>42374</v>
      </c>
      <c r="B501" s="23">
        <v>47308</v>
      </c>
      <c r="C501" s="23" t="s">
        <v>28</v>
      </c>
      <c r="D501" s="23">
        <v>13.3</v>
      </c>
      <c r="E501" s="23" t="s">
        <v>55</v>
      </c>
      <c r="F501" s="46">
        <v>3250</v>
      </c>
      <c r="G501" s="23"/>
      <c r="H501" s="23"/>
      <c r="I501" s="23"/>
      <c r="J501" s="23">
        <v>0</v>
      </c>
      <c r="K501" s="23"/>
      <c r="L501" s="23"/>
      <c r="M501" s="23"/>
    </row>
    <row r="502" spans="1:13" x14ac:dyDescent="0.25">
      <c r="A502" s="41">
        <v>42374</v>
      </c>
      <c r="B502" s="23">
        <v>47309</v>
      </c>
      <c r="C502" s="23" t="s">
        <v>30</v>
      </c>
      <c r="D502" s="23">
        <v>15.6</v>
      </c>
      <c r="E502" s="23" t="s">
        <v>55</v>
      </c>
      <c r="F502" s="46">
        <v>3250</v>
      </c>
      <c r="G502" s="23"/>
      <c r="H502" s="23"/>
      <c r="I502" s="23"/>
      <c r="J502" s="23">
        <v>0</v>
      </c>
      <c r="K502" s="23"/>
      <c r="L502" s="23"/>
      <c r="M502" s="23"/>
    </row>
    <row r="503" spans="1:13" x14ac:dyDescent="0.25">
      <c r="A503" s="41">
        <v>42374</v>
      </c>
      <c r="B503" s="23">
        <v>47310</v>
      </c>
      <c r="C503" s="23" t="s">
        <v>30</v>
      </c>
      <c r="D503" s="23">
        <v>15.6</v>
      </c>
      <c r="E503" s="23" t="s">
        <v>55</v>
      </c>
      <c r="F503" s="46">
        <v>3250</v>
      </c>
      <c r="G503" s="23"/>
      <c r="H503" s="23"/>
      <c r="I503" s="23"/>
      <c r="J503" s="23">
        <v>0</v>
      </c>
      <c r="K503" s="23"/>
      <c r="L503" s="23"/>
      <c r="M503" s="23"/>
    </row>
    <row r="504" spans="1:13" ht="15.75" thickBot="1" x14ac:dyDescent="0.3">
      <c r="A504" s="43">
        <v>42374</v>
      </c>
      <c r="B504" s="42">
        <v>47311</v>
      </c>
      <c r="C504" s="42" t="s">
        <v>28</v>
      </c>
      <c r="D504" s="42">
        <v>13.3</v>
      </c>
      <c r="E504" s="23" t="s">
        <v>55</v>
      </c>
      <c r="F504" s="48">
        <v>3250</v>
      </c>
      <c r="G504" s="42"/>
      <c r="H504" s="42"/>
      <c r="I504" s="42"/>
      <c r="J504" s="42">
        <v>0</v>
      </c>
      <c r="K504" s="42"/>
      <c r="L504" s="42"/>
      <c r="M504" s="42"/>
    </row>
    <row r="505" spans="1:13" x14ac:dyDescent="0.25">
      <c r="A505" s="41">
        <v>42375</v>
      </c>
      <c r="B505" s="32">
        <v>47312</v>
      </c>
      <c r="C505" s="32" t="s">
        <v>30</v>
      </c>
      <c r="D505" s="32">
        <v>15.6</v>
      </c>
      <c r="E505" s="23" t="s">
        <v>55</v>
      </c>
      <c r="F505" s="47">
        <v>3250</v>
      </c>
      <c r="G505" s="32"/>
      <c r="H505" s="32"/>
      <c r="I505" s="32"/>
      <c r="J505" s="32">
        <v>0</v>
      </c>
      <c r="K505" s="32"/>
      <c r="L505" s="32"/>
      <c r="M505" s="32"/>
    </row>
    <row r="506" spans="1:13" x14ac:dyDescent="0.25">
      <c r="A506" s="41">
        <v>42375</v>
      </c>
      <c r="B506" s="32">
        <v>47313</v>
      </c>
      <c r="C506" s="23" t="s">
        <v>28</v>
      </c>
      <c r="D506" s="23">
        <v>13.3</v>
      </c>
      <c r="E506" s="23" t="s">
        <v>55</v>
      </c>
      <c r="F506" s="47">
        <v>3250</v>
      </c>
      <c r="G506" s="32"/>
      <c r="H506" s="32"/>
      <c r="I506" s="32"/>
      <c r="J506" s="32">
        <v>0</v>
      </c>
      <c r="K506" s="32"/>
      <c r="L506" s="32"/>
      <c r="M506" s="32"/>
    </row>
    <row r="507" spans="1:13" x14ac:dyDescent="0.25">
      <c r="A507" s="41">
        <v>42375</v>
      </c>
      <c r="B507" s="23">
        <v>47314</v>
      </c>
      <c r="C507" s="23" t="s">
        <v>264</v>
      </c>
      <c r="D507" s="23">
        <v>15</v>
      </c>
      <c r="E507" s="23" t="s">
        <v>55</v>
      </c>
      <c r="F507" s="46">
        <v>3250</v>
      </c>
      <c r="G507" s="23"/>
      <c r="H507" s="23"/>
      <c r="I507" s="23"/>
      <c r="J507" s="23">
        <v>0</v>
      </c>
      <c r="K507" s="23"/>
      <c r="L507" s="23"/>
      <c r="M507" s="23"/>
    </row>
    <row r="508" spans="1:13" x14ac:dyDescent="0.25">
      <c r="A508" s="41">
        <v>42375</v>
      </c>
      <c r="B508" s="23">
        <v>47315</v>
      </c>
      <c r="C508" s="23" t="s">
        <v>30</v>
      </c>
      <c r="D508" s="23">
        <v>15.6</v>
      </c>
      <c r="E508" s="23" t="s">
        <v>55</v>
      </c>
      <c r="F508" s="46">
        <v>3250</v>
      </c>
      <c r="G508" s="23"/>
      <c r="H508" s="23"/>
      <c r="I508" s="23"/>
      <c r="J508" s="23">
        <v>0</v>
      </c>
      <c r="K508" s="23"/>
      <c r="L508" s="23"/>
      <c r="M508" s="23"/>
    </row>
    <row r="509" spans="1:13" x14ac:dyDescent="0.25">
      <c r="A509" s="41">
        <v>42375</v>
      </c>
      <c r="B509" s="23">
        <v>47316</v>
      </c>
      <c r="C509" s="23" t="s">
        <v>28</v>
      </c>
      <c r="D509" s="23">
        <v>13.3</v>
      </c>
      <c r="E509" s="23" t="s">
        <v>55</v>
      </c>
      <c r="F509" s="46">
        <v>3250</v>
      </c>
      <c r="G509" s="23"/>
      <c r="H509" s="23"/>
      <c r="I509" s="23"/>
      <c r="J509" s="23">
        <v>0</v>
      </c>
      <c r="K509" s="23"/>
      <c r="L509" s="23"/>
      <c r="M509" s="23"/>
    </row>
    <row r="510" spans="1:13" x14ac:dyDescent="0.25">
      <c r="A510" s="41">
        <v>42375</v>
      </c>
      <c r="B510" s="23">
        <v>47317</v>
      </c>
      <c r="C510" s="23" t="s">
        <v>264</v>
      </c>
      <c r="D510" s="23">
        <v>15</v>
      </c>
      <c r="E510" s="23" t="s">
        <v>55</v>
      </c>
      <c r="F510" s="46">
        <v>3250</v>
      </c>
      <c r="G510" s="23"/>
      <c r="H510" s="23"/>
      <c r="I510" s="23"/>
      <c r="J510" s="23">
        <v>0</v>
      </c>
      <c r="K510" s="23"/>
      <c r="L510" s="23"/>
      <c r="M510" s="23"/>
    </row>
    <row r="511" spans="1:13" x14ac:dyDescent="0.25">
      <c r="A511" s="41">
        <v>42375</v>
      </c>
      <c r="B511" s="23">
        <v>47318</v>
      </c>
      <c r="C511" s="23" t="s">
        <v>30</v>
      </c>
      <c r="D511" s="23">
        <v>15.6</v>
      </c>
      <c r="E511" s="23" t="s">
        <v>55</v>
      </c>
      <c r="F511" s="46">
        <v>3250</v>
      </c>
      <c r="G511" s="23"/>
      <c r="H511" s="23"/>
      <c r="I511" s="23"/>
      <c r="J511" s="23">
        <v>0</v>
      </c>
      <c r="K511" s="23"/>
      <c r="L511" s="23"/>
      <c r="M511" s="23"/>
    </row>
    <row r="512" spans="1:13" x14ac:dyDescent="0.25">
      <c r="A512" s="41">
        <v>42375</v>
      </c>
      <c r="B512" s="23">
        <v>47319</v>
      </c>
      <c r="C512" s="23" t="s">
        <v>28</v>
      </c>
      <c r="D512" s="23">
        <v>13.3</v>
      </c>
      <c r="E512" s="23" t="s">
        <v>55</v>
      </c>
      <c r="F512" s="46">
        <v>3250</v>
      </c>
      <c r="G512" s="23"/>
      <c r="H512" s="23"/>
      <c r="I512" s="23"/>
      <c r="J512" s="23">
        <v>0</v>
      </c>
      <c r="K512" s="23"/>
      <c r="L512" s="23"/>
      <c r="M512" s="23"/>
    </row>
    <row r="513" spans="1:13" x14ac:dyDescent="0.25">
      <c r="A513" s="41">
        <v>42375</v>
      </c>
      <c r="B513" s="23">
        <v>47320</v>
      </c>
      <c r="C513" s="23" t="s">
        <v>264</v>
      </c>
      <c r="D513" s="23">
        <v>15</v>
      </c>
      <c r="E513" s="23" t="s">
        <v>55</v>
      </c>
      <c r="F513" s="46">
        <v>3250</v>
      </c>
      <c r="G513" s="23"/>
      <c r="H513" s="23"/>
      <c r="I513" s="23"/>
      <c r="J513" s="23">
        <v>0</v>
      </c>
      <c r="K513" s="23"/>
      <c r="L513" s="23"/>
      <c r="M513" s="23"/>
    </row>
    <row r="514" spans="1:13" x14ac:dyDescent="0.25">
      <c r="A514" s="41">
        <v>42375</v>
      </c>
      <c r="B514" s="23">
        <v>47321</v>
      </c>
      <c r="C514" s="23" t="s">
        <v>30</v>
      </c>
      <c r="D514" s="23">
        <v>15.6</v>
      </c>
      <c r="E514" s="23" t="s">
        <v>55</v>
      </c>
      <c r="F514" s="46">
        <v>3250</v>
      </c>
      <c r="G514" s="23"/>
      <c r="H514" s="23"/>
      <c r="I514" s="23"/>
      <c r="J514" s="23">
        <v>0</v>
      </c>
      <c r="K514" s="23"/>
      <c r="L514" s="23"/>
      <c r="M514" s="23"/>
    </row>
    <row r="515" spans="1:13" x14ac:dyDescent="0.25">
      <c r="A515" s="41">
        <v>42375</v>
      </c>
      <c r="B515" s="23">
        <v>47322</v>
      </c>
      <c r="C515" s="23" t="s">
        <v>28</v>
      </c>
      <c r="D515" s="23">
        <v>13.3</v>
      </c>
      <c r="E515" s="23" t="s">
        <v>55</v>
      </c>
      <c r="F515" s="46">
        <v>3250</v>
      </c>
      <c r="G515" s="23"/>
      <c r="H515" s="23"/>
      <c r="I515" s="23"/>
      <c r="J515" s="23">
        <v>0</v>
      </c>
      <c r="K515" s="23"/>
      <c r="L515" s="23"/>
      <c r="M515" s="23"/>
    </row>
    <row r="516" spans="1:13" x14ac:dyDescent="0.25">
      <c r="A516" s="41">
        <v>42375</v>
      </c>
      <c r="B516" s="23">
        <v>47323</v>
      </c>
      <c r="C516" s="23" t="s">
        <v>28</v>
      </c>
      <c r="D516" s="23">
        <v>13.3</v>
      </c>
      <c r="E516" s="23" t="s">
        <v>55</v>
      </c>
      <c r="F516" s="46">
        <v>3250</v>
      </c>
      <c r="G516" s="23"/>
      <c r="H516" s="23"/>
      <c r="I516" s="23"/>
      <c r="J516" s="23">
        <v>0</v>
      </c>
      <c r="K516" s="23"/>
      <c r="L516" s="23"/>
      <c r="M516" s="23"/>
    </row>
    <row r="517" spans="1:13" x14ac:dyDescent="0.25">
      <c r="A517" s="41">
        <v>42375</v>
      </c>
      <c r="B517" s="23">
        <v>47324</v>
      </c>
      <c r="C517" s="23" t="s">
        <v>264</v>
      </c>
      <c r="D517" s="23">
        <v>15</v>
      </c>
      <c r="E517" s="23" t="s">
        <v>55</v>
      </c>
      <c r="F517" s="46">
        <v>3250</v>
      </c>
      <c r="G517" s="23"/>
      <c r="H517" s="23"/>
      <c r="I517" s="23"/>
      <c r="J517" s="23">
        <v>0</v>
      </c>
      <c r="K517" s="23"/>
      <c r="L517" s="23"/>
      <c r="M517" s="23"/>
    </row>
    <row r="518" spans="1:13" x14ac:dyDescent="0.25">
      <c r="A518" s="41">
        <v>42375</v>
      </c>
      <c r="B518" s="23">
        <v>47325</v>
      </c>
      <c r="C518" s="23" t="s">
        <v>265</v>
      </c>
      <c r="D518" s="23">
        <v>15</v>
      </c>
      <c r="E518" s="23" t="s">
        <v>55</v>
      </c>
      <c r="F518" s="46">
        <v>3250</v>
      </c>
      <c r="G518" s="23"/>
      <c r="H518" s="23"/>
      <c r="I518" s="23"/>
      <c r="J518" s="23">
        <v>0</v>
      </c>
      <c r="K518" s="23"/>
      <c r="L518" s="23"/>
      <c r="M518" s="23"/>
    </row>
    <row r="519" spans="1:13" x14ac:dyDescent="0.25">
      <c r="A519" s="41">
        <v>42375</v>
      </c>
      <c r="B519" s="23">
        <v>47326</v>
      </c>
      <c r="C519" s="23" t="s">
        <v>28</v>
      </c>
      <c r="D519" s="23">
        <v>13.3</v>
      </c>
      <c r="E519" s="23" t="s">
        <v>55</v>
      </c>
      <c r="F519" s="46">
        <v>3250</v>
      </c>
      <c r="G519" s="23"/>
      <c r="H519" s="23"/>
      <c r="I519" s="23"/>
      <c r="J519" s="23">
        <v>0</v>
      </c>
      <c r="K519" s="23"/>
      <c r="L519" s="23"/>
      <c r="M519" s="23"/>
    </row>
    <row r="520" spans="1:13" x14ac:dyDescent="0.25">
      <c r="A520" s="41">
        <v>42375</v>
      </c>
      <c r="B520" s="23">
        <v>47327</v>
      </c>
      <c r="C520" s="23" t="s">
        <v>264</v>
      </c>
      <c r="D520" s="23">
        <v>15</v>
      </c>
      <c r="E520" s="23" t="s">
        <v>55</v>
      </c>
      <c r="F520" s="46">
        <v>3250</v>
      </c>
      <c r="G520" s="23"/>
      <c r="H520" s="23"/>
      <c r="I520" s="23"/>
      <c r="J520" s="23">
        <v>0</v>
      </c>
      <c r="K520" s="23"/>
      <c r="L520" s="23"/>
      <c r="M520" s="23"/>
    </row>
    <row r="521" spans="1:13" x14ac:dyDescent="0.25">
      <c r="A521" s="41">
        <v>42375</v>
      </c>
      <c r="B521" s="23">
        <v>47328</v>
      </c>
      <c r="C521" s="23" t="s">
        <v>57</v>
      </c>
      <c r="D521" s="23">
        <v>14.9</v>
      </c>
      <c r="E521" s="23" t="s">
        <v>55</v>
      </c>
      <c r="F521" s="46">
        <v>3250</v>
      </c>
      <c r="G521" s="23"/>
      <c r="H521" s="23"/>
      <c r="I521" s="23"/>
      <c r="J521" s="23">
        <v>0</v>
      </c>
      <c r="K521" s="23"/>
      <c r="L521" s="23"/>
      <c r="M521" s="23"/>
    </row>
    <row r="522" spans="1:13" x14ac:dyDescent="0.25">
      <c r="A522" s="41">
        <v>42375</v>
      </c>
      <c r="B522" s="23">
        <v>47329</v>
      </c>
      <c r="C522" s="23" t="s">
        <v>265</v>
      </c>
      <c r="D522" s="23">
        <v>15</v>
      </c>
      <c r="E522" s="23" t="s">
        <v>55</v>
      </c>
      <c r="F522" s="46">
        <v>3250</v>
      </c>
      <c r="G522" s="23"/>
      <c r="H522" s="23"/>
      <c r="I522" s="23"/>
      <c r="J522" s="23">
        <v>0</v>
      </c>
      <c r="K522" s="23"/>
      <c r="L522" s="23"/>
      <c r="M522" s="23"/>
    </row>
    <row r="523" spans="1:13" x14ac:dyDescent="0.25">
      <c r="A523" s="41">
        <v>42375</v>
      </c>
      <c r="B523" s="23">
        <v>47330</v>
      </c>
      <c r="C523" s="23" t="s">
        <v>28</v>
      </c>
      <c r="D523" s="23">
        <v>13.3</v>
      </c>
      <c r="E523" s="23" t="s">
        <v>55</v>
      </c>
      <c r="F523" s="46">
        <v>3250</v>
      </c>
      <c r="G523" s="23"/>
      <c r="H523" s="23"/>
      <c r="I523" s="23"/>
      <c r="J523" s="23">
        <v>0</v>
      </c>
      <c r="K523" s="23"/>
      <c r="L523" s="23"/>
      <c r="M523" s="23"/>
    </row>
    <row r="524" spans="1:13" x14ac:dyDescent="0.25">
      <c r="A524" s="41">
        <v>42375</v>
      </c>
      <c r="B524" s="23">
        <v>47331</v>
      </c>
      <c r="C524" s="23" t="s">
        <v>57</v>
      </c>
      <c r="D524" s="23">
        <v>14.9</v>
      </c>
      <c r="E524" s="23" t="s">
        <v>55</v>
      </c>
      <c r="F524" s="46">
        <v>3250</v>
      </c>
      <c r="G524" s="23"/>
      <c r="H524" s="23"/>
      <c r="I524" s="23"/>
      <c r="J524" s="23">
        <v>0</v>
      </c>
      <c r="K524" s="23"/>
      <c r="L524" s="23"/>
      <c r="M524" s="23"/>
    </row>
    <row r="525" spans="1:13" x14ac:dyDescent="0.25">
      <c r="A525" s="41">
        <v>42375</v>
      </c>
      <c r="B525" s="23">
        <v>47332</v>
      </c>
      <c r="C525" s="23" t="s">
        <v>264</v>
      </c>
      <c r="D525" s="23">
        <v>15</v>
      </c>
      <c r="E525" s="23" t="s">
        <v>55</v>
      </c>
      <c r="F525" s="46">
        <v>3250</v>
      </c>
      <c r="G525" s="23"/>
      <c r="H525" s="23"/>
      <c r="I525" s="23"/>
      <c r="J525" s="23">
        <v>0</v>
      </c>
      <c r="K525" s="23"/>
      <c r="L525" s="23"/>
      <c r="M525" s="23"/>
    </row>
    <row r="526" spans="1:13" x14ac:dyDescent="0.25">
      <c r="A526" s="41">
        <v>42375</v>
      </c>
      <c r="B526" s="23">
        <v>47333</v>
      </c>
      <c r="C526" s="23" t="s">
        <v>265</v>
      </c>
      <c r="D526" s="23">
        <v>15</v>
      </c>
      <c r="E526" s="23" t="s">
        <v>55</v>
      </c>
      <c r="F526" s="46">
        <v>3250</v>
      </c>
      <c r="G526" s="23"/>
      <c r="H526" s="23"/>
      <c r="I526" s="23"/>
      <c r="J526" s="23">
        <v>0</v>
      </c>
      <c r="K526" s="23"/>
      <c r="L526" s="23"/>
      <c r="M526" s="23"/>
    </row>
    <row r="527" spans="1:13" x14ac:dyDescent="0.25">
      <c r="A527" s="41">
        <v>42375</v>
      </c>
      <c r="B527" s="23">
        <v>47334</v>
      </c>
      <c r="C527" s="23" t="s">
        <v>28</v>
      </c>
      <c r="D527" s="23">
        <v>13.3</v>
      </c>
      <c r="E527" s="23" t="s">
        <v>55</v>
      </c>
      <c r="F527" s="46">
        <v>3250</v>
      </c>
      <c r="G527" s="23"/>
      <c r="H527" s="23"/>
      <c r="I527" s="23"/>
      <c r="J527" s="23">
        <v>0</v>
      </c>
      <c r="K527" s="23"/>
      <c r="L527" s="23"/>
      <c r="M527" s="23"/>
    </row>
    <row r="528" spans="1:13" x14ac:dyDescent="0.25">
      <c r="A528" s="41">
        <v>42375</v>
      </c>
      <c r="B528" s="23">
        <v>47335</v>
      </c>
      <c r="C528" s="23" t="s">
        <v>28</v>
      </c>
      <c r="D528" s="23">
        <v>13.3</v>
      </c>
      <c r="E528" s="23" t="s">
        <v>55</v>
      </c>
      <c r="F528" s="46">
        <v>3250</v>
      </c>
      <c r="G528" s="23"/>
      <c r="H528" s="23"/>
      <c r="I528" s="23"/>
      <c r="J528" s="23">
        <v>0</v>
      </c>
      <c r="K528" s="23"/>
      <c r="L528" s="23"/>
      <c r="M528" s="23"/>
    </row>
    <row r="529" spans="1:13" x14ac:dyDescent="0.25">
      <c r="A529" s="41">
        <v>42375</v>
      </c>
      <c r="B529" s="23">
        <v>47336</v>
      </c>
      <c r="C529" s="23" t="s">
        <v>57</v>
      </c>
      <c r="D529" s="23">
        <v>14.9</v>
      </c>
      <c r="E529" s="23" t="s">
        <v>55</v>
      </c>
      <c r="F529" s="46">
        <v>3250</v>
      </c>
      <c r="G529" s="23"/>
      <c r="H529" s="23"/>
      <c r="I529" s="23"/>
      <c r="J529" s="23">
        <v>0</v>
      </c>
      <c r="K529" s="23"/>
      <c r="L529" s="23"/>
      <c r="M529" s="23"/>
    </row>
    <row r="530" spans="1:13" x14ac:dyDescent="0.25">
      <c r="A530" s="41">
        <v>42375</v>
      </c>
      <c r="B530" s="23">
        <v>47337</v>
      </c>
      <c r="C530" s="7" t="s">
        <v>265</v>
      </c>
      <c r="D530" s="7">
        <v>15</v>
      </c>
      <c r="E530" s="23" t="s">
        <v>55</v>
      </c>
      <c r="F530" s="46">
        <v>3250</v>
      </c>
      <c r="G530" s="23"/>
      <c r="H530" s="23"/>
      <c r="I530" s="23"/>
      <c r="J530" s="23">
        <v>0</v>
      </c>
      <c r="K530" s="23"/>
      <c r="L530" s="23"/>
      <c r="M530" s="23"/>
    </row>
    <row r="531" spans="1:13" x14ac:dyDescent="0.25">
      <c r="A531" s="41">
        <v>42375</v>
      </c>
      <c r="B531" s="23">
        <v>47338</v>
      </c>
      <c r="C531" s="23" t="s">
        <v>264</v>
      </c>
      <c r="D531" s="23">
        <v>15</v>
      </c>
      <c r="E531" s="23" t="s">
        <v>55</v>
      </c>
      <c r="F531" s="46">
        <v>3250</v>
      </c>
      <c r="G531" s="23"/>
      <c r="H531" s="23"/>
      <c r="I531" s="23"/>
      <c r="J531" s="23">
        <v>0</v>
      </c>
      <c r="K531" s="23"/>
      <c r="L531" s="23"/>
      <c r="M531" s="23"/>
    </row>
    <row r="532" spans="1:13" x14ac:dyDescent="0.25">
      <c r="A532" s="41">
        <v>42375</v>
      </c>
      <c r="B532" s="23">
        <v>47339</v>
      </c>
      <c r="C532" s="23" t="s">
        <v>28</v>
      </c>
      <c r="D532" s="23">
        <v>13.3</v>
      </c>
      <c r="E532" s="23" t="s">
        <v>55</v>
      </c>
      <c r="F532" s="46">
        <v>3250</v>
      </c>
      <c r="G532" s="23"/>
      <c r="H532" s="23"/>
      <c r="I532" s="23"/>
      <c r="J532" s="23">
        <v>0</v>
      </c>
      <c r="K532" s="23"/>
      <c r="L532" s="23"/>
      <c r="M532" s="23"/>
    </row>
    <row r="533" spans="1:13" x14ac:dyDescent="0.25">
      <c r="A533" s="41">
        <v>42375</v>
      </c>
      <c r="B533" s="23">
        <v>47340</v>
      </c>
      <c r="C533" s="23" t="s">
        <v>57</v>
      </c>
      <c r="D533" s="23">
        <v>14.9</v>
      </c>
      <c r="E533" s="23" t="s">
        <v>55</v>
      </c>
      <c r="F533" s="46">
        <v>3250</v>
      </c>
      <c r="G533" s="23"/>
      <c r="H533" s="23"/>
      <c r="I533" s="23"/>
      <c r="J533" s="23">
        <v>0</v>
      </c>
      <c r="K533" s="23"/>
      <c r="L533" s="23"/>
      <c r="M533" s="23"/>
    </row>
    <row r="534" spans="1:13" x14ac:dyDescent="0.25">
      <c r="A534" s="41">
        <v>42375</v>
      </c>
      <c r="B534" s="23">
        <v>47341</v>
      </c>
      <c r="C534" s="23" t="s">
        <v>265</v>
      </c>
      <c r="D534" s="23">
        <v>15</v>
      </c>
      <c r="E534" s="23" t="s">
        <v>55</v>
      </c>
      <c r="F534" s="46">
        <v>3250</v>
      </c>
      <c r="G534" s="23"/>
      <c r="H534" s="23"/>
      <c r="I534" s="23"/>
      <c r="J534" s="23">
        <v>0</v>
      </c>
      <c r="K534" s="23"/>
      <c r="L534" s="23"/>
      <c r="M534" s="23"/>
    </row>
    <row r="535" spans="1:13" x14ac:dyDescent="0.25">
      <c r="A535" s="41">
        <v>42375</v>
      </c>
      <c r="B535" s="23">
        <v>47342</v>
      </c>
      <c r="C535" s="23" t="s">
        <v>264</v>
      </c>
      <c r="D535" s="23">
        <v>15</v>
      </c>
      <c r="E535" s="23" t="s">
        <v>55</v>
      </c>
      <c r="F535" s="46">
        <v>3250</v>
      </c>
      <c r="G535" s="23"/>
      <c r="H535" s="23"/>
      <c r="I535" s="23"/>
      <c r="J535" s="23">
        <v>0</v>
      </c>
      <c r="K535" s="23"/>
      <c r="L535" s="23"/>
      <c r="M535" s="23"/>
    </row>
    <row r="536" spans="1:13" x14ac:dyDescent="0.25">
      <c r="A536" s="41">
        <v>42375</v>
      </c>
      <c r="B536" s="23">
        <v>47343</v>
      </c>
      <c r="C536" s="23" t="s">
        <v>28</v>
      </c>
      <c r="D536" s="23">
        <v>13.3</v>
      </c>
      <c r="E536" s="23" t="s">
        <v>55</v>
      </c>
      <c r="F536" s="46">
        <v>3250</v>
      </c>
      <c r="G536" s="23"/>
      <c r="H536" s="23"/>
      <c r="I536" s="23"/>
      <c r="J536" s="23">
        <v>0</v>
      </c>
      <c r="K536" s="23"/>
      <c r="L536" s="23"/>
      <c r="M536" s="23"/>
    </row>
    <row r="537" spans="1:13" x14ac:dyDescent="0.25">
      <c r="A537" s="41">
        <v>42375</v>
      </c>
      <c r="B537" s="23">
        <v>47344</v>
      </c>
      <c r="C537" s="23" t="s">
        <v>57</v>
      </c>
      <c r="D537" s="23">
        <v>14.9</v>
      </c>
      <c r="E537" s="23" t="s">
        <v>55</v>
      </c>
      <c r="F537" s="46">
        <v>3250</v>
      </c>
      <c r="G537" s="23"/>
      <c r="H537" s="23"/>
      <c r="I537" s="23"/>
      <c r="J537" s="23">
        <v>0</v>
      </c>
      <c r="K537" s="23"/>
      <c r="L537" s="23"/>
      <c r="M537" s="23"/>
    </row>
    <row r="538" spans="1:13" x14ac:dyDescent="0.25">
      <c r="A538" s="41">
        <v>42375</v>
      </c>
      <c r="B538" s="23">
        <v>47345</v>
      </c>
      <c r="C538" s="23" t="s">
        <v>265</v>
      </c>
      <c r="D538" s="23">
        <v>15</v>
      </c>
      <c r="E538" s="23" t="s">
        <v>55</v>
      </c>
      <c r="F538" s="46">
        <v>3250</v>
      </c>
      <c r="G538" s="23"/>
      <c r="H538" s="23"/>
      <c r="I538" s="23"/>
      <c r="J538" s="23">
        <v>0</v>
      </c>
      <c r="K538" s="23"/>
      <c r="L538" s="23"/>
      <c r="M538" s="23"/>
    </row>
    <row r="539" spans="1:13" x14ac:dyDescent="0.25">
      <c r="A539" s="41">
        <v>42375</v>
      </c>
      <c r="B539" s="23">
        <v>47346</v>
      </c>
      <c r="C539" s="23" t="s">
        <v>30</v>
      </c>
      <c r="D539" s="23">
        <v>15.6</v>
      </c>
      <c r="E539" s="23" t="s">
        <v>55</v>
      </c>
      <c r="F539" s="46">
        <v>3250</v>
      </c>
      <c r="G539" s="23"/>
      <c r="H539" s="23"/>
      <c r="I539" s="23"/>
      <c r="J539" s="23">
        <v>0</v>
      </c>
      <c r="K539" s="23"/>
      <c r="L539" s="23"/>
      <c r="M539" s="23"/>
    </row>
    <row r="540" spans="1:13" x14ac:dyDescent="0.25">
      <c r="A540" s="41">
        <v>42375</v>
      </c>
      <c r="B540" s="23">
        <v>47347</v>
      </c>
      <c r="C540" s="23" t="s">
        <v>28</v>
      </c>
      <c r="D540" s="23">
        <v>13.3</v>
      </c>
      <c r="E540" s="23" t="s">
        <v>55</v>
      </c>
      <c r="F540" s="46">
        <v>3250</v>
      </c>
      <c r="G540" s="23"/>
      <c r="H540" s="23"/>
      <c r="I540" s="23"/>
      <c r="J540" s="23">
        <v>0</v>
      </c>
      <c r="K540" s="23"/>
      <c r="L540" s="23"/>
      <c r="M540" s="23"/>
    </row>
    <row r="541" spans="1:13" x14ac:dyDescent="0.25">
      <c r="A541" s="41">
        <v>42375</v>
      </c>
      <c r="B541" s="23">
        <v>47348</v>
      </c>
      <c r="C541" s="23" t="s">
        <v>57</v>
      </c>
      <c r="D541" s="23">
        <v>14.9</v>
      </c>
      <c r="E541" s="23" t="s">
        <v>55</v>
      </c>
      <c r="F541" s="46">
        <v>3250</v>
      </c>
      <c r="G541" s="23"/>
      <c r="H541" s="23"/>
      <c r="I541" s="23"/>
      <c r="J541" s="23">
        <v>0</v>
      </c>
      <c r="K541" s="23"/>
      <c r="L541" s="23"/>
      <c r="M541" s="23"/>
    </row>
    <row r="542" spans="1:13" x14ac:dyDescent="0.25">
      <c r="A542" s="41">
        <v>42375</v>
      </c>
      <c r="B542" s="23">
        <v>47349</v>
      </c>
      <c r="C542" s="23" t="s">
        <v>265</v>
      </c>
      <c r="D542" s="23">
        <v>15</v>
      </c>
      <c r="E542" s="23" t="s">
        <v>55</v>
      </c>
      <c r="F542" s="46">
        <v>3250</v>
      </c>
      <c r="G542" s="23"/>
      <c r="H542" s="23"/>
      <c r="I542" s="23"/>
      <c r="J542" s="23">
        <v>0</v>
      </c>
      <c r="K542" s="23"/>
      <c r="L542" s="23"/>
      <c r="M542" s="23"/>
    </row>
    <row r="543" spans="1:13" x14ac:dyDescent="0.25">
      <c r="A543" s="41">
        <v>42375</v>
      </c>
      <c r="B543" s="23">
        <v>47350</v>
      </c>
      <c r="C543" s="23" t="s">
        <v>28</v>
      </c>
      <c r="D543" s="23">
        <v>13.3</v>
      </c>
      <c r="E543" s="23" t="s">
        <v>55</v>
      </c>
      <c r="F543" s="46">
        <v>3250</v>
      </c>
      <c r="G543" s="23"/>
      <c r="H543" s="23"/>
      <c r="I543" s="23"/>
      <c r="J543" s="23">
        <v>0</v>
      </c>
      <c r="K543" s="23"/>
      <c r="L543" s="23"/>
      <c r="M543" s="23"/>
    </row>
    <row r="544" spans="1:13" x14ac:dyDescent="0.25">
      <c r="A544" s="41">
        <v>42375</v>
      </c>
      <c r="B544" s="23">
        <v>47351</v>
      </c>
      <c r="C544" s="23" t="s">
        <v>57</v>
      </c>
      <c r="D544" s="23">
        <v>14.9</v>
      </c>
      <c r="E544" s="23" t="s">
        <v>55</v>
      </c>
      <c r="F544" s="46">
        <v>3250</v>
      </c>
      <c r="G544" s="23"/>
      <c r="H544" s="23"/>
      <c r="I544" s="23"/>
      <c r="J544" s="23">
        <v>0</v>
      </c>
      <c r="K544" s="23"/>
      <c r="L544" s="23"/>
      <c r="M544" s="23"/>
    </row>
    <row r="545" spans="1:13" x14ac:dyDescent="0.25">
      <c r="A545" s="41">
        <v>42375</v>
      </c>
      <c r="B545" s="23">
        <v>47352</v>
      </c>
      <c r="C545" s="23" t="s">
        <v>265</v>
      </c>
      <c r="D545" s="23">
        <v>15</v>
      </c>
      <c r="E545" s="23" t="s">
        <v>55</v>
      </c>
      <c r="F545" s="46">
        <v>3250</v>
      </c>
      <c r="G545" s="23"/>
      <c r="H545" s="23"/>
      <c r="I545" s="23"/>
      <c r="J545" s="23">
        <v>0</v>
      </c>
      <c r="K545" s="23"/>
      <c r="L545" s="23"/>
      <c r="M545" s="23"/>
    </row>
    <row r="546" spans="1:13" x14ac:dyDescent="0.25">
      <c r="A546" s="41">
        <v>42375</v>
      </c>
      <c r="B546" s="23">
        <v>47353</v>
      </c>
      <c r="C546" s="23" t="s">
        <v>28</v>
      </c>
      <c r="D546" s="23">
        <v>13.3</v>
      </c>
      <c r="E546" s="23" t="s">
        <v>55</v>
      </c>
      <c r="F546" s="46">
        <v>3250</v>
      </c>
      <c r="G546" s="23"/>
      <c r="H546" s="23"/>
      <c r="I546" s="23"/>
      <c r="J546" s="23">
        <v>0</v>
      </c>
      <c r="K546" s="23"/>
      <c r="L546" s="23"/>
      <c r="M546" s="23"/>
    </row>
    <row r="547" spans="1:13" x14ac:dyDescent="0.25">
      <c r="A547" s="41">
        <v>42375</v>
      </c>
      <c r="B547" s="23">
        <v>47354</v>
      </c>
      <c r="C547" s="23" t="s">
        <v>57</v>
      </c>
      <c r="D547" s="23">
        <v>14.9</v>
      </c>
      <c r="E547" s="23" t="s">
        <v>55</v>
      </c>
      <c r="F547" s="46">
        <v>3250</v>
      </c>
      <c r="G547" s="23"/>
      <c r="H547" s="23"/>
      <c r="I547" s="23"/>
      <c r="J547" s="23">
        <v>0</v>
      </c>
      <c r="K547" s="23"/>
      <c r="L547" s="23"/>
      <c r="M547" s="23"/>
    </row>
    <row r="548" spans="1:13" x14ac:dyDescent="0.25">
      <c r="A548" s="41">
        <v>42375</v>
      </c>
      <c r="B548" s="23">
        <v>47355</v>
      </c>
      <c r="C548" s="23" t="s">
        <v>28</v>
      </c>
      <c r="D548" s="23">
        <v>13.3</v>
      </c>
      <c r="E548" s="23" t="s">
        <v>55</v>
      </c>
      <c r="F548" s="46">
        <v>3250</v>
      </c>
      <c r="G548" s="23"/>
      <c r="H548" s="23"/>
      <c r="I548" s="23"/>
      <c r="J548" s="23">
        <v>0</v>
      </c>
      <c r="K548" s="23"/>
      <c r="L548" s="23"/>
      <c r="M548" s="23"/>
    </row>
    <row r="549" spans="1:13" x14ac:dyDescent="0.25">
      <c r="A549" s="41">
        <v>42375</v>
      </c>
      <c r="B549" s="23">
        <v>47356</v>
      </c>
      <c r="C549" s="23" t="s">
        <v>265</v>
      </c>
      <c r="D549" s="23">
        <v>15</v>
      </c>
      <c r="E549" s="23" t="s">
        <v>55</v>
      </c>
      <c r="F549" s="46">
        <v>3250</v>
      </c>
      <c r="G549" s="23"/>
      <c r="H549" s="23"/>
      <c r="I549" s="23"/>
      <c r="J549" s="23">
        <v>0</v>
      </c>
      <c r="K549" s="23"/>
      <c r="L549" s="23"/>
      <c r="M549" s="23"/>
    </row>
    <row r="550" spans="1:13" x14ac:dyDescent="0.25">
      <c r="A550" s="41">
        <v>42375</v>
      </c>
      <c r="B550" s="23">
        <v>47357</v>
      </c>
      <c r="C550" s="23" t="s">
        <v>57</v>
      </c>
      <c r="D550" s="23">
        <v>14.9</v>
      </c>
      <c r="E550" s="23" t="s">
        <v>55</v>
      </c>
      <c r="F550" s="46">
        <v>3250</v>
      </c>
      <c r="G550" s="23"/>
      <c r="H550" s="23"/>
      <c r="I550" s="23"/>
      <c r="J550" s="23">
        <v>0</v>
      </c>
      <c r="K550" s="23"/>
      <c r="L550" s="23"/>
      <c r="M550" s="23"/>
    </row>
    <row r="551" spans="1:13" x14ac:dyDescent="0.25">
      <c r="A551" s="41">
        <v>42375</v>
      </c>
      <c r="B551" s="23">
        <v>47358</v>
      </c>
      <c r="C551" s="23" t="s">
        <v>28</v>
      </c>
      <c r="D551" s="23">
        <v>13.3</v>
      </c>
      <c r="E551" s="23" t="s">
        <v>55</v>
      </c>
      <c r="F551" s="46">
        <v>3250</v>
      </c>
      <c r="G551" s="23"/>
      <c r="H551" s="23"/>
      <c r="I551" s="23"/>
      <c r="J551" s="23">
        <v>0</v>
      </c>
      <c r="K551" s="23"/>
      <c r="L551" s="23"/>
      <c r="M551" s="23"/>
    </row>
    <row r="552" spans="1:13" x14ac:dyDescent="0.25">
      <c r="A552" s="41">
        <v>42375</v>
      </c>
      <c r="B552" s="23">
        <v>47359</v>
      </c>
      <c r="C552" s="23" t="s">
        <v>57</v>
      </c>
      <c r="D552" s="23">
        <v>14.9</v>
      </c>
      <c r="E552" s="23" t="s">
        <v>55</v>
      </c>
      <c r="F552" s="46">
        <v>3250</v>
      </c>
      <c r="G552" s="23"/>
      <c r="H552" s="23"/>
      <c r="I552" s="23"/>
      <c r="J552" s="23">
        <v>0</v>
      </c>
      <c r="K552" s="23"/>
      <c r="L552" s="23"/>
      <c r="M552" s="23"/>
    </row>
    <row r="553" spans="1:13" x14ac:dyDescent="0.25">
      <c r="A553" s="41">
        <v>42375</v>
      </c>
      <c r="B553" s="23">
        <v>47360</v>
      </c>
      <c r="C553" s="23" t="s">
        <v>265</v>
      </c>
      <c r="D553" s="23">
        <v>15</v>
      </c>
      <c r="E553" s="23" t="s">
        <v>55</v>
      </c>
      <c r="F553" s="46">
        <v>3250</v>
      </c>
      <c r="G553" s="23"/>
      <c r="H553" s="23"/>
      <c r="I553" s="23"/>
      <c r="J553" s="23">
        <v>0</v>
      </c>
      <c r="K553" s="23"/>
      <c r="L553" s="23"/>
      <c r="M553" s="23"/>
    </row>
    <row r="554" spans="1:13" x14ac:dyDescent="0.25">
      <c r="A554" s="41">
        <v>42375</v>
      </c>
      <c r="B554" s="23">
        <v>47361</v>
      </c>
      <c r="C554" s="23" t="s">
        <v>28</v>
      </c>
      <c r="D554" s="23">
        <v>13.3</v>
      </c>
      <c r="E554" s="23" t="s">
        <v>55</v>
      </c>
      <c r="F554" s="46">
        <v>3250</v>
      </c>
      <c r="G554" s="23"/>
      <c r="H554" s="23"/>
      <c r="I554" s="23"/>
      <c r="J554" s="23">
        <v>0</v>
      </c>
      <c r="K554" s="23"/>
      <c r="L554" s="23"/>
      <c r="M554" s="23"/>
    </row>
    <row r="555" spans="1:13" x14ac:dyDescent="0.25">
      <c r="A555" s="41">
        <v>42375</v>
      </c>
      <c r="B555" s="23">
        <v>47362</v>
      </c>
      <c r="C555" s="23" t="s">
        <v>57</v>
      </c>
      <c r="D555" s="23">
        <v>14.9</v>
      </c>
      <c r="E555" s="23" t="s">
        <v>55</v>
      </c>
      <c r="F555" s="46">
        <v>3250</v>
      </c>
      <c r="G555" s="23"/>
      <c r="H555" s="23"/>
      <c r="I555" s="23"/>
      <c r="J555" s="23">
        <v>0</v>
      </c>
      <c r="K555" s="23"/>
      <c r="L555" s="23"/>
      <c r="M555" s="23"/>
    </row>
    <row r="556" spans="1:13" x14ac:dyDescent="0.25">
      <c r="A556" s="41">
        <v>42375</v>
      </c>
      <c r="B556" s="23">
        <v>47363</v>
      </c>
      <c r="C556" s="23" t="s">
        <v>265</v>
      </c>
      <c r="D556" s="23">
        <v>15</v>
      </c>
      <c r="E556" s="23" t="s">
        <v>55</v>
      </c>
      <c r="F556" s="46">
        <v>3250</v>
      </c>
      <c r="G556" s="23"/>
      <c r="H556" s="23"/>
      <c r="I556" s="23"/>
      <c r="J556" s="23">
        <v>0</v>
      </c>
      <c r="K556" s="23"/>
      <c r="L556" s="23"/>
      <c r="M556" s="23"/>
    </row>
    <row r="557" spans="1:13" x14ac:dyDescent="0.25">
      <c r="A557" s="41">
        <v>42375</v>
      </c>
      <c r="B557" s="23">
        <v>47364</v>
      </c>
      <c r="C557" s="23" t="s">
        <v>28</v>
      </c>
      <c r="D557" s="23">
        <v>13.3</v>
      </c>
      <c r="E557" s="23" t="s">
        <v>55</v>
      </c>
      <c r="F557" s="46">
        <v>3250</v>
      </c>
      <c r="G557" s="23"/>
      <c r="H557" s="23"/>
      <c r="I557" s="23"/>
      <c r="J557" s="23">
        <v>0</v>
      </c>
      <c r="K557" s="23"/>
      <c r="L557" s="23"/>
      <c r="M557" s="23"/>
    </row>
    <row r="558" spans="1:13" x14ac:dyDescent="0.25">
      <c r="A558" s="41">
        <v>42375</v>
      </c>
      <c r="B558" s="23">
        <v>47365</v>
      </c>
      <c r="C558" s="23" t="s">
        <v>57</v>
      </c>
      <c r="D558" s="23">
        <v>14.9</v>
      </c>
      <c r="E558" s="23" t="s">
        <v>55</v>
      </c>
      <c r="F558" s="46">
        <v>3250</v>
      </c>
      <c r="G558" s="23"/>
      <c r="H558" s="23"/>
      <c r="I558" s="23"/>
      <c r="J558" s="23">
        <v>0</v>
      </c>
      <c r="K558" s="23"/>
      <c r="L558" s="23"/>
      <c r="M558" s="23"/>
    </row>
    <row r="559" spans="1:13" x14ac:dyDescent="0.25">
      <c r="A559" s="41">
        <v>42375</v>
      </c>
      <c r="B559" s="23">
        <v>47366</v>
      </c>
      <c r="C559" s="23" t="s">
        <v>265</v>
      </c>
      <c r="D559" s="23">
        <v>15</v>
      </c>
      <c r="E559" s="23" t="s">
        <v>55</v>
      </c>
      <c r="F559" s="46">
        <v>3250</v>
      </c>
      <c r="G559" s="23"/>
      <c r="H559" s="23"/>
      <c r="I559" s="23"/>
      <c r="J559" s="23">
        <v>0</v>
      </c>
      <c r="K559" s="23"/>
      <c r="L559" s="23"/>
      <c r="M559" s="23"/>
    </row>
    <row r="560" spans="1:13" x14ac:dyDescent="0.25">
      <c r="A560" s="41">
        <v>42375</v>
      </c>
      <c r="B560" s="23">
        <v>47367</v>
      </c>
      <c r="C560" s="23" t="s">
        <v>28</v>
      </c>
      <c r="D560" s="23">
        <v>13.3</v>
      </c>
      <c r="E560" s="23" t="s">
        <v>55</v>
      </c>
      <c r="F560" s="46">
        <v>3250</v>
      </c>
      <c r="G560" s="23"/>
      <c r="H560" s="23"/>
      <c r="I560" s="23"/>
      <c r="J560" s="23">
        <v>0</v>
      </c>
      <c r="K560" s="23"/>
      <c r="L560" s="23"/>
      <c r="M560" s="23"/>
    </row>
    <row r="561" spans="1:13" x14ac:dyDescent="0.25">
      <c r="A561" s="41">
        <v>42375</v>
      </c>
      <c r="B561" s="23">
        <v>47368</v>
      </c>
      <c r="C561" s="23" t="s">
        <v>57</v>
      </c>
      <c r="D561" s="23">
        <v>14.9</v>
      </c>
      <c r="E561" s="23" t="s">
        <v>55</v>
      </c>
      <c r="F561" s="46">
        <v>3250</v>
      </c>
      <c r="G561" s="23"/>
      <c r="H561" s="23"/>
      <c r="I561" s="23"/>
      <c r="J561" s="23">
        <v>0</v>
      </c>
      <c r="K561" s="23"/>
      <c r="L561" s="23"/>
      <c r="M561" s="23"/>
    </row>
    <row r="562" spans="1:13" x14ac:dyDescent="0.25">
      <c r="A562" s="41">
        <v>42375</v>
      </c>
      <c r="B562" s="23">
        <v>47369</v>
      </c>
      <c r="C562" s="23" t="s">
        <v>30</v>
      </c>
      <c r="D562" s="23">
        <v>15.6</v>
      </c>
      <c r="E562" s="23" t="s">
        <v>55</v>
      </c>
      <c r="F562" s="46">
        <v>3250</v>
      </c>
      <c r="G562" s="23"/>
      <c r="H562" s="23"/>
      <c r="I562" s="23"/>
      <c r="J562" s="23">
        <v>0</v>
      </c>
      <c r="K562" s="23"/>
      <c r="L562" s="23"/>
      <c r="M562" s="23"/>
    </row>
    <row r="563" spans="1:13" x14ac:dyDescent="0.25">
      <c r="A563" s="41">
        <v>42375</v>
      </c>
      <c r="B563" s="23">
        <v>47370</v>
      </c>
      <c r="C563" s="23" t="s">
        <v>265</v>
      </c>
      <c r="D563" s="23">
        <v>15</v>
      </c>
      <c r="E563" s="23" t="s">
        <v>55</v>
      </c>
      <c r="F563" s="46">
        <v>3250</v>
      </c>
      <c r="G563" s="23"/>
      <c r="H563" s="23"/>
      <c r="I563" s="23"/>
      <c r="J563" s="23">
        <v>0</v>
      </c>
      <c r="K563" s="23"/>
      <c r="L563" s="23"/>
      <c r="M563" s="23"/>
    </row>
    <row r="564" spans="1:13" x14ac:dyDescent="0.25">
      <c r="A564" s="41">
        <v>42375</v>
      </c>
      <c r="B564" s="23">
        <v>47371</v>
      </c>
      <c r="C564" s="23" t="s">
        <v>28</v>
      </c>
      <c r="D564" s="23">
        <v>13.3</v>
      </c>
      <c r="E564" s="23" t="s">
        <v>55</v>
      </c>
      <c r="F564" s="46">
        <v>3250</v>
      </c>
      <c r="G564" s="23"/>
      <c r="H564" s="23"/>
      <c r="I564" s="23"/>
      <c r="J564" s="23">
        <v>0</v>
      </c>
      <c r="K564" s="23"/>
      <c r="L564" s="23"/>
      <c r="M564" s="23"/>
    </row>
    <row r="565" spans="1:13" x14ac:dyDescent="0.25">
      <c r="A565" s="41">
        <v>42375</v>
      </c>
      <c r="B565" s="23">
        <v>47372</v>
      </c>
      <c r="C565" s="23" t="s">
        <v>27</v>
      </c>
      <c r="D565" s="23">
        <v>14.9</v>
      </c>
      <c r="E565" s="23" t="s">
        <v>55</v>
      </c>
      <c r="F565" s="46">
        <v>3250</v>
      </c>
      <c r="G565" s="23"/>
      <c r="H565" s="23"/>
      <c r="I565" s="23"/>
      <c r="J565" s="23">
        <v>0</v>
      </c>
      <c r="K565" s="23"/>
      <c r="L565" s="23"/>
      <c r="M565" s="23"/>
    </row>
    <row r="566" spans="1:13" x14ac:dyDescent="0.25">
      <c r="A566" s="41">
        <v>42375</v>
      </c>
      <c r="B566" s="23">
        <v>47373</v>
      </c>
      <c r="C566" s="23" t="s">
        <v>57</v>
      </c>
      <c r="D566" s="23">
        <v>14.9</v>
      </c>
      <c r="E566" s="23" t="s">
        <v>55</v>
      </c>
      <c r="F566" s="46">
        <v>3250</v>
      </c>
      <c r="G566" s="23"/>
      <c r="H566" s="23"/>
      <c r="I566" s="23"/>
      <c r="J566" s="23">
        <v>0</v>
      </c>
      <c r="K566" s="23"/>
      <c r="L566" s="23"/>
      <c r="M566" s="23"/>
    </row>
    <row r="567" spans="1:13" x14ac:dyDescent="0.25">
      <c r="A567" s="41">
        <v>42375</v>
      </c>
      <c r="B567" s="23">
        <v>47374</v>
      </c>
      <c r="C567" s="23" t="s">
        <v>30</v>
      </c>
      <c r="D567" s="23">
        <v>15.6</v>
      </c>
      <c r="E567" s="23" t="s">
        <v>55</v>
      </c>
      <c r="F567" s="46">
        <v>3250</v>
      </c>
      <c r="G567" s="23"/>
      <c r="H567" s="23"/>
      <c r="I567" s="23"/>
      <c r="J567" s="23">
        <v>0</v>
      </c>
      <c r="K567" s="23"/>
      <c r="L567" s="23"/>
      <c r="M567" s="23"/>
    </row>
    <row r="568" spans="1:13" x14ac:dyDescent="0.25">
      <c r="A568" s="41">
        <v>42375</v>
      </c>
      <c r="B568" s="23">
        <v>47375</v>
      </c>
      <c r="C568" s="23" t="s">
        <v>28</v>
      </c>
      <c r="D568" s="23">
        <v>13.3</v>
      </c>
      <c r="E568" s="23" t="s">
        <v>55</v>
      </c>
      <c r="F568" s="46">
        <v>3250</v>
      </c>
      <c r="G568" s="23"/>
      <c r="H568" s="23"/>
      <c r="I568" s="23"/>
      <c r="J568" s="23">
        <v>0</v>
      </c>
      <c r="K568" s="23"/>
      <c r="L568" s="23"/>
      <c r="M568" s="23"/>
    </row>
    <row r="569" spans="1:13" x14ac:dyDescent="0.25">
      <c r="A569" s="41">
        <v>42375</v>
      </c>
      <c r="B569" s="23">
        <v>47376</v>
      </c>
      <c r="C569" s="23" t="s">
        <v>27</v>
      </c>
      <c r="D569" s="23">
        <v>14.9</v>
      </c>
      <c r="E569" s="23" t="s">
        <v>55</v>
      </c>
      <c r="F569" s="46">
        <v>3250</v>
      </c>
      <c r="G569" s="23"/>
      <c r="H569" s="23"/>
      <c r="I569" s="23"/>
      <c r="J569" s="23">
        <v>0</v>
      </c>
      <c r="K569" s="23"/>
      <c r="L569" s="23"/>
      <c r="M569" s="23"/>
    </row>
    <row r="570" spans="1:13" x14ac:dyDescent="0.25">
      <c r="A570" s="41">
        <v>42375</v>
      </c>
      <c r="B570" s="23">
        <v>47377</v>
      </c>
      <c r="C570" s="23" t="s">
        <v>265</v>
      </c>
      <c r="D570" s="23">
        <v>15</v>
      </c>
      <c r="E570" s="23" t="s">
        <v>55</v>
      </c>
      <c r="F570" s="46">
        <v>3250</v>
      </c>
      <c r="G570" s="23"/>
      <c r="H570" s="23"/>
      <c r="I570" s="23"/>
      <c r="J570" s="23">
        <v>0</v>
      </c>
      <c r="K570" s="23"/>
      <c r="L570" s="23"/>
      <c r="M570" s="23"/>
    </row>
    <row r="571" spans="1:13" x14ac:dyDescent="0.25">
      <c r="A571" s="41">
        <v>42375</v>
      </c>
      <c r="B571" s="23">
        <v>47378</v>
      </c>
      <c r="C571" s="23" t="s">
        <v>57</v>
      </c>
      <c r="D571" s="23">
        <v>14.9</v>
      </c>
      <c r="E571" s="23" t="s">
        <v>55</v>
      </c>
      <c r="F571" s="46">
        <v>3250</v>
      </c>
      <c r="G571" s="23"/>
      <c r="H571" s="23"/>
      <c r="I571" s="23"/>
      <c r="J571" s="23">
        <v>0</v>
      </c>
      <c r="K571" s="23"/>
      <c r="L571" s="23"/>
      <c r="M571" s="23"/>
    </row>
    <row r="572" spans="1:13" x14ac:dyDescent="0.25">
      <c r="A572" s="41">
        <v>42375</v>
      </c>
      <c r="B572" s="23">
        <v>47379</v>
      </c>
      <c r="C572" s="23" t="s">
        <v>30</v>
      </c>
      <c r="D572" s="23">
        <v>15.6</v>
      </c>
      <c r="E572" s="23" t="s">
        <v>55</v>
      </c>
      <c r="F572" s="46">
        <v>3250</v>
      </c>
      <c r="G572" s="23"/>
      <c r="H572" s="23"/>
      <c r="I572" s="23"/>
      <c r="J572" s="23">
        <v>0</v>
      </c>
      <c r="K572" s="23"/>
      <c r="L572" s="23"/>
      <c r="M572" s="23"/>
    </row>
    <row r="573" spans="1:13" x14ac:dyDescent="0.25">
      <c r="A573" s="41">
        <v>42375</v>
      </c>
      <c r="B573" s="23">
        <v>47380</v>
      </c>
      <c r="C573" s="23" t="s">
        <v>28</v>
      </c>
      <c r="D573" s="23">
        <v>13.3</v>
      </c>
      <c r="E573" s="23" t="s">
        <v>55</v>
      </c>
      <c r="F573" s="46">
        <v>3250</v>
      </c>
      <c r="G573" s="23"/>
      <c r="H573" s="23"/>
      <c r="I573" s="23"/>
      <c r="J573" s="23">
        <v>0</v>
      </c>
      <c r="K573" s="23"/>
      <c r="L573" s="23"/>
      <c r="M573" s="23"/>
    </row>
    <row r="574" spans="1:13" x14ac:dyDescent="0.25">
      <c r="A574" s="41">
        <v>42375</v>
      </c>
      <c r="B574" s="23">
        <v>47381</v>
      </c>
      <c r="C574" s="23" t="s">
        <v>27</v>
      </c>
      <c r="D574" s="23">
        <v>14.9</v>
      </c>
      <c r="E574" s="23" t="s">
        <v>55</v>
      </c>
      <c r="F574" s="46">
        <v>3250</v>
      </c>
      <c r="G574" s="23"/>
      <c r="H574" s="23"/>
      <c r="I574" s="23"/>
      <c r="J574" s="23">
        <v>0</v>
      </c>
      <c r="K574" s="23"/>
      <c r="L574" s="23"/>
      <c r="M574" s="23"/>
    </row>
    <row r="575" spans="1:13" x14ac:dyDescent="0.25">
      <c r="A575" s="41">
        <v>42375</v>
      </c>
      <c r="B575" s="23">
        <v>47382</v>
      </c>
      <c r="C575" s="23" t="s">
        <v>57</v>
      </c>
      <c r="D575" s="23">
        <v>14.9</v>
      </c>
      <c r="E575" s="23" t="s">
        <v>55</v>
      </c>
      <c r="F575" s="46">
        <v>3250</v>
      </c>
      <c r="G575" s="23"/>
      <c r="H575" s="23"/>
      <c r="I575" s="23"/>
      <c r="J575" s="23">
        <v>0</v>
      </c>
      <c r="K575" s="23"/>
      <c r="L575" s="23"/>
      <c r="M575" s="23"/>
    </row>
    <row r="576" spans="1:13" x14ac:dyDescent="0.25">
      <c r="A576" s="41">
        <v>42375</v>
      </c>
      <c r="B576" s="23">
        <v>47383</v>
      </c>
      <c r="C576" s="23" t="s">
        <v>30</v>
      </c>
      <c r="D576" s="23">
        <v>15.6</v>
      </c>
      <c r="E576" s="23" t="s">
        <v>55</v>
      </c>
      <c r="F576" s="46">
        <v>3250</v>
      </c>
      <c r="G576" s="23"/>
      <c r="H576" s="23"/>
      <c r="I576" s="23"/>
      <c r="J576" s="23">
        <v>0</v>
      </c>
      <c r="K576" s="23"/>
      <c r="L576" s="23"/>
      <c r="M576" s="23"/>
    </row>
    <row r="577" spans="1:13" x14ac:dyDescent="0.25">
      <c r="A577" s="41">
        <v>42375</v>
      </c>
      <c r="B577" s="23">
        <v>47384</v>
      </c>
      <c r="C577" s="23" t="s">
        <v>265</v>
      </c>
      <c r="D577" s="23">
        <v>15</v>
      </c>
      <c r="E577" s="23" t="s">
        <v>55</v>
      </c>
      <c r="F577" s="46">
        <v>3250</v>
      </c>
      <c r="G577" s="23"/>
      <c r="H577" s="23"/>
      <c r="I577" s="23"/>
      <c r="J577" s="23">
        <v>0</v>
      </c>
      <c r="K577" s="23"/>
      <c r="L577" s="23"/>
      <c r="M577" s="23"/>
    </row>
    <row r="578" spans="1:13" x14ac:dyDescent="0.25">
      <c r="A578" s="41">
        <v>42375</v>
      </c>
      <c r="B578" s="23">
        <v>47385</v>
      </c>
      <c r="C578" s="23" t="s">
        <v>28</v>
      </c>
      <c r="D578" s="23">
        <v>13.3</v>
      </c>
      <c r="E578" s="23" t="s">
        <v>55</v>
      </c>
      <c r="F578" s="46">
        <v>3250</v>
      </c>
      <c r="G578" s="23"/>
      <c r="H578" s="23"/>
      <c r="I578" s="23"/>
      <c r="J578" s="23">
        <v>0</v>
      </c>
      <c r="K578" s="23"/>
      <c r="L578" s="23"/>
      <c r="M578" s="23"/>
    </row>
    <row r="579" spans="1:13" x14ac:dyDescent="0.25">
      <c r="A579" s="41">
        <v>42375</v>
      </c>
      <c r="B579" s="23">
        <v>47386</v>
      </c>
      <c r="C579" s="23" t="s">
        <v>27</v>
      </c>
      <c r="D579" s="23">
        <v>14.9</v>
      </c>
      <c r="E579" s="23" t="s">
        <v>55</v>
      </c>
      <c r="F579" s="46">
        <v>3250</v>
      </c>
      <c r="G579" s="23"/>
      <c r="H579" s="23"/>
      <c r="I579" s="23"/>
      <c r="J579" s="23">
        <v>0</v>
      </c>
      <c r="K579" s="23"/>
      <c r="L579" s="23"/>
      <c r="M579" s="23"/>
    </row>
    <row r="580" spans="1:13" x14ac:dyDescent="0.25">
      <c r="A580" s="41">
        <v>42375</v>
      </c>
      <c r="B580" s="23">
        <v>47387</v>
      </c>
      <c r="C580" s="23" t="s">
        <v>57</v>
      </c>
      <c r="D580" s="23">
        <v>14.9</v>
      </c>
      <c r="E580" s="23" t="s">
        <v>55</v>
      </c>
      <c r="F580" s="46">
        <v>3250</v>
      </c>
      <c r="G580" s="23"/>
      <c r="H580" s="23"/>
      <c r="I580" s="23"/>
      <c r="J580" s="23">
        <v>0</v>
      </c>
      <c r="K580" s="23"/>
      <c r="L580" s="23"/>
      <c r="M580" s="23"/>
    </row>
    <row r="581" spans="1:13" x14ac:dyDescent="0.25">
      <c r="A581" s="41">
        <v>42375</v>
      </c>
      <c r="B581" s="23">
        <v>47388</v>
      </c>
      <c r="C581" s="23" t="s">
        <v>30</v>
      </c>
      <c r="D581" s="23">
        <v>15.6</v>
      </c>
      <c r="E581" s="23" t="s">
        <v>55</v>
      </c>
      <c r="F581" s="46">
        <v>3250</v>
      </c>
      <c r="G581" s="23"/>
      <c r="H581" s="23"/>
      <c r="I581" s="23"/>
      <c r="J581" s="23">
        <v>0</v>
      </c>
      <c r="K581" s="23"/>
      <c r="L581" s="23"/>
      <c r="M581" s="23"/>
    </row>
    <row r="582" spans="1:13" x14ac:dyDescent="0.25">
      <c r="A582" s="41">
        <v>42375</v>
      </c>
      <c r="B582" s="23">
        <v>47389</v>
      </c>
      <c r="C582" s="23" t="s">
        <v>28</v>
      </c>
      <c r="D582" s="23">
        <v>13.3</v>
      </c>
      <c r="E582" s="23" t="s">
        <v>55</v>
      </c>
      <c r="F582" s="46">
        <v>3250</v>
      </c>
      <c r="G582" s="23"/>
      <c r="H582" s="23"/>
      <c r="I582" s="23"/>
      <c r="J582" s="23">
        <v>0</v>
      </c>
      <c r="K582" s="23"/>
      <c r="L582" s="23"/>
      <c r="M582" s="23"/>
    </row>
    <row r="583" spans="1:13" x14ac:dyDescent="0.25">
      <c r="A583" s="41">
        <v>42375</v>
      </c>
      <c r="B583" s="23">
        <v>47390</v>
      </c>
      <c r="C583" s="23" t="s">
        <v>27</v>
      </c>
      <c r="D583" s="23">
        <v>14.9</v>
      </c>
      <c r="E583" s="23" t="s">
        <v>55</v>
      </c>
      <c r="F583" s="46">
        <v>3250</v>
      </c>
      <c r="G583" s="23"/>
      <c r="H583" s="23"/>
      <c r="I583" s="23"/>
      <c r="J583" s="23">
        <v>0</v>
      </c>
      <c r="K583" s="23"/>
      <c r="L583" s="23"/>
      <c r="M583" s="23"/>
    </row>
    <row r="584" spans="1:13" x14ac:dyDescent="0.25">
      <c r="A584" s="41">
        <v>42375</v>
      </c>
      <c r="B584" s="23">
        <v>47391</v>
      </c>
      <c r="C584" s="23" t="s">
        <v>57</v>
      </c>
      <c r="D584" s="23">
        <v>14.9</v>
      </c>
      <c r="E584" s="23" t="s">
        <v>55</v>
      </c>
      <c r="F584" s="46">
        <v>3250</v>
      </c>
      <c r="G584" s="23"/>
      <c r="H584" s="23"/>
      <c r="I584" s="23"/>
      <c r="J584" s="23">
        <v>0</v>
      </c>
      <c r="K584" s="23"/>
      <c r="L584" s="23"/>
      <c r="M584" s="23"/>
    </row>
    <row r="585" spans="1:13" x14ac:dyDescent="0.25">
      <c r="A585" s="41">
        <v>42375</v>
      </c>
      <c r="B585" s="23">
        <v>47392</v>
      </c>
      <c r="C585" s="23" t="s">
        <v>30</v>
      </c>
      <c r="D585" s="23">
        <v>15.6</v>
      </c>
      <c r="E585" s="23" t="s">
        <v>55</v>
      </c>
      <c r="F585" s="46">
        <v>3250</v>
      </c>
      <c r="G585" s="23"/>
      <c r="H585" s="23"/>
      <c r="I585" s="23"/>
      <c r="J585" s="23">
        <v>0</v>
      </c>
      <c r="K585" s="23"/>
      <c r="L585" s="23"/>
      <c r="M585" s="23"/>
    </row>
    <row r="586" spans="1:13" x14ac:dyDescent="0.25">
      <c r="A586" s="41">
        <v>42375</v>
      </c>
      <c r="B586" s="23">
        <v>47393</v>
      </c>
      <c r="C586" s="23" t="s">
        <v>28</v>
      </c>
      <c r="D586" s="23">
        <v>13.3</v>
      </c>
      <c r="E586" s="23" t="s">
        <v>55</v>
      </c>
      <c r="F586" s="46">
        <v>3250</v>
      </c>
      <c r="G586" s="23"/>
      <c r="H586" s="23"/>
      <c r="I586" s="23"/>
      <c r="J586" s="23">
        <v>0</v>
      </c>
      <c r="K586" s="23"/>
      <c r="L586" s="23"/>
      <c r="M586" s="23"/>
    </row>
    <row r="587" spans="1:13" x14ac:dyDescent="0.25">
      <c r="A587" s="41">
        <v>42375</v>
      </c>
      <c r="B587" s="23">
        <v>47394</v>
      </c>
      <c r="C587" s="23" t="s">
        <v>265</v>
      </c>
      <c r="D587" s="23">
        <v>15</v>
      </c>
      <c r="E587" s="23" t="s">
        <v>55</v>
      </c>
      <c r="F587" s="46">
        <v>3250</v>
      </c>
      <c r="G587" s="23"/>
      <c r="H587" s="23"/>
      <c r="I587" s="23"/>
      <c r="J587" s="23">
        <v>0</v>
      </c>
      <c r="K587" s="23"/>
      <c r="L587" s="23"/>
      <c r="M587" s="23"/>
    </row>
    <row r="588" spans="1:13" x14ac:dyDescent="0.25">
      <c r="A588" s="41">
        <v>42375</v>
      </c>
      <c r="B588" s="23">
        <v>47395</v>
      </c>
      <c r="C588" s="23" t="s">
        <v>27</v>
      </c>
      <c r="D588" s="23">
        <v>14.9</v>
      </c>
      <c r="E588" s="23" t="s">
        <v>55</v>
      </c>
      <c r="F588" s="46">
        <v>3250</v>
      </c>
      <c r="G588" s="23"/>
      <c r="H588" s="23"/>
      <c r="I588" s="23"/>
      <c r="J588" s="23">
        <v>0</v>
      </c>
      <c r="K588" s="23"/>
      <c r="L588" s="23"/>
      <c r="M588" s="23"/>
    </row>
    <row r="589" spans="1:13" x14ac:dyDescent="0.25">
      <c r="A589" s="41">
        <v>42375</v>
      </c>
      <c r="B589" s="23">
        <v>47396</v>
      </c>
      <c r="C589" s="23" t="s">
        <v>57</v>
      </c>
      <c r="D589" s="23">
        <v>14.9</v>
      </c>
      <c r="E589" s="23" t="s">
        <v>55</v>
      </c>
      <c r="F589" s="46">
        <v>3250</v>
      </c>
      <c r="G589" s="23"/>
      <c r="H589" s="23"/>
      <c r="I589" s="23"/>
      <c r="J589" s="23">
        <v>0</v>
      </c>
      <c r="K589" s="23"/>
      <c r="L589" s="23"/>
      <c r="M589" s="23"/>
    </row>
    <row r="590" spans="1:13" x14ac:dyDescent="0.25">
      <c r="A590" s="41">
        <v>42375</v>
      </c>
      <c r="B590" s="23">
        <v>47397</v>
      </c>
      <c r="C590" s="23" t="s">
        <v>30</v>
      </c>
      <c r="D590" s="23">
        <v>15.6</v>
      </c>
      <c r="E590" s="23" t="s">
        <v>55</v>
      </c>
      <c r="F590" s="46">
        <v>3250</v>
      </c>
      <c r="G590" s="23"/>
      <c r="H590" s="23"/>
      <c r="I590" s="23"/>
      <c r="J590" s="23">
        <v>0</v>
      </c>
      <c r="K590" s="23"/>
      <c r="L590" s="23"/>
      <c r="M590" s="23"/>
    </row>
    <row r="591" spans="1:13" x14ac:dyDescent="0.25">
      <c r="A591" s="41">
        <v>42375</v>
      </c>
      <c r="B591" s="23">
        <v>47398</v>
      </c>
      <c r="C591" s="23" t="s">
        <v>28</v>
      </c>
      <c r="D591" s="23">
        <v>13.3</v>
      </c>
      <c r="E591" s="23" t="s">
        <v>55</v>
      </c>
      <c r="F591" s="46">
        <v>3250</v>
      </c>
      <c r="G591" s="23"/>
      <c r="H591" s="23"/>
      <c r="I591" s="23"/>
      <c r="J591" s="23">
        <v>0</v>
      </c>
      <c r="K591" s="23"/>
      <c r="L591" s="23"/>
      <c r="M591" s="23"/>
    </row>
    <row r="592" spans="1:13" x14ac:dyDescent="0.25">
      <c r="A592" s="41">
        <v>42375</v>
      </c>
      <c r="B592" s="23">
        <v>47399</v>
      </c>
      <c r="C592" s="23" t="s">
        <v>27</v>
      </c>
      <c r="D592" s="23">
        <v>14.9</v>
      </c>
      <c r="E592" s="23" t="s">
        <v>55</v>
      </c>
      <c r="F592" s="46">
        <v>3250</v>
      </c>
      <c r="G592" s="23"/>
      <c r="H592" s="23"/>
      <c r="I592" s="23"/>
      <c r="J592" s="23">
        <v>0</v>
      </c>
      <c r="K592" s="23"/>
      <c r="L592" s="23"/>
      <c r="M592" s="23"/>
    </row>
    <row r="593" spans="1:13" x14ac:dyDescent="0.25">
      <c r="A593" s="41">
        <v>42375</v>
      </c>
      <c r="B593" s="23">
        <v>47400</v>
      </c>
      <c r="C593" s="23" t="s">
        <v>57</v>
      </c>
      <c r="D593" s="23">
        <v>14.9</v>
      </c>
      <c r="E593" s="23" t="s">
        <v>55</v>
      </c>
      <c r="F593" s="46">
        <v>3250</v>
      </c>
      <c r="G593" s="23"/>
      <c r="H593" s="23"/>
      <c r="I593" s="23"/>
      <c r="J593" s="23">
        <v>0</v>
      </c>
      <c r="K593" s="23"/>
      <c r="L593" s="23"/>
      <c r="M593" s="23"/>
    </row>
    <row r="594" spans="1:13" x14ac:dyDescent="0.25">
      <c r="A594" s="41">
        <v>42375</v>
      </c>
      <c r="B594" s="23">
        <v>47401</v>
      </c>
      <c r="C594" s="23" t="s">
        <v>30</v>
      </c>
      <c r="D594" s="23">
        <v>15.6</v>
      </c>
      <c r="E594" s="23" t="s">
        <v>55</v>
      </c>
      <c r="F594" s="46">
        <v>3250</v>
      </c>
      <c r="G594" s="23"/>
      <c r="H594" s="23"/>
      <c r="I594" s="23"/>
      <c r="J594" s="23">
        <v>0</v>
      </c>
      <c r="K594" s="23"/>
      <c r="L594" s="23"/>
      <c r="M594" s="23"/>
    </row>
    <row r="595" spans="1:13" x14ac:dyDescent="0.25">
      <c r="A595" s="41">
        <v>42375</v>
      </c>
      <c r="B595" s="23">
        <v>47402</v>
      </c>
      <c r="C595" s="23" t="s">
        <v>57</v>
      </c>
      <c r="D595" s="23">
        <v>14.9</v>
      </c>
      <c r="E595" s="23" t="s">
        <v>55</v>
      </c>
      <c r="F595" s="46">
        <v>3250</v>
      </c>
      <c r="G595" s="23"/>
      <c r="H595" s="23"/>
      <c r="I595" s="23"/>
      <c r="J595" s="23">
        <v>0</v>
      </c>
      <c r="K595" s="23"/>
      <c r="L595" s="23"/>
      <c r="M595" s="23"/>
    </row>
    <row r="596" spans="1:13" x14ac:dyDescent="0.25">
      <c r="A596" s="41">
        <v>42375</v>
      </c>
      <c r="B596" s="23">
        <v>47403</v>
      </c>
      <c r="C596" s="23" t="s">
        <v>27</v>
      </c>
      <c r="D596" s="23">
        <v>14.9</v>
      </c>
      <c r="E596" s="23" t="s">
        <v>55</v>
      </c>
      <c r="F596" s="46">
        <v>3250</v>
      </c>
      <c r="G596" s="23"/>
      <c r="H596" s="23"/>
      <c r="I596" s="23"/>
      <c r="J596" s="23">
        <v>0</v>
      </c>
      <c r="K596" s="23"/>
      <c r="L596" s="23"/>
      <c r="M596" s="23"/>
    </row>
    <row r="597" spans="1:13" x14ac:dyDescent="0.25">
      <c r="A597" s="41">
        <v>42375</v>
      </c>
      <c r="B597" s="23">
        <v>47404</v>
      </c>
      <c r="C597" s="23" t="s">
        <v>28</v>
      </c>
      <c r="D597" s="23">
        <v>13.3</v>
      </c>
      <c r="E597" s="23" t="s">
        <v>55</v>
      </c>
      <c r="F597" s="46">
        <v>3250</v>
      </c>
      <c r="G597" s="23"/>
      <c r="H597" s="23"/>
      <c r="I597" s="23"/>
      <c r="J597" s="23">
        <v>0</v>
      </c>
      <c r="K597" s="23"/>
      <c r="L597" s="23"/>
      <c r="M597" s="23"/>
    </row>
    <row r="598" spans="1:13" x14ac:dyDescent="0.25">
      <c r="A598" s="41">
        <v>42375</v>
      </c>
      <c r="B598" s="23">
        <v>47405</v>
      </c>
      <c r="C598" s="23" t="s">
        <v>30</v>
      </c>
      <c r="D598" s="23">
        <v>15.6</v>
      </c>
      <c r="E598" s="23" t="s">
        <v>55</v>
      </c>
      <c r="F598" s="46">
        <v>3250</v>
      </c>
      <c r="G598" s="23"/>
      <c r="H598" s="23"/>
      <c r="I598" s="23"/>
      <c r="J598" s="23">
        <v>0</v>
      </c>
      <c r="K598" s="23"/>
      <c r="L598" s="23"/>
      <c r="M598" s="23"/>
    </row>
    <row r="599" spans="1:13" x14ac:dyDescent="0.25">
      <c r="A599" s="41">
        <v>42375</v>
      </c>
      <c r="B599" s="23">
        <v>47406</v>
      </c>
      <c r="C599" s="23" t="s">
        <v>265</v>
      </c>
      <c r="D599" s="23">
        <v>15</v>
      </c>
      <c r="E599" s="23" t="s">
        <v>55</v>
      </c>
      <c r="F599" s="46">
        <v>3250</v>
      </c>
      <c r="G599" s="23"/>
      <c r="H599" s="23"/>
      <c r="I599" s="23"/>
      <c r="J599" s="23">
        <v>0</v>
      </c>
      <c r="K599" s="23"/>
      <c r="L599" s="23"/>
      <c r="M599" s="23"/>
    </row>
    <row r="600" spans="1:13" x14ac:dyDescent="0.25">
      <c r="A600" s="41">
        <v>42375</v>
      </c>
      <c r="B600" s="23">
        <v>47407</v>
      </c>
      <c r="C600" s="23" t="s">
        <v>57</v>
      </c>
      <c r="D600" s="23">
        <v>14.9</v>
      </c>
      <c r="E600" s="23" t="s">
        <v>55</v>
      </c>
      <c r="F600" s="46">
        <v>3250</v>
      </c>
      <c r="G600" s="23"/>
      <c r="H600" s="23"/>
      <c r="I600" s="23"/>
      <c r="J600" s="23">
        <v>0</v>
      </c>
      <c r="K600" s="23"/>
      <c r="L600" s="23"/>
      <c r="M600" s="23"/>
    </row>
    <row r="601" spans="1:13" x14ac:dyDescent="0.25">
      <c r="A601" s="41">
        <v>42375</v>
      </c>
      <c r="B601" s="23">
        <v>47408</v>
      </c>
      <c r="C601" s="23" t="s">
        <v>27</v>
      </c>
      <c r="D601" s="23">
        <v>14.9</v>
      </c>
      <c r="E601" s="23" t="s">
        <v>55</v>
      </c>
      <c r="F601" s="46">
        <v>3250</v>
      </c>
      <c r="G601" s="23"/>
      <c r="H601" s="23"/>
      <c r="I601" s="23"/>
      <c r="J601" s="23">
        <v>0</v>
      </c>
      <c r="K601" s="23"/>
      <c r="L601" s="23"/>
      <c r="M601" s="23"/>
    </row>
    <row r="602" spans="1:13" x14ac:dyDescent="0.25">
      <c r="A602" s="41">
        <v>42375</v>
      </c>
      <c r="B602" s="23">
        <v>47409</v>
      </c>
      <c r="C602" s="23" t="s">
        <v>28</v>
      </c>
      <c r="D602" s="23">
        <v>13.3</v>
      </c>
      <c r="E602" s="23" t="s">
        <v>55</v>
      </c>
      <c r="F602" s="46">
        <v>3250</v>
      </c>
      <c r="G602" s="23"/>
      <c r="H602" s="23"/>
      <c r="I602" s="23"/>
      <c r="J602" s="23">
        <v>0</v>
      </c>
      <c r="K602" s="23"/>
      <c r="L602" s="23"/>
      <c r="M602" s="23"/>
    </row>
    <row r="603" spans="1:13" x14ac:dyDescent="0.25">
      <c r="A603" s="41">
        <v>42375</v>
      </c>
      <c r="B603" s="23">
        <v>47410</v>
      </c>
      <c r="C603" s="23" t="s">
        <v>30</v>
      </c>
      <c r="D603" s="23">
        <v>15.6</v>
      </c>
      <c r="E603" s="23" t="s">
        <v>55</v>
      </c>
      <c r="F603" s="46">
        <v>3250</v>
      </c>
      <c r="G603" s="23"/>
      <c r="H603" s="23"/>
      <c r="I603" s="23"/>
      <c r="J603" s="23">
        <v>0</v>
      </c>
      <c r="K603" s="23"/>
      <c r="L603" s="23"/>
      <c r="M603" s="23"/>
    </row>
    <row r="604" spans="1:13" x14ac:dyDescent="0.25">
      <c r="A604" s="41">
        <v>42375</v>
      </c>
      <c r="B604" s="23">
        <v>47411</v>
      </c>
      <c r="C604" s="23" t="s">
        <v>57</v>
      </c>
      <c r="D604" s="23">
        <v>14.9</v>
      </c>
      <c r="E604" s="23" t="s">
        <v>55</v>
      </c>
      <c r="F604" s="46">
        <v>3250</v>
      </c>
      <c r="G604" s="23"/>
      <c r="H604" s="23"/>
      <c r="I604" s="23"/>
      <c r="J604" s="23">
        <v>0</v>
      </c>
      <c r="K604" s="23"/>
      <c r="L604" s="23"/>
      <c r="M604" s="23"/>
    </row>
    <row r="605" spans="1:13" x14ac:dyDescent="0.25">
      <c r="A605" s="41">
        <v>42375</v>
      </c>
      <c r="B605" s="23">
        <v>47412</v>
      </c>
      <c r="C605" s="23" t="s">
        <v>265</v>
      </c>
      <c r="D605" s="23">
        <v>15</v>
      </c>
      <c r="E605" s="23" t="s">
        <v>55</v>
      </c>
      <c r="F605" s="46">
        <v>3250</v>
      </c>
      <c r="G605" s="23"/>
      <c r="H605" s="23"/>
      <c r="I605" s="23"/>
      <c r="J605" s="23">
        <v>0</v>
      </c>
      <c r="K605" s="23"/>
      <c r="L605" s="23"/>
      <c r="M605" s="23"/>
    </row>
    <row r="606" spans="1:13" x14ac:dyDescent="0.25">
      <c r="A606" s="41">
        <v>42375</v>
      </c>
      <c r="B606" s="23">
        <v>47413</v>
      </c>
      <c r="C606" s="23" t="s">
        <v>27</v>
      </c>
      <c r="D606" s="23">
        <v>14.9</v>
      </c>
      <c r="E606" s="23" t="s">
        <v>55</v>
      </c>
      <c r="F606" s="46">
        <v>3250</v>
      </c>
      <c r="G606" s="23"/>
      <c r="H606" s="23"/>
      <c r="I606" s="23"/>
      <c r="J606" s="23">
        <v>0</v>
      </c>
      <c r="K606" s="23"/>
      <c r="L606" s="23"/>
      <c r="M606" s="23"/>
    </row>
    <row r="607" spans="1:13" x14ac:dyDescent="0.25">
      <c r="A607" s="41">
        <v>42375</v>
      </c>
      <c r="B607" s="23">
        <v>47414</v>
      </c>
      <c r="C607" s="23" t="s">
        <v>30</v>
      </c>
      <c r="D607" s="23">
        <v>15.6</v>
      </c>
      <c r="E607" s="23" t="s">
        <v>55</v>
      </c>
      <c r="F607" s="46">
        <v>3250</v>
      </c>
      <c r="G607" s="23"/>
      <c r="H607" s="23"/>
      <c r="I607" s="23"/>
      <c r="J607" s="23">
        <v>0</v>
      </c>
      <c r="K607" s="23"/>
      <c r="L607" s="23"/>
      <c r="M607" s="23"/>
    </row>
    <row r="608" spans="1:13" x14ac:dyDescent="0.25">
      <c r="A608" s="41">
        <v>42375</v>
      </c>
      <c r="B608" s="23">
        <v>47415</v>
      </c>
      <c r="C608" s="23" t="s">
        <v>264</v>
      </c>
      <c r="D608" s="23">
        <v>15</v>
      </c>
      <c r="E608" s="23" t="s">
        <v>55</v>
      </c>
      <c r="F608" s="46">
        <v>3250</v>
      </c>
      <c r="G608" s="23"/>
      <c r="H608" s="23"/>
      <c r="I608" s="23"/>
      <c r="J608" s="23">
        <v>0</v>
      </c>
      <c r="K608" s="23"/>
      <c r="L608" s="23"/>
      <c r="M608" s="23"/>
    </row>
    <row r="609" spans="1:13" x14ac:dyDescent="0.25">
      <c r="A609" s="41">
        <v>42375</v>
      </c>
      <c r="B609" s="23">
        <v>47416</v>
      </c>
      <c r="C609" s="23" t="s">
        <v>28</v>
      </c>
      <c r="D609" s="23">
        <v>13.3</v>
      </c>
      <c r="E609" s="23" t="s">
        <v>55</v>
      </c>
      <c r="F609" s="46">
        <v>3250</v>
      </c>
      <c r="G609" s="23"/>
      <c r="H609" s="23"/>
      <c r="I609" s="23"/>
      <c r="J609" s="23">
        <v>0</v>
      </c>
      <c r="K609" s="23"/>
      <c r="L609" s="23"/>
      <c r="M609" s="23"/>
    </row>
    <row r="610" spans="1:13" x14ac:dyDescent="0.25">
      <c r="A610" s="41">
        <v>42375</v>
      </c>
      <c r="B610" s="23">
        <v>47417</v>
      </c>
      <c r="C610" s="23" t="s">
        <v>57</v>
      </c>
      <c r="D610" s="23">
        <v>14.9</v>
      </c>
      <c r="E610" s="23" t="s">
        <v>55</v>
      </c>
      <c r="F610" s="46">
        <v>3250</v>
      </c>
      <c r="G610" s="23"/>
      <c r="H610" s="23"/>
      <c r="I610" s="23"/>
      <c r="J610" s="23">
        <v>0</v>
      </c>
      <c r="K610" s="23"/>
      <c r="L610" s="23"/>
      <c r="M610" s="23"/>
    </row>
    <row r="611" spans="1:13" x14ac:dyDescent="0.25">
      <c r="A611" s="41">
        <v>42375</v>
      </c>
      <c r="B611" s="23">
        <v>47418</v>
      </c>
      <c r="C611" s="23" t="s">
        <v>265</v>
      </c>
      <c r="D611" s="23">
        <v>15</v>
      </c>
      <c r="E611" s="23" t="s">
        <v>55</v>
      </c>
      <c r="F611" s="46">
        <v>3250</v>
      </c>
      <c r="G611" s="23"/>
      <c r="H611" s="23"/>
      <c r="I611" s="23"/>
      <c r="J611" s="23">
        <v>0</v>
      </c>
      <c r="K611" s="23"/>
      <c r="L611" s="23"/>
      <c r="M611" s="23"/>
    </row>
    <row r="612" spans="1:13" x14ac:dyDescent="0.25">
      <c r="A612" s="41">
        <v>42375</v>
      </c>
      <c r="B612" s="23">
        <v>47419</v>
      </c>
      <c r="C612" s="23" t="s">
        <v>27</v>
      </c>
      <c r="D612" s="23">
        <v>14.9</v>
      </c>
      <c r="E612" s="23" t="s">
        <v>55</v>
      </c>
      <c r="F612" s="46">
        <v>3250</v>
      </c>
      <c r="G612" s="23"/>
      <c r="H612" s="23"/>
      <c r="I612" s="23"/>
      <c r="J612" s="23">
        <v>0</v>
      </c>
      <c r="K612" s="23"/>
      <c r="L612" s="23"/>
      <c r="M612" s="23"/>
    </row>
    <row r="613" spans="1:13" x14ac:dyDescent="0.25">
      <c r="A613" s="41">
        <v>42375</v>
      </c>
      <c r="B613" s="23">
        <v>47420</v>
      </c>
      <c r="C613" s="23" t="s">
        <v>264</v>
      </c>
      <c r="D613" s="23">
        <v>15</v>
      </c>
      <c r="E613" s="23" t="s">
        <v>55</v>
      </c>
      <c r="F613" s="46">
        <v>3250</v>
      </c>
      <c r="G613" s="23"/>
      <c r="H613" s="23"/>
      <c r="I613" s="23"/>
      <c r="J613" s="23">
        <v>0</v>
      </c>
      <c r="K613" s="23"/>
      <c r="L613" s="23"/>
      <c r="M613" s="23"/>
    </row>
    <row r="614" spans="1:13" x14ac:dyDescent="0.25">
      <c r="A614" s="41">
        <v>42375</v>
      </c>
      <c r="B614" s="23">
        <v>47421</v>
      </c>
      <c r="C614" s="23" t="s">
        <v>28</v>
      </c>
      <c r="D614" s="23">
        <v>13.3</v>
      </c>
      <c r="E614" s="23" t="s">
        <v>55</v>
      </c>
      <c r="F614" s="46">
        <v>3250</v>
      </c>
      <c r="G614" s="23"/>
      <c r="H614" s="23"/>
      <c r="I614" s="23"/>
      <c r="J614" s="23">
        <v>0</v>
      </c>
      <c r="K614" s="23"/>
      <c r="L614" s="23"/>
      <c r="M614" s="23"/>
    </row>
    <row r="615" spans="1:13" x14ac:dyDescent="0.25">
      <c r="A615" s="41">
        <v>42375</v>
      </c>
      <c r="B615" s="23">
        <v>47422</v>
      </c>
      <c r="C615" s="23" t="s">
        <v>57</v>
      </c>
      <c r="D615" s="23">
        <v>14.9</v>
      </c>
      <c r="E615" s="23" t="s">
        <v>55</v>
      </c>
      <c r="F615" s="46">
        <v>3250</v>
      </c>
      <c r="G615" s="23"/>
      <c r="H615" s="23"/>
      <c r="I615" s="23"/>
      <c r="J615" s="23">
        <v>0</v>
      </c>
      <c r="K615" s="23"/>
      <c r="L615" s="23"/>
      <c r="M615" s="23"/>
    </row>
    <row r="616" spans="1:13" x14ac:dyDescent="0.25">
      <c r="A616" s="41">
        <v>42375</v>
      </c>
      <c r="B616" s="23">
        <v>47423</v>
      </c>
      <c r="C616" s="23" t="s">
        <v>30</v>
      </c>
      <c r="D616" s="23">
        <v>15.6</v>
      </c>
      <c r="E616" s="23" t="s">
        <v>55</v>
      </c>
      <c r="F616" s="46">
        <v>3250</v>
      </c>
      <c r="G616" s="23"/>
      <c r="H616" s="23"/>
      <c r="I616" s="23"/>
      <c r="J616" s="23">
        <v>0</v>
      </c>
      <c r="K616" s="23"/>
      <c r="L616" s="23"/>
      <c r="M616" s="23"/>
    </row>
    <row r="617" spans="1:13" x14ac:dyDescent="0.25">
      <c r="A617" s="41">
        <v>42375</v>
      </c>
      <c r="B617" s="23">
        <v>47424</v>
      </c>
      <c r="C617" s="23" t="s">
        <v>265</v>
      </c>
      <c r="D617" s="23">
        <v>15</v>
      </c>
      <c r="E617" s="23" t="s">
        <v>55</v>
      </c>
      <c r="F617" s="46">
        <v>3250</v>
      </c>
      <c r="G617" s="23"/>
      <c r="H617" s="23"/>
      <c r="I617" s="23"/>
      <c r="J617" s="23">
        <v>0</v>
      </c>
      <c r="K617" s="23"/>
      <c r="L617" s="23"/>
      <c r="M617" s="23"/>
    </row>
    <row r="618" spans="1:13" x14ac:dyDescent="0.25">
      <c r="A618" s="41">
        <v>42375</v>
      </c>
      <c r="B618" s="23">
        <v>47425</v>
      </c>
      <c r="C618" s="23" t="s">
        <v>264</v>
      </c>
      <c r="D618" s="23">
        <v>15</v>
      </c>
      <c r="E618" s="23" t="s">
        <v>55</v>
      </c>
      <c r="F618" s="46">
        <v>3250</v>
      </c>
      <c r="G618" s="23"/>
      <c r="H618" s="23"/>
      <c r="I618" s="23"/>
      <c r="J618" s="23">
        <v>0</v>
      </c>
      <c r="K618" s="23"/>
      <c r="L618" s="23"/>
      <c r="M618" s="23"/>
    </row>
    <row r="619" spans="1:13" x14ac:dyDescent="0.25">
      <c r="A619" s="41">
        <v>42375</v>
      </c>
      <c r="B619" s="23">
        <v>47426</v>
      </c>
      <c r="C619" s="23" t="s">
        <v>28</v>
      </c>
      <c r="D619" s="23">
        <v>13.3</v>
      </c>
      <c r="E619" s="23" t="s">
        <v>55</v>
      </c>
      <c r="F619" s="46">
        <v>3250</v>
      </c>
      <c r="G619" s="23"/>
      <c r="H619" s="23"/>
      <c r="I619" s="23"/>
      <c r="J619" s="23">
        <v>0</v>
      </c>
      <c r="K619" s="23"/>
      <c r="L619" s="23"/>
      <c r="M619" s="23"/>
    </row>
    <row r="620" spans="1:13" x14ac:dyDescent="0.25">
      <c r="A620" s="41">
        <v>42375</v>
      </c>
      <c r="B620" s="23">
        <v>47427</v>
      </c>
      <c r="C620" s="23" t="s">
        <v>30</v>
      </c>
      <c r="D620" s="23">
        <v>15.6</v>
      </c>
      <c r="E620" s="23" t="s">
        <v>55</v>
      </c>
      <c r="F620" s="46">
        <v>3250</v>
      </c>
      <c r="G620" s="23"/>
      <c r="H620" s="23"/>
      <c r="I620" s="23"/>
      <c r="J620" s="23">
        <v>0</v>
      </c>
      <c r="K620" s="23"/>
      <c r="L620" s="23"/>
      <c r="M620" s="23"/>
    </row>
    <row r="621" spans="1:13" x14ac:dyDescent="0.25">
      <c r="A621" s="41">
        <v>42375</v>
      </c>
      <c r="B621" s="23">
        <v>47428</v>
      </c>
      <c r="C621" s="23" t="s">
        <v>57</v>
      </c>
      <c r="D621" s="23">
        <v>14.9</v>
      </c>
      <c r="E621" s="23" t="s">
        <v>55</v>
      </c>
      <c r="F621" s="46">
        <v>3250</v>
      </c>
      <c r="G621" s="23"/>
      <c r="H621" s="23"/>
      <c r="I621" s="23"/>
      <c r="J621" s="23">
        <v>0</v>
      </c>
      <c r="K621" s="23"/>
      <c r="L621" s="23"/>
      <c r="M621" s="23"/>
    </row>
    <row r="622" spans="1:13" x14ac:dyDescent="0.25">
      <c r="A622" s="41">
        <v>42375</v>
      </c>
      <c r="B622" s="23">
        <v>47429</v>
      </c>
      <c r="C622" s="23" t="s">
        <v>27</v>
      </c>
      <c r="D622" s="23">
        <v>14.9</v>
      </c>
      <c r="E622" s="23" t="s">
        <v>55</v>
      </c>
      <c r="F622" s="46">
        <v>3250</v>
      </c>
      <c r="G622" s="23"/>
      <c r="H622" s="23"/>
      <c r="I622" s="23"/>
      <c r="J622" s="23">
        <v>0</v>
      </c>
      <c r="K622" s="23"/>
      <c r="L622" s="23"/>
      <c r="M622" s="23"/>
    </row>
    <row r="623" spans="1:13" x14ac:dyDescent="0.25">
      <c r="A623" s="41">
        <v>42375</v>
      </c>
      <c r="B623" s="23">
        <v>47430</v>
      </c>
      <c r="C623" s="23" t="s">
        <v>265</v>
      </c>
      <c r="D623" s="23">
        <v>15</v>
      </c>
      <c r="E623" s="23" t="s">
        <v>55</v>
      </c>
      <c r="F623" s="46">
        <v>3250</v>
      </c>
      <c r="G623" s="23"/>
      <c r="H623" s="23"/>
      <c r="I623" s="23"/>
      <c r="J623" s="23">
        <v>0</v>
      </c>
      <c r="K623" s="23"/>
      <c r="L623" s="23"/>
      <c r="M623" s="23"/>
    </row>
    <row r="624" spans="1:13" x14ac:dyDescent="0.25">
      <c r="A624" s="41">
        <v>42375</v>
      </c>
      <c r="B624" s="23">
        <v>47431</v>
      </c>
      <c r="C624" s="23" t="s">
        <v>30</v>
      </c>
      <c r="D624" s="23">
        <v>15.6</v>
      </c>
      <c r="E624" s="23" t="s">
        <v>55</v>
      </c>
      <c r="F624" s="46">
        <v>3250</v>
      </c>
      <c r="G624" s="23"/>
      <c r="H624" s="23"/>
      <c r="I624" s="23"/>
      <c r="J624" s="23">
        <v>0</v>
      </c>
      <c r="K624" s="23"/>
      <c r="L624" s="23"/>
      <c r="M624" s="23"/>
    </row>
    <row r="625" spans="1:13" x14ac:dyDescent="0.25">
      <c r="A625" s="41">
        <v>42375</v>
      </c>
      <c r="B625" s="23">
        <v>47432</v>
      </c>
      <c r="C625" s="23" t="s">
        <v>264</v>
      </c>
      <c r="D625" s="23">
        <v>15</v>
      </c>
      <c r="E625" s="23" t="s">
        <v>55</v>
      </c>
      <c r="F625" s="46">
        <v>3250</v>
      </c>
      <c r="G625" s="23"/>
      <c r="H625" s="23"/>
      <c r="I625" s="23"/>
      <c r="J625" s="23">
        <v>0</v>
      </c>
      <c r="K625" s="23"/>
      <c r="L625" s="23"/>
      <c r="M625" s="23"/>
    </row>
    <row r="626" spans="1:13" x14ac:dyDescent="0.25">
      <c r="A626" s="41">
        <v>42375</v>
      </c>
      <c r="B626" s="23">
        <v>47433</v>
      </c>
      <c r="C626" s="23" t="s">
        <v>28</v>
      </c>
      <c r="D626" s="23">
        <v>13.3</v>
      </c>
      <c r="E626" s="23" t="s">
        <v>55</v>
      </c>
      <c r="F626" s="46">
        <v>3250</v>
      </c>
      <c r="G626" s="23"/>
      <c r="H626" s="23"/>
      <c r="I626" s="23"/>
      <c r="J626" s="23">
        <v>0</v>
      </c>
      <c r="K626" s="23"/>
      <c r="L626" s="23"/>
      <c r="M626" s="23"/>
    </row>
    <row r="627" spans="1:13" x14ac:dyDescent="0.25">
      <c r="A627" s="41">
        <v>42375</v>
      </c>
      <c r="B627" s="23">
        <v>47434</v>
      </c>
      <c r="C627" s="23" t="s">
        <v>57</v>
      </c>
      <c r="D627" s="23">
        <v>14.9</v>
      </c>
      <c r="E627" s="23" t="s">
        <v>55</v>
      </c>
      <c r="F627" s="46">
        <v>3250</v>
      </c>
      <c r="G627" s="23"/>
      <c r="H627" s="23"/>
      <c r="I627" s="23"/>
      <c r="J627" s="23">
        <v>0</v>
      </c>
      <c r="K627" s="23"/>
      <c r="L627" s="23"/>
      <c r="M627" s="23"/>
    </row>
    <row r="628" spans="1:13" x14ac:dyDescent="0.25">
      <c r="A628" s="41">
        <v>42375</v>
      </c>
      <c r="B628" s="23">
        <v>47435</v>
      </c>
      <c r="C628" s="23" t="s">
        <v>265</v>
      </c>
      <c r="D628" s="23">
        <v>15</v>
      </c>
      <c r="E628" s="23" t="s">
        <v>55</v>
      </c>
      <c r="F628" s="46">
        <v>3250</v>
      </c>
      <c r="G628" s="23"/>
      <c r="H628" s="23"/>
      <c r="I628" s="23"/>
      <c r="J628" s="23">
        <v>0</v>
      </c>
      <c r="K628" s="23"/>
      <c r="L628" s="23"/>
      <c r="M628" s="23"/>
    </row>
    <row r="629" spans="1:13" x14ac:dyDescent="0.25">
      <c r="A629" s="41">
        <v>42375</v>
      </c>
      <c r="B629" s="23">
        <v>47436</v>
      </c>
      <c r="C629" s="23" t="s">
        <v>30</v>
      </c>
      <c r="D629" s="23">
        <v>15.6</v>
      </c>
      <c r="E629" s="23" t="s">
        <v>55</v>
      </c>
      <c r="F629" s="46">
        <v>3250</v>
      </c>
      <c r="G629" s="23"/>
      <c r="H629" s="23"/>
      <c r="I629" s="23"/>
      <c r="J629" s="23">
        <v>0</v>
      </c>
      <c r="K629" s="23"/>
      <c r="L629" s="23"/>
      <c r="M629" s="23"/>
    </row>
    <row r="630" spans="1:13" x14ac:dyDescent="0.25">
      <c r="A630" s="41">
        <v>42375</v>
      </c>
      <c r="B630" s="23">
        <v>47437</v>
      </c>
      <c r="C630" s="23" t="s">
        <v>264</v>
      </c>
      <c r="D630" s="23">
        <v>15</v>
      </c>
      <c r="E630" s="23" t="s">
        <v>55</v>
      </c>
      <c r="F630" s="46">
        <v>3250</v>
      </c>
      <c r="G630" s="23"/>
      <c r="H630" s="23"/>
      <c r="I630" s="23"/>
      <c r="J630" s="23">
        <v>0</v>
      </c>
      <c r="K630" s="23"/>
      <c r="L630" s="23"/>
      <c r="M630" s="23"/>
    </row>
    <row r="631" spans="1:13" x14ac:dyDescent="0.25">
      <c r="A631" s="41">
        <v>42375</v>
      </c>
      <c r="B631" s="23">
        <v>47438</v>
      </c>
      <c r="C631" s="23" t="s">
        <v>28</v>
      </c>
      <c r="D631" s="23">
        <v>13.3</v>
      </c>
      <c r="E631" s="23" t="s">
        <v>55</v>
      </c>
      <c r="F631" s="46">
        <v>3250</v>
      </c>
      <c r="G631" s="23"/>
      <c r="H631" s="23"/>
      <c r="I631" s="23"/>
      <c r="J631" s="23">
        <v>0</v>
      </c>
      <c r="K631" s="23"/>
      <c r="L631" s="23"/>
      <c r="M631" s="23"/>
    </row>
    <row r="632" spans="1:13" x14ac:dyDescent="0.25">
      <c r="A632" s="41">
        <v>42375</v>
      </c>
      <c r="B632" s="23">
        <v>47439</v>
      </c>
      <c r="C632" s="23" t="s">
        <v>57</v>
      </c>
      <c r="D632" s="23">
        <v>14.9</v>
      </c>
      <c r="E632" s="23" t="s">
        <v>55</v>
      </c>
      <c r="F632" s="46">
        <v>3250</v>
      </c>
      <c r="G632" s="23"/>
      <c r="H632" s="23"/>
      <c r="I632" s="23"/>
      <c r="J632" s="23">
        <v>0</v>
      </c>
      <c r="K632" s="23"/>
      <c r="L632" s="23"/>
      <c r="M632" s="23"/>
    </row>
    <row r="633" spans="1:13" x14ac:dyDescent="0.25">
      <c r="A633" s="41">
        <v>42375</v>
      </c>
      <c r="B633" s="23">
        <v>47440</v>
      </c>
      <c r="C633" s="23" t="s">
        <v>30</v>
      </c>
      <c r="D633" s="23">
        <v>15.6</v>
      </c>
      <c r="E633" s="23" t="s">
        <v>55</v>
      </c>
      <c r="F633" s="46">
        <v>3250</v>
      </c>
      <c r="G633" s="23"/>
      <c r="H633" s="23"/>
      <c r="I633" s="23"/>
      <c r="J633" s="23">
        <v>0</v>
      </c>
      <c r="K633" s="23"/>
      <c r="L633" s="23"/>
      <c r="M633" s="23"/>
    </row>
    <row r="634" spans="1:13" x14ac:dyDescent="0.25">
      <c r="A634" s="41">
        <v>42375</v>
      </c>
      <c r="B634" s="23">
        <v>47441</v>
      </c>
      <c r="C634" s="23" t="s">
        <v>265</v>
      </c>
      <c r="D634" s="23">
        <v>15</v>
      </c>
      <c r="E634" s="23" t="s">
        <v>55</v>
      </c>
      <c r="F634" s="46">
        <v>3250</v>
      </c>
      <c r="G634" s="23"/>
      <c r="H634" s="23"/>
      <c r="I634" s="23"/>
      <c r="J634" s="23">
        <v>0</v>
      </c>
      <c r="K634" s="23"/>
      <c r="L634" s="23"/>
      <c r="M634" s="23"/>
    </row>
    <row r="635" spans="1:13" x14ac:dyDescent="0.25">
      <c r="A635" s="41">
        <v>42375</v>
      </c>
      <c r="B635" s="23">
        <v>47442</v>
      </c>
      <c r="C635" s="23" t="s">
        <v>27</v>
      </c>
      <c r="D635" s="23">
        <v>14.9</v>
      </c>
      <c r="E635" s="23" t="s">
        <v>55</v>
      </c>
      <c r="F635" s="46">
        <v>3250</v>
      </c>
      <c r="G635" s="23"/>
      <c r="H635" s="23"/>
      <c r="I635" s="23"/>
      <c r="J635" s="23">
        <v>0</v>
      </c>
      <c r="K635" s="23"/>
      <c r="L635" s="23"/>
      <c r="M635" s="23"/>
    </row>
    <row r="636" spans="1:13" x14ac:dyDescent="0.25">
      <c r="A636" s="41">
        <v>42375</v>
      </c>
      <c r="B636" s="23">
        <v>47443</v>
      </c>
      <c r="C636" s="23" t="s">
        <v>264</v>
      </c>
      <c r="D636" s="23">
        <v>15</v>
      </c>
      <c r="E636" s="23" t="s">
        <v>55</v>
      </c>
      <c r="F636" s="46">
        <v>3250</v>
      </c>
      <c r="G636" s="23"/>
      <c r="H636" s="23"/>
      <c r="I636" s="23"/>
      <c r="J636" s="23">
        <v>0</v>
      </c>
      <c r="K636" s="23"/>
      <c r="L636" s="23"/>
      <c r="M636" s="23"/>
    </row>
    <row r="637" spans="1:13" x14ac:dyDescent="0.25">
      <c r="A637" s="41">
        <v>42375</v>
      </c>
      <c r="B637" s="23">
        <v>47444</v>
      </c>
      <c r="C637" s="23" t="s">
        <v>28</v>
      </c>
      <c r="D637" s="23">
        <v>13.3</v>
      </c>
      <c r="E637" s="23" t="s">
        <v>55</v>
      </c>
      <c r="F637" s="46">
        <v>3250</v>
      </c>
      <c r="G637" s="23"/>
      <c r="H637" s="23"/>
      <c r="I637" s="23"/>
      <c r="J637" s="23">
        <v>0</v>
      </c>
      <c r="K637" s="23"/>
      <c r="L637" s="23"/>
      <c r="M637" s="23"/>
    </row>
    <row r="638" spans="1:13" x14ac:dyDescent="0.25">
      <c r="A638" s="41">
        <v>42375</v>
      </c>
      <c r="B638" s="23">
        <v>47445</v>
      </c>
      <c r="C638" s="23" t="s">
        <v>57</v>
      </c>
      <c r="D638" s="23">
        <v>14.9</v>
      </c>
      <c r="E638" s="23" t="s">
        <v>55</v>
      </c>
      <c r="F638" s="46">
        <v>3250</v>
      </c>
      <c r="G638" s="23"/>
      <c r="H638" s="23"/>
      <c r="I638" s="23"/>
      <c r="J638" s="23">
        <v>0</v>
      </c>
      <c r="K638" s="23"/>
      <c r="L638" s="23"/>
      <c r="M638" s="23"/>
    </row>
    <row r="639" spans="1:13" x14ac:dyDescent="0.25">
      <c r="A639" s="41">
        <v>42375</v>
      </c>
      <c r="B639" s="23">
        <v>47446</v>
      </c>
      <c r="C639" s="23" t="s">
        <v>30</v>
      </c>
      <c r="D639" s="23">
        <v>15.6</v>
      </c>
      <c r="E639" s="23" t="s">
        <v>55</v>
      </c>
      <c r="F639" s="46">
        <v>3250</v>
      </c>
      <c r="G639" s="23"/>
      <c r="H639" s="23"/>
      <c r="I639" s="23"/>
      <c r="J639" s="23">
        <v>0</v>
      </c>
      <c r="K639" s="23"/>
      <c r="L639" s="23"/>
      <c r="M639" s="23"/>
    </row>
    <row r="640" spans="1:13" x14ac:dyDescent="0.25">
      <c r="A640" s="41">
        <v>42375</v>
      </c>
      <c r="B640" s="23">
        <v>47447</v>
      </c>
      <c r="C640" s="23" t="s">
        <v>265</v>
      </c>
      <c r="D640" s="23">
        <v>15</v>
      </c>
      <c r="E640" s="23" t="s">
        <v>55</v>
      </c>
      <c r="F640" s="46">
        <v>3250</v>
      </c>
      <c r="G640" s="23"/>
      <c r="H640" s="23"/>
      <c r="I640" s="23"/>
      <c r="J640" s="23">
        <v>0</v>
      </c>
      <c r="K640" s="23"/>
      <c r="L640" s="23"/>
      <c r="M640" s="23"/>
    </row>
    <row r="641" spans="1:13" x14ac:dyDescent="0.25">
      <c r="A641" s="41">
        <v>42375</v>
      </c>
      <c r="B641" s="23">
        <v>47448</v>
      </c>
      <c r="C641" s="23" t="s">
        <v>27</v>
      </c>
      <c r="D641" s="23">
        <v>14.9</v>
      </c>
      <c r="E641" s="23" t="s">
        <v>55</v>
      </c>
      <c r="F641" s="46">
        <v>3250</v>
      </c>
      <c r="G641" s="23"/>
      <c r="H641" s="23"/>
      <c r="I641" s="23"/>
      <c r="J641" s="23">
        <v>0</v>
      </c>
      <c r="K641" s="23"/>
      <c r="L641" s="23"/>
      <c r="M641" s="23"/>
    </row>
    <row r="642" spans="1:13" x14ac:dyDescent="0.25">
      <c r="A642" s="41">
        <v>42375</v>
      </c>
      <c r="B642" s="23">
        <v>47449</v>
      </c>
      <c r="C642" s="23" t="s">
        <v>28</v>
      </c>
      <c r="D642" s="23">
        <v>13.3</v>
      </c>
      <c r="E642" s="23" t="s">
        <v>55</v>
      </c>
      <c r="F642" s="46">
        <v>3250</v>
      </c>
      <c r="G642" s="23"/>
      <c r="H642" s="23"/>
      <c r="I642" s="23"/>
      <c r="J642" s="23">
        <v>0</v>
      </c>
      <c r="K642" s="23"/>
      <c r="L642" s="23"/>
      <c r="M642" s="23"/>
    </row>
    <row r="643" spans="1:13" x14ac:dyDescent="0.25">
      <c r="A643" s="41">
        <v>42375</v>
      </c>
      <c r="B643" s="23">
        <v>47450</v>
      </c>
      <c r="C643" s="23" t="s">
        <v>57</v>
      </c>
      <c r="D643" s="23">
        <v>14.9</v>
      </c>
      <c r="E643" s="23" t="s">
        <v>55</v>
      </c>
      <c r="F643" s="46">
        <v>3250</v>
      </c>
      <c r="G643" s="23"/>
      <c r="H643" s="23"/>
      <c r="I643" s="23"/>
      <c r="J643" s="23">
        <v>0</v>
      </c>
      <c r="K643" s="23"/>
      <c r="L643" s="23"/>
      <c r="M643" s="23"/>
    </row>
    <row r="644" spans="1:13" x14ac:dyDescent="0.25">
      <c r="A644" s="41">
        <v>42375</v>
      </c>
      <c r="B644" s="23">
        <v>47451</v>
      </c>
      <c r="C644" s="23" t="s">
        <v>30</v>
      </c>
      <c r="D644" s="23">
        <v>15.6</v>
      </c>
      <c r="E644" s="23" t="s">
        <v>55</v>
      </c>
      <c r="F644" s="46">
        <v>3250</v>
      </c>
      <c r="G644" s="23"/>
      <c r="H644" s="23"/>
      <c r="I644" s="23"/>
      <c r="J644" s="23">
        <v>0</v>
      </c>
      <c r="K644" s="23"/>
      <c r="L644" s="23"/>
      <c r="M644" s="23"/>
    </row>
    <row r="645" spans="1:13" x14ac:dyDescent="0.25">
      <c r="A645" s="41">
        <v>42375</v>
      </c>
      <c r="B645" s="23">
        <v>47452</v>
      </c>
      <c r="C645" s="23" t="s">
        <v>27</v>
      </c>
      <c r="D645" s="23">
        <v>14.9</v>
      </c>
      <c r="E645" s="23" t="s">
        <v>55</v>
      </c>
      <c r="F645" s="46">
        <v>3250</v>
      </c>
      <c r="G645" s="23"/>
      <c r="H645" s="23"/>
      <c r="I645" s="23"/>
      <c r="J645" s="23">
        <v>0</v>
      </c>
      <c r="K645" s="23"/>
      <c r="L645" s="23"/>
      <c r="M645" s="23"/>
    </row>
    <row r="646" spans="1:13" x14ac:dyDescent="0.25">
      <c r="A646" s="41">
        <v>42375</v>
      </c>
      <c r="B646" s="23">
        <v>47453</v>
      </c>
      <c r="C646" s="23" t="s">
        <v>28</v>
      </c>
      <c r="D646" s="23">
        <v>13.3</v>
      </c>
      <c r="E646" s="23" t="s">
        <v>55</v>
      </c>
      <c r="F646" s="46">
        <v>3250</v>
      </c>
      <c r="G646" s="23"/>
      <c r="H646" s="23"/>
      <c r="I646" s="23"/>
      <c r="J646" s="23">
        <v>0</v>
      </c>
      <c r="K646" s="23"/>
      <c r="L646" s="23"/>
      <c r="M646" s="23"/>
    </row>
    <row r="647" spans="1:13" x14ac:dyDescent="0.25">
      <c r="A647" s="41">
        <v>42375</v>
      </c>
      <c r="B647" s="23">
        <v>47454</v>
      </c>
      <c r="C647" s="23" t="s">
        <v>57</v>
      </c>
      <c r="D647" s="23">
        <v>14.9</v>
      </c>
      <c r="E647" s="23" t="s">
        <v>55</v>
      </c>
      <c r="F647" s="46">
        <v>3250</v>
      </c>
      <c r="G647" s="23"/>
      <c r="H647" s="23"/>
      <c r="I647" s="23"/>
      <c r="J647" s="23">
        <v>0</v>
      </c>
      <c r="K647" s="23"/>
      <c r="L647" s="23"/>
      <c r="M647" s="23"/>
    </row>
    <row r="648" spans="1:13" x14ac:dyDescent="0.25">
      <c r="A648" s="41">
        <v>42375</v>
      </c>
      <c r="B648" s="23">
        <v>47455</v>
      </c>
      <c r="C648" s="23" t="s">
        <v>30</v>
      </c>
      <c r="D648" s="23">
        <v>15.6</v>
      </c>
      <c r="E648" s="23" t="s">
        <v>55</v>
      </c>
      <c r="F648" s="46">
        <v>3250</v>
      </c>
      <c r="G648" s="23"/>
      <c r="H648" s="23"/>
      <c r="I648" s="23"/>
      <c r="J648" s="23">
        <v>0</v>
      </c>
      <c r="K648" s="23"/>
      <c r="L648" s="23"/>
      <c r="M648" s="23"/>
    </row>
    <row r="649" spans="1:13" x14ac:dyDescent="0.25">
      <c r="A649" s="41">
        <v>42375</v>
      </c>
      <c r="B649" s="23">
        <v>47456</v>
      </c>
      <c r="C649" s="23" t="s">
        <v>27</v>
      </c>
      <c r="D649" s="23">
        <v>14.9</v>
      </c>
      <c r="E649" s="23" t="s">
        <v>55</v>
      </c>
      <c r="F649" s="46">
        <v>3250</v>
      </c>
      <c r="G649" s="23"/>
      <c r="H649" s="23"/>
      <c r="I649" s="23"/>
      <c r="J649" s="23">
        <v>0</v>
      </c>
      <c r="K649" s="23"/>
      <c r="L649" s="23"/>
      <c r="M649" s="23"/>
    </row>
    <row r="650" spans="1:13" x14ac:dyDescent="0.25">
      <c r="A650" s="41">
        <v>42375</v>
      </c>
      <c r="B650" s="23">
        <v>47457</v>
      </c>
      <c r="C650" s="23" t="s">
        <v>28</v>
      </c>
      <c r="D650" s="23">
        <v>13.3</v>
      </c>
      <c r="E650" s="23" t="s">
        <v>55</v>
      </c>
      <c r="F650" s="46">
        <v>3250</v>
      </c>
      <c r="G650" s="23"/>
      <c r="H650" s="23"/>
      <c r="I650" s="23"/>
      <c r="J650" s="23">
        <v>0</v>
      </c>
      <c r="K650" s="23"/>
      <c r="L650" s="23"/>
      <c r="M650" s="23"/>
    </row>
    <row r="651" spans="1:13" x14ac:dyDescent="0.25">
      <c r="A651" s="41">
        <v>42375</v>
      </c>
      <c r="B651" s="23">
        <v>47458</v>
      </c>
      <c r="C651" s="23" t="s">
        <v>57</v>
      </c>
      <c r="D651" s="23">
        <v>14.9</v>
      </c>
      <c r="E651" s="23" t="s">
        <v>55</v>
      </c>
      <c r="F651" s="46">
        <v>3250</v>
      </c>
      <c r="G651" s="23"/>
      <c r="H651" s="23"/>
      <c r="I651" s="23"/>
      <c r="J651" s="23">
        <v>0</v>
      </c>
      <c r="K651" s="23"/>
      <c r="L651" s="23"/>
      <c r="M651" s="23"/>
    </row>
    <row r="652" spans="1:13" x14ac:dyDescent="0.25">
      <c r="A652" s="41">
        <v>42375</v>
      </c>
      <c r="B652" s="23">
        <v>47459</v>
      </c>
      <c r="C652" s="23" t="s">
        <v>30</v>
      </c>
      <c r="D652" s="23">
        <v>15.6</v>
      </c>
      <c r="E652" s="23" t="s">
        <v>55</v>
      </c>
      <c r="F652" s="46">
        <v>3250</v>
      </c>
      <c r="G652" s="23"/>
      <c r="H652" s="23"/>
      <c r="I652" s="23"/>
      <c r="J652" s="23">
        <v>0</v>
      </c>
      <c r="K652" s="23"/>
      <c r="L652" s="23"/>
      <c r="M652" s="23"/>
    </row>
    <row r="653" spans="1:13" x14ac:dyDescent="0.25">
      <c r="A653" s="41">
        <v>42375</v>
      </c>
      <c r="B653" s="23">
        <v>47460</v>
      </c>
      <c r="C653" s="23" t="s">
        <v>28</v>
      </c>
      <c r="D653" s="23">
        <v>13.3</v>
      </c>
      <c r="E653" s="23" t="s">
        <v>55</v>
      </c>
      <c r="F653" s="46">
        <v>3250</v>
      </c>
      <c r="G653" s="23"/>
      <c r="H653" s="23"/>
      <c r="I653" s="23"/>
      <c r="J653" s="23">
        <v>0</v>
      </c>
      <c r="K653" s="23"/>
      <c r="L653" s="23"/>
      <c r="M653" s="23"/>
    </row>
    <row r="654" spans="1:13" x14ac:dyDescent="0.25">
      <c r="A654" s="41">
        <v>42375</v>
      </c>
      <c r="B654" s="23">
        <v>47461</v>
      </c>
      <c r="C654" s="23" t="s">
        <v>57</v>
      </c>
      <c r="D654" s="23">
        <v>14.9</v>
      </c>
      <c r="E654" s="23" t="s">
        <v>55</v>
      </c>
      <c r="F654" s="46">
        <v>3250</v>
      </c>
      <c r="G654" s="23"/>
      <c r="H654" s="23"/>
      <c r="I654" s="23"/>
      <c r="J654" s="23">
        <v>0</v>
      </c>
      <c r="K654" s="23"/>
      <c r="L654" s="23"/>
      <c r="M654" s="23"/>
    </row>
    <row r="655" spans="1:13" x14ac:dyDescent="0.25">
      <c r="A655" s="41">
        <v>42375</v>
      </c>
      <c r="B655" s="23">
        <v>47462</v>
      </c>
      <c r="C655" s="23" t="s">
        <v>27</v>
      </c>
      <c r="D655" s="23">
        <v>14.9</v>
      </c>
      <c r="E655" s="23" t="s">
        <v>55</v>
      </c>
      <c r="F655" s="46">
        <v>3250</v>
      </c>
      <c r="G655" s="23"/>
      <c r="H655" s="23"/>
      <c r="I655" s="23"/>
      <c r="J655" s="23">
        <v>0</v>
      </c>
      <c r="K655" s="23"/>
      <c r="L655" s="23"/>
      <c r="M655" s="23"/>
    </row>
    <row r="656" spans="1:13" x14ac:dyDescent="0.25">
      <c r="A656" s="41">
        <v>42375</v>
      </c>
      <c r="B656" s="23">
        <v>47463</v>
      </c>
      <c r="C656" s="23" t="s">
        <v>30</v>
      </c>
      <c r="D656" s="23">
        <v>15.6</v>
      </c>
      <c r="E656" s="23" t="s">
        <v>55</v>
      </c>
      <c r="F656" s="46">
        <v>3250</v>
      </c>
      <c r="G656" s="23"/>
      <c r="H656" s="23"/>
      <c r="I656" s="23"/>
      <c r="J656" s="23">
        <v>0</v>
      </c>
      <c r="K656" s="23"/>
      <c r="L656" s="23"/>
      <c r="M656" s="23"/>
    </row>
    <row r="657" spans="1:13" x14ac:dyDescent="0.25">
      <c r="A657" s="41">
        <v>42375</v>
      </c>
      <c r="B657" s="23">
        <v>47464</v>
      </c>
      <c r="C657" s="23" t="s">
        <v>28</v>
      </c>
      <c r="D657" s="23">
        <v>13.3</v>
      </c>
      <c r="E657" s="23" t="s">
        <v>55</v>
      </c>
      <c r="F657" s="46">
        <v>3250</v>
      </c>
      <c r="G657" s="23"/>
      <c r="H657" s="23"/>
      <c r="I657" s="23"/>
      <c r="J657" s="23">
        <v>0</v>
      </c>
      <c r="K657" s="23"/>
      <c r="L657" s="23"/>
      <c r="M657" s="23"/>
    </row>
    <row r="658" spans="1:13" x14ac:dyDescent="0.25">
      <c r="A658" s="41">
        <v>42375</v>
      </c>
      <c r="B658" s="23">
        <v>47465</v>
      </c>
      <c r="C658" s="23" t="s">
        <v>57</v>
      </c>
      <c r="D658" s="23">
        <v>14.9</v>
      </c>
      <c r="E658" s="23" t="s">
        <v>55</v>
      </c>
      <c r="F658" s="46">
        <v>3250</v>
      </c>
      <c r="G658" s="23"/>
      <c r="H658" s="23"/>
      <c r="I658" s="23"/>
      <c r="J658" s="23">
        <v>0</v>
      </c>
      <c r="K658" s="23"/>
      <c r="L658" s="23"/>
      <c r="M658" s="23"/>
    </row>
    <row r="659" spans="1:13" x14ac:dyDescent="0.25">
      <c r="A659" s="41">
        <v>42375</v>
      </c>
      <c r="B659" s="23">
        <v>47466</v>
      </c>
      <c r="C659" s="23" t="s">
        <v>30</v>
      </c>
      <c r="D659" s="23">
        <v>15.6</v>
      </c>
      <c r="E659" s="23" t="s">
        <v>55</v>
      </c>
      <c r="F659" s="46">
        <v>3250</v>
      </c>
      <c r="G659" s="23"/>
      <c r="H659" s="23"/>
      <c r="I659" s="23"/>
      <c r="J659" s="23">
        <v>0</v>
      </c>
      <c r="K659" s="23"/>
      <c r="L659" s="23"/>
      <c r="M659" s="23"/>
    </row>
    <row r="660" spans="1:13" x14ac:dyDescent="0.25">
      <c r="A660" s="41">
        <v>42375</v>
      </c>
      <c r="B660" s="23">
        <v>47467</v>
      </c>
      <c r="C660" s="23" t="s">
        <v>57</v>
      </c>
      <c r="D660" s="23">
        <v>14.9</v>
      </c>
      <c r="E660" s="23" t="s">
        <v>55</v>
      </c>
      <c r="F660" s="46">
        <v>3250</v>
      </c>
      <c r="G660" s="23"/>
      <c r="H660" s="23"/>
      <c r="I660" s="23"/>
      <c r="J660" s="23">
        <v>0</v>
      </c>
      <c r="K660" s="23"/>
      <c r="L660" s="23"/>
      <c r="M660" s="23"/>
    </row>
    <row r="661" spans="1:13" ht="15.75" thickBot="1" x14ac:dyDescent="0.3">
      <c r="A661" s="43">
        <v>42375</v>
      </c>
      <c r="B661" s="42">
        <v>47468</v>
      </c>
      <c r="C661" s="42" t="s">
        <v>28</v>
      </c>
      <c r="D661" s="42">
        <v>13.3</v>
      </c>
      <c r="E661" s="23" t="s">
        <v>55</v>
      </c>
      <c r="F661" s="48">
        <v>3250</v>
      </c>
      <c r="G661" s="42"/>
      <c r="H661" s="42"/>
      <c r="I661" s="42"/>
      <c r="J661" s="42">
        <v>0</v>
      </c>
      <c r="K661" s="42"/>
      <c r="L661" s="42"/>
      <c r="M661" s="42"/>
    </row>
    <row r="662" spans="1:13" x14ac:dyDescent="0.25">
      <c r="A662" s="41">
        <v>42376</v>
      </c>
      <c r="B662" s="32">
        <v>47469</v>
      </c>
      <c r="C662" s="32" t="s">
        <v>27</v>
      </c>
      <c r="D662" s="32">
        <v>14.9</v>
      </c>
      <c r="E662" s="23" t="s">
        <v>55</v>
      </c>
      <c r="F662" s="47">
        <v>3250</v>
      </c>
      <c r="G662" s="32"/>
      <c r="H662" s="32"/>
      <c r="I662" s="32"/>
      <c r="J662" s="32">
        <v>0</v>
      </c>
      <c r="K662" s="32"/>
      <c r="L662" s="32"/>
      <c r="M662" s="32"/>
    </row>
    <row r="663" spans="1:13" x14ac:dyDescent="0.25">
      <c r="A663" s="41">
        <v>42376</v>
      </c>
      <c r="B663" s="23">
        <v>47470</v>
      </c>
      <c r="C663" s="23" t="s">
        <v>57</v>
      </c>
      <c r="D663" s="23">
        <v>14.9</v>
      </c>
      <c r="E663" s="23" t="s">
        <v>55</v>
      </c>
      <c r="F663" s="46">
        <v>3250</v>
      </c>
      <c r="G663" s="23"/>
      <c r="H663" s="23"/>
      <c r="I663" s="23"/>
      <c r="J663" s="23">
        <v>0</v>
      </c>
      <c r="K663" s="23"/>
      <c r="L663" s="23"/>
      <c r="M663" s="23"/>
    </row>
    <row r="664" spans="1:13" x14ac:dyDescent="0.25">
      <c r="A664" s="41">
        <v>42376</v>
      </c>
      <c r="B664" s="23">
        <v>47471</v>
      </c>
      <c r="C664" s="23" t="s">
        <v>30</v>
      </c>
      <c r="D664" s="23">
        <v>15.6</v>
      </c>
      <c r="E664" s="23" t="s">
        <v>55</v>
      </c>
      <c r="F664" s="46">
        <v>3250</v>
      </c>
      <c r="G664" s="23"/>
      <c r="H664" s="23"/>
      <c r="I664" s="23"/>
      <c r="J664" s="23">
        <v>0</v>
      </c>
      <c r="K664" s="23"/>
      <c r="L664" s="23"/>
      <c r="M664" s="23"/>
    </row>
    <row r="665" spans="1:13" x14ac:dyDescent="0.25">
      <c r="A665" s="41">
        <v>42376</v>
      </c>
      <c r="B665" s="23">
        <v>47472</v>
      </c>
      <c r="C665" s="23" t="s">
        <v>28</v>
      </c>
      <c r="D665" s="23">
        <v>13.3</v>
      </c>
      <c r="E665" s="23" t="s">
        <v>55</v>
      </c>
      <c r="F665" s="46">
        <v>3250</v>
      </c>
      <c r="G665" s="23"/>
      <c r="H665" s="23"/>
      <c r="I665" s="23"/>
      <c r="J665" s="23">
        <v>0</v>
      </c>
      <c r="K665" s="23"/>
      <c r="L665" s="23"/>
      <c r="M665" s="23"/>
    </row>
    <row r="666" spans="1:13" x14ac:dyDescent="0.25">
      <c r="A666" s="41">
        <v>42376</v>
      </c>
      <c r="B666" s="23">
        <v>47473</v>
      </c>
      <c r="C666" s="23" t="s">
        <v>27</v>
      </c>
      <c r="D666" s="23">
        <v>14.9</v>
      </c>
      <c r="E666" s="23" t="s">
        <v>55</v>
      </c>
      <c r="F666" s="46">
        <v>3250</v>
      </c>
      <c r="G666" s="23"/>
      <c r="H666" s="23"/>
      <c r="I666" s="23"/>
      <c r="J666" s="23">
        <v>0</v>
      </c>
      <c r="K666" s="23"/>
      <c r="L666" s="23"/>
      <c r="M666" s="23"/>
    </row>
    <row r="667" spans="1:13" x14ac:dyDescent="0.25">
      <c r="A667" s="41">
        <v>42376</v>
      </c>
      <c r="B667" s="23">
        <v>47474</v>
      </c>
      <c r="C667" s="23" t="s">
        <v>57</v>
      </c>
      <c r="D667" s="23">
        <v>14.9</v>
      </c>
      <c r="E667" s="23" t="s">
        <v>55</v>
      </c>
      <c r="F667" s="46">
        <v>3250</v>
      </c>
      <c r="G667" s="23"/>
      <c r="H667" s="23"/>
      <c r="I667" s="23"/>
      <c r="J667" s="23">
        <v>0</v>
      </c>
      <c r="K667" s="23"/>
      <c r="L667" s="23"/>
      <c r="M667" s="23"/>
    </row>
    <row r="668" spans="1:13" x14ac:dyDescent="0.25">
      <c r="A668" s="41">
        <v>42376</v>
      </c>
      <c r="B668" s="23">
        <v>47475</v>
      </c>
      <c r="C668" s="23" t="s">
        <v>30</v>
      </c>
      <c r="D668" s="23">
        <v>15.6</v>
      </c>
      <c r="E668" s="23" t="s">
        <v>55</v>
      </c>
      <c r="F668" s="46">
        <v>3250</v>
      </c>
      <c r="G668" s="23"/>
      <c r="H668" s="23"/>
      <c r="I668" s="23"/>
      <c r="J668" s="23">
        <v>0</v>
      </c>
      <c r="K668" s="23"/>
      <c r="L668" s="23"/>
      <c r="M668" s="23"/>
    </row>
    <row r="669" spans="1:13" x14ac:dyDescent="0.25">
      <c r="A669" s="41">
        <v>42376</v>
      </c>
      <c r="B669" s="23">
        <v>47476</v>
      </c>
      <c r="C669" s="23" t="s">
        <v>28</v>
      </c>
      <c r="D669" s="23">
        <v>13.3</v>
      </c>
      <c r="E669" s="23" t="s">
        <v>55</v>
      </c>
      <c r="F669" s="46">
        <v>3250</v>
      </c>
      <c r="G669" s="23"/>
      <c r="H669" s="23"/>
      <c r="I669" s="23"/>
      <c r="J669" s="23">
        <v>0</v>
      </c>
      <c r="K669" s="23"/>
      <c r="L669" s="23"/>
      <c r="M669" s="23"/>
    </row>
    <row r="670" spans="1:13" x14ac:dyDescent="0.25">
      <c r="A670" s="41">
        <v>42376</v>
      </c>
      <c r="B670" s="23">
        <v>47477</v>
      </c>
      <c r="C670" s="23" t="s">
        <v>27</v>
      </c>
      <c r="D670" s="23">
        <v>14.9</v>
      </c>
      <c r="E670" s="23" t="s">
        <v>55</v>
      </c>
      <c r="F670" s="46">
        <v>3250</v>
      </c>
      <c r="G670" s="23"/>
      <c r="H670" s="23"/>
      <c r="I670" s="23"/>
      <c r="J670" s="23">
        <v>0</v>
      </c>
      <c r="K670" s="23"/>
      <c r="L670" s="23"/>
      <c r="M670" s="23"/>
    </row>
    <row r="671" spans="1:13" x14ac:dyDescent="0.25">
      <c r="A671" s="41">
        <v>42376</v>
      </c>
      <c r="B671" s="23">
        <v>47478</v>
      </c>
      <c r="C671" s="23" t="s">
        <v>57</v>
      </c>
      <c r="D671" s="23">
        <v>14.9</v>
      </c>
      <c r="E671" s="23" t="s">
        <v>55</v>
      </c>
      <c r="F671" s="46">
        <v>3250</v>
      </c>
      <c r="G671" s="23"/>
      <c r="H671" s="23"/>
      <c r="I671" s="23"/>
      <c r="J671" s="23">
        <v>0</v>
      </c>
      <c r="K671" s="23"/>
      <c r="L671" s="23"/>
      <c r="M671" s="23"/>
    </row>
    <row r="672" spans="1:13" x14ac:dyDescent="0.25">
      <c r="A672" s="41">
        <v>42376</v>
      </c>
      <c r="B672" s="23">
        <v>47479</v>
      </c>
      <c r="C672" s="23" t="s">
        <v>30</v>
      </c>
      <c r="D672" s="23">
        <v>15.6</v>
      </c>
      <c r="E672" s="23" t="s">
        <v>55</v>
      </c>
      <c r="F672" s="46">
        <v>3250</v>
      </c>
      <c r="G672" s="23"/>
      <c r="H672" s="23"/>
      <c r="I672" s="23"/>
      <c r="J672" s="23">
        <v>0</v>
      </c>
      <c r="K672" s="23"/>
      <c r="L672" s="23"/>
      <c r="M672" s="23"/>
    </row>
    <row r="673" spans="1:13" x14ac:dyDescent="0.25">
      <c r="A673" s="41">
        <v>42376</v>
      </c>
      <c r="B673" s="23">
        <v>47480</v>
      </c>
      <c r="C673" s="23" t="s">
        <v>28</v>
      </c>
      <c r="D673" s="23">
        <v>13.3</v>
      </c>
      <c r="E673" s="23" t="s">
        <v>55</v>
      </c>
      <c r="F673" s="46">
        <v>3250</v>
      </c>
      <c r="G673" s="23"/>
      <c r="H673" s="23"/>
      <c r="I673" s="23"/>
      <c r="J673" s="23">
        <v>0</v>
      </c>
      <c r="K673" s="23"/>
      <c r="L673" s="23"/>
      <c r="M673" s="23"/>
    </row>
    <row r="674" spans="1:13" x14ac:dyDescent="0.25">
      <c r="A674" s="41">
        <v>42376</v>
      </c>
      <c r="B674" s="23">
        <v>47481</v>
      </c>
      <c r="C674" s="23" t="s">
        <v>27</v>
      </c>
      <c r="D674" s="23">
        <v>14.9</v>
      </c>
      <c r="E674" s="23" t="s">
        <v>55</v>
      </c>
      <c r="F674" s="46">
        <v>3250</v>
      </c>
      <c r="G674" s="23"/>
      <c r="H674" s="23"/>
      <c r="I674" s="23"/>
      <c r="J674" s="23">
        <v>0</v>
      </c>
      <c r="K674" s="23"/>
      <c r="L674" s="23"/>
      <c r="M674" s="23"/>
    </row>
    <row r="675" spans="1:13" x14ac:dyDescent="0.25">
      <c r="A675" s="41">
        <v>42376</v>
      </c>
      <c r="B675" s="23">
        <v>47482</v>
      </c>
      <c r="C675" s="23" t="s">
        <v>57</v>
      </c>
      <c r="D675" s="23">
        <v>14.9</v>
      </c>
      <c r="E675" s="23" t="s">
        <v>55</v>
      </c>
      <c r="F675" s="46">
        <v>3250</v>
      </c>
      <c r="G675" s="23"/>
      <c r="H675" s="23"/>
      <c r="I675" s="23"/>
      <c r="J675" s="23">
        <v>0</v>
      </c>
      <c r="K675" s="23"/>
      <c r="L675" s="23"/>
      <c r="M675" s="23"/>
    </row>
    <row r="676" spans="1:13" x14ac:dyDescent="0.25">
      <c r="A676" s="41">
        <v>42376</v>
      </c>
      <c r="B676" s="23">
        <v>47483</v>
      </c>
      <c r="C676" s="23" t="s">
        <v>265</v>
      </c>
      <c r="D676" s="23">
        <v>15</v>
      </c>
      <c r="E676" s="23" t="s">
        <v>55</v>
      </c>
      <c r="F676" s="46">
        <v>3250</v>
      </c>
      <c r="G676" s="23"/>
      <c r="H676" s="23"/>
      <c r="I676" s="23"/>
      <c r="J676" s="23">
        <v>0</v>
      </c>
      <c r="K676" s="23"/>
      <c r="L676" s="23"/>
      <c r="M676" s="23"/>
    </row>
    <row r="677" spans="1:13" x14ac:dyDescent="0.25">
      <c r="A677" s="41">
        <v>42376</v>
      </c>
      <c r="B677" s="23">
        <v>47484</v>
      </c>
      <c r="C677" s="23" t="s">
        <v>30</v>
      </c>
      <c r="D677" s="23">
        <v>15.6</v>
      </c>
      <c r="E677" s="23" t="s">
        <v>55</v>
      </c>
      <c r="F677" s="46">
        <v>3250</v>
      </c>
      <c r="G677" s="23"/>
      <c r="H677" s="23"/>
      <c r="I677" s="23"/>
      <c r="J677" s="23">
        <v>0</v>
      </c>
      <c r="K677" s="23"/>
      <c r="L677" s="23"/>
      <c r="M677" s="23"/>
    </row>
    <row r="678" spans="1:13" x14ac:dyDescent="0.25">
      <c r="A678" s="41">
        <v>42376</v>
      </c>
      <c r="B678" s="23">
        <v>47485</v>
      </c>
      <c r="C678" s="23" t="s">
        <v>28</v>
      </c>
      <c r="D678" s="23">
        <v>13.3</v>
      </c>
      <c r="E678" s="23" t="s">
        <v>55</v>
      </c>
      <c r="F678" s="46">
        <v>3250</v>
      </c>
      <c r="G678" s="23"/>
      <c r="H678" s="23"/>
      <c r="I678" s="23"/>
      <c r="J678" s="23">
        <v>0</v>
      </c>
      <c r="K678" s="23"/>
      <c r="L678" s="23"/>
      <c r="M678" s="23"/>
    </row>
    <row r="679" spans="1:13" x14ac:dyDescent="0.25">
      <c r="A679" s="41">
        <v>42376</v>
      </c>
      <c r="B679" s="23">
        <v>47486</v>
      </c>
      <c r="C679" s="23" t="s">
        <v>264</v>
      </c>
      <c r="D679" s="23">
        <v>15</v>
      </c>
      <c r="E679" s="23" t="s">
        <v>55</v>
      </c>
      <c r="F679" s="46">
        <v>3250</v>
      </c>
      <c r="G679" s="23"/>
      <c r="H679" s="23"/>
      <c r="I679" s="23"/>
      <c r="J679" s="23">
        <v>0</v>
      </c>
      <c r="K679" s="23"/>
      <c r="L679" s="23"/>
      <c r="M679" s="23"/>
    </row>
    <row r="680" spans="1:13" x14ac:dyDescent="0.25">
      <c r="A680" s="41">
        <v>42376</v>
      </c>
      <c r="B680" s="23">
        <v>47487</v>
      </c>
      <c r="C680" s="23" t="s">
        <v>27</v>
      </c>
      <c r="D680" s="23">
        <v>14.9</v>
      </c>
      <c r="E680" s="23" t="s">
        <v>55</v>
      </c>
      <c r="F680" s="46">
        <v>3250</v>
      </c>
      <c r="G680" s="23"/>
      <c r="H680" s="23"/>
      <c r="I680" s="23"/>
      <c r="J680" s="23">
        <v>0</v>
      </c>
      <c r="K680" s="23"/>
      <c r="L680" s="23"/>
      <c r="M680" s="23"/>
    </row>
    <row r="681" spans="1:13" x14ac:dyDescent="0.25">
      <c r="A681" s="41">
        <v>42376</v>
      </c>
      <c r="B681" s="23">
        <v>47488</v>
      </c>
      <c r="C681" s="23" t="s">
        <v>57</v>
      </c>
      <c r="D681" s="23">
        <v>14.9</v>
      </c>
      <c r="E681" s="23" t="s">
        <v>55</v>
      </c>
      <c r="F681" s="46">
        <v>3250</v>
      </c>
      <c r="G681" s="23"/>
      <c r="H681" s="23"/>
      <c r="I681" s="23"/>
      <c r="J681" s="23">
        <v>0</v>
      </c>
      <c r="K681" s="23"/>
      <c r="L681" s="23"/>
      <c r="M681" s="23"/>
    </row>
    <row r="682" spans="1:13" x14ac:dyDescent="0.25">
      <c r="A682" s="41">
        <v>42376</v>
      </c>
      <c r="B682" s="23">
        <v>47489</v>
      </c>
      <c r="C682" s="23" t="s">
        <v>265</v>
      </c>
      <c r="D682" s="23">
        <v>15</v>
      </c>
      <c r="E682" s="23" t="s">
        <v>55</v>
      </c>
      <c r="F682" s="46">
        <v>3250</v>
      </c>
      <c r="G682" s="23"/>
      <c r="H682" s="23"/>
      <c r="I682" s="23"/>
      <c r="J682" s="23">
        <v>0</v>
      </c>
      <c r="K682" s="23"/>
      <c r="L682" s="23"/>
      <c r="M682" s="23"/>
    </row>
    <row r="683" spans="1:13" x14ac:dyDescent="0.25">
      <c r="A683" s="41">
        <v>42376</v>
      </c>
      <c r="B683" s="23">
        <v>47490</v>
      </c>
      <c r="C683" s="23" t="s">
        <v>30</v>
      </c>
      <c r="D683" s="23">
        <v>15.6</v>
      </c>
      <c r="E683" s="23" t="s">
        <v>55</v>
      </c>
      <c r="F683" s="46">
        <v>3250</v>
      </c>
      <c r="G683" s="23"/>
      <c r="H683" s="23"/>
      <c r="I683" s="23"/>
      <c r="J683" s="23">
        <v>0</v>
      </c>
      <c r="K683" s="23"/>
      <c r="L683" s="23"/>
      <c r="M683" s="23"/>
    </row>
    <row r="684" spans="1:13" x14ac:dyDescent="0.25">
      <c r="A684" s="41">
        <v>42376</v>
      </c>
      <c r="B684" s="23">
        <v>47491</v>
      </c>
      <c r="C684" s="23" t="s">
        <v>264</v>
      </c>
      <c r="D684" s="23">
        <v>15</v>
      </c>
      <c r="E684" s="23" t="s">
        <v>55</v>
      </c>
      <c r="F684" s="46">
        <v>3250</v>
      </c>
      <c r="G684" s="23"/>
      <c r="H684" s="23"/>
      <c r="I684" s="23"/>
      <c r="J684" s="23">
        <v>0</v>
      </c>
      <c r="K684" s="23"/>
      <c r="L684" s="23"/>
      <c r="M684" s="23"/>
    </row>
    <row r="685" spans="1:13" x14ac:dyDescent="0.25">
      <c r="A685" s="41">
        <v>42376</v>
      </c>
      <c r="B685" s="23">
        <v>47492</v>
      </c>
      <c r="C685" s="23" t="s">
        <v>28</v>
      </c>
      <c r="D685" s="23">
        <v>13.3</v>
      </c>
      <c r="E685" s="23" t="s">
        <v>55</v>
      </c>
      <c r="F685" s="46">
        <v>3250</v>
      </c>
      <c r="G685" s="23"/>
      <c r="H685" s="23"/>
      <c r="I685" s="23"/>
      <c r="J685" s="23">
        <v>0</v>
      </c>
      <c r="K685" s="23"/>
      <c r="L685" s="23"/>
      <c r="M685" s="23"/>
    </row>
    <row r="686" spans="1:13" x14ac:dyDescent="0.25">
      <c r="A686" s="41">
        <v>42376</v>
      </c>
      <c r="B686" s="23">
        <v>47493</v>
      </c>
      <c r="C686" s="23" t="s">
        <v>27</v>
      </c>
      <c r="D686" s="23">
        <v>14.9</v>
      </c>
      <c r="E686" s="23" t="s">
        <v>55</v>
      </c>
      <c r="F686" s="46">
        <v>3250</v>
      </c>
      <c r="G686" s="23"/>
      <c r="H686" s="23"/>
      <c r="I686" s="23"/>
      <c r="J686" s="23">
        <v>0</v>
      </c>
      <c r="K686" s="23"/>
      <c r="L686" s="23"/>
      <c r="M686" s="23"/>
    </row>
    <row r="687" spans="1:13" x14ac:dyDescent="0.25">
      <c r="A687" s="41">
        <v>42376</v>
      </c>
      <c r="B687" s="23">
        <v>47494</v>
      </c>
      <c r="C687" s="23" t="s">
        <v>57</v>
      </c>
      <c r="D687" s="23">
        <v>14.9</v>
      </c>
      <c r="E687" s="23" t="s">
        <v>55</v>
      </c>
      <c r="F687" s="46">
        <v>3250</v>
      </c>
      <c r="G687" s="23"/>
      <c r="H687" s="23"/>
      <c r="I687" s="23"/>
      <c r="J687" s="23">
        <v>0</v>
      </c>
      <c r="K687" s="23"/>
      <c r="L687" s="23"/>
      <c r="M687" s="23"/>
    </row>
    <row r="688" spans="1:13" x14ac:dyDescent="0.25">
      <c r="A688" s="41">
        <v>42376</v>
      </c>
      <c r="B688" s="23">
        <v>47495</v>
      </c>
      <c r="C688" s="23" t="s">
        <v>265</v>
      </c>
      <c r="D688" s="23">
        <v>15</v>
      </c>
      <c r="E688" s="23" t="s">
        <v>55</v>
      </c>
      <c r="F688" s="46">
        <v>3250</v>
      </c>
      <c r="G688" s="23"/>
      <c r="H688" s="23"/>
      <c r="I688" s="23"/>
      <c r="J688" s="23">
        <v>0</v>
      </c>
      <c r="K688" s="23"/>
      <c r="L688" s="23"/>
      <c r="M688" s="23"/>
    </row>
    <row r="689" spans="1:13" x14ac:dyDescent="0.25">
      <c r="A689" s="41">
        <v>42376</v>
      </c>
      <c r="B689" s="23">
        <v>47496</v>
      </c>
      <c r="C689" s="23" t="s">
        <v>30</v>
      </c>
      <c r="D689" s="23">
        <v>15.6</v>
      </c>
      <c r="E689" s="23" t="s">
        <v>55</v>
      </c>
      <c r="F689" s="46">
        <v>3250</v>
      </c>
      <c r="G689" s="23"/>
      <c r="H689" s="23"/>
      <c r="I689" s="23"/>
      <c r="J689" s="23">
        <v>0</v>
      </c>
      <c r="K689" s="23"/>
      <c r="L689" s="23"/>
      <c r="M689" s="23"/>
    </row>
    <row r="690" spans="1:13" x14ac:dyDescent="0.25">
      <c r="A690" s="41">
        <v>42376</v>
      </c>
      <c r="B690" s="23">
        <v>47497</v>
      </c>
      <c r="C690" s="23" t="s">
        <v>264</v>
      </c>
      <c r="D690" s="23">
        <v>15</v>
      </c>
      <c r="E690" s="23" t="s">
        <v>55</v>
      </c>
      <c r="F690" s="46">
        <v>3250</v>
      </c>
      <c r="G690" s="23"/>
      <c r="H690" s="23"/>
      <c r="I690" s="23"/>
      <c r="J690" s="23">
        <v>0</v>
      </c>
      <c r="K690" s="23"/>
      <c r="L690" s="23"/>
      <c r="M690" s="23"/>
    </row>
    <row r="691" spans="1:13" x14ac:dyDescent="0.25">
      <c r="A691" s="41">
        <v>42376</v>
      </c>
      <c r="B691" s="23">
        <v>47498</v>
      </c>
      <c r="C691" s="23" t="s">
        <v>28</v>
      </c>
      <c r="D691" s="23">
        <v>13.3</v>
      </c>
      <c r="E691" s="23" t="s">
        <v>55</v>
      </c>
      <c r="F691" s="46">
        <v>3250</v>
      </c>
      <c r="G691" s="23"/>
      <c r="H691" s="23"/>
      <c r="I691" s="23"/>
      <c r="J691" s="23">
        <v>0</v>
      </c>
      <c r="K691" s="23"/>
      <c r="L691" s="23"/>
      <c r="M691" s="23"/>
    </row>
    <row r="692" spans="1:13" x14ac:dyDescent="0.25">
      <c r="A692" s="41">
        <v>42376</v>
      </c>
      <c r="B692" s="23">
        <v>47499</v>
      </c>
      <c r="C692" s="23" t="s">
        <v>27</v>
      </c>
      <c r="D692" s="23">
        <v>14.9</v>
      </c>
      <c r="E692" s="23" t="s">
        <v>55</v>
      </c>
      <c r="F692" s="46">
        <v>3250</v>
      </c>
      <c r="G692" s="23"/>
      <c r="H692" s="23"/>
      <c r="I692" s="23"/>
      <c r="J692" s="23">
        <v>0</v>
      </c>
      <c r="K692" s="23"/>
      <c r="L692" s="23"/>
      <c r="M692" s="23"/>
    </row>
    <row r="693" spans="1:13" x14ac:dyDescent="0.25">
      <c r="A693" s="41">
        <v>42376</v>
      </c>
      <c r="B693" s="23">
        <v>47500</v>
      </c>
      <c r="C693" s="23" t="s">
        <v>57</v>
      </c>
      <c r="D693" s="23">
        <v>14.9</v>
      </c>
      <c r="E693" s="23" t="s">
        <v>55</v>
      </c>
      <c r="F693" s="46">
        <v>3250</v>
      </c>
      <c r="G693" s="23"/>
      <c r="H693" s="23"/>
      <c r="I693" s="23"/>
      <c r="J693" s="23">
        <v>0</v>
      </c>
      <c r="K693" s="23"/>
      <c r="L693" s="23"/>
      <c r="M693" s="23"/>
    </row>
    <row r="694" spans="1:13" x14ac:dyDescent="0.25">
      <c r="A694" s="41">
        <v>42376</v>
      </c>
      <c r="B694" s="23">
        <v>47501</v>
      </c>
      <c r="C694" s="23" t="s">
        <v>265</v>
      </c>
      <c r="D694" s="23">
        <v>15</v>
      </c>
      <c r="E694" s="23" t="s">
        <v>55</v>
      </c>
      <c r="F694" s="46">
        <v>3250</v>
      </c>
      <c r="G694" s="23"/>
      <c r="H694" s="23"/>
      <c r="I694" s="23"/>
      <c r="J694" s="23">
        <v>0</v>
      </c>
      <c r="K694" s="23"/>
      <c r="L694" s="23"/>
      <c r="M694" s="23"/>
    </row>
    <row r="695" spans="1:13" x14ac:dyDescent="0.25">
      <c r="A695" s="41">
        <v>42376</v>
      </c>
      <c r="B695" s="23">
        <v>47502</v>
      </c>
      <c r="C695" s="23" t="s">
        <v>30</v>
      </c>
      <c r="D695" s="23">
        <v>15.6</v>
      </c>
      <c r="E695" s="23" t="s">
        <v>55</v>
      </c>
      <c r="F695" s="46">
        <v>3250</v>
      </c>
      <c r="G695" s="23"/>
      <c r="H695" s="23"/>
      <c r="I695" s="23"/>
      <c r="J695" s="23">
        <v>0</v>
      </c>
      <c r="K695" s="23"/>
      <c r="L695" s="23"/>
      <c r="M695" s="23"/>
    </row>
    <row r="696" spans="1:13" x14ac:dyDescent="0.25">
      <c r="A696" s="41">
        <v>42376</v>
      </c>
      <c r="B696" s="23">
        <v>47503</v>
      </c>
      <c r="C696" s="23" t="s">
        <v>264</v>
      </c>
      <c r="D696" s="23">
        <v>15</v>
      </c>
      <c r="E696" s="23" t="s">
        <v>55</v>
      </c>
      <c r="F696" s="46">
        <v>3250</v>
      </c>
      <c r="G696" s="23"/>
      <c r="H696" s="23"/>
      <c r="I696" s="23"/>
      <c r="J696" s="23">
        <v>0</v>
      </c>
      <c r="K696" s="23"/>
      <c r="L696" s="23"/>
      <c r="M696" s="23"/>
    </row>
    <row r="697" spans="1:13" x14ac:dyDescent="0.25">
      <c r="A697" s="41">
        <v>42376</v>
      </c>
      <c r="B697" s="23">
        <v>47504</v>
      </c>
      <c r="C697" s="23" t="s">
        <v>28</v>
      </c>
      <c r="D697" s="23">
        <v>13.3</v>
      </c>
      <c r="E697" s="23" t="s">
        <v>55</v>
      </c>
      <c r="F697" s="46">
        <v>3250</v>
      </c>
      <c r="G697" s="23"/>
      <c r="H697" s="23"/>
      <c r="I697" s="23"/>
      <c r="J697" s="23">
        <v>0</v>
      </c>
      <c r="K697" s="23"/>
      <c r="L697" s="23"/>
      <c r="M697" s="23"/>
    </row>
    <row r="698" spans="1:13" x14ac:dyDescent="0.25">
      <c r="A698" s="41">
        <v>42376</v>
      </c>
      <c r="B698" s="23">
        <v>47505</v>
      </c>
      <c r="C698" s="23" t="s">
        <v>27</v>
      </c>
      <c r="D698" s="23">
        <v>14.9</v>
      </c>
      <c r="E698" s="23" t="s">
        <v>55</v>
      </c>
      <c r="F698" s="46">
        <v>3250</v>
      </c>
      <c r="G698" s="23"/>
      <c r="H698" s="23"/>
      <c r="I698" s="23"/>
      <c r="J698" s="23">
        <v>0</v>
      </c>
      <c r="K698" s="23"/>
      <c r="L698" s="23"/>
      <c r="M698" s="23"/>
    </row>
    <row r="699" spans="1:13" x14ac:dyDescent="0.25">
      <c r="A699" s="41">
        <v>42376</v>
      </c>
      <c r="B699" s="23">
        <v>47506</v>
      </c>
      <c r="C699" s="23" t="s">
        <v>57</v>
      </c>
      <c r="D699" s="23">
        <v>14.9</v>
      </c>
      <c r="E699" s="23" t="s">
        <v>55</v>
      </c>
      <c r="F699" s="46">
        <v>3250</v>
      </c>
      <c r="G699" s="23"/>
      <c r="H699" s="23"/>
      <c r="I699" s="23"/>
      <c r="J699" s="23">
        <v>0</v>
      </c>
      <c r="K699" s="23"/>
      <c r="L699" s="23"/>
      <c r="M699" s="23"/>
    </row>
    <row r="700" spans="1:13" x14ac:dyDescent="0.25">
      <c r="A700" s="41">
        <v>42376</v>
      </c>
      <c r="B700" s="23">
        <v>47507</v>
      </c>
      <c r="C700" s="23" t="s">
        <v>30</v>
      </c>
      <c r="D700" s="23">
        <v>15.6</v>
      </c>
      <c r="E700" s="23" t="s">
        <v>55</v>
      </c>
      <c r="F700" s="46">
        <v>3250</v>
      </c>
      <c r="G700" s="23"/>
      <c r="H700" s="23"/>
      <c r="I700" s="23"/>
      <c r="J700" s="23">
        <v>0</v>
      </c>
      <c r="K700" s="23"/>
      <c r="L700" s="23"/>
      <c r="M700" s="23"/>
    </row>
    <row r="701" spans="1:13" x14ac:dyDescent="0.25">
      <c r="A701" s="41">
        <v>42376</v>
      </c>
      <c r="B701" s="23">
        <v>47508</v>
      </c>
      <c r="C701" s="23" t="s">
        <v>28</v>
      </c>
      <c r="D701" s="23">
        <v>13.3</v>
      </c>
      <c r="E701" s="23" t="s">
        <v>55</v>
      </c>
      <c r="F701" s="46">
        <v>3250</v>
      </c>
      <c r="G701" s="23"/>
      <c r="H701" s="23"/>
      <c r="I701" s="23"/>
      <c r="J701" s="23">
        <v>0</v>
      </c>
      <c r="K701" s="23"/>
      <c r="L701" s="23"/>
      <c r="M701" s="23"/>
    </row>
    <row r="702" spans="1:13" x14ac:dyDescent="0.25">
      <c r="A702" s="41">
        <v>42376</v>
      </c>
      <c r="B702" s="23">
        <v>47509</v>
      </c>
      <c r="C702" s="23" t="s">
        <v>265</v>
      </c>
      <c r="D702" s="23">
        <v>15</v>
      </c>
      <c r="E702" s="23" t="s">
        <v>55</v>
      </c>
      <c r="F702" s="46">
        <v>3250</v>
      </c>
      <c r="G702" s="23"/>
      <c r="H702" s="23"/>
      <c r="I702" s="23"/>
      <c r="J702" s="23">
        <v>0</v>
      </c>
      <c r="K702" s="23"/>
      <c r="L702" s="23"/>
      <c r="M702" s="23"/>
    </row>
    <row r="703" spans="1:13" x14ac:dyDescent="0.25">
      <c r="A703" s="41">
        <v>42376</v>
      </c>
      <c r="B703" s="23">
        <v>47510</v>
      </c>
      <c r="C703" s="23" t="s">
        <v>264</v>
      </c>
      <c r="D703" s="23">
        <v>15</v>
      </c>
      <c r="E703" s="23" t="s">
        <v>55</v>
      </c>
      <c r="F703" s="46">
        <v>3250</v>
      </c>
      <c r="G703" s="23"/>
      <c r="H703" s="23"/>
      <c r="I703" s="23"/>
      <c r="J703" s="23">
        <v>0</v>
      </c>
      <c r="K703" s="23"/>
      <c r="L703" s="23"/>
      <c r="M703" s="23"/>
    </row>
    <row r="704" spans="1:13" x14ac:dyDescent="0.25">
      <c r="A704" s="41">
        <v>42376</v>
      </c>
      <c r="B704" s="23">
        <v>47511</v>
      </c>
      <c r="C704" s="23" t="s">
        <v>27</v>
      </c>
      <c r="D704" s="23">
        <v>14.9</v>
      </c>
      <c r="E704" s="23" t="s">
        <v>55</v>
      </c>
      <c r="F704" s="46">
        <v>3250</v>
      </c>
      <c r="G704" s="23"/>
      <c r="H704" s="23"/>
      <c r="I704" s="23"/>
      <c r="J704" s="23">
        <v>0</v>
      </c>
      <c r="K704" s="23"/>
      <c r="L704" s="23"/>
      <c r="M704" s="23"/>
    </row>
    <row r="705" spans="1:13" x14ac:dyDescent="0.25">
      <c r="A705" s="41">
        <v>42376</v>
      </c>
      <c r="B705" s="23">
        <v>47512</v>
      </c>
      <c r="C705" s="23" t="s">
        <v>57</v>
      </c>
      <c r="D705" s="23">
        <v>14.9</v>
      </c>
      <c r="E705" s="23" t="s">
        <v>55</v>
      </c>
      <c r="F705" s="46">
        <v>3250</v>
      </c>
      <c r="G705" s="23"/>
      <c r="H705" s="23"/>
      <c r="I705" s="23"/>
      <c r="J705" s="23">
        <v>0</v>
      </c>
      <c r="K705" s="23"/>
      <c r="L705" s="23"/>
      <c r="M705" s="23"/>
    </row>
    <row r="706" spans="1:13" x14ac:dyDescent="0.25">
      <c r="A706" s="41">
        <v>42376</v>
      </c>
      <c r="B706" s="23">
        <v>47513</v>
      </c>
      <c r="C706" s="23" t="s">
        <v>28</v>
      </c>
      <c r="D706" s="23">
        <v>13.3</v>
      </c>
      <c r="E706" s="23" t="s">
        <v>55</v>
      </c>
      <c r="F706" s="46">
        <v>3250</v>
      </c>
      <c r="G706" s="23"/>
      <c r="H706" s="23"/>
      <c r="I706" s="23"/>
      <c r="J706" s="23">
        <v>0</v>
      </c>
      <c r="K706" s="23"/>
      <c r="L706" s="23"/>
      <c r="M706" s="23"/>
    </row>
    <row r="707" spans="1:13" x14ac:dyDescent="0.25">
      <c r="A707" s="41">
        <v>42376</v>
      </c>
      <c r="B707" s="23">
        <v>47514</v>
      </c>
      <c r="C707" s="23" t="s">
        <v>265</v>
      </c>
      <c r="D707" s="23">
        <v>15</v>
      </c>
      <c r="E707" s="23" t="s">
        <v>55</v>
      </c>
      <c r="F707" s="46">
        <v>3250</v>
      </c>
      <c r="G707" s="23"/>
      <c r="H707" s="23"/>
      <c r="I707" s="23"/>
      <c r="J707" s="23">
        <v>0</v>
      </c>
      <c r="K707" s="23"/>
      <c r="L707" s="23"/>
      <c r="M707" s="23"/>
    </row>
    <row r="708" spans="1:13" x14ac:dyDescent="0.25">
      <c r="A708" s="41">
        <v>42376</v>
      </c>
      <c r="B708" s="23">
        <v>47515</v>
      </c>
      <c r="C708" s="23" t="s">
        <v>264</v>
      </c>
      <c r="D708" s="23">
        <v>15</v>
      </c>
      <c r="E708" s="23" t="s">
        <v>55</v>
      </c>
      <c r="F708" s="46">
        <v>3250</v>
      </c>
      <c r="G708" s="23"/>
      <c r="H708" s="23"/>
      <c r="I708" s="23"/>
      <c r="J708" s="23">
        <v>0</v>
      </c>
      <c r="K708" s="23"/>
      <c r="L708" s="23"/>
      <c r="M708" s="23"/>
    </row>
    <row r="709" spans="1:13" x14ac:dyDescent="0.25">
      <c r="A709" s="41">
        <v>42376</v>
      </c>
      <c r="B709" s="23">
        <v>47516</v>
      </c>
      <c r="C709" s="23" t="s">
        <v>27</v>
      </c>
      <c r="D709" s="23">
        <v>14.9</v>
      </c>
      <c r="E709" s="23" t="s">
        <v>55</v>
      </c>
      <c r="F709" s="46">
        <v>3250</v>
      </c>
      <c r="G709" s="23"/>
      <c r="H709" s="23"/>
      <c r="I709" s="23"/>
      <c r="J709" s="23">
        <v>0</v>
      </c>
      <c r="K709" s="23"/>
      <c r="L709" s="23"/>
      <c r="M709" s="23"/>
    </row>
    <row r="710" spans="1:13" x14ac:dyDescent="0.25">
      <c r="A710" s="41">
        <v>42376</v>
      </c>
      <c r="B710" s="23">
        <v>47517</v>
      </c>
      <c r="C710" s="23" t="s">
        <v>57</v>
      </c>
      <c r="D710" s="23">
        <v>14.9</v>
      </c>
      <c r="E710" s="23" t="s">
        <v>55</v>
      </c>
      <c r="F710" s="46">
        <v>3250</v>
      </c>
      <c r="G710" s="23"/>
      <c r="H710" s="23"/>
      <c r="I710" s="23"/>
      <c r="J710" s="23">
        <v>0</v>
      </c>
      <c r="K710" s="23"/>
      <c r="L710" s="23"/>
      <c r="M710" s="23"/>
    </row>
    <row r="711" spans="1:13" x14ac:dyDescent="0.25">
      <c r="A711" s="41">
        <v>42376</v>
      </c>
      <c r="B711" s="23">
        <v>47518</v>
      </c>
      <c r="C711" s="23" t="s">
        <v>28</v>
      </c>
      <c r="D711" s="23">
        <v>13.3</v>
      </c>
      <c r="E711" s="23" t="s">
        <v>55</v>
      </c>
      <c r="F711" s="46">
        <v>3250</v>
      </c>
      <c r="G711" s="23"/>
      <c r="H711" s="23"/>
      <c r="I711" s="23"/>
      <c r="J711" s="23">
        <v>0</v>
      </c>
      <c r="K711" s="23"/>
      <c r="L711" s="23"/>
      <c r="M711" s="23"/>
    </row>
    <row r="712" spans="1:13" x14ac:dyDescent="0.25">
      <c r="A712" s="41">
        <v>42376</v>
      </c>
      <c r="B712" s="23">
        <v>47519</v>
      </c>
      <c r="C712" s="23" t="s">
        <v>265</v>
      </c>
      <c r="D712" s="23">
        <v>15</v>
      </c>
      <c r="E712" s="23" t="s">
        <v>55</v>
      </c>
      <c r="F712" s="46">
        <v>3250</v>
      </c>
      <c r="G712" s="23"/>
      <c r="H712" s="23"/>
      <c r="I712" s="23"/>
      <c r="J712" s="23">
        <v>0</v>
      </c>
      <c r="K712" s="23"/>
      <c r="L712" s="23"/>
      <c r="M712" s="23"/>
    </row>
    <row r="713" spans="1:13" x14ac:dyDescent="0.25">
      <c r="A713" s="41">
        <v>42376</v>
      </c>
      <c r="B713" s="23">
        <v>47520</v>
      </c>
      <c r="C713" s="23" t="s">
        <v>264</v>
      </c>
      <c r="D713" s="23">
        <v>15</v>
      </c>
      <c r="E713" s="23" t="s">
        <v>55</v>
      </c>
      <c r="F713" s="46">
        <v>3250</v>
      </c>
      <c r="G713" s="23"/>
      <c r="H713" s="23"/>
      <c r="I713" s="23"/>
      <c r="J713" s="23">
        <v>0</v>
      </c>
      <c r="K713" s="23"/>
      <c r="L713" s="23"/>
      <c r="M713" s="23"/>
    </row>
    <row r="714" spans="1:13" x14ac:dyDescent="0.25">
      <c r="A714" s="41">
        <v>42376</v>
      </c>
      <c r="B714" s="23">
        <v>47521</v>
      </c>
      <c r="C714" s="23" t="s">
        <v>27</v>
      </c>
      <c r="D714" s="23">
        <v>14.9</v>
      </c>
      <c r="E714" s="23" t="s">
        <v>55</v>
      </c>
      <c r="F714" s="46">
        <v>3250</v>
      </c>
      <c r="G714" s="23"/>
      <c r="H714" s="23"/>
      <c r="I714" s="23"/>
      <c r="J714" s="23">
        <v>0</v>
      </c>
      <c r="K714" s="23"/>
      <c r="L714" s="23"/>
      <c r="M714" s="23"/>
    </row>
    <row r="715" spans="1:13" x14ac:dyDescent="0.25">
      <c r="A715" s="41">
        <v>42376</v>
      </c>
      <c r="B715" s="23">
        <v>47522</v>
      </c>
      <c r="C715" s="23" t="s">
        <v>57</v>
      </c>
      <c r="D715" s="23">
        <v>14.9</v>
      </c>
      <c r="E715" s="23" t="s">
        <v>55</v>
      </c>
      <c r="F715" s="46">
        <v>3250</v>
      </c>
      <c r="G715" s="23"/>
      <c r="H715" s="23"/>
      <c r="I715" s="23"/>
      <c r="J715" s="23">
        <v>0</v>
      </c>
      <c r="K715" s="23"/>
      <c r="L715" s="23"/>
      <c r="M715" s="23"/>
    </row>
    <row r="716" spans="1:13" x14ac:dyDescent="0.25">
      <c r="A716" s="41">
        <v>42376</v>
      </c>
      <c r="B716" s="23">
        <v>47523</v>
      </c>
      <c r="C716" s="23" t="s">
        <v>28</v>
      </c>
      <c r="D716" s="23">
        <v>13.3</v>
      </c>
      <c r="E716" s="23" t="s">
        <v>55</v>
      </c>
      <c r="F716" s="46">
        <v>3250</v>
      </c>
      <c r="G716" s="23"/>
      <c r="H716" s="23"/>
      <c r="I716" s="23"/>
      <c r="J716" s="23">
        <v>0</v>
      </c>
      <c r="K716" s="23"/>
      <c r="L716" s="23"/>
      <c r="M716" s="23"/>
    </row>
    <row r="717" spans="1:13" x14ac:dyDescent="0.25">
      <c r="A717" s="41">
        <v>42376</v>
      </c>
      <c r="B717" s="23">
        <v>47524</v>
      </c>
      <c r="C717" s="23" t="s">
        <v>265</v>
      </c>
      <c r="D717" s="23">
        <v>15</v>
      </c>
      <c r="E717" s="23" t="s">
        <v>55</v>
      </c>
      <c r="F717" s="46">
        <v>3250</v>
      </c>
      <c r="G717" s="23"/>
      <c r="H717" s="23"/>
      <c r="I717" s="23"/>
      <c r="J717" s="23">
        <v>0</v>
      </c>
      <c r="K717" s="23"/>
      <c r="L717" s="23"/>
      <c r="M717" s="23"/>
    </row>
    <row r="718" spans="1:13" x14ac:dyDescent="0.25">
      <c r="A718" s="41">
        <v>42376</v>
      </c>
      <c r="B718" s="23">
        <v>47525</v>
      </c>
      <c r="C718" s="23" t="s">
        <v>264</v>
      </c>
      <c r="D718" s="23">
        <v>15</v>
      </c>
      <c r="E718" s="23" t="s">
        <v>55</v>
      </c>
      <c r="F718" s="46">
        <v>3250</v>
      </c>
      <c r="G718" s="23"/>
      <c r="H718" s="23"/>
      <c r="I718" s="23"/>
      <c r="J718" s="23">
        <v>0</v>
      </c>
      <c r="K718" s="23"/>
      <c r="L718" s="23"/>
      <c r="M718" s="23"/>
    </row>
    <row r="719" spans="1:13" x14ac:dyDescent="0.25">
      <c r="A719" s="41">
        <v>42376</v>
      </c>
      <c r="B719" s="23">
        <v>47526</v>
      </c>
      <c r="C719" s="23" t="s">
        <v>27</v>
      </c>
      <c r="D719" s="23">
        <v>14.9</v>
      </c>
      <c r="E719" s="23" t="s">
        <v>55</v>
      </c>
      <c r="F719" s="46">
        <v>3250</v>
      </c>
      <c r="G719" s="23"/>
      <c r="H719" s="23"/>
      <c r="I719" s="23"/>
      <c r="J719" s="23">
        <v>0</v>
      </c>
      <c r="K719" s="23"/>
      <c r="L719" s="23"/>
      <c r="M719" s="23"/>
    </row>
    <row r="720" spans="1:13" x14ac:dyDescent="0.25">
      <c r="A720" s="41">
        <v>42376</v>
      </c>
      <c r="B720" s="23">
        <v>47527</v>
      </c>
      <c r="C720" s="23" t="s">
        <v>57</v>
      </c>
      <c r="D720" s="23">
        <v>14.9</v>
      </c>
      <c r="E720" s="23" t="s">
        <v>55</v>
      </c>
      <c r="F720" s="46">
        <v>3250</v>
      </c>
      <c r="G720" s="23"/>
      <c r="H720" s="23"/>
      <c r="I720" s="23"/>
      <c r="J720" s="23">
        <v>0</v>
      </c>
      <c r="K720" s="23"/>
      <c r="L720" s="23"/>
      <c r="M720" s="23"/>
    </row>
    <row r="721" spans="1:13" x14ac:dyDescent="0.25">
      <c r="A721" s="41">
        <v>42376</v>
      </c>
      <c r="B721" s="23">
        <v>47528</v>
      </c>
      <c r="C721" s="23" t="s">
        <v>28</v>
      </c>
      <c r="D721" s="23">
        <v>13.3</v>
      </c>
      <c r="E721" s="23" t="s">
        <v>55</v>
      </c>
      <c r="F721" s="46">
        <v>3250</v>
      </c>
      <c r="G721" s="23"/>
      <c r="H721" s="23"/>
      <c r="I721" s="23"/>
      <c r="J721" s="23">
        <v>0</v>
      </c>
      <c r="K721" s="23"/>
      <c r="L721" s="23"/>
      <c r="M721" s="23"/>
    </row>
    <row r="722" spans="1:13" x14ac:dyDescent="0.25">
      <c r="A722" s="41">
        <v>42376</v>
      </c>
      <c r="B722" s="23">
        <v>47529</v>
      </c>
      <c r="C722" s="23" t="s">
        <v>27</v>
      </c>
      <c r="D722" s="23">
        <v>14.9</v>
      </c>
      <c r="E722" s="23" t="s">
        <v>55</v>
      </c>
      <c r="F722" s="46">
        <v>3250</v>
      </c>
      <c r="G722" s="23"/>
      <c r="H722" s="23"/>
      <c r="I722" s="23"/>
      <c r="J722" s="23">
        <v>0</v>
      </c>
      <c r="K722" s="23"/>
      <c r="L722" s="23"/>
      <c r="M722" s="23"/>
    </row>
    <row r="723" spans="1:13" x14ac:dyDescent="0.25">
      <c r="A723" s="41">
        <v>42376</v>
      </c>
      <c r="B723" s="23">
        <v>47530</v>
      </c>
      <c r="C723" s="23" t="s">
        <v>264</v>
      </c>
      <c r="D723" s="23">
        <v>15</v>
      </c>
      <c r="E723" s="23" t="s">
        <v>55</v>
      </c>
      <c r="F723" s="46">
        <v>3250</v>
      </c>
      <c r="G723" s="23"/>
      <c r="H723" s="23"/>
      <c r="I723" s="23"/>
      <c r="J723" s="23">
        <v>0</v>
      </c>
      <c r="K723" s="23"/>
      <c r="L723" s="23"/>
      <c r="M723" s="23"/>
    </row>
    <row r="724" spans="1:13" x14ac:dyDescent="0.25">
      <c r="A724" s="41">
        <v>42376</v>
      </c>
      <c r="B724" s="23">
        <v>47531</v>
      </c>
      <c r="C724" s="23" t="s">
        <v>265</v>
      </c>
      <c r="D724" s="23">
        <v>15</v>
      </c>
      <c r="E724" s="23" t="s">
        <v>55</v>
      </c>
      <c r="F724" s="46">
        <v>3250</v>
      </c>
      <c r="G724" s="23"/>
      <c r="H724" s="23"/>
      <c r="I724" s="23"/>
      <c r="J724" s="23">
        <v>0</v>
      </c>
      <c r="K724" s="23"/>
      <c r="L724" s="23"/>
      <c r="M724" s="23"/>
    </row>
    <row r="725" spans="1:13" x14ac:dyDescent="0.25">
      <c r="A725" s="41">
        <v>42376</v>
      </c>
      <c r="B725" s="23">
        <v>47532</v>
      </c>
      <c r="C725" s="23" t="s">
        <v>57</v>
      </c>
      <c r="D725" s="23">
        <v>14.9</v>
      </c>
      <c r="E725" s="23" t="s">
        <v>55</v>
      </c>
      <c r="F725" s="46">
        <v>3250</v>
      </c>
      <c r="G725" s="23"/>
      <c r="H725" s="23"/>
      <c r="I725" s="23"/>
      <c r="J725" s="23">
        <v>0</v>
      </c>
      <c r="K725" s="23"/>
      <c r="L725" s="23"/>
      <c r="M725" s="23"/>
    </row>
    <row r="726" spans="1:13" x14ac:dyDescent="0.25">
      <c r="A726" s="41">
        <v>42376</v>
      </c>
      <c r="B726" s="23">
        <v>47533</v>
      </c>
      <c r="C726" s="23" t="s">
        <v>28</v>
      </c>
      <c r="D726" s="23">
        <v>13.3</v>
      </c>
      <c r="E726" s="23" t="s">
        <v>55</v>
      </c>
      <c r="F726" s="46">
        <v>3250</v>
      </c>
      <c r="G726" s="23"/>
      <c r="H726" s="23"/>
      <c r="I726" s="23"/>
      <c r="J726" s="23">
        <v>0</v>
      </c>
      <c r="K726" s="23"/>
      <c r="L726" s="23"/>
      <c r="M726" s="23"/>
    </row>
    <row r="727" spans="1:13" x14ac:dyDescent="0.25">
      <c r="A727" s="41">
        <v>42376</v>
      </c>
      <c r="B727" s="23">
        <v>47534</v>
      </c>
      <c r="C727" s="23" t="s">
        <v>27</v>
      </c>
      <c r="D727" s="23">
        <v>14.9</v>
      </c>
      <c r="E727" s="23" t="s">
        <v>55</v>
      </c>
      <c r="F727" s="46">
        <v>3250</v>
      </c>
      <c r="G727" s="23"/>
      <c r="H727" s="23"/>
      <c r="I727" s="23"/>
      <c r="J727" s="23">
        <v>0</v>
      </c>
      <c r="K727" s="23"/>
      <c r="L727" s="23"/>
      <c r="M727" s="23"/>
    </row>
    <row r="728" spans="1:13" x14ac:dyDescent="0.25">
      <c r="A728" s="41">
        <v>42376</v>
      </c>
      <c r="B728" s="23">
        <v>47535</v>
      </c>
      <c r="C728" s="23" t="s">
        <v>264</v>
      </c>
      <c r="D728" s="23">
        <v>15</v>
      </c>
      <c r="E728" s="23" t="s">
        <v>55</v>
      </c>
      <c r="F728" s="46">
        <v>3250</v>
      </c>
      <c r="G728" s="23"/>
      <c r="H728" s="23"/>
      <c r="I728" s="23"/>
      <c r="J728" s="23">
        <v>0</v>
      </c>
      <c r="K728" s="23"/>
      <c r="L728" s="23"/>
      <c r="M728" s="23"/>
    </row>
    <row r="729" spans="1:13" x14ac:dyDescent="0.25">
      <c r="A729" s="41">
        <v>42376</v>
      </c>
      <c r="B729" s="23">
        <v>47536</v>
      </c>
      <c r="C729" s="23" t="s">
        <v>264</v>
      </c>
      <c r="D729" s="23">
        <v>15</v>
      </c>
      <c r="E729" s="23" t="s">
        <v>55</v>
      </c>
      <c r="F729" s="46">
        <v>3250</v>
      </c>
      <c r="G729" s="23"/>
      <c r="H729" s="23"/>
      <c r="I729" s="23"/>
      <c r="J729" s="23">
        <v>0</v>
      </c>
      <c r="K729" s="23"/>
      <c r="L729" s="23"/>
      <c r="M729" s="23"/>
    </row>
    <row r="730" spans="1:13" x14ac:dyDescent="0.25">
      <c r="A730" s="41">
        <v>42376</v>
      </c>
      <c r="B730" s="23">
        <v>47537</v>
      </c>
      <c r="C730" s="23" t="s">
        <v>265</v>
      </c>
      <c r="D730" s="23">
        <v>15</v>
      </c>
      <c r="E730" s="23" t="s">
        <v>55</v>
      </c>
      <c r="F730" s="46">
        <v>3250</v>
      </c>
      <c r="G730" s="23"/>
      <c r="H730" s="23"/>
      <c r="I730" s="23"/>
      <c r="J730" s="23">
        <v>0</v>
      </c>
      <c r="K730" s="23"/>
      <c r="L730" s="23"/>
      <c r="M730" s="23"/>
    </row>
    <row r="731" spans="1:13" x14ac:dyDescent="0.25">
      <c r="A731" s="41">
        <v>42376</v>
      </c>
      <c r="B731" s="23">
        <v>47538</v>
      </c>
      <c r="C731" s="23" t="s">
        <v>57</v>
      </c>
      <c r="D731" s="23">
        <v>14.9</v>
      </c>
      <c r="E731" s="23" t="s">
        <v>55</v>
      </c>
      <c r="F731" s="46">
        <v>3250</v>
      </c>
      <c r="G731" s="23"/>
      <c r="H731" s="23"/>
      <c r="I731" s="23"/>
      <c r="J731" s="23">
        <v>0</v>
      </c>
      <c r="K731" s="23"/>
      <c r="L731" s="23"/>
      <c r="M731" s="23"/>
    </row>
    <row r="732" spans="1:13" x14ac:dyDescent="0.25">
      <c r="A732" s="41">
        <v>42376</v>
      </c>
      <c r="B732" s="23">
        <v>47539</v>
      </c>
      <c r="C732" s="23" t="s">
        <v>28</v>
      </c>
      <c r="D732" s="23">
        <v>13.3</v>
      </c>
      <c r="E732" s="23" t="s">
        <v>55</v>
      </c>
      <c r="F732" s="46">
        <v>3250</v>
      </c>
      <c r="G732" s="23"/>
      <c r="H732" s="23"/>
      <c r="I732" s="23"/>
      <c r="J732" s="23">
        <v>0</v>
      </c>
      <c r="K732" s="23"/>
      <c r="L732" s="23"/>
      <c r="M732" s="23"/>
    </row>
    <row r="733" spans="1:13" x14ac:dyDescent="0.25">
      <c r="A733" s="41">
        <v>42376</v>
      </c>
      <c r="B733" s="23">
        <v>47540</v>
      </c>
      <c r="C733" s="23" t="s">
        <v>27</v>
      </c>
      <c r="D733" s="23">
        <v>14.9</v>
      </c>
      <c r="E733" s="23" t="s">
        <v>55</v>
      </c>
      <c r="F733" s="46">
        <v>3250</v>
      </c>
      <c r="G733" s="23"/>
      <c r="H733" s="23"/>
      <c r="I733" s="23"/>
      <c r="J733" s="23">
        <v>0</v>
      </c>
      <c r="K733" s="23"/>
      <c r="L733" s="23"/>
      <c r="M733" s="23"/>
    </row>
    <row r="734" spans="1:13" x14ac:dyDescent="0.25">
      <c r="A734" s="41">
        <v>42376</v>
      </c>
      <c r="B734" s="23">
        <v>47541</v>
      </c>
      <c r="C734" s="23" t="s">
        <v>265</v>
      </c>
      <c r="D734" s="23">
        <v>15</v>
      </c>
      <c r="E734" s="23" t="s">
        <v>55</v>
      </c>
      <c r="F734" s="46">
        <v>3250</v>
      </c>
      <c r="G734" s="23"/>
      <c r="H734" s="23"/>
      <c r="I734" s="23"/>
      <c r="J734" s="23">
        <v>0</v>
      </c>
      <c r="K734" s="23"/>
      <c r="L734" s="23"/>
      <c r="M734" s="23"/>
    </row>
    <row r="735" spans="1:13" x14ac:dyDescent="0.25">
      <c r="A735" s="41">
        <v>42376</v>
      </c>
      <c r="B735" s="23">
        <v>47542</v>
      </c>
      <c r="C735" s="23" t="s">
        <v>28</v>
      </c>
      <c r="D735" s="23">
        <v>13.3</v>
      </c>
      <c r="E735" s="23" t="s">
        <v>55</v>
      </c>
      <c r="F735" s="46">
        <v>3250</v>
      </c>
      <c r="G735" s="23"/>
      <c r="H735" s="23"/>
      <c r="I735" s="23"/>
      <c r="J735" s="23">
        <v>0</v>
      </c>
      <c r="K735" s="23"/>
      <c r="L735" s="23"/>
      <c r="M735" s="23"/>
    </row>
    <row r="736" spans="1:13" x14ac:dyDescent="0.25">
      <c r="A736" s="41">
        <v>42376</v>
      </c>
      <c r="B736" s="23">
        <v>47543</v>
      </c>
      <c r="C736" s="23" t="s">
        <v>27</v>
      </c>
      <c r="D736" s="23">
        <v>14.9</v>
      </c>
      <c r="E736" s="23" t="s">
        <v>55</v>
      </c>
      <c r="F736" s="46">
        <v>3250</v>
      </c>
      <c r="G736" s="23"/>
      <c r="H736" s="23"/>
      <c r="I736" s="23"/>
      <c r="J736" s="23">
        <v>0</v>
      </c>
      <c r="K736" s="23"/>
      <c r="L736" s="23"/>
      <c r="M736" s="23"/>
    </row>
    <row r="737" spans="1:13" x14ac:dyDescent="0.25">
      <c r="A737" s="41">
        <v>42376</v>
      </c>
      <c r="B737" s="16">
        <v>47544</v>
      </c>
      <c r="C737" s="16" t="s">
        <v>57</v>
      </c>
      <c r="D737" s="16">
        <v>14.9</v>
      </c>
      <c r="E737" s="23" t="s">
        <v>55</v>
      </c>
      <c r="F737" s="46">
        <v>3250</v>
      </c>
      <c r="G737" s="23"/>
      <c r="H737" s="23"/>
      <c r="I737" s="23"/>
      <c r="J737" s="23">
        <v>0</v>
      </c>
      <c r="K737" s="23"/>
      <c r="L737" s="23"/>
      <c r="M737" s="23"/>
    </row>
    <row r="738" spans="1:13" x14ac:dyDescent="0.25">
      <c r="A738" s="41">
        <v>42376</v>
      </c>
      <c r="B738" s="16">
        <v>47545</v>
      </c>
      <c r="C738" s="16" t="s">
        <v>264</v>
      </c>
      <c r="D738" s="16">
        <v>15</v>
      </c>
      <c r="E738" s="23" t="s">
        <v>55</v>
      </c>
      <c r="F738" s="46">
        <v>3250</v>
      </c>
      <c r="G738" s="23"/>
      <c r="H738" s="23"/>
      <c r="I738" s="23"/>
      <c r="J738" s="23">
        <v>0</v>
      </c>
      <c r="K738" s="23"/>
      <c r="L738" s="23"/>
      <c r="M738" s="23"/>
    </row>
    <row r="739" spans="1:13" x14ac:dyDescent="0.25">
      <c r="A739" s="41">
        <v>42376</v>
      </c>
      <c r="B739" s="16">
        <v>47546</v>
      </c>
      <c r="C739" s="16" t="s">
        <v>265</v>
      </c>
      <c r="D739" s="16">
        <v>15</v>
      </c>
      <c r="E739" s="23" t="s">
        <v>55</v>
      </c>
      <c r="F739" s="46">
        <v>3250</v>
      </c>
      <c r="G739" s="23"/>
      <c r="H739" s="23"/>
      <c r="I739" s="23"/>
      <c r="J739" s="23">
        <v>0</v>
      </c>
      <c r="K739" s="23"/>
      <c r="L739" s="23"/>
      <c r="M739" s="23"/>
    </row>
    <row r="740" spans="1:13" x14ac:dyDescent="0.25">
      <c r="A740" s="41">
        <v>42376</v>
      </c>
      <c r="B740" s="16">
        <v>47547</v>
      </c>
      <c r="C740" s="16" t="s">
        <v>28</v>
      </c>
      <c r="D740" s="16">
        <v>13.3</v>
      </c>
      <c r="E740" s="23" t="s">
        <v>55</v>
      </c>
      <c r="F740" s="46">
        <v>3250</v>
      </c>
      <c r="G740" s="23"/>
      <c r="H740" s="23"/>
      <c r="I740" s="23"/>
      <c r="J740" s="23">
        <v>0</v>
      </c>
      <c r="K740" s="23"/>
      <c r="L740" s="23"/>
      <c r="M740" s="23"/>
    </row>
    <row r="741" spans="1:13" x14ac:dyDescent="0.25">
      <c r="A741" s="41">
        <v>42376</v>
      </c>
      <c r="B741" s="16">
        <v>47548</v>
      </c>
      <c r="C741" s="16" t="s">
        <v>27</v>
      </c>
      <c r="D741" s="16">
        <v>14.9</v>
      </c>
      <c r="E741" s="23" t="s">
        <v>55</v>
      </c>
      <c r="F741" s="46">
        <v>3250</v>
      </c>
      <c r="G741" s="23"/>
      <c r="H741" s="23"/>
      <c r="I741" s="23"/>
      <c r="J741" s="23">
        <v>0</v>
      </c>
      <c r="K741" s="23"/>
      <c r="L741" s="23"/>
      <c r="M741" s="23"/>
    </row>
    <row r="742" spans="1:13" x14ac:dyDescent="0.25">
      <c r="A742" s="41">
        <v>42376</v>
      </c>
      <c r="B742" s="16">
        <v>47549</v>
      </c>
      <c r="C742" s="16" t="s">
        <v>57</v>
      </c>
      <c r="D742" s="16">
        <v>14.9</v>
      </c>
      <c r="E742" s="23" t="s">
        <v>55</v>
      </c>
      <c r="F742" s="46">
        <v>3250</v>
      </c>
      <c r="G742" s="23"/>
      <c r="H742" s="23"/>
      <c r="I742" s="23"/>
      <c r="J742" s="23">
        <v>0</v>
      </c>
      <c r="K742" s="23"/>
      <c r="L742" s="23"/>
      <c r="M742" s="23"/>
    </row>
    <row r="743" spans="1:13" x14ac:dyDescent="0.25">
      <c r="A743" s="41">
        <v>42376</v>
      </c>
      <c r="B743" s="16">
        <v>47550</v>
      </c>
      <c r="C743" s="16" t="s">
        <v>264</v>
      </c>
      <c r="D743" s="16">
        <v>15</v>
      </c>
      <c r="E743" s="23" t="s">
        <v>55</v>
      </c>
      <c r="F743" s="46">
        <v>3250</v>
      </c>
      <c r="G743" s="23"/>
      <c r="H743" s="23"/>
      <c r="I743" s="23"/>
      <c r="J743" s="23">
        <v>0</v>
      </c>
      <c r="K743" s="23"/>
      <c r="L743" s="23"/>
      <c r="M743" s="23"/>
    </row>
    <row r="744" spans="1:13" x14ac:dyDescent="0.25">
      <c r="A744" s="41">
        <v>42376</v>
      </c>
      <c r="B744" s="16">
        <v>47551</v>
      </c>
      <c r="C744" s="16" t="s">
        <v>30</v>
      </c>
      <c r="D744" s="16">
        <v>15.6</v>
      </c>
      <c r="E744" s="23" t="s">
        <v>55</v>
      </c>
      <c r="F744" s="46">
        <v>3250</v>
      </c>
      <c r="G744" s="23"/>
      <c r="H744" s="23"/>
      <c r="I744" s="23"/>
      <c r="J744" s="23">
        <v>0</v>
      </c>
      <c r="K744" s="23"/>
      <c r="L744" s="23"/>
      <c r="M744" s="23"/>
    </row>
    <row r="745" spans="1:13" x14ac:dyDescent="0.25">
      <c r="A745" s="41">
        <v>42376</v>
      </c>
      <c r="B745" s="16">
        <v>47552</v>
      </c>
      <c r="C745" s="16" t="s">
        <v>28</v>
      </c>
      <c r="D745" s="16">
        <v>13.3</v>
      </c>
      <c r="E745" s="23" t="s">
        <v>55</v>
      </c>
      <c r="F745" s="46">
        <v>3250</v>
      </c>
      <c r="G745" s="23"/>
      <c r="H745" s="23"/>
      <c r="I745" s="23"/>
      <c r="J745" s="23">
        <v>0</v>
      </c>
      <c r="K745" s="23"/>
      <c r="L745" s="23"/>
      <c r="M745" s="23"/>
    </row>
    <row r="746" spans="1:13" x14ac:dyDescent="0.25">
      <c r="A746" s="41">
        <v>42376</v>
      </c>
      <c r="B746" s="16">
        <v>47553</v>
      </c>
      <c r="C746" s="16" t="s">
        <v>265</v>
      </c>
      <c r="D746" s="16">
        <v>15</v>
      </c>
      <c r="E746" s="23" t="s">
        <v>55</v>
      </c>
      <c r="F746" s="46">
        <v>3250</v>
      </c>
      <c r="G746" s="23"/>
      <c r="H746" s="23"/>
      <c r="I746" s="23"/>
      <c r="J746" s="23">
        <v>0</v>
      </c>
      <c r="K746" s="23"/>
      <c r="L746" s="23"/>
      <c r="M746" s="23"/>
    </row>
    <row r="747" spans="1:13" x14ac:dyDescent="0.25">
      <c r="A747" s="41">
        <v>42376</v>
      </c>
      <c r="B747" s="16">
        <v>47554</v>
      </c>
      <c r="C747" s="16" t="s">
        <v>27</v>
      </c>
      <c r="D747" s="16">
        <v>14.9</v>
      </c>
      <c r="E747" s="23" t="s">
        <v>55</v>
      </c>
      <c r="F747" s="46">
        <v>3250</v>
      </c>
      <c r="G747" s="23"/>
      <c r="H747" s="23"/>
      <c r="I747" s="23"/>
      <c r="J747" s="23">
        <v>0</v>
      </c>
      <c r="K747" s="23"/>
      <c r="L747" s="23"/>
      <c r="M747" s="23"/>
    </row>
    <row r="748" spans="1:13" x14ac:dyDescent="0.25">
      <c r="A748" s="41">
        <v>42376</v>
      </c>
      <c r="B748" s="16">
        <v>47555</v>
      </c>
      <c r="C748" s="16" t="s">
        <v>57</v>
      </c>
      <c r="D748" s="16">
        <v>14.9</v>
      </c>
      <c r="E748" s="23" t="s">
        <v>55</v>
      </c>
      <c r="F748" s="46">
        <v>3250</v>
      </c>
      <c r="G748" s="23"/>
      <c r="H748" s="23"/>
      <c r="I748" s="23"/>
      <c r="J748" s="23">
        <v>0</v>
      </c>
      <c r="K748" s="23"/>
      <c r="L748" s="23"/>
      <c r="M748" s="23"/>
    </row>
    <row r="749" spans="1:13" x14ac:dyDescent="0.25">
      <c r="A749" s="41">
        <v>42376</v>
      </c>
      <c r="B749" s="16">
        <v>47556</v>
      </c>
      <c r="C749" s="16" t="s">
        <v>264</v>
      </c>
      <c r="D749" s="16">
        <v>15</v>
      </c>
      <c r="E749" s="23" t="s">
        <v>55</v>
      </c>
      <c r="F749" s="46">
        <v>3250</v>
      </c>
      <c r="G749" s="23"/>
      <c r="H749" s="23"/>
      <c r="I749" s="23"/>
      <c r="J749" s="23">
        <v>0</v>
      </c>
      <c r="K749" s="23"/>
      <c r="L749" s="23"/>
      <c r="M749" s="23"/>
    </row>
    <row r="750" spans="1:13" x14ac:dyDescent="0.25">
      <c r="A750" s="41">
        <v>42376</v>
      </c>
      <c r="B750" s="16">
        <v>47557</v>
      </c>
      <c r="C750" s="16" t="s">
        <v>30</v>
      </c>
      <c r="D750" s="16">
        <v>15.6</v>
      </c>
      <c r="E750" s="23" t="s">
        <v>55</v>
      </c>
      <c r="F750" s="46">
        <v>3250</v>
      </c>
      <c r="G750" s="23"/>
      <c r="H750" s="23"/>
      <c r="I750" s="23"/>
      <c r="J750" s="23">
        <v>0</v>
      </c>
      <c r="K750" s="23"/>
      <c r="L750" s="23"/>
      <c r="M750" s="23"/>
    </row>
    <row r="751" spans="1:13" x14ac:dyDescent="0.25">
      <c r="A751" s="41">
        <v>42376</v>
      </c>
      <c r="B751" s="16">
        <v>47558</v>
      </c>
      <c r="C751" s="16" t="s">
        <v>28</v>
      </c>
      <c r="D751" s="16">
        <v>13.3</v>
      </c>
      <c r="E751" s="23" t="s">
        <v>55</v>
      </c>
      <c r="F751" s="46">
        <v>3250</v>
      </c>
      <c r="G751" s="23"/>
      <c r="H751" s="23"/>
      <c r="I751" s="23"/>
      <c r="J751" s="23">
        <v>0</v>
      </c>
      <c r="K751" s="23"/>
      <c r="L751" s="23"/>
      <c r="M751" s="23"/>
    </row>
    <row r="752" spans="1:13" x14ac:dyDescent="0.25">
      <c r="A752" s="41">
        <v>42376</v>
      </c>
      <c r="B752" s="16">
        <v>47559</v>
      </c>
      <c r="C752" s="16" t="s">
        <v>27</v>
      </c>
      <c r="D752" s="16">
        <v>14.9</v>
      </c>
      <c r="E752" s="23" t="s">
        <v>55</v>
      </c>
      <c r="F752" s="46">
        <v>3250</v>
      </c>
      <c r="G752" s="23"/>
      <c r="H752" s="23"/>
      <c r="I752" s="23"/>
      <c r="J752" s="23">
        <v>0</v>
      </c>
      <c r="K752" s="23"/>
      <c r="L752" s="23"/>
      <c r="M752" s="23"/>
    </row>
    <row r="753" spans="1:13" x14ac:dyDescent="0.25">
      <c r="A753" s="41">
        <v>42376</v>
      </c>
      <c r="B753" s="16">
        <v>47560</v>
      </c>
      <c r="C753" s="16" t="s">
        <v>265</v>
      </c>
      <c r="D753" s="16">
        <v>15</v>
      </c>
      <c r="E753" s="23" t="s">
        <v>55</v>
      </c>
      <c r="F753" s="46">
        <v>3250</v>
      </c>
      <c r="G753" s="23"/>
      <c r="H753" s="23"/>
      <c r="I753" s="23"/>
      <c r="J753" s="23">
        <v>0</v>
      </c>
      <c r="K753" s="23"/>
      <c r="L753" s="23"/>
      <c r="M753" s="23"/>
    </row>
    <row r="754" spans="1:13" x14ac:dyDescent="0.25">
      <c r="A754" s="41">
        <v>42376</v>
      </c>
      <c r="B754" s="16">
        <v>47561</v>
      </c>
      <c r="C754" s="16" t="s">
        <v>57</v>
      </c>
      <c r="D754" s="16">
        <v>14.9</v>
      </c>
      <c r="E754" s="23" t="s">
        <v>55</v>
      </c>
      <c r="F754" s="46">
        <v>3250</v>
      </c>
      <c r="G754" s="23"/>
      <c r="H754" s="23"/>
      <c r="I754" s="23"/>
      <c r="J754" s="23">
        <v>0</v>
      </c>
      <c r="K754" s="23"/>
      <c r="L754" s="23"/>
      <c r="M754" s="23"/>
    </row>
    <row r="755" spans="1:13" x14ac:dyDescent="0.25">
      <c r="A755" s="41">
        <v>42376</v>
      </c>
      <c r="B755" s="16">
        <v>47562</v>
      </c>
      <c r="C755" s="16" t="s">
        <v>264</v>
      </c>
      <c r="D755" s="16">
        <v>15</v>
      </c>
      <c r="E755" s="23" t="s">
        <v>55</v>
      </c>
      <c r="F755" s="46">
        <v>3250</v>
      </c>
      <c r="G755" s="23"/>
      <c r="H755" s="23"/>
      <c r="I755" s="23"/>
      <c r="J755" s="23">
        <v>0</v>
      </c>
      <c r="K755" s="23"/>
      <c r="L755" s="23"/>
      <c r="M755" s="23"/>
    </row>
    <row r="756" spans="1:13" x14ac:dyDescent="0.25">
      <c r="A756" s="41">
        <v>42376</v>
      </c>
      <c r="B756" s="16">
        <v>47563</v>
      </c>
      <c r="C756" s="16" t="s">
        <v>27</v>
      </c>
      <c r="D756" s="16">
        <v>14.9</v>
      </c>
      <c r="E756" s="23" t="s">
        <v>55</v>
      </c>
      <c r="F756" s="46">
        <v>3250</v>
      </c>
      <c r="G756" s="23"/>
      <c r="H756" s="23"/>
      <c r="I756" s="23"/>
      <c r="J756" s="23">
        <v>0</v>
      </c>
      <c r="K756" s="23"/>
      <c r="L756" s="23"/>
      <c r="M756" s="23"/>
    </row>
    <row r="757" spans="1:13" x14ac:dyDescent="0.25">
      <c r="A757" s="41">
        <v>42376</v>
      </c>
      <c r="B757" s="16">
        <v>47564</v>
      </c>
      <c r="C757" s="16" t="s">
        <v>28</v>
      </c>
      <c r="D757" s="16">
        <v>13.3</v>
      </c>
      <c r="E757" s="23" t="s">
        <v>55</v>
      </c>
      <c r="F757" s="46">
        <v>3250</v>
      </c>
      <c r="G757" s="23"/>
      <c r="H757" s="23"/>
      <c r="I757" s="23"/>
      <c r="J757" s="23">
        <v>0</v>
      </c>
      <c r="K757" s="23"/>
      <c r="L757" s="23"/>
      <c r="M757" s="23"/>
    </row>
    <row r="758" spans="1:13" x14ac:dyDescent="0.25">
      <c r="A758" s="41">
        <v>42376</v>
      </c>
      <c r="B758" s="16">
        <v>47565</v>
      </c>
      <c r="C758" s="16" t="s">
        <v>57</v>
      </c>
      <c r="D758" s="16">
        <v>14.9</v>
      </c>
      <c r="E758" s="23" t="s">
        <v>55</v>
      </c>
      <c r="F758" s="46">
        <v>3250</v>
      </c>
      <c r="G758" s="23"/>
      <c r="H758" s="23"/>
      <c r="I758" s="23"/>
      <c r="J758" s="23">
        <v>0</v>
      </c>
      <c r="K758" s="23"/>
      <c r="L758" s="23"/>
      <c r="M758" s="23"/>
    </row>
    <row r="759" spans="1:13" x14ac:dyDescent="0.25">
      <c r="A759" s="41">
        <v>42376</v>
      </c>
      <c r="B759" s="16">
        <v>47566</v>
      </c>
      <c r="C759" s="16" t="s">
        <v>30</v>
      </c>
      <c r="D759" s="16">
        <v>15.6</v>
      </c>
      <c r="E759" s="23" t="s">
        <v>55</v>
      </c>
      <c r="F759" s="46">
        <v>3250</v>
      </c>
      <c r="G759" s="23"/>
      <c r="H759" s="23"/>
      <c r="I759" s="23"/>
      <c r="J759" s="23">
        <v>0</v>
      </c>
      <c r="K759" s="23"/>
      <c r="L759" s="23"/>
      <c r="M759" s="23"/>
    </row>
    <row r="760" spans="1:13" x14ac:dyDescent="0.25">
      <c r="A760" s="41">
        <v>42376</v>
      </c>
      <c r="B760" s="16">
        <v>47567</v>
      </c>
      <c r="C760" s="16" t="s">
        <v>264</v>
      </c>
      <c r="D760" s="16">
        <v>15</v>
      </c>
      <c r="E760" s="23" t="s">
        <v>55</v>
      </c>
      <c r="F760" s="46">
        <v>3250</v>
      </c>
      <c r="G760" s="23"/>
      <c r="H760" s="23"/>
      <c r="I760" s="23"/>
      <c r="J760" s="23">
        <v>0</v>
      </c>
      <c r="K760" s="23"/>
      <c r="L760" s="23"/>
      <c r="M760" s="23"/>
    </row>
    <row r="761" spans="1:13" x14ac:dyDescent="0.25">
      <c r="A761" s="41">
        <v>42376</v>
      </c>
      <c r="B761" s="16">
        <v>47568</v>
      </c>
      <c r="C761" s="16" t="s">
        <v>265</v>
      </c>
      <c r="D761" s="16">
        <v>15</v>
      </c>
      <c r="E761" s="23" t="s">
        <v>55</v>
      </c>
      <c r="F761" s="46">
        <v>3250</v>
      </c>
      <c r="G761" s="23"/>
      <c r="H761" s="23"/>
      <c r="I761" s="23"/>
      <c r="J761" s="23">
        <v>0</v>
      </c>
      <c r="K761" s="23"/>
      <c r="L761" s="23"/>
      <c r="M761" s="23"/>
    </row>
    <row r="762" spans="1:13" x14ac:dyDescent="0.25">
      <c r="A762" s="41">
        <v>42376</v>
      </c>
      <c r="B762" s="23">
        <v>47569</v>
      </c>
      <c r="C762" s="23" t="s">
        <v>27</v>
      </c>
      <c r="D762" s="23">
        <v>14.9</v>
      </c>
      <c r="E762" s="23" t="s">
        <v>55</v>
      </c>
      <c r="F762" s="46">
        <v>3250</v>
      </c>
      <c r="G762" s="23"/>
      <c r="H762" s="23"/>
      <c r="I762" s="23"/>
      <c r="J762" s="23">
        <v>0</v>
      </c>
      <c r="K762" s="23"/>
      <c r="L762" s="23"/>
      <c r="M762" s="23"/>
    </row>
    <row r="763" spans="1:13" x14ac:dyDescent="0.25">
      <c r="A763" s="41">
        <v>42376</v>
      </c>
      <c r="B763" s="23">
        <v>47570</v>
      </c>
      <c r="C763" s="23" t="s">
        <v>28</v>
      </c>
      <c r="D763" s="23">
        <v>13.3</v>
      </c>
      <c r="E763" s="23" t="s">
        <v>55</v>
      </c>
      <c r="F763" s="46">
        <v>3250</v>
      </c>
      <c r="G763" s="23"/>
      <c r="H763" s="23"/>
      <c r="I763" s="23"/>
      <c r="J763" s="23">
        <v>0</v>
      </c>
      <c r="K763" s="23"/>
      <c r="L763" s="23"/>
      <c r="M763" s="23"/>
    </row>
    <row r="764" spans="1:13" x14ac:dyDescent="0.25">
      <c r="A764" s="41">
        <v>42376</v>
      </c>
      <c r="B764" s="23">
        <v>47571</v>
      </c>
      <c r="C764" s="23" t="s">
        <v>57</v>
      </c>
      <c r="D764" s="23">
        <v>14.9</v>
      </c>
      <c r="E764" s="23" t="s">
        <v>55</v>
      </c>
      <c r="F764" s="46">
        <v>3250</v>
      </c>
      <c r="G764" s="23"/>
      <c r="H764" s="23"/>
      <c r="I764" s="23"/>
      <c r="J764" s="23">
        <v>0</v>
      </c>
      <c r="K764" s="23"/>
      <c r="L764" s="23"/>
      <c r="M764" s="23"/>
    </row>
    <row r="765" spans="1:13" x14ac:dyDescent="0.25">
      <c r="A765" s="41">
        <v>42376</v>
      </c>
      <c r="B765" s="23">
        <v>47572</v>
      </c>
      <c r="C765" s="23" t="s">
        <v>264</v>
      </c>
      <c r="D765" s="23">
        <v>15</v>
      </c>
      <c r="E765" s="23" t="s">
        <v>55</v>
      </c>
      <c r="F765" s="46">
        <v>3250</v>
      </c>
      <c r="G765" s="23"/>
      <c r="H765" s="23"/>
      <c r="I765" s="23"/>
      <c r="J765" s="23">
        <v>0</v>
      </c>
      <c r="K765" s="23"/>
      <c r="L765" s="23"/>
      <c r="M765" s="23"/>
    </row>
    <row r="766" spans="1:13" x14ac:dyDescent="0.25">
      <c r="A766" s="41">
        <v>42376</v>
      </c>
      <c r="B766" s="23">
        <v>47573</v>
      </c>
      <c r="C766" s="23" t="s">
        <v>30</v>
      </c>
      <c r="D766" s="23">
        <v>15.6</v>
      </c>
      <c r="E766" s="23" t="s">
        <v>55</v>
      </c>
      <c r="F766" s="46">
        <v>3250</v>
      </c>
      <c r="G766" s="23"/>
      <c r="H766" s="23"/>
      <c r="I766" s="23"/>
      <c r="J766" s="23">
        <v>0</v>
      </c>
      <c r="K766" s="23"/>
      <c r="L766" s="23"/>
      <c r="M766" s="23"/>
    </row>
    <row r="767" spans="1:13" x14ac:dyDescent="0.25">
      <c r="A767" s="41">
        <v>42376</v>
      </c>
      <c r="B767" s="23">
        <v>47574</v>
      </c>
      <c r="C767" s="23" t="s">
        <v>265</v>
      </c>
      <c r="D767" s="23">
        <v>15</v>
      </c>
      <c r="E767" s="23" t="s">
        <v>55</v>
      </c>
      <c r="F767" s="46">
        <v>3250</v>
      </c>
      <c r="G767" s="23"/>
      <c r="H767" s="23"/>
      <c r="I767" s="23"/>
      <c r="J767" s="23">
        <v>0</v>
      </c>
      <c r="K767" s="23"/>
      <c r="L767" s="23"/>
      <c r="M767" s="23"/>
    </row>
    <row r="768" spans="1:13" x14ac:dyDescent="0.25">
      <c r="A768" s="41">
        <v>42376</v>
      </c>
      <c r="B768" s="23">
        <v>47575</v>
      </c>
      <c r="C768" s="23" t="s">
        <v>27</v>
      </c>
      <c r="D768" s="23">
        <v>14.9</v>
      </c>
      <c r="E768" s="23" t="s">
        <v>55</v>
      </c>
      <c r="F768" s="46">
        <v>3250</v>
      </c>
      <c r="G768" s="23"/>
      <c r="H768" s="23"/>
      <c r="I768" s="23"/>
      <c r="J768" s="23">
        <v>0</v>
      </c>
      <c r="K768" s="23"/>
      <c r="L768" s="23"/>
      <c r="M768" s="23"/>
    </row>
    <row r="769" spans="1:13" x14ac:dyDescent="0.25">
      <c r="A769" s="41">
        <v>42376</v>
      </c>
      <c r="B769" s="23">
        <v>47576</v>
      </c>
      <c r="C769" s="23" t="s">
        <v>28</v>
      </c>
      <c r="D769" s="23">
        <v>13.3</v>
      </c>
      <c r="E769" s="23" t="s">
        <v>55</v>
      </c>
      <c r="F769" s="46">
        <v>3250</v>
      </c>
      <c r="G769" s="23"/>
      <c r="H769" s="23"/>
      <c r="I769" s="23"/>
      <c r="J769" s="23">
        <v>0</v>
      </c>
      <c r="K769" s="23"/>
      <c r="L769" s="23"/>
      <c r="M769" s="23"/>
    </row>
    <row r="770" spans="1:13" x14ac:dyDescent="0.25">
      <c r="A770" s="41">
        <v>42376</v>
      </c>
      <c r="B770" s="23">
        <v>47577</v>
      </c>
      <c r="C770" s="23" t="s">
        <v>57</v>
      </c>
      <c r="D770" s="23">
        <v>14.9</v>
      </c>
      <c r="E770" s="23" t="s">
        <v>55</v>
      </c>
      <c r="F770" s="46">
        <v>3250</v>
      </c>
      <c r="G770" s="23"/>
      <c r="H770" s="23"/>
      <c r="I770" s="23"/>
      <c r="J770" s="23">
        <v>0</v>
      </c>
      <c r="K770" s="23"/>
      <c r="L770" s="23"/>
      <c r="M770" s="23"/>
    </row>
    <row r="771" spans="1:13" x14ac:dyDescent="0.25">
      <c r="A771" s="41">
        <v>42376</v>
      </c>
      <c r="B771" s="23">
        <v>47578</v>
      </c>
      <c r="C771" s="23" t="s">
        <v>264</v>
      </c>
      <c r="D771" s="23">
        <v>15</v>
      </c>
      <c r="E771" s="23" t="s">
        <v>55</v>
      </c>
      <c r="F771" s="46">
        <v>3250</v>
      </c>
      <c r="G771" s="23"/>
      <c r="H771" s="23"/>
      <c r="I771" s="23"/>
      <c r="J771" s="23">
        <v>0</v>
      </c>
      <c r="K771" s="23"/>
      <c r="L771" s="23"/>
      <c r="M771" s="23"/>
    </row>
    <row r="772" spans="1:13" x14ac:dyDescent="0.25">
      <c r="A772" s="41">
        <v>42376</v>
      </c>
      <c r="B772" s="23">
        <v>47579</v>
      </c>
      <c r="C772" s="23" t="s">
        <v>30</v>
      </c>
      <c r="D772" s="23">
        <v>15.6</v>
      </c>
      <c r="E772" s="23" t="s">
        <v>55</v>
      </c>
      <c r="F772" s="46">
        <v>3250</v>
      </c>
      <c r="G772" s="23"/>
      <c r="H772" s="23"/>
      <c r="I772" s="23"/>
      <c r="J772" s="23">
        <v>0</v>
      </c>
      <c r="K772" s="23"/>
      <c r="L772" s="23"/>
      <c r="M772" s="23"/>
    </row>
    <row r="773" spans="1:13" x14ac:dyDescent="0.25">
      <c r="A773" s="41">
        <v>42376</v>
      </c>
      <c r="B773" s="23">
        <v>47580</v>
      </c>
      <c r="C773" s="23" t="s">
        <v>27</v>
      </c>
      <c r="D773" s="23">
        <v>14.9</v>
      </c>
      <c r="E773" s="23" t="s">
        <v>55</v>
      </c>
      <c r="F773" s="46">
        <v>3250</v>
      </c>
      <c r="G773" s="23"/>
      <c r="H773" s="23"/>
      <c r="I773" s="23"/>
      <c r="J773" s="23">
        <v>0</v>
      </c>
      <c r="K773" s="23"/>
      <c r="L773" s="23"/>
      <c r="M773" s="23"/>
    </row>
    <row r="774" spans="1:13" x14ac:dyDescent="0.25">
      <c r="A774" s="41">
        <v>42376</v>
      </c>
      <c r="B774" s="23">
        <v>47581</v>
      </c>
      <c r="C774" s="23" t="s">
        <v>28</v>
      </c>
      <c r="D774" s="23">
        <v>13.3</v>
      </c>
      <c r="E774" s="23" t="s">
        <v>55</v>
      </c>
      <c r="F774" s="46">
        <v>3250</v>
      </c>
      <c r="G774" s="23"/>
      <c r="H774" s="23"/>
      <c r="I774" s="23"/>
      <c r="J774" s="23">
        <v>0</v>
      </c>
      <c r="K774" s="23"/>
      <c r="L774" s="23"/>
      <c r="M774" s="23"/>
    </row>
    <row r="775" spans="1:13" x14ac:dyDescent="0.25">
      <c r="A775" s="41">
        <v>42376</v>
      </c>
      <c r="B775" s="23">
        <v>47582</v>
      </c>
      <c r="C775" s="23" t="s">
        <v>57</v>
      </c>
      <c r="D775" s="23">
        <v>14.9</v>
      </c>
      <c r="E775" s="23" t="s">
        <v>55</v>
      </c>
      <c r="F775" s="46">
        <v>3250</v>
      </c>
      <c r="G775" s="23"/>
      <c r="H775" s="23"/>
      <c r="I775" s="23"/>
      <c r="J775" s="23">
        <v>0</v>
      </c>
      <c r="K775" s="23"/>
      <c r="L775" s="23"/>
      <c r="M775" s="23"/>
    </row>
    <row r="776" spans="1:13" x14ac:dyDescent="0.25">
      <c r="A776" s="41">
        <v>42376</v>
      </c>
      <c r="B776" s="23">
        <v>47583</v>
      </c>
      <c r="C776" s="23" t="s">
        <v>27</v>
      </c>
      <c r="D776" s="23">
        <v>14.9</v>
      </c>
      <c r="E776" s="23" t="s">
        <v>55</v>
      </c>
      <c r="F776" s="46">
        <v>3250</v>
      </c>
      <c r="G776" s="23"/>
      <c r="H776" s="23"/>
      <c r="I776" s="23"/>
      <c r="J776" s="23">
        <v>0</v>
      </c>
      <c r="K776" s="23"/>
      <c r="L776" s="23"/>
      <c r="M776" s="23"/>
    </row>
    <row r="777" spans="1:13" x14ac:dyDescent="0.25">
      <c r="A777" s="41">
        <v>42376</v>
      </c>
      <c r="B777" s="23">
        <v>47584</v>
      </c>
      <c r="C777" s="23" t="s">
        <v>264</v>
      </c>
      <c r="D777" s="23">
        <v>15</v>
      </c>
      <c r="E777" s="23" t="s">
        <v>55</v>
      </c>
      <c r="F777" s="46">
        <v>3250</v>
      </c>
      <c r="G777" s="23"/>
      <c r="H777" s="23"/>
      <c r="I777" s="23"/>
      <c r="J777" s="23">
        <v>0</v>
      </c>
      <c r="K777" s="23"/>
      <c r="L777" s="23"/>
      <c r="M777" s="23"/>
    </row>
    <row r="778" spans="1:13" x14ac:dyDescent="0.25">
      <c r="A778" s="41">
        <v>42376</v>
      </c>
      <c r="B778" s="23">
        <v>47585</v>
      </c>
      <c r="C778" s="23" t="s">
        <v>30</v>
      </c>
      <c r="D778" s="23">
        <v>15.6</v>
      </c>
      <c r="E778" s="23" t="s">
        <v>55</v>
      </c>
      <c r="F778" s="46">
        <v>3250</v>
      </c>
      <c r="G778" s="23"/>
      <c r="H778" s="23"/>
      <c r="I778" s="23"/>
      <c r="J778" s="23">
        <v>0</v>
      </c>
      <c r="K778" s="23"/>
      <c r="L778" s="23"/>
      <c r="M778" s="23"/>
    </row>
    <row r="779" spans="1:13" x14ac:dyDescent="0.25">
      <c r="A779" s="41">
        <v>42376</v>
      </c>
      <c r="B779" s="23">
        <v>47586</v>
      </c>
      <c r="C779" s="23" t="s">
        <v>28</v>
      </c>
      <c r="D779" s="23">
        <v>13.3</v>
      </c>
      <c r="E779" s="23" t="s">
        <v>55</v>
      </c>
      <c r="F779" s="46">
        <v>3250</v>
      </c>
      <c r="G779" s="23"/>
      <c r="H779" s="23"/>
      <c r="I779" s="23"/>
      <c r="J779" s="23">
        <v>0</v>
      </c>
      <c r="K779" s="23"/>
      <c r="L779" s="23"/>
      <c r="M779" s="23"/>
    </row>
    <row r="780" spans="1:13" x14ac:dyDescent="0.25">
      <c r="A780" s="41">
        <v>42376</v>
      </c>
      <c r="B780" s="23">
        <v>47587</v>
      </c>
      <c r="C780" s="23" t="s">
        <v>57</v>
      </c>
      <c r="D780" s="23">
        <v>14.9</v>
      </c>
      <c r="E780" s="23" t="s">
        <v>55</v>
      </c>
      <c r="F780" s="46">
        <v>3250</v>
      </c>
      <c r="G780" s="23"/>
      <c r="H780" s="23"/>
      <c r="I780" s="23"/>
      <c r="J780" s="23">
        <v>0</v>
      </c>
      <c r="K780" s="23"/>
      <c r="L780" s="23"/>
      <c r="M780" s="23"/>
    </row>
    <row r="781" spans="1:13" x14ac:dyDescent="0.25">
      <c r="A781" s="41">
        <v>42376</v>
      </c>
      <c r="B781" s="23">
        <v>47588</v>
      </c>
      <c r="C781" s="23" t="s">
        <v>27</v>
      </c>
      <c r="D781" s="23">
        <v>14.9</v>
      </c>
      <c r="E781" s="23" t="s">
        <v>55</v>
      </c>
      <c r="F781" s="46">
        <v>3250</v>
      </c>
      <c r="G781" s="23"/>
      <c r="H781" s="23"/>
      <c r="I781" s="23"/>
      <c r="J781" s="23">
        <v>0</v>
      </c>
      <c r="K781" s="23"/>
      <c r="L781" s="23"/>
      <c r="M781" s="23"/>
    </row>
    <row r="782" spans="1:13" x14ac:dyDescent="0.25">
      <c r="A782" s="41">
        <v>42376</v>
      </c>
      <c r="B782" s="23">
        <v>47589</v>
      </c>
      <c r="C782" s="23" t="s">
        <v>30</v>
      </c>
      <c r="D782" s="23">
        <v>15.6</v>
      </c>
      <c r="E782" s="23" t="s">
        <v>55</v>
      </c>
      <c r="F782" s="46">
        <v>3250</v>
      </c>
      <c r="G782" s="23"/>
      <c r="H782" s="23"/>
      <c r="I782" s="23"/>
      <c r="J782" s="23">
        <v>0</v>
      </c>
      <c r="K782" s="23"/>
      <c r="L782" s="23"/>
      <c r="M782" s="23"/>
    </row>
    <row r="783" spans="1:13" x14ac:dyDescent="0.25">
      <c r="A783" s="41">
        <v>42376</v>
      </c>
      <c r="B783" s="23">
        <v>47590</v>
      </c>
      <c r="C783" s="23" t="s">
        <v>265</v>
      </c>
      <c r="D783" s="23">
        <v>15</v>
      </c>
      <c r="E783" s="23" t="s">
        <v>55</v>
      </c>
      <c r="F783" s="46">
        <v>3250</v>
      </c>
      <c r="G783" s="23"/>
      <c r="H783" s="23"/>
      <c r="I783" s="23"/>
      <c r="J783" s="23">
        <v>0</v>
      </c>
      <c r="K783" s="23"/>
      <c r="L783" s="23"/>
      <c r="M783" s="23"/>
    </row>
    <row r="784" spans="1:13" x14ac:dyDescent="0.25">
      <c r="A784" s="41">
        <v>42376</v>
      </c>
      <c r="B784" s="23">
        <v>47591</v>
      </c>
      <c r="C784" s="23" t="s">
        <v>28</v>
      </c>
      <c r="D784" s="23">
        <v>13.3</v>
      </c>
      <c r="E784" s="23" t="s">
        <v>55</v>
      </c>
      <c r="F784" s="46">
        <v>3250</v>
      </c>
      <c r="G784" s="23"/>
      <c r="H784" s="23"/>
      <c r="I784" s="23"/>
      <c r="J784" s="23">
        <v>0</v>
      </c>
      <c r="K784" s="23"/>
      <c r="L784" s="23"/>
      <c r="M784" s="23"/>
    </row>
    <row r="785" spans="1:13" x14ac:dyDescent="0.25">
      <c r="A785" s="41">
        <v>42376</v>
      </c>
      <c r="B785" s="23">
        <v>47592</v>
      </c>
      <c r="C785" s="23" t="s">
        <v>57</v>
      </c>
      <c r="D785" s="23">
        <v>14.9</v>
      </c>
      <c r="E785" s="23" t="s">
        <v>55</v>
      </c>
      <c r="F785" s="46">
        <v>3250</v>
      </c>
      <c r="G785" s="23"/>
      <c r="H785" s="23"/>
      <c r="I785" s="23"/>
      <c r="J785" s="23">
        <v>0</v>
      </c>
      <c r="K785" s="23"/>
      <c r="L785" s="23"/>
      <c r="M785" s="23"/>
    </row>
    <row r="786" spans="1:13" x14ac:dyDescent="0.25">
      <c r="A786" s="41">
        <v>42376</v>
      </c>
      <c r="B786" s="23">
        <v>47593</v>
      </c>
      <c r="C786" s="23" t="s">
        <v>30</v>
      </c>
      <c r="D786" s="23">
        <v>15.6</v>
      </c>
      <c r="E786" s="23" t="s">
        <v>55</v>
      </c>
      <c r="F786" s="46">
        <v>3250</v>
      </c>
      <c r="G786" s="23"/>
      <c r="H786" s="23"/>
      <c r="I786" s="23"/>
      <c r="J786" s="23">
        <v>0</v>
      </c>
      <c r="K786" s="23"/>
      <c r="L786" s="23"/>
      <c r="M786" s="23"/>
    </row>
    <row r="787" spans="1:13" x14ac:dyDescent="0.25">
      <c r="A787" s="41">
        <v>42376</v>
      </c>
      <c r="B787" s="23">
        <v>47594</v>
      </c>
      <c r="C787" s="23" t="s">
        <v>264</v>
      </c>
      <c r="D787" s="23">
        <v>15</v>
      </c>
      <c r="E787" s="23" t="s">
        <v>55</v>
      </c>
      <c r="F787" s="46">
        <v>3250</v>
      </c>
      <c r="G787" s="23"/>
      <c r="H787" s="23"/>
      <c r="I787" s="23"/>
      <c r="J787" s="23">
        <v>0</v>
      </c>
      <c r="K787" s="23"/>
      <c r="L787" s="23"/>
      <c r="M787" s="23"/>
    </row>
    <row r="788" spans="1:13" x14ac:dyDescent="0.25">
      <c r="A788" s="41">
        <v>42376</v>
      </c>
      <c r="B788" s="23">
        <v>47595</v>
      </c>
      <c r="C788" s="23" t="s">
        <v>27</v>
      </c>
      <c r="D788" s="23">
        <v>14.9</v>
      </c>
      <c r="E788" s="23" t="s">
        <v>55</v>
      </c>
      <c r="F788" s="46">
        <v>3250</v>
      </c>
      <c r="G788" s="23"/>
      <c r="H788" s="23"/>
      <c r="I788" s="23"/>
      <c r="J788" s="23">
        <v>0</v>
      </c>
      <c r="K788" s="23"/>
      <c r="L788" s="23"/>
      <c r="M788" s="23"/>
    </row>
    <row r="789" spans="1:13" x14ac:dyDescent="0.25">
      <c r="A789" s="41">
        <v>42376</v>
      </c>
      <c r="B789" s="23">
        <v>47596</v>
      </c>
      <c r="C789" s="23" t="s">
        <v>265</v>
      </c>
      <c r="D789" s="23">
        <v>15</v>
      </c>
      <c r="E789" s="23" t="s">
        <v>55</v>
      </c>
      <c r="F789" s="46">
        <v>3250</v>
      </c>
      <c r="G789" s="23"/>
      <c r="H789" s="23"/>
      <c r="I789" s="23"/>
      <c r="J789" s="23">
        <v>0</v>
      </c>
      <c r="K789" s="23"/>
      <c r="L789" s="23"/>
      <c r="M789" s="23"/>
    </row>
    <row r="790" spans="1:13" x14ac:dyDescent="0.25">
      <c r="A790" s="41">
        <v>42376</v>
      </c>
      <c r="B790" s="23">
        <v>47597</v>
      </c>
      <c r="C790" s="23" t="s">
        <v>28</v>
      </c>
      <c r="D790" s="23">
        <v>13.3</v>
      </c>
      <c r="E790" s="23" t="s">
        <v>55</v>
      </c>
      <c r="F790" s="46">
        <v>3250</v>
      </c>
      <c r="G790" s="23"/>
      <c r="H790" s="23"/>
      <c r="I790" s="23"/>
      <c r="J790" s="23">
        <v>0</v>
      </c>
      <c r="K790" s="23"/>
      <c r="L790" s="23"/>
      <c r="M790" s="23"/>
    </row>
    <row r="791" spans="1:13" x14ac:dyDescent="0.25">
      <c r="A791" s="41">
        <v>42376</v>
      </c>
      <c r="B791" s="23">
        <v>47598</v>
      </c>
      <c r="C791" s="23" t="s">
        <v>30</v>
      </c>
      <c r="D791" s="23">
        <v>15.6</v>
      </c>
      <c r="E791" s="23" t="s">
        <v>55</v>
      </c>
      <c r="F791" s="46">
        <v>3250</v>
      </c>
      <c r="G791" s="23"/>
      <c r="H791" s="23"/>
      <c r="I791" s="23"/>
      <c r="J791" s="23">
        <v>0</v>
      </c>
      <c r="K791" s="23"/>
      <c r="L791" s="23"/>
      <c r="M791" s="23"/>
    </row>
    <row r="792" spans="1:13" x14ac:dyDescent="0.25">
      <c r="A792" s="41">
        <v>42376</v>
      </c>
      <c r="B792" s="23">
        <v>47599</v>
      </c>
      <c r="C792" s="23" t="s">
        <v>57</v>
      </c>
      <c r="D792" s="23">
        <v>14.9</v>
      </c>
      <c r="E792" s="23" t="s">
        <v>55</v>
      </c>
      <c r="F792" s="46">
        <v>3250</v>
      </c>
      <c r="G792" s="23"/>
      <c r="H792" s="23"/>
      <c r="I792" s="23"/>
      <c r="J792" s="23">
        <v>0</v>
      </c>
      <c r="K792" s="23"/>
      <c r="L792" s="23"/>
      <c r="M792" s="23"/>
    </row>
    <row r="793" spans="1:13" x14ac:dyDescent="0.25">
      <c r="A793" s="41">
        <v>42376</v>
      </c>
      <c r="B793" s="23">
        <v>47600</v>
      </c>
      <c r="C793" s="23" t="s">
        <v>27</v>
      </c>
      <c r="D793" s="23">
        <v>14.9</v>
      </c>
      <c r="E793" s="23" t="s">
        <v>55</v>
      </c>
      <c r="F793" s="46">
        <v>3250</v>
      </c>
      <c r="G793" s="23"/>
      <c r="H793" s="23"/>
      <c r="I793" s="23"/>
      <c r="J793" s="23">
        <v>0</v>
      </c>
      <c r="K793" s="23"/>
      <c r="L793" s="23"/>
      <c r="M793" s="23"/>
    </row>
    <row r="794" spans="1:13" x14ac:dyDescent="0.25">
      <c r="A794" s="41">
        <v>42376</v>
      </c>
      <c r="B794" s="23">
        <v>47601</v>
      </c>
      <c r="C794" s="23" t="s">
        <v>265</v>
      </c>
      <c r="D794" s="23">
        <v>15</v>
      </c>
      <c r="E794" s="23" t="s">
        <v>55</v>
      </c>
      <c r="F794" s="46">
        <v>3250</v>
      </c>
      <c r="G794" s="23"/>
      <c r="H794" s="23"/>
      <c r="I794" s="23"/>
      <c r="J794" s="23">
        <v>0</v>
      </c>
      <c r="K794" s="23"/>
      <c r="L794" s="23"/>
      <c r="M794" s="23"/>
    </row>
    <row r="795" spans="1:13" x14ac:dyDescent="0.25">
      <c r="A795" s="41">
        <v>42376</v>
      </c>
      <c r="B795" s="23">
        <v>47602</v>
      </c>
      <c r="C795" s="23" t="s">
        <v>30</v>
      </c>
      <c r="D795" s="23">
        <v>15.6</v>
      </c>
      <c r="E795" s="23" t="s">
        <v>55</v>
      </c>
      <c r="F795" s="46">
        <v>3250</v>
      </c>
      <c r="G795" s="23"/>
      <c r="H795" s="23"/>
      <c r="I795" s="23"/>
      <c r="J795" s="23">
        <v>0</v>
      </c>
      <c r="K795" s="23"/>
      <c r="L795" s="23"/>
      <c r="M795" s="23"/>
    </row>
    <row r="796" spans="1:13" x14ac:dyDescent="0.25">
      <c r="A796" s="41">
        <v>42376</v>
      </c>
      <c r="B796" s="23">
        <v>47603</v>
      </c>
      <c r="C796" s="23" t="s">
        <v>264</v>
      </c>
      <c r="D796" s="23">
        <v>15</v>
      </c>
      <c r="E796" s="23" t="s">
        <v>55</v>
      </c>
      <c r="F796" s="46">
        <v>3250</v>
      </c>
      <c r="G796" s="23"/>
      <c r="H796" s="23"/>
      <c r="I796" s="23"/>
      <c r="J796" s="23">
        <v>0</v>
      </c>
      <c r="K796" s="23"/>
      <c r="L796" s="23"/>
      <c r="M796" s="23"/>
    </row>
    <row r="797" spans="1:13" x14ac:dyDescent="0.25">
      <c r="A797" s="41">
        <v>42376</v>
      </c>
      <c r="B797" s="23">
        <v>47604</v>
      </c>
      <c r="C797" s="23" t="s">
        <v>28</v>
      </c>
      <c r="D797" s="23">
        <v>13.3</v>
      </c>
      <c r="E797" s="23" t="s">
        <v>55</v>
      </c>
      <c r="F797" s="46">
        <v>3250</v>
      </c>
      <c r="G797" s="23"/>
      <c r="H797" s="23"/>
      <c r="I797" s="23"/>
      <c r="J797" s="23">
        <v>0</v>
      </c>
      <c r="K797" s="23"/>
      <c r="L797" s="23"/>
      <c r="M797" s="23"/>
    </row>
    <row r="798" spans="1:13" x14ac:dyDescent="0.25">
      <c r="A798" s="41">
        <v>42376</v>
      </c>
      <c r="B798" s="23">
        <v>47605</v>
      </c>
      <c r="C798" s="23" t="s">
        <v>57</v>
      </c>
      <c r="D798" s="23">
        <v>14.9</v>
      </c>
      <c r="E798" s="23" t="s">
        <v>55</v>
      </c>
      <c r="F798" s="46">
        <v>3250</v>
      </c>
      <c r="G798" s="23"/>
      <c r="H798" s="23"/>
      <c r="I798" s="23"/>
      <c r="J798" s="23">
        <v>0</v>
      </c>
      <c r="K798" s="23"/>
      <c r="L798" s="23"/>
      <c r="M798" s="23"/>
    </row>
    <row r="799" spans="1:13" x14ac:dyDescent="0.25">
      <c r="A799" s="41">
        <v>42376</v>
      </c>
      <c r="B799" s="23">
        <v>47606</v>
      </c>
      <c r="C799" s="23" t="s">
        <v>27</v>
      </c>
      <c r="D799" s="23">
        <v>14.9</v>
      </c>
      <c r="E799" s="23" t="s">
        <v>55</v>
      </c>
      <c r="F799" s="46">
        <v>3250</v>
      </c>
      <c r="G799" s="23"/>
      <c r="H799" s="23"/>
      <c r="I799" s="23"/>
      <c r="J799" s="23">
        <v>0</v>
      </c>
      <c r="K799" s="23"/>
      <c r="L799" s="23"/>
      <c r="M799" s="23"/>
    </row>
    <row r="800" spans="1:13" x14ac:dyDescent="0.25">
      <c r="A800" s="41">
        <v>42376</v>
      </c>
      <c r="B800" s="23">
        <v>47607</v>
      </c>
      <c r="C800" s="23" t="s">
        <v>30</v>
      </c>
      <c r="D800" s="23">
        <v>15.6</v>
      </c>
      <c r="E800" s="23" t="s">
        <v>55</v>
      </c>
      <c r="F800" s="46">
        <v>3250</v>
      </c>
      <c r="G800" s="23"/>
      <c r="H800" s="23"/>
      <c r="I800" s="23"/>
      <c r="J800" s="23">
        <v>0</v>
      </c>
      <c r="K800" s="23"/>
      <c r="L800" s="23"/>
      <c r="M800" s="23"/>
    </row>
    <row r="801" spans="1:13" x14ac:dyDescent="0.25">
      <c r="A801" s="41">
        <v>42376</v>
      </c>
      <c r="B801" s="23">
        <v>47608</v>
      </c>
      <c r="C801" s="23" t="s">
        <v>57</v>
      </c>
      <c r="D801" s="23">
        <v>14.9</v>
      </c>
      <c r="E801" s="23" t="s">
        <v>55</v>
      </c>
      <c r="F801" s="46">
        <v>3250</v>
      </c>
      <c r="G801" s="23"/>
      <c r="H801" s="23"/>
      <c r="I801" s="23"/>
      <c r="J801" s="23">
        <v>0</v>
      </c>
      <c r="K801" s="23"/>
      <c r="L801" s="23"/>
      <c r="M801" s="23"/>
    </row>
    <row r="802" spans="1:13" x14ac:dyDescent="0.25">
      <c r="A802" s="41">
        <v>42376</v>
      </c>
      <c r="B802" s="23">
        <v>47609</v>
      </c>
      <c r="C802" s="23" t="s">
        <v>264</v>
      </c>
      <c r="D802" s="23">
        <v>15</v>
      </c>
      <c r="E802" s="23" t="s">
        <v>55</v>
      </c>
      <c r="F802" s="46">
        <v>3250</v>
      </c>
      <c r="G802" s="23"/>
      <c r="H802" s="23"/>
      <c r="I802" s="23"/>
      <c r="J802" s="23">
        <v>0</v>
      </c>
      <c r="K802" s="23"/>
      <c r="L802" s="23"/>
      <c r="M802" s="23"/>
    </row>
    <row r="803" spans="1:13" x14ac:dyDescent="0.25">
      <c r="A803" s="41">
        <v>42376</v>
      </c>
      <c r="B803" s="23">
        <v>47610</v>
      </c>
      <c r="C803" s="23" t="s">
        <v>27</v>
      </c>
      <c r="D803" s="23">
        <v>14.9</v>
      </c>
      <c r="E803" s="23" t="s">
        <v>55</v>
      </c>
      <c r="F803" s="46">
        <v>3250</v>
      </c>
      <c r="G803" s="23"/>
      <c r="H803" s="23"/>
      <c r="I803" s="23"/>
      <c r="J803" s="23">
        <v>0</v>
      </c>
      <c r="K803" s="23"/>
      <c r="L803" s="23"/>
      <c r="M803" s="23"/>
    </row>
    <row r="804" spans="1:13" x14ac:dyDescent="0.25">
      <c r="A804" s="41">
        <v>42376</v>
      </c>
      <c r="B804" s="23">
        <v>47611</v>
      </c>
      <c r="C804" s="23" t="s">
        <v>28</v>
      </c>
      <c r="D804" s="23">
        <v>13.3</v>
      </c>
      <c r="E804" s="23" t="s">
        <v>55</v>
      </c>
      <c r="F804" s="46">
        <v>3250</v>
      </c>
      <c r="G804" s="23"/>
      <c r="H804" s="23"/>
      <c r="I804" s="23"/>
      <c r="J804" s="23">
        <v>0</v>
      </c>
      <c r="K804" s="23"/>
      <c r="L804" s="23"/>
      <c r="M804" s="23"/>
    </row>
    <row r="805" spans="1:13" x14ac:dyDescent="0.25">
      <c r="A805" s="41">
        <v>42376</v>
      </c>
      <c r="B805" s="23">
        <v>47612</v>
      </c>
      <c r="C805" s="23" t="s">
        <v>30</v>
      </c>
      <c r="D805" s="23">
        <v>15.6</v>
      </c>
      <c r="E805" s="23" t="s">
        <v>55</v>
      </c>
      <c r="F805" s="46">
        <v>3250</v>
      </c>
      <c r="G805" s="23"/>
      <c r="H805" s="23"/>
      <c r="I805" s="23"/>
      <c r="J805" s="23">
        <v>0</v>
      </c>
      <c r="K805" s="23"/>
      <c r="L805" s="23"/>
      <c r="M805" s="23"/>
    </row>
    <row r="806" spans="1:13" x14ac:dyDescent="0.25">
      <c r="A806" s="41">
        <v>42376</v>
      </c>
      <c r="B806" s="23">
        <v>47613</v>
      </c>
      <c r="C806" s="23" t="s">
        <v>57</v>
      </c>
      <c r="D806" s="23">
        <v>14.9</v>
      </c>
      <c r="E806" s="23" t="s">
        <v>55</v>
      </c>
      <c r="F806" s="46">
        <v>3250</v>
      </c>
      <c r="G806" s="23"/>
      <c r="H806" s="23"/>
      <c r="I806" s="23"/>
      <c r="J806" s="23">
        <v>0</v>
      </c>
      <c r="K806" s="23"/>
      <c r="L806" s="23"/>
      <c r="M806" s="23"/>
    </row>
    <row r="807" spans="1:13" x14ac:dyDescent="0.25">
      <c r="A807" s="41">
        <v>42376</v>
      </c>
      <c r="B807" s="23">
        <v>47614</v>
      </c>
      <c r="C807" s="23" t="s">
        <v>28</v>
      </c>
      <c r="D807" s="23">
        <v>13.3</v>
      </c>
      <c r="E807" s="23" t="s">
        <v>55</v>
      </c>
      <c r="F807" s="46">
        <v>3250</v>
      </c>
      <c r="G807" s="23"/>
      <c r="H807" s="23"/>
      <c r="I807" s="23"/>
      <c r="J807" s="23">
        <v>0</v>
      </c>
      <c r="K807" s="23"/>
      <c r="L807" s="23"/>
      <c r="M807" s="23"/>
    </row>
    <row r="808" spans="1:13" x14ac:dyDescent="0.25">
      <c r="A808" s="41">
        <v>42376</v>
      </c>
      <c r="B808" s="23">
        <v>47615</v>
      </c>
      <c r="C808" s="23" t="s">
        <v>264</v>
      </c>
      <c r="D808" s="23">
        <v>15</v>
      </c>
      <c r="E808" s="23" t="s">
        <v>55</v>
      </c>
      <c r="F808" s="46">
        <v>3250</v>
      </c>
      <c r="G808" s="23"/>
      <c r="H808" s="23"/>
      <c r="I808" s="23"/>
      <c r="J808" s="23">
        <v>0</v>
      </c>
      <c r="K808" s="23"/>
      <c r="L808" s="23"/>
      <c r="M808" s="23"/>
    </row>
    <row r="809" spans="1:13" x14ac:dyDescent="0.25">
      <c r="A809" s="41">
        <v>42376</v>
      </c>
      <c r="B809" s="23">
        <v>47616</v>
      </c>
      <c r="C809" s="23" t="s">
        <v>27</v>
      </c>
      <c r="D809" s="23">
        <v>14.9</v>
      </c>
      <c r="E809" s="23" t="s">
        <v>55</v>
      </c>
      <c r="F809" s="46">
        <v>3250</v>
      </c>
      <c r="G809" s="23"/>
      <c r="H809" s="23"/>
      <c r="I809" s="23"/>
      <c r="J809" s="23">
        <v>0</v>
      </c>
      <c r="K809" s="23"/>
      <c r="L809" s="23"/>
      <c r="M809" s="23"/>
    </row>
    <row r="810" spans="1:13" x14ac:dyDescent="0.25">
      <c r="A810" s="41">
        <v>42376</v>
      </c>
      <c r="B810" s="23">
        <v>47617</v>
      </c>
      <c r="C810" s="23" t="s">
        <v>30</v>
      </c>
      <c r="D810" s="23">
        <v>15.6</v>
      </c>
      <c r="E810" s="23" t="s">
        <v>55</v>
      </c>
      <c r="F810" s="46">
        <v>3250</v>
      </c>
      <c r="G810" s="23"/>
      <c r="H810" s="23"/>
      <c r="I810" s="23"/>
      <c r="J810" s="23">
        <v>0</v>
      </c>
      <c r="K810" s="23"/>
      <c r="L810" s="23"/>
      <c r="M810" s="23"/>
    </row>
    <row r="811" spans="1:13" x14ac:dyDescent="0.25">
      <c r="A811" s="41">
        <v>42376</v>
      </c>
      <c r="B811" s="23">
        <v>47618</v>
      </c>
      <c r="C811" s="23" t="s">
        <v>57</v>
      </c>
      <c r="D811" s="23">
        <v>14.9</v>
      </c>
      <c r="E811" s="23" t="s">
        <v>55</v>
      </c>
      <c r="F811" s="46">
        <v>3250</v>
      </c>
      <c r="G811" s="23"/>
      <c r="H811" s="23"/>
      <c r="I811" s="23"/>
      <c r="J811" s="23">
        <v>0</v>
      </c>
      <c r="K811" s="23"/>
      <c r="L811" s="23"/>
      <c r="M811" s="23"/>
    </row>
    <row r="812" spans="1:13" x14ac:dyDescent="0.25">
      <c r="A812" s="41">
        <v>42376</v>
      </c>
      <c r="B812" s="23">
        <v>47619</v>
      </c>
      <c r="C812" s="23" t="s">
        <v>265</v>
      </c>
      <c r="D812" s="23">
        <v>15</v>
      </c>
      <c r="E812" s="23" t="s">
        <v>55</v>
      </c>
      <c r="F812" s="46">
        <v>3250</v>
      </c>
      <c r="G812" s="23"/>
      <c r="H812" s="23"/>
      <c r="I812" s="23"/>
      <c r="J812" s="23">
        <v>0</v>
      </c>
      <c r="K812" s="23"/>
      <c r="L812" s="23"/>
      <c r="M812" s="23"/>
    </row>
    <row r="813" spans="1:13" x14ac:dyDescent="0.25">
      <c r="A813" s="41">
        <v>42376</v>
      </c>
      <c r="B813" s="23">
        <v>47620</v>
      </c>
      <c r="C813" s="23" t="s">
        <v>28</v>
      </c>
      <c r="D813" s="23">
        <v>13.3</v>
      </c>
      <c r="E813" s="23" t="s">
        <v>55</v>
      </c>
      <c r="F813" s="46">
        <v>3250</v>
      </c>
      <c r="G813" s="23"/>
      <c r="H813" s="23"/>
      <c r="I813" s="23"/>
      <c r="J813" s="23">
        <v>0</v>
      </c>
      <c r="K813" s="23"/>
      <c r="L813" s="23"/>
      <c r="M813" s="23"/>
    </row>
    <row r="814" spans="1:13" x14ac:dyDescent="0.25">
      <c r="A814" s="41">
        <v>42376</v>
      </c>
      <c r="B814" s="23">
        <v>47621</v>
      </c>
      <c r="C814" s="130" t="s">
        <v>27</v>
      </c>
      <c r="D814" s="23">
        <v>14.9</v>
      </c>
      <c r="E814" s="23" t="s">
        <v>55</v>
      </c>
      <c r="F814" s="46">
        <v>3250</v>
      </c>
      <c r="G814" s="23"/>
      <c r="H814" s="23"/>
      <c r="I814" s="23"/>
      <c r="J814" s="23">
        <v>0</v>
      </c>
      <c r="K814" s="23"/>
      <c r="L814" s="23"/>
      <c r="M814" s="23"/>
    </row>
    <row r="815" spans="1:13" x14ac:dyDescent="0.25">
      <c r="A815" s="41">
        <v>42376</v>
      </c>
      <c r="B815" s="23">
        <v>47622</v>
      </c>
      <c r="C815" s="23" t="s">
        <v>30</v>
      </c>
      <c r="D815" s="23">
        <v>15.6</v>
      </c>
      <c r="E815" s="23" t="s">
        <v>55</v>
      </c>
      <c r="F815" s="46">
        <v>3250</v>
      </c>
      <c r="G815" s="23"/>
      <c r="H815" s="23"/>
      <c r="I815" s="23"/>
      <c r="J815" s="23">
        <v>0</v>
      </c>
      <c r="K815" s="23"/>
      <c r="L815" s="23"/>
      <c r="M815" s="23"/>
    </row>
    <row r="816" spans="1:13" x14ac:dyDescent="0.25">
      <c r="A816" s="41">
        <v>42376</v>
      </c>
      <c r="B816" s="23">
        <v>47623</v>
      </c>
      <c r="C816" s="23" t="s">
        <v>57</v>
      </c>
      <c r="D816" s="23">
        <v>14.9</v>
      </c>
      <c r="E816" s="23" t="s">
        <v>55</v>
      </c>
      <c r="F816" s="46">
        <v>3250</v>
      </c>
      <c r="G816" s="23"/>
      <c r="H816" s="23"/>
      <c r="I816" s="23"/>
      <c r="J816" s="23">
        <v>0</v>
      </c>
      <c r="K816" s="23"/>
      <c r="L816" s="23"/>
      <c r="M816" s="23"/>
    </row>
    <row r="817" spans="1:13" x14ac:dyDescent="0.25">
      <c r="A817" s="41">
        <v>42376</v>
      </c>
      <c r="B817" s="23">
        <v>47624</v>
      </c>
      <c r="C817" s="23" t="s">
        <v>264</v>
      </c>
      <c r="D817" s="23">
        <v>15</v>
      </c>
      <c r="E817" s="23" t="s">
        <v>55</v>
      </c>
      <c r="F817" s="46">
        <v>3250</v>
      </c>
      <c r="G817" s="23"/>
      <c r="H817" s="23"/>
      <c r="I817" s="23"/>
      <c r="J817" s="23">
        <v>0</v>
      </c>
      <c r="K817" s="23"/>
      <c r="L817" s="23"/>
      <c r="M817" s="23"/>
    </row>
    <row r="818" spans="1:13" x14ac:dyDescent="0.25">
      <c r="A818" s="41">
        <v>42376</v>
      </c>
      <c r="B818" s="23">
        <v>47625</v>
      </c>
      <c r="C818" s="23" t="s">
        <v>265</v>
      </c>
      <c r="D818" s="23">
        <v>15</v>
      </c>
      <c r="E818" s="23" t="s">
        <v>55</v>
      </c>
      <c r="F818" s="46">
        <v>3250</v>
      </c>
      <c r="G818" s="23"/>
      <c r="H818" s="23"/>
      <c r="I818" s="23"/>
      <c r="J818" s="23">
        <v>0</v>
      </c>
      <c r="K818" s="23"/>
      <c r="L818" s="23"/>
      <c r="M818" s="23"/>
    </row>
    <row r="819" spans="1:13" x14ac:dyDescent="0.25">
      <c r="A819" s="41">
        <v>42376</v>
      </c>
      <c r="B819" s="23">
        <v>47626</v>
      </c>
      <c r="C819" s="23" t="s">
        <v>28</v>
      </c>
      <c r="D819" s="23">
        <v>13.3</v>
      </c>
      <c r="E819" s="23" t="s">
        <v>55</v>
      </c>
      <c r="F819" s="46">
        <v>3250</v>
      </c>
      <c r="G819" s="23"/>
      <c r="H819" s="23"/>
      <c r="I819" s="23"/>
      <c r="J819" s="23">
        <v>0</v>
      </c>
      <c r="K819" s="23"/>
      <c r="L819" s="23"/>
      <c r="M819" s="23"/>
    </row>
    <row r="820" spans="1:13" x14ac:dyDescent="0.25">
      <c r="A820" s="41">
        <v>42376</v>
      </c>
      <c r="B820" s="23">
        <v>47627</v>
      </c>
      <c r="C820" s="23" t="s">
        <v>27</v>
      </c>
      <c r="D820" s="23">
        <v>14.9</v>
      </c>
      <c r="E820" s="23" t="s">
        <v>55</v>
      </c>
      <c r="F820" s="46">
        <v>3250</v>
      </c>
      <c r="G820" s="23"/>
      <c r="H820" s="23"/>
      <c r="I820" s="23"/>
      <c r="J820" s="23">
        <v>0</v>
      </c>
      <c r="K820" s="23"/>
      <c r="L820" s="23"/>
      <c r="M820" s="23"/>
    </row>
    <row r="821" spans="1:13" x14ac:dyDescent="0.25">
      <c r="A821" s="41">
        <v>42376</v>
      </c>
      <c r="B821" s="23">
        <v>47628</v>
      </c>
      <c r="C821" s="23" t="s">
        <v>30</v>
      </c>
      <c r="D821" s="23">
        <v>15.6</v>
      </c>
      <c r="E821" s="23" t="s">
        <v>55</v>
      </c>
      <c r="F821" s="46">
        <v>3250</v>
      </c>
      <c r="G821" s="23"/>
      <c r="H821" s="23"/>
      <c r="I821" s="23"/>
      <c r="J821" s="23">
        <v>0</v>
      </c>
      <c r="K821" s="23"/>
      <c r="L821" s="23"/>
      <c r="M821" s="23"/>
    </row>
    <row r="822" spans="1:13" x14ac:dyDescent="0.25">
      <c r="A822" s="41">
        <v>42376</v>
      </c>
      <c r="B822" s="23">
        <v>47629</v>
      </c>
      <c r="C822" s="23" t="s">
        <v>30</v>
      </c>
      <c r="D822" s="23">
        <v>15.6</v>
      </c>
      <c r="E822" s="23" t="s">
        <v>55</v>
      </c>
      <c r="F822" s="46">
        <v>3250</v>
      </c>
      <c r="G822" s="23"/>
      <c r="H822" s="23"/>
      <c r="I822" s="23"/>
      <c r="J822" s="23">
        <v>0</v>
      </c>
      <c r="K822" s="23"/>
      <c r="L822" s="23"/>
      <c r="M822" s="23"/>
    </row>
    <row r="823" spans="1:13" x14ac:dyDescent="0.25">
      <c r="A823" s="41">
        <v>42376</v>
      </c>
      <c r="B823" s="23">
        <v>47630</v>
      </c>
      <c r="C823" s="23" t="s">
        <v>57</v>
      </c>
      <c r="D823" s="23">
        <v>14.9</v>
      </c>
      <c r="E823" s="23" t="s">
        <v>55</v>
      </c>
      <c r="F823" s="46">
        <v>3250</v>
      </c>
      <c r="G823" s="23"/>
      <c r="H823" s="23"/>
      <c r="I823" s="23"/>
      <c r="J823" s="23">
        <v>0</v>
      </c>
      <c r="K823" s="23"/>
      <c r="L823" s="23"/>
      <c r="M823" s="23"/>
    </row>
    <row r="824" spans="1:13" x14ac:dyDescent="0.25">
      <c r="A824" s="41">
        <v>42376</v>
      </c>
      <c r="B824" s="23">
        <v>47631</v>
      </c>
      <c r="C824" s="23" t="s">
        <v>28</v>
      </c>
      <c r="D824" s="23">
        <v>13.3</v>
      </c>
      <c r="E824" s="23" t="s">
        <v>55</v>
      </c>
      <c r="F824" s="46">
        <v>3250</v>
      </c>
      <c r="G824" s="23"/>
      <c r="H824" s="23"/>
      <c r="I824" s="23"/>
      <c r="J824" s="23">
        <v>0</v>
      </c>
      <c r="K824" s="23"/>
      <c r="L824" s="23"/>
      <c r="M824" s="23"/>
    </row>
    <row r="825" spans="1:13" x14ac:dyDescent="0.25">
      <c r="A825" s="41">
        <v>42376</v>
      </c>
      <c r="B825" s="23">
        <v>47632</v>
      </c>
      <c r="C825" s="23" t="s">
        <v>57</v>
      </c>
      <c r="D825" s="23">
        <v>14.9</v>
      </c>
      <c r="E825" s="23" t="s">
        <v>55</v>
      </c>
      <c r="F825" s="46">
        <v>3250</v>
      </c>
      <c r="G825" s="23"/>
      <c r="H825" s="23"/>
      <c r="I825" s="23"/>
      <c r="J825" s="23">
        <v>0</v>
      </c>
      <c r="K825" s="23"/>
      <c r="L825" s="23"/>
      <c r="M825" s="23"/>
    </row>
    <row r="826" spans="1:13" x14ac:dyDescent="0.25">
      <c r="A826" s="41">
        <v>42376</v>
      </c>
      <c r="B826" s="23">
        <v>47633</v>
      </c>
      <c r="C826" s="23" t="s">
        <v>28</v>
      </c>
      <c r="D826" s="23">
        <v>13.3</v>
      </c>
      <c r="E826" s="23" t="s">
        <v>55</v>
      </c>
      <c r="F826" s="46">
        <v>3250</v>
      </c>
      <c r="G826" s="23"/>
      <c r="H826" s="23"/>
      <c r="I826" s="23"/>
      <c r="J826" s="23">
        <v>0</v>
      </c>
      <c r="K826" s="23"/>
      <c r="L826" s="23"/>
      <c r="M826" s="23"/>
    </row>
    <row r="827" spans="1:13" x14ac:dyDescent="0.25">
      <c r="A827" s="41">
        <v>42376</v>
      </c>
      <c r="B827" s="23">
        <v>47634</v>
      </c>
      <c r="C827" s="23" t="s">
        <v>27</v>
      </c>
      <c r="D827" s="23">
        <v>14.9</v>
      </c>
      <c r="E827" s="23" t="s">
        <v>55</v>
      </c>
      <c r="F827" s="46">
        <v>3250</v>
      </c>
      <c r="G827" s="23"/>
      <c r="H827" s="23"/>
      <c r="I827" s="23"/>
      <c r="J827" s="23">
        <v>0</v>
      </c>
      <c r="K827" s="23"/>
      <c r="L827" s="23"/>
      <c r="M827" s="23"/>
    </row>
    <row r="828" spans="1:13" x14ac:dyDescent="0.25">
      <c r="A828" s="41">
        <v>42376</v>
      </c>
      <c r="B828" s="23">
        <v>47635</v>
      </c>
      <c r="C828" s="23" t="s">
        <v>30</v>
      </c>
      <c r="D828" s="23">
        <v>15.6</v>
      </c>
      <c r="E828" s="23" t="s">
        <v>55</v>
      </c>
      <c r="F828" s="46">
        <v>3250</v>
      </c>
      <c r="G828" s="23"/>
      <c r="H828" s="23"/>
      <c r="I828" s="23"/>
      <c r="J828" s="23">
        <v>0</v>
      </c>
      <c r="K828" s="23"/>
      <c r="L828" s="23"/>
      <c r="M828" s="23"/>
    </row>
    <row r="829" spans="1:13" x14ac:dyDescent="0.25">
      <c r="A829" s="41">
        <v>42376</v>
      </c>
      <c r="B829" s="23">
        <v>47636</v>
      </c>
      <c r="C829" s="23" t="s">
        <v>57</v>
      </c>
      <c r="D829" s="23">
        <v>14.9</v>
      </c>
      <c r="E829" s="23" t="s">
        <v>55</v>
      </c>
      <c r="F829" s="46">
        <v>3250</v>
      </c>
      <c r="G829" s="23"/>
      <c r="H829" s="23"/>
      <c r="I829" s="23"/>
      <c r="J829" s="23">
        <v>0</v>
      </c>
      <c r="K829" s="23"/>
      <c r="L829" s="23"/>
      <c r="M829" s="23"/>
    </row>
    <row r="830" spans="1:13" x14ac:dyDescent="0.25">
      <c r="A830" s="41">
        <v>42376</v>
      </c>
      <c r="B830" s="23">
        <v>47637</v>
      </c>
      <c r="C830" s="23" t="s">
        <v>27</v>
      </c>
      <c r="D830" s="23">
        <v>14.9</v>
      </c>
      <c r="E830" s="23" t="s">
        <v>55</v>
      </c>
      <c r="F830" s="46">
        <v>3250</v>
      </c>
      <c r="G830" s="23"/>
      <c r="H830" s="23"/>
      <c r="I830" s="23"/>
      <c r="J830" s="23">
        <v>0</v>
      </c>
      <c r="K830" s="23"/>
      <c r="L830" s="23"/>
      <c r="M830" s="23"/>
    </row>
    <row r="831" spans="1:13" x14ac:dyDescent="0.25">
      <c r="A831" s="41">
        <v>42376</v>
      </c>
      <c r="B831" s="23">
        <v>47638</v>
      </c>
      <c r="C831" s="23" t="s">
        <v>30</v>
      </c>
      <c r="D831" s="23">
        <v>15.6</v>
      </c>
      <c r="E831" s="23" t="s">
        <v>55</v>
      </c>
      <c r="F831" s="46">
        <v>3250</v>
      </c>
      <c r="G831" s="23"/>
      <c r="H831" s="23"/>
      <c r="I831" s="23"/>
      <c r="J831" s="23">
        <v>0</v>
      </c>
      <c r="K831" s="23"/>
      <c r="L831" s="23"/>
      <c r="M831" s="23"/>
    </row>
    <row r="832" spans="1:13" x14ac:dyDescent="0.25">
      <c r="A832" s="41">
        <v>42376</v>
      </c>
      <c r="B832" s="23">
        <v>47639</v>
      </c>
      <c r="C832" s="23" t="s">
        <v>28</v>
      </c>
      <c r="D832" s="23">
        <v>13.3</v>
      </c>
      <c r="E832" s="23" t="s">
        <v>55</v>
      </c>
      <c r="F832" s="46">
        <v>3250</v>
      </c>
      <c r="G832" s="23"/>
      <c r="H832" s="23"/>
      <c r="I832" s="23"/>
      <c r="J832" s="23">
        <v>0</v>
      </c>
      <c r="K832" s="23"/>
      <c r="L832" s="23"/>
      <c r="M832" s="23"/>
    </row>
    <row r="833" spans="1:13" x14ac:dyDescent="0.25">
      <c r="A833" s="41">
        <v>42376</v>
      </c>
      <c r="B833" s="23">
        <v>47640</v>
      </c>
      <c r="C833" s="23" t="s">
        <v>57</v>
      </c>
      <c r="D833" s="23">
        <v>14.9</v>
      </c>
      <c r="E833" s="23" t="s">
        <v>55</v>
      </c>
      <c r="F833" s="46">
        <v>3250</v>
      </c>
      <c r="G833" s="23"/>
      <c r="H833" s="23"/>
      <c r="I833" s="23"/>
      <c r="J833" s="23">
        <v>0</v>
      </c>
      <c r="K833" s="23"/>
      <c r="L833" s="23"/>
      <c r="M833" s="23"/>
    </row>
    <row r="834" spans="1:13" x14ac:dyDescent="0.25">
      <c r="A834" s="41">
        <v>42376</v>
      </c>
      <c r="B834" s="23">
        <v>47641</v>
      </c>
      <c r="C834" s="23" t="s">
        <v>30</v>
      </c>
      <c r="D834" s="23">
        <v>15.6</v>
      </c>
      <c r="E834" s="23" t="s">
        <v>55</v>
      </c>
      <c r="F834" s="46">
        <v>3250</v>
      </c>
      <c r="G834" s="23"/>
      <c r="H834" s="23"/>
      <c r="I834" s="23"/>
      <c r="J834" s="23">
        <v>0</v>
      </c>
      <c r="K834" s="23"/>
      <c r="L834" s="23"/>
      <c r="M834" s="23"/>
    </row>
    <row r="835" spans="1:13" x14ac:dyDescent="0.25">
      <c r="A835" s="41">
        <v>42376</v>
      </c>
      <c r="B835" s="23">
        <v>47642</v>
      </c>
      <c r="C835" s="23" t="s">
        <v>57</v>
      </c>
      <c r="D835" s="23">
        <v>14.9</v>
      </c>
      <c r="E835" s="23" t="s">
        <v>55</v>
      </c>
      <c r="F835" s="46">
        <v>3250</v>
      </c>
      <c r="G835" s="23"/>
      <c r="H835" s="23"/>
      <c r="I835" s="23"/>
      <c r="J835" s="23">
        <v>0</v>
      </c>
      <c r="K835" s="23"/>
      <c r="L835" s="23"/>
      <c r="M835" s="23"/>
    </row>
    <row r="836" spans="1:13" x14ac:dyDescent="0.25">
      <c r="A836" s="31">
        <v>42376</v>
      </c>
      <c r="B836" s="23">
        <v>47643</v>
      </c>
      <c r="C836" s="23" t="s">
        <v>30</v>
      </c>
      <c r="D836" s="23">
        <v>15.6</v>
      </c>
      <c r="E836" s="23" t="s">
        <v>55</v>
      </c>
      <c r="F836" s="46">
        <v>3250</v>
      </c>
      <c r="G836" s="23"/>
      <c r="H836" s="23"/>
      <c r="I836" s="23"/>
      <c r="J836" s="23">
        <v>0</v>
      </c>
      <c r="K836" s="23"/>
      <c r="L836" s="23"/>
      <c r="M836" s="23"/>
    </row>
    <row r="837" spans="1:13" x14ac:dyDescent="0.25">
      <c r="A837" s="41">
        <v>42376</v>
      </c>
      <c r="B837" s="32">
        <v>47644</v>
      </c>
      <c r="C837" s="32" t="s">
        <v>27</v>
      </c>
      <c r="D837" s="32">
        <v>14.9</v>
      </c>
      <c r="E837" s="23" t="s">
        <v>55</v>
      </c>
      <c r="F837" s="47">
        <v>3250</v>
      </c>
      <c r="G837" s="32"/>
      <c r="H837" s="32"/>
      <c r="I837" s="32"/>
      <c r="J837" s="32">
        <v>0</v>
      </c>
      <c r="K837" s="32"/>
      <c r="L837" s="32"/>
      <c r="M837" s="32"/>
    </row>
    <row r="838" spans="1:13" ht="15.75" thickBot="1" x14ac:dyDescent="0.3">
      <c r="A838" s="43">
        <v>42376</v>
      </c>
      <c r="B838" s="42">
        <v>47645</v>
      </c>
      <c r="C838" s="42" t="s">
        <v>28</v>
      </c>
      <c r="D838" s="42">
        <v>13.3</v>
      </c>
      <c r="E838" s="23" t="s">
        <v>55</v>
      </c>
      <c r="F838" s="48">
        <v>3250</v>
      </c>
      <c r="G838" s="42"/>
      <c r="H838" s="42"/>
      <c r="I838" s="42"/>
      <c r="J838" s="42">
        <v>0</v>
      </c>
      <c r="K838" s="42"/>
      <c r="L838" s="42"/>
      <c r="M838" s="42"/>
    </row>
    <row r="839" spans="1:13" x14ac:dyDescent="0.25">
      <c r="A839" s="41">
        <v>42377</v>
      </c>
      <c r="B839" s="32">
        <v>47646</v>
      </c>
      <c r="C839" s="32" t="s">
        <v>27</v>
      </c>
      <c r="D839" s="32">
        <v>14.9</v>
      </c>
      <c r="E839" s="23" t="s">
        <v>55</v>
      </c>
      <c r="F839" s="47">
        <v>3250</v>
      </c>
      <c r="G839" s="32"/>
      <c r="H839" s="32"/>
      <c r="I839" s="32"/>
      <c r="J839" s="32">
        <v>0</v>
      </c>
      <c r="K839" s="32"/>
      <c r="L839" s="32"/>
      <c r="M839" s="32"/>
    </row>
    <row r="840" spans="1:13" x14ac:dyDescent="0.25">
      <c r="A840" s="41">
        <v>42377</v>
      </c>
      <c r="B840" s="23">
        <v>47647</v>
      </c>
      <c r="C840" s="23" t="s">
        <v>30</v>
      </c>
      <c r="D840" s="23">
        <v>15.6</v>
      </c>
      <c r="E840" s="23" t="s">
        <v>55</v>
      </c>
      <c r="F840" s="46">
        <v>3250</v>
      </c>
      <c r="G840" s="23"/>
      <c r="H840" s="23"/>
      <c r="I840" s="23"/>
      <c r="J840" s="23">
        <v>0</v>
      </c>
      <c r="K840" s="23"/>
      <c r="L840" s="23"/>
      <c r="M840" s="23"/>
    </row>
    <row r="841" spans="1:13" x14ac:dyDescent="0.25">
      <c r="A841" s="41">
        <v>42377</v>
      </c>
      <c r="B841" s="23">
        <v>47648</v>
      </c>
      <c r="C841" s="23" t="s">
        <v>265</v>
      </c>
      <c r="D841" s="23">
        <v>15</v>
      </c>
      <c r="E841" s="23" t="s">
        <v>55</v>
      </c>
      <c r="F841" s="46">
        <v>3250</v>
      </c>
      <c r="G841" s="23"/>
      <c r="H841" s="23"/>
      <c r="I841" s="23"/>
      <c r="J841" s="23">
        <v>0</v>
      </c>
      <c r="K841" s="23"/>
      <c r="L841" s="23"/>
      <c r="M841" s="23"/>
    </row>
    <row r="842" spans="1:13" x14ac:dyDescent="0.25">
      <c r="A842" s="41">
        <v>42377</v>
      </c>
      <c r="B842" s="23">
        <v>47649</v>
      </c>
      <c r="C842" s="23" t="s">
        <v>28</v>
      </c>
      <c r="D842" s="23">
        <v>13.3</v>
      </c>
      <c r="E842" s="23" t="s">
        <v>55</v>
      </c>
      <c r="F842" s="46">
        <v>3250</v>
      </c>
      <c r="G842" s="23"/>
      <c r="H842" s="23"/>
      <c r="I842" s="23"/>
      <c r="J842" s="23">
        <v>0</v>
      </c>
      <c r="K842" s="23"/>
      <c r="L842" s="23"/>
      <c r="M842" s="23"/>
    </row>
    <row r="843" spans="1:13" x14ac:dyDescent="0.25">
      <c r="A843" s="41">
        <v>42377</v>
      </c>
      <c r="B843" s="23">
        <v>47650</v>
      </c>
      <c r="C843" s="23" t="s">
        <v>264</v>
      </c>
      <c r="D843" s="23">
        <v>15</v>
      </c>
      <c r="E843" s="23" t="s">
        <v>55</v>
      </c>
      <c r="F843" s="46">
        <v>3250</v>
      </c>
      <c r="G843" s="23"/>
      <c r="H843" s="23"/>
      <c r="I843" s="23"/>
      <c r="J843" s="23">
        <v>0</v>
      </c>
      <c r="K843" s="23"/>
      <c r="L843" s="23"/>
      <c r="M843" s="23"/>
    </row>
    <row r="844" spans="1:13" x14ac:dyDescent="0.25">
      <c r="A844" s="41">
        <v>42377</v>
      </c>
      <c r="B844" s="23">
        <v>47651</v>
      </c>
      <c r="C844" s="23" t="s">
        <v>57</v>
      </c>
      <c r="D844" s="23">
        <v>14.9</v>
      </c>
      <c r="E844" s="23" t="s">
        <v>55</v>
      </c>
      <c r="F844" s="46">
        <v>3250</v>
      </c>
      <c r="G844" s="23"/>
      <c r="H844" s="23"/>
      <c r="I844" s="23"/>
      <c r="J844" s="23">
        <v>0</v>
      </c>
      <c r="K844" s="23"/>
      <c r="L844" s="23"/>
      <c r="M844" s="23"/>
    </row>
    <row r="845" spans="1:13" x14ac:dyDescent="0.25">
      <c r="A845" s="41">
        <v>42377</v>
      </c>
      <c r="B845" s="23">
        <v>47652</v>
      </c>
      <c r="C845" s="23" t="s">
        <v>27</v>
      </c>
      <c r="D845" s="23">
        <v>14.9</v>
      </c>
      <c r="E845" s="23" t="s">
        <v>55</v>
      </c>
      <c r="F845" s="46">
        <v>3250</v>
      </c>
      <c r="G845" s="23"/>
      <c r="H845" s="23"/>
      <c r="I845" s="23"/>
      <c r="J845" s="23">
        <v>0</v>
      </c>
      <c r="K845" s="23"/>
      <c r="L845" s="23"/>
      <c r="M845" s="23"/>
    </row>
    <row r="846" spans="1:13" x14ac:dyDescent="0.25">
      <c r="A846" s="41">
        <v>42377</v>
      </c>
      <c r="B846" s="23">
        <v>47653</v>
      </c>
      <c r="C846" s="23" t="s">
        <v>30</v>
      </c>
      <c r="D846" s="23">
        <v>15.6</v>
      </c>
      <c r="E846" s="23" t="s">
        <v>55</v>
      </c>
      <c r="F846" s="46">
        <v>3250</v>
      </c>
      <c r="G846" s="23"/>
      <c r="H846" s="23"/>
      <c r="I846" s="23"/>
      <c r="J846" s="23">
        <v>0</v>
      </c>
      <c r="K846" s="23"/>
      <c r="L846" s="23"/>
      <c r="M846" s="23"/>
    </row>
    <row r="847" spans="1:13" x14ac:dyDescent="0.25">
      <c r="A847" s="41">
        <v>42377</v>
      </c>
      <c r="B847" s="23">
        <v>47654</v>
      </c>
      <c r="C847" s="23" t="s">
        <v>265</v>
      </c>
      <c r="D847" s="23">
        <v>15</v>
      </c>
      <c r="E847" s="23" t="s">
        <v>55</v>
      </c>
      <c r="F847" s="46">
        <v>3250</v>
      </c>
      <c r="G847" s="23"/>
      <c r="H847" s="23"/>
      <c r="I847" s="23"/>
      <c r="J847" s="23">
        <v>0</v>
      </c>
      <c r="K847" s="23"/>
      <c r="L847" s="23"/>
      <c r="M847" s="23"/>
    </row>
    <row r="848" spans="1:13" x14ac:dyDescent="0.25">
      <c r="A848" s="41">
        <v>42377</v>
      </c>
      <c r="B848" s="23">
        <v>47655</v>
      </c>
      <c r="C848" s="23" t="s">
        <v>28</v>
      </c>
      <c r="D848" s="23">
        <v>13.3</v>
      </c>
      <c r="E848" s="23" t="s">
        <v>55</v>
      </c>
      <c r="F848" s="46">
        <v>3250</v>
      </c>
      <c r="G848" s="23"/>
      <c r="H848" s="23"/>
      <c r="I848" s="23"/>
      <c r="J848" s="23">
        <v>0</v>
      </c>
      <c r="K848" s="23"/>
      <c r="L848" s="23"/>
      <c r="M848" s="23"/>
    </row>
    <row r="849" spans="1:13" x14ac:dyDescent="0.25">
      <c r="A849" s="41">
        <v>42377</v>
      </c>
      <c r="B849" s="23">
        <v>47656</v>
      </c>
      <c r="C849" s="23" t="s">
        <v>264</v>
      </c>
      <c r="D849" s="23">
        <v>15</v>
      </c>
      <c r="E849" s="23" t="s">
        <v>55</v>
      </c>
      <c r="F849" s="46">
        <v>3250</v>
      </c>
      <c r="G849" s="23"/>
      <c r="H849" s="23"/>
      <c r="I849" s="23"/>
      <c r="J849" s="23">
        <v>0</v>
      </c>
      <c r="K849" s="23"/>
      <c r="L849" s="23"/>
      <c r="M849" s="23"/>
    </row>
    <row r="850" spans="1:13" x14ac:dyDescent="0.25">
      <c r="A850" s="41">
        <v>42377</v>
      </c>
      <c r="B850" s="23">
        <v>47657</v>
      </c>
      <c r="C850" s="23" t="s">
        <v>57</v>
      </c>
      <c r="D850" s="23">
        <v>14.9</v>
      </c>
      <c r="E850" s="23" t="s">
        <v>55</v>
      </c>
      <c r="F850" s="46">
        <v>3250</v>
      </c>
      <c r="G850" s="23"/>
      <c r="H850" s="23"/>
      <c r="I850" s="23"/>
      <c r="J850" s="23">
        <v>0</v>
      </c>
      <c r="K850" s="23"/>
      <c r="L850" s="23"/>
      <c r="M850" s="23"/>
    </row>
    <row r="851" spans="1:13" x14ac:dyDescent="0.25">
      <c r="A851" s="41">
        <v>42377</v>
      </c>
      <c r="B851" s="23">
        <v>47658</v>
      </c>
      <c r="C851" s="23" t="s">
        <v>27</v>
      </c>
      <c r="D851" s="23">
        <v>14.9</v>
      </c>
      <c r="E851" s="23" t="s">
        <v>55</v>
      </c>
      <c r="F851" s="46">
        <v>3250</v>
      </c>
      <c r="G851" s="23"/>
      <c r="H851" s="23"/>
      <c r="I851" s="23"/>
      <c r="J851" s="23">
        <v>0</v>
      </c>
      <c r="K851" s="23"/>
      <c r="L851" s="23"/>
      <c r="M851" s="23"/>
    </row>
    <row r="852" spans="1:13" x14ac:dyDescent="0.25">
      <c r="A852" s="41">
        <v>42377</v>
      </c>
      <c r="B852" s="23">
        <v>47659</v>
      </c>
      <c r="C852" s="23" t="s">
        <v>30</v>
      </c>
      <c r="D852" s="23">
        <v>15.6</v>
      </c>
      <c r="E852" s="23" t="s">
        <v>55</v>
      </c>
      <c r="F852" s="46">
        <v>3250</v>
      </c>
      <c r="G852" s="23"/>
      <c r="H852" s="23"/>
      <c r="I852" s="23"/>
      <c r="J852" s="23">
        <v>0</v>
      </c>
      <c r="K852" s="23"/>
      <c r="L852" s="23"/>
      <c r="M852" s="23"/>
    </row>
    <row r="853" spans="1:13" x14ac:dyDescent="0.25">
      <c r="A853" s="41">
        <v>42377</v>
      </c>
      <c r="B853" s="23">
        <v>47660</v>
      </c>
      <c r="C853" s="23" t="s">
        <v>265</v>
      </c>
      <c r="D853" s="23">
        <v>15</v>
      </c>
      <c r="E853" s="23" t="s">
        <v>55</v>
      </c>
      <c r="F853" s="46">
        <v>3250</v>
      </c>
      <c r="G853" s="23"/>
      <c r="H853" s="23"/>
      <c r="I853" s="23"/>
      <c r="J853" s="23">
        <v>0</v>
      </c>
      <c r="K853" s="23"/>
      <c r="L853" s="23"/>
      <c r="M853" s="23"/>
    </row>
    <row r="854" spans="1:13" x14ac:dyDescent="0.25">
      <c r="A854" s="41">
        <v>42377</v>
      </c>
      <c r="B854" s="23">
        <v>47661</v>
      </c>
      <c r="C854" s="23" t="s">
        <v>28</v>
      </c>
      <c r="D854" s="23">
        <v>13.3</v>
      </c>
      <c r="E854" s="23" t="s">
        <v>55</v>
      </c>
      <c r="F854" s="46">
        <v>3250</v>
      </c>
      <c r="G854" s="23"/>
      <c r="H854" s="23"/>
      <c r="I854" s="23"/>
      <c r="J854" s="23">
        <v>0</v>
      </c>
      <c r="K854" s="23"/>
      <c r="L854" s="23"/>
      <c r="M854" s="23"/>
    </row>
    <row r="855" spans="1:13" x14ac:dyDescent="0.25">
      <c r="A855" s="41">
        <v>42377</v>
      </c>
      <c r="B855" s="23">
        <v>47662</v>
      </c>
      <c r="C855" s="23" t="s">
        <v>264</v>
      </c>
      <c r="D855" s="23">
        <v>15</v>
      </c>
      <c r="E855" s="23" t="s">
        <v>55</v>
      </c>
      <c r="F855" s="46">
        <v>3250</v>
      </c>
      <c r="G855" s="23"/>
      <c r="H855" s="23"/>
      <c r="I855" s="23"/>
      <c r="J855" s="23">
        <v>0</v>
      </c>
      <c r="K855" s="23"/>
      <c r="L855" s="23"/>
      <c r="M855" s="23"/>
    </row>
    <row r="856" spans="1:13" x14ac:dyDescent="0.25">
      <c r="A856" s="41">
        <v>42377</v>
      </c>
      <c r="B856" s="23">
        <v>47663</v>
      </c>
      <c r="C856" s="23" t="s">
        <v>57</v>
      </c>
      <c r="D856" s="23">
        <v>14.9</v>
      </c>
      <c r="E856" s="23" t="s">
        <v>55</v>
      </c>
      <c r="F856" s="46">
        <v>3250</v>
      </c>
      <c r="G856" s="23"/>
      <c r="H856" s="23"/>
      <c r="I856" s="23"/>
      <c r="J856" s="23">
        <v>0</v>
      </c>
      <c r="K856" s="23"/>
      <c r="L856" s="23"/>
      <c r="M856" s="23"/>
    </row>
    <row r="857" spans="1:13" x14ac:dyDescent="0.25">
      <c r="A857" s="41">
        <v>42377</v>
      </c>
      <c r="B857" s="23">
        <v>47664</v>
      </c>
      <c r="C857" s="23" t="s">
        <v>27</v>
      </c>
      <c r="D857" s="23">
        <v>14.9</v>
      </c>
      <c r="E857" s="23" t="s">
        <v>55</v>
      </c>
      <c r="F857" s="46">
        <v>3250</v>
      </c>
      <c r="G857" s="23"/>
      <c r="H857" s="23"/>
      <c r="I857" s="23"/>
      <c r="J857" s="23">
        <v>0</v>
      </c>
      <c r="K857" s="23"/>
      <c r="L857" s="23"/>
      <c r="M857" s="23"/>
    </row>
    <row r="858" spans="1:13" x14ac:dyDescent="0.25">
      <c r="A858" s="41">
        <v>42377</v>
      </c>
      <c r="B858" s="23">
        <v>47665</v>
      </c>
      <c r="C858" s="23" t="s">
        <v>30</v>
      </c>
      <c r="D858" s="23">
        <v>15.6</v>
      </c>
      <c r="E858" s="23" t="s">
        <v>55</v>
      </c>
      <c r="F858" s="46">
        <v>3250</v>
      </c>
      <c r="G858" s="23"/>
      <c r="H858" s="23"/>
      <c r="I858" s="23"/>
      <c r="J858" s="23">
        <v>0</v>
      </c>
      <c r="K858" s="23"/>
      <c r="L858" s="23"/>
      <c r="M858" s="23"/>
    </row>
    <row r="859" spans="1:13" x14ac:dyDescent="0.25">
      <c r="A859" s="41">
        <v>42377</v>
      </c>
      <c r="B859" s="23">
        <v>47666</v>
      </c>
      <c r="C859" s="23" t="s">
        <v>265</v>
      </c>
      <c r="D859" s="23">
        <v>15</v>
      </c>
      <c r="E859" s="23" t="s">
        <v>55</v>
      </c>
      <c r="F859" s="46">
        <v>3250</v>
      </c>
      <c r="G859" s="23"/>
      <c r="H859" s="23"/>
      <c r="I859" s="23"/>
      <c r="J859" s="23">
        <v>0</v>
      </c>
      <c r="K859" s="23"/>
      <c r="L859" s="23"/>
      <c r="M859" s="23"/>
    </row>
    <row r="860" spans="1:13" x14ac:dyDescent="0.25">
      <c r="A860" s="41">
        <v>42377</v>
      </c>
      <c r="B860" s="23">
        <v>47667</v>
      </c>
      <c r="C860" s="23" t="s">
        <v>28</v>
      </c>
      <c r="D860" s="23">
        <v>13.3</v>
      </c>
      <c r="E860" s="23" t="s">
        <v>55</v>
      </c>
      <c r="F860" s="46">
        <v>3250</v>
      </c>
      <c r="G860" s="23"/>
      <c r="H860" s="23"/>
      <c r="I860" s="23"/>
      <c r="J860" s="23">
        <v>0</v>
      </c>
      <c r="K860" s="23"/>
      <c r="L860" s="23"/>
      <c r="M860" s="23"/>
    </row>
    <row r="861" spans="1:13" x14ac:dyDescent="0.25">
      <c r="A861" s="41">
        <v>42377</v>
      </c>
      <c r="B861" s="23">
        <v>47668</v>
      </c>
      <c r="C861" s="23" t="s">
        <v>57</v>
      </c>
      <c r="D861" s="23">
        <v>14.9</v>
      </c>
      <c r="E861" s="23" t="s">
        <v>55</v>
      </c>
      <c r="F861" s="46">
        <v>3250</v>
      </c>
      <c r="G861" s="23"/>
      <c r="H861" s="23"/>
      <c r="I861" s="23"/>
      <c r="J861" s="23">
        <v>0</v>
      </c>
      <c r="K861" s="23"/>
      <c r="L861" s="23"/>
      <c r="M861" s="23"/>
    </row>
    <row r="862" spans="1:13" x14ac:dyDescent="0.25">
      <c r="A862" s="41">
        <v>42377</v>
      </c>
      <c r="B862" s="23">
        <v>47669</v>
      </c>
      <c r="C862" s="23" t="s">
        <v>264</v>
      </c>
      <c r="D862" s="23">
        <v>15</v>
      </c>
      <c r="E862" s="23" t="s">
        <v>55</v>
      </c>
      <c r="F862" s="46">
        <v>3250</v>
      </c>
      <c r="G862" s="23"/>
      <c r="H862" s="23"/>
      <c r="I862" s="23"/>
      <c r="J862" s="23">
        <v>0</v>
      </c>
      <c r="K862" s="23"/>
      <c r="L862" s="23"/>
      <c r="M862" s="23"/>
    </row>
    <row r="863" spans="1:13" x14ac:dyDescent="0.25">
      <c r="A863" s="41">
        <v>42377</v>
      </c>
      <c r="B863" s="23">
        <v>47670</v>
      </c>
      <c r="C863" s="23" t="s">
        <v>27</v>
      </c>
      <c r="D863" s="23">
        <v>14.9</v>
      </c>
      <c r="E863" s="23" t="s">
        <v>55</v>
      </c>
      <c r="F863" s="46">
        <v>3250</v>
      </c>
      <c r="G863" s="23"/>
      <c r="H863" s="23"/>
      <c r="I863" s="23"/>
      <c r="J863" s="23">
        <v>0</v>
      </c>
      <c r="K863" s="23"/>
      <c r="L863" s="23"/>
      <c r="M863" s="23"/>
    </row>
    <row r="864" spans="1:13" x14ac:dyDescent="0.25">
      <c r="A864" s="41">
        <v>42377</v>
      </c>
      <c r="B864" s="23">
        <v>47671</v>
      </c>
      <c r="C864" s="23" t="s">
        <v>30</v>
      </c>
      <c r="D864" s="23">
        <v>15.6</v>
      </c>
      <c r="E864" s="23" t="s">
        <v>55</v>
      </c>
      <c r="F864" s="46">
        <v>3250</v>
      </c>
      <c r="G864" s="23"/>
      <c r="H864" s="23"/>
      <c r="I864" s="23"/>
      <c r="J864" s="23">
        <v>0</v>
      </c>
      <c r="K864" s="23"/>
      <c r="L864" s="23"/>
      <c r="M864" s="23"/>
    </row>
    <row r="865" spans="1:13" x14ac:dyDescent="0.25">
      <c r="A865" s="41">
        <v>42377</v>
      </c>
      <c r="B865" s="23">
        <v>47672</v>
      </c>
      <c r="C865" s="23" t="s">
        <v>265</v>
      </c>
      <c r="D865" s="23">
        <v>15</v>
      </c>
      <c r="E865" s="23" t="s">
        <v>55</v>
      </c>
      <c r="F865" s="46">
        <v>3250</v>
      </c>
      <c r="G865" s="23"/>
      <c r="H865" s="23"/>
      <c r="I865" s="23"/>
      <c r="J865" s="23">
        <v>0</v>
      </c>
      <c r="K865" s="23"/>
      <c r="L865" s="23"/>
      <c r="M865" s="23"/>
    </row>
    <row r="866" spans="1:13" x14ac:dyDescent="0.25">
      <c r="A866" s="41">
        <v>42377</v>
      </c>
      <c r="B866" s="23">
        <v>47673</v>
      </c>
      <c r="C866" s="23" t="s">
        <v>28</v>
      </c>
      <c r="D866" s="23">
        <v>13.3</v>
      </c>
      <c r="E866" s="23" t="s">
        <v>55</v>
      </c>
      <c r="F866" s="46">
        <v>3250</v>
      </c>
      <c r="G866" s="23"/>
      <c r="H866" s="23"/>
      <c r="I866" s="23"/>
      <c r="J866" s="23">
        <v>0</v>
      </c>
      <c r="K866" s="23"/>
      <c r="L866" s="23"/>
      <c r="M866" s="23"/>
    </row>
    <row r="867" spans="1:13" x14ac:dyDescent="0.25">
      <c r="A867" s="41">
        <v>42377</v>
      </c>
      <c r="B867" s="23">
        <v>47674</v>
      </c>
      <c r="C867" s="23" t="s">
        <v>57</v>
      </c>
      <c r="D867" s="23">
        <v>14.9</v>
      </c>
      <c r="E867" s="23" t="s">
        <v>55</v>
      </c>
      <c r="F867" s="46">
        <v>3250</v>
      </c>
      <c r="G867" s="23"/>
      <c r="H867" s="23"/>
      <c r="I867" s="23"/>
      <c r="J867" s="23">
        <v>0</v>
      </c>
      <c r="K867" s="23"/>
      <c r="L867" s="23"/>
      <c r="M867" s="23"/>
    </row>
    <row r="868" spans="1:13" x14ac:dyDescent="0.25">
      <c r="A868" s="41">
        <v>42377</v>
      </c>
      <c r="B868" s="23">
        <v>47675</v>
      </c>
      <c r="C868" s="23" t="s">
        <v>264</v>
      </c>
      <c r="D868" s="23">
        <v>15</v>
      </c>
      <c r="E868" s="23" t="s">
        <v>55</v>
      </c>
      <c r="F868" s="46">
        <v>3250</v>
      </c>
      <c r="G868" s="23"/>
      <c r="H868" s="23"/>
      <c r="I868" s="23"/>
      <c r="J868" s="23">
        <v>0</v>
      </c>
      <c r="K868" s="23"/>
      <c r="L868" s="23"/>
      <c r="M868" s="23"/>
    </row>
    <row r="869" spans="1:13" x14ac:dyDescent="0.25">
      <c r="A869" s="41">
        <v>42377</v>
      </c>
      <c r="B869" s="23">
        <v>47676</v>
      </c>
      <c r="C869" s="23" t="s">
        <v>57</v>
      </c>
      <c r="D869" s="23">
        <v>14.9</v>
      </c>
      <c r="E869" s="23" t="s">
        <v>55</v>
      </c>
      <c r="F869" s="46">
        <v>3250</v>
      </c>
      <c r="G869" s="23"/>
      <c r="H869" s="23"/>
      <c r="I869" s="23"/>
      <c r="J869" s="23">
        <v>0</v>
      </c>
      <c r="K869" s="23"/>
      <c r="L869" s="23"/>
      <c r="M869" s="23"/>
    </row>
    <row r="870" spans="1:13" x14ac:dyDescent="0.25">
      <c r="A870" s="41">
        <v>42377</v>
      </c>
      <c r="B870" s="23">
        <v>47677</v>
      </c>
      <c r="C870" s="23" t="s">
        <v>27</v>
      </c>
      <c r="D870" s="23">
        <v>14.9</v>
      </c>
      <c r="E870" s="23" t="s">
        <v>55</v>
      </c>
      <c r="F870" s="46">
        <v>3250</v>
      </c>
      <c r="G870" s="23"/>
      <c r="H870" s="23"/>
      <c r="I870" s="23"/>
      <c r="J870" s="23">
        <v>0</v>
      </c>
      <c r="K870" s="23"/>
      <c r="L870" s="23"/>
      <c r="M870" s="23"/>
    </row>
    <row r="871" spans="1:13" x14ac:dyDescent="0.25">
      <c r="A871" s="41">
        <v>42377</v>
      </c>
      <c r="B871" s="23">
        <v>47678</v>
      </c>
      <c r="C871" s="23" t="s">
        <v>265</v>
      </c>
      <c r="D871" s="23">
        <v>15</v>
      </c>
      <c r="E871" s="23" t="s">
        <v>55</v>
      </c>
      <c r="F871" s="46">
        <v>3250</v>
      </c>
      <c r="G871" s="23"/>
      <c r="H871" s="23"/>
      <c r="I871" s="23"/>
      <c r="J871" s="23">
        <v>0</v>
      </c>
      <c r="K871" s="23"/>
      <c r="L871" s="23"/>
      <c r="M871" s="23"/>
    </row>
    <row r="872" spans="1:13" x14ac:dyDescent="0.25">
      <c r="A872" s="41">
        <v>42377</v>
      </c>
      <c r="B872" s="23">
        <v>47679</v>
      </c>
      <c r="C872" s="23" t="s">
        <v>28</v>
      </c>
      <c r="D872" s="23">
        <v>13.3</v>
      </c>
      <c r="E872" s="23" t="s">
        <v>55</v>
      </c>
      <c r="F872" s="46">
        <v>3250</v>
      </c>
      <c r="G872" s="23"/>
      <c r="H872" s="23"/>
      <c r="I872" s="23"/>
      <c r="J872" s="23">
        <v>0</v>
      </c>
      <c r="K872" s="23"/>
      <c r="L872" s="23"/>
      <c r="M872" s="23"/>
    </row>
    <row r="873" spans="1:13" x14ac:dyDescent="0.25">
      <c r="A873" s="41">
        <v>42377</v>
      </c>
      <c r="B873" s="23">
        <v>47680</v>
      </c>
      <c r="C873" s="23" t="s">
        <v>30</v>
      </c>
      <c r="D873" s="23">
        <v>15.6</v>
      </c>
      <c r="E873" s="23" t="s">
        <v>55</v>
      </c>
      <c r="F873" s="46">
        <v>3250</v>
      </c>
      <c r="G873" s="23"/>
      <c r="H873" s="23"/>
      <c r="I873" s="23"/>
      <c r="J873" s="23">
        <v>0</v>
      </c>
      <c r="K873" s="23"/>
      <c r="L873" s="23"/>
      <c r="M873" s="23"/>
    </row>
    <row r="874" spans="1:13" x14ac:dyDescent="0.25">
      <c r="A874" s="41">
        <v>42377</v>
      </c>
      <c r="B874" s="23">
        <v>47681</v>
      </c>
      <c r="C874" s="23" t="s">
        <v>264</v>
      </c>
      <c r="D874" s="23">
        <v>15</v>
      </c>
      <c r="E874" s="23" t="s">
        <v>55</v>
      </c>
      <c r="F874" s="46">
        <v>3250</v>
      </c>
      <c r="G874" s="23"/>
      <c r="H874" s="23"/>
      <c r="I874" s="23"/>
      <c r="J874" s="23">
        <v>0</v>
      </c>
      <c r="K874" s="23"/>
      <c r="L874" s="23"/>
      <c r="M874" s="23"/>
    </row>
    <row r="875" spans="1:13" x14ac:dyDescent="0.25">
      <c r="A875" s="41">
        <v>42377</v>
      </c>
      <c r="B875" s="23">
        <v>47682</v>
      </c>
      <c r="C875" s="23" t="s">
        <v>27</v>
      </c>
      <c r="D875" s="23">
        <v>14.9</v>
      </c>
      <c r="E875" s="23" t="s">
        <v>55</v>
      </c>
      <c r="F875" s="46">
        <v>3250</v>
      </c>
      <c r="G875" s="23"/>
      <c r="H875" s="23"/>
      <c r="I875" s="23"/>
      <c r="J875" s="23">
        <v>0</v>
      </c>
      <c r="K875" s="23"/>
      <c r="L875" s="23"/>
      <c r="M875" s="23"/>
    </row>
    <row r="876" spans="1:13" x14ac:dyDescent="0.25">
      <c r="A876" s="41">
        <v>42377</v>
      </c>
      <c r="B876" s="23">
        <v>47683</v>
      </c>
      <c r="C876" s="23" t="s">
        <v>264</v>
      </c>
      <c r="D876" s="23">
        <v>15</v>
      </c>
      <c r="E876" s="23" t="s">
        <v>55</v>
      </c>
      <c r="F876" s="46">
        <v>3250</v>
      </c>
      <c r="G876" s="23"/>
      <c r="H876" s="23"/>
      <c r="I876" s="23"/>
      <c r="J876" s="23">
        <v>0</v>
      </c>
      <c r="K876" s="23"/>
      <c r="L876" s="23"/>
      <c r="M876" s="23"/>
    </row>
    <row r="877" spans="1:13" x14ac:dyDescent="0.25">
      <c r="A877" s="41">
        <v>42377</v>
      </c>
      <c r="B877" s="23">
        <v>47684</v>
      </c>
      <c r="C877" s="23" t="s">
        <v>57</v>
      </c>
      <c r="D877" s="23">
        <v>14.9</v>
      </c>
      <c r="E877" s="23" t="s">
        <v>55</v>
      </c>
      <c r="F877" s="46">
        <v>3250</v>
      </c>
      <c r="G877" s="23"/>
      <c r="H877" s="23"/>
      <c r="I877" s="23"/>
      <c r="J877" s="23">
        <v>0</v>
      </c>
      <c r="K877" s="23"/>
      <c r="L877" s="23"/>
      <c r="M877" s="23"/>
    </row>
    <row r="878" spans="1:13" x14ac:dyDescent="0.25">
      <c r="A878" s="41">
        <v>42377</v>
      </c>
      <c r="B878" s="23">
        <v>47685</v>
      </c>
      <c r="C878" s="23" t="s">
        <v>30</v>
      </c>
      <c r="D878" s="23">
        <v>15.6</v>
      </c>
      <c r="E878" s="23" t="s">
        <v>55</v>
      </c>
      <c r="F878" s="46">
        <v>3250</v>
      </c>
      <c r="G878" s="23"/>
      <c r="H878" s="23"/>
      <c r="I878" s="23"/>
      <c r="J878" s="23">
        <v>0</v>
      </c>
      <c r="K878" s="23"/>
      <c r="L878" s="23"/>
      <c r="M878" s="23"/>
    </row>
    <row r="879" spans="1:13" x14ac:dyDescent="0.25">
      <c r="A879" s="41">
        <v>42377</v>
      </c>
      <c r="B879" s="23">
        <v>47686</v>
      </c>
      <c r="C879" s="23" t="s">
        <v>28</v>
      </c>
      <c r="D879" s="23">
        <v>13.3</v>
      </c>
      <c r="E879" s="23" t="s">
        <v>55</v>
      </c>
      <c r="F879" s="46">
        <v>3250</v>
      </c>
      <c r="G879" s="23"/>
      <c r="H879" s="23"/>
      <c r="I879" s="23"/>
      <c r="J879" s="23">
        <v>0</v>
      </c>
      <c r="K879" s="23"/>
      <c r="L879" s="23"/>
      <c r="M879" s="23"/>
    </row>
    <row r="880" spans="1:13" x14ac:dyDescent="0.25">
      <c r="A880" s="41">
        <v>42377</v>
      </c>
      <c r="B880" s="23">
        <v>47687</v>
      </c>
      <c r="C880" s="23" t="s">
        <v>265</v>
      </c>
      <c r="D880" s="23">
        <v>15</v>
      </c>
      <c r="E880" s="23" t="s">
        <v>55</v>
      </c>
      <c r="F880" s="46">
        <v>3250</v>
      </c>
      <c r="G880" s="23"/>
      <c r="H880" s="23"/>
      <c r="I880" s="23"/>
      <c r="J880" s="23">
        <v>0</v>
      </c>
      <c r="K880" s="23"/>
      <c r="L880" s="23"/>
      <c r="M880" s="23"/>
    </row>
    <row r="881" spans="1:13" x14ac:dyDescent="0.25">
      <c r="A881" s="41">
        <v>42377</v>
      </c>
      <c r="B881" s="23">
        <v>47688</v>
      </c>
      <c r="C881" s="23" t="s">
        <v>27</v>
      </c>
      <c r="D881" s="23">
        <v>14.9</v>
      </c>
      <c r="E881" s="23" t="s">
        <v>55</v>
      </c>
      <c r="F881" s="46">
        <v>3250</v>
      </c>
      <c r="G881" s="23"/>
      <c r="H881" s="23"/>
      <c r="I881" s="23"/>
      <c r="J881" s="23">
        <v>0</v>
      </c>
      <c r="K881" s="23"/>
      <c r="L881" s="23"/>
      <c r="M881" s="23"/>
    </row>
    <row r="882" spans="1:13" x14ac:dyDescent="0.25">
      <c r="A882" s="41">
        <v>42377</v>
      </c>
      <c r="B882" s="23">
        <v>47689</v>
      </c>
      <c r="C882" s="23" t="s">
        <v>30</v>
      </c>
      <c r="D882" s="23">
        <v>15.6</v>
      </c>
      <c r="E882" s="23" t="s">
        <v>55</v>
      </c>
      <c r="F882" s="46">
        <v>3250</v>
      </c>
      <c r="G882" s="23"/>
      <c r="H882" s="23"/>
      <c r="I882" s="23"/>
      <c r="J882" s="23">
        <v>0</v>
      </c>
      <c r="K882" s="23"/>
      <c r="L882" s="23"/>
      <c r="M882" s="23"/>
    </row>
    <row r="883" spans="1:13" x14ac:dyDescent="0.25">
      <c r="A883" s="41">
        <v>42377</v>
      </c>
      <c r="B883" s="23">
        <v>47690</v>
      </c>
      <c r="C883" s="23" t="s">
        <v>264</v>
      </c>
      <c r="D883" s="23">
        <v>15</v>
      </c>
      <c r="E883" s="23" t="s">
        <v>55</v>
      </c>
      <c r="F883" s="46">
        <v>3250</v>
      </c>
      <c r="G883" s="23"/>
      <c r="H883" s="23"/>
      <c r="I883" s="23"/>
      <c r="J883" s="23">
        <v>0</v>
      </c>
      <c r="K883" s="23"/>
      <c r="L883" s="23"/>
      <c r="M883" s="23"/>
    </row>
    <row r="884" spans="1:13" x14ac:dyDescent="0.25">
      <c r="A884" s="41">
        <v>42377</v>
      </c>
      <c r="B884" s="23">
        <v>47691</v>
      </c>
      <c r="C884" s="23" t="s">
        <v>57</v>
      </c>
      <c r="D884" s="23">
        <v>14.9</v>
      </c>
      <c r="E884" s="23" t="s">
        <v>55</v>
      </c>
      <c r="F884" s="46">
        <v>3250</v>
      </c>
      <c r="G884" s="23"/>
      <c r="H884" s="23"/>
      <c r="I884" s="23"/>
      <c r="J884" s="23">
        <v>0</v>
      </c>
      <c r="K884" s="23"/>
      <c r="L884" s="23"/>
      <c r="M884" s="23"/>
    </row>
    <row r="885" spans="1:13" x14ac:dyDescent="0.25">
      <c r="A885" s="41">
        <v>42377</v>
      </c>
      <c r="B885" s="23">
        <v>47692</v>
      </c>
      <c r="C885" s="23" t="s">
        <v>28</v>
      </c>
      <c r="D885" s="23">
        <v>13.3</v>
      </c>
      <c r="E885" s="23" t="s">
        <v>55</v>
      </c>
      <c r="F885" s="46">
        <v>3250</v>
      </c>
      <c r="G885" s="23"/>
      <c r="H885" s="23"/>
      <c r="I885" s="23"/>
      <c r="J885" s="23">
        <v>0</v>
      </c>
      <c r="K885" s="23"/>
      <c r="L885" s="23"/>
      <c r="M885" s="23"/>
    </row>
    <row r="886" spans="1:13" x14ac:dyDescent="0.25">
      <c r="A886" s="41">
        <v>42377</v>
      </c>
      <c r="B886" s="23">
        <v>47693</v>
      </c>
      <c r="C886" s="23" t="s">
        <v>27</v>
      </c>
      <c r="D886" s="23">
        <v>14.9</v>
      </c>
      <c r="E886" s="23" t="s">
        <v>55</v>
      </c>
      <c r="F886" s="46">
        <v>3250</v>
      </c>
      <c r="G886" s="23"/>
      <c r="H886" s="23"/>
      <c r="I886" s="23"/>
      <c r="J886" s="23">
        <v>0</v>
      </c>
      <c r="K886" s="23"/>
      <c r="L886" s="23"/>
      <c r="M886" s="23"/>
    </row>
    <row r="887" spans="1:13" x14ac:dyDescent="0.25">
      <c r="A887" s="41">
        <v>42377</v>
      </c>
      <c r="B887" s="23">
        <v>47694</v>
      </c>
      <c r="C887" s="23" t="s">
        <v>265</v>
      </c>
      <c r="D887" s="23">
        <v>15</v>
      </c>
      <c r="E887" s="23" t="s">
        <v>55</v>
      </c>
      <c r="F887" s="46">
        <v>3250</v>
      </c>
      <c r="G887" s="23"/>
      <c r="H887" s="23"/>
      <c r="I887" s="23"/>
      <c r="J887" s="23">
        <v>0</v>
      </c>
      <c r="K887" s="23"/>
      <c r="L887" s="23"/>
      <c r="M887" s="23"/>
    </row>
    <row r="888" spans="1:13" x14ac:dyDescent="0.25">
      <c r="A888" s="41">
        <v>42377</v>
      </c>
      <c r="B888" s="23">
        <v>47695</v>
      </c>
      <c r="C888" s="23" t="s">
        <v>30</v>
      </c>
      <c r="D888" s="23">
        <v>15.6</v>
      </c>
      <c r="E888" s="23" t="s">
        <v>55</v>
      </c>
      <c r="F888" s="46">
        <v>3250</v>
      </c>
      <c r="G888" s="23"/>
      <c r="H888" s="23"/>
      <c r="I888" s="23"/>
      <c r="J888" s="23">
        <v>0</v>
      </c>
      <c r="K888" s="23"/>
      <c r="L888" s="23"/>
      <c r="M888" s="23"/>
    </row>
    <row r="889" spans="1:13" x14ac:dyDescent="0.25">
      <c r="A889" s="41">
        <v>42377</v>
      </c>
      <c r="B889" s="23">
        <v>47696</v>
      </c>
      <c r="C889" s="23" t="s">
        <v>57</v>
      </c>
      <c r="D889" s="23">
        <v>14.9</v>
      </c>
      <c r="E889" s="23" t="s">
        <v>55</v>
      </c>
      <c r="F889" s="46">
        <v>3250</v>
      </c>
      <c r="G889" s="23"/>
      <c r="H889" s="23"/>
      <c r="I889" s="23"/>
      <c r="J889" s="23">
        <v>0</v>
      </c>
      <c r="K889" s="23"/>
      <c r="L889" s="23"/>
      <c r="M889" s="23"/>
    </row>
    <row r="890" spans="1:13" x14ac:dyDescent="0.25">
      <c r="A890" s="41">
        <v>42377</v>
      </c>
      <c r="B890" s="23">
        <v>47697</v>
      </c>
      <c r="C890" s="23" t="s">
        <v>28</v>
      </c>
      <c r="D890" s="23">
        <v>13.3</v>
      </c>
      <c r="E890" s="23" t="s">
        <v>55</v>
      </c>
      <c r="F890" s="46">
        <v>3250</v>
      </c>
      <c r="G890" s="23"/>
      <c r="H890" s="23"/>
      <c r="I890" s="23"/>
      <c r="J890" s="23">
        <v>0</v>
      </c>
      <c r="K890" s="23"/>
      <c r="L890" s="23"/>
      <c r="M890" s="23"/>
    </row>
    <row r="891" spans="1:13" x14ac:dyDescent="0.25">
      <c r="A891" s="41">
        <v>42377</v>
      </c>
      <c r="B891" s="23">
        <v>47698</v>
      </c>
      <c r="C891" s="23" t="s">
        <v>264</v>
      </c>
      <c r="D891" s="23">
        <v>15</v>
      </c>
      <c r="E891" s="23" t="s">
        <v>55</v>
      </c>
      <c r="F891" s="46">
        <v>3250</v>
      </c>
      <c r="G891" s="23"/>
      <c r="H891" s="23"/>
      <c r="I891" s="23"/>
      <c r="J891" s="23">
        <v>0</v>
      </c>
      <c r="K891" s="23"/>
      <c r="L891" s="23"/>
      <c r="M891" s="23"/>
    </row>
    <row r="892" spans="1:13" x14ac:dyDescent="0.25">
      <c r="A892" s="41">
        <v>42377</v>
      </c>
      <c r="B892" s="23">
        <v>47699</v>
      </c>
      <c r="C892" s="23" t="s">
        <v>30</v>
      </c>
      <c r="D892" s="23">
        <v>15.6</v>
      </c>
      <c r="E892" s="23" t="s">
        <v>55</v>
      </c>
      <c r="F892" s="46">
        <v>3250</v>
      </c>
      <c r="G892" s="23"/>
      <c r="H892" s="23"/>
      <c r="I892" s="23"/>
      <c r="J892" s="23">
        <v>0</v>
      </c>
      <c r="K892" s="23"/>
      <c r="L892" s="23"/>
      <c r="M892" s="23"/>
    </row>
    <row r="893" spans="1:13" x14ac:dyDescent="0.25">
      <c r="A893" s="41">
        <v>42377</v>
      </c>
      <c r="B893" s="23">
        <v>47700</v>
      </c>
      <c r="C893" s="23" t="s">
        <v>265</v>
      </c>
      <c r="D893" s="23">
        <v>15</v>
      </c>
      <c r="E893" s="23" t="s">
        <v>55</v>
      </c>
      <c r="F893" s="46">
        <v>3250</v>
      </c>
      <c r="G893" s="23"/>
      <c r="H893" s="23"/>
      <c r="I893" s="23"/>
      <c r="J893" s="23">
        <v>0</v>
      </c>
      <c r="K893" s="23"/>
      <c r="L893" s="23"/>
      <c r="M893" s="23"/>
    </row>
    <row r="894" spans="1:13" x14ac:dyDescent="0.25">
      <c r="A894" s="41">
        <v>42377</v>
      </c>
      <c r="B894" s="23">
        <v>47701</v>
      </c>
      <c r="C894" s="23" t="s">
        <v>57</v>
      </c>
      <c r="D894" s="23">
        <v>14.9</v>
      </c>
      <c r="E894" s="23" t="s">
        <v>55</v>
      </c>
      <c r="F894" s="46">
        <v>3250</v>
      </c>
      <c r="G894" s="23"/>
      <c r="H894" s="23"/>
      <c r="I894" s="23"/>
      <c r="J894" s="23">
        <v>0</v>
      </c>
      <c r="K894" s="23"/>
      <c r="L894" s="23"/>
      <c r="M894" s="23"/>
    </row>
    <row r="895" spans="1:13" x14ac:dyDescent="0.25">
      <c r="A895" s="41">
        <v>42377</v>
      </c>
      <c r="B895" s="23">
        <v>47702</v>
      </c>
      <c r="C895" s="23" t="s">
        <v>28</v>
      </c>
      <c r="D895" s="23">
        <v>13.3</v>
      </c>
      <c r="E895" s="23" t="s">
        <v>55</v>
      </c>
      <c r="F895" s="46">
        <v>3250</v>
      </c>
      <c r="G895" s="23"/>
      <c r="H895" s="23"/>
      <c r="I895" s="23"/>
      <c r="J895" s="23">
        <v>0</v>
      </c>
      <c r="K895" s="23"/>
      <c r="L895" s="23"/>
      <c r="M895" s="23"/>
    </row>
    <row r="896" spans="1:13" x14ac:dyDescent="0.25">
      <c r="A896" s="41">
        <v>42377</v>
      </c>
      <c r="B896" s="23">
        <v>47703</v>
      </c>
      <c r="C896" s="23" t="s">
        <v>30</v>
      </c>
      <c r="D896" s="23">
        <v>15.6</v>
      </c>
      <c r="E896" s="23" t="s">
        <v>55</v>
      </c>
      <c r="F896" s="46">
        <v>3250</v>
      </c>
      <c r="G896" s="23"/>
      <c r="H896" s="23"/>
      <c r="I896" s="23"/>
      <c r="J896" s="23">
        <v>0</v>
      </c>
      <c r="K896" s="23"/>
      <c r="L896" s="23"/>
      <c r="M896" s="23"/>
    </row>
    <row r="897" spans="1:13" x14ac:dyDescent="0.25">
      <c r="A897" s="41">
        <v>42377</v>
      </c>
      <c r="B897" s="23">
        <v>47704</v>
      </c>
      <c r="C897" s="23" t="s">
        <v>264</v>
      </c>
      <c r="D897" s="23">
        <v>15</v>
      </c>
      <c r="E897" s="23" t="s">
        <v>55</v>
      </c>
      <c r="F897" s="46">
        <v>3250</v>
      </c>
      <c r="G897" s="23"/>
      <c r="H897" s="23"/>
      <c r="I897" s="23"/>
      <c r="J897" s="23">
        <v>0</v>
      </c>
      <c r="K897" s="23"/>
      <c r="L897" s="23"/>
      <c r="M897" s="23"/>
    </row>
    <row r="898" spans="1:13" x14ac:dyDescent="0.25">
      <c r="A898" s="41">
        <v>42377</v>
      </c>
      <c r="B898" s="23">
        <v>47705</v>
      </c>
      <c r="C898" s="23" t="s">
        <v>265</v>
      </c>
      <c r="D898" s="23">
        <v>15</v>
      </c>
      <c r="E898" s="23" t="s">
        <v>55</v>
      </c>
      <c r="F898" s="46">
        <v>3250</v>
      </c>
      <c r="G898" s="23"/>
      <c r="H898" s="23"/>
      <c r="I898" s="23"/>
      <c r="J898" s="23">
        <v>0</v>
      </c>
      <c r="K898" s="23"/>
      <c r="L898" s="23"/>
      <c r="M898" s="23"/>
    </row>
    <row r="899" spans="1:13" x14ac:dyDescent="0.25">
      <c r="A899" s="41">
        <v>42377</v>
      </c>
      <c r="B899" s="23">
        <v>47706</v>
      </c>
      <c r="C899" s="23" t="s">
        <v>57</v>
      </c>
      <c r="D899" s="23">
        <v>14.9</v>
      </c>
      <c r="E899" s="23" t="s">
        <v>55</v>
      </c>
      <c r="F899" s="46">
        <v>3250</v>
      </c>
      <c r="G899" s="23"/>
      <c r="H899" s="23"/>
      <c r="I899" s="23"/>
      <c r="J899" s="23">
        <v>0</v>
      </c>
      <c r="K899" s="23"/>
      <c r="L899" s="23"/>
      <c r="M899" s="23"/>
    </row>
    <row r="900" spans="1:13" x14ac:dyDescent="0.25">
      <c r="A900" s="41">
        <v>42377</v>
      </c>
      <c r="B900" s="23">
        <v>47707</v>
      </c>
      <c r="C900" s="23" t="s">
        <v>30</v>
      </c>
      <c r="D900" s="23">
        <v>15.6</v>
      </c>
      <c r="E900" s="23" t="s">
        <v>55</v>
      </c>
      <c r="F900" s="46">
        <v>3250</v>
      </c>
      <c r="G900" s="23"/>
      <c r="H900" s="23"/>
      <c r="I900" s="23"/>
      <c r="J900" s="23">
        <v>0</v>
      </c>
      <c r="K900" s="23"/>
      <c r="L900" s="23"/>
      <c r="M900" s="23"/>
    </row>
    <row r="901" spans="1:13" x14ac:dyDescent="0.25">
      <c r="A901" s="41">
        <v>42377</v>
      </c>
      <c r="B901" s="23">
        <v>47708</v>
      </c>
      <c r="C901" s="23" t="s">
        <v>27</v>
      </c>
      <c r="D901" s="23">
        <v>14.9</v>
      </c>
      <c r="E901" s="23" t="s">
        <v>55</v>
      </c>
      <c r="F901" s="46">
        <v>3250</v>
      </c>
      <c r="G901" s="23"/>
      <c r="H901" s="23"/>
      <c r="I901" s="23"/>
      <c r="J901" s="23">
        <v>0</v>
      </c>
      <c r="K901" s="23"/>
      <c r="L901" s="23"/>
      <c r="M901" s="23"/>
    </row>
    <row r="902" spans="1:13" x14ac:dyDescent="0.25">
      <c r="A902" s="41">
        <v>42377</v>
      </c>
      <c r="B902" s="23">
        <v>47709</v>
      </c>
      <c r="C902" s="23" t="s">
        <v>30</v>
      </c>
      <c r="D902" s="23">
        <v>15.6</v>
      </c>
      <c r="E902" s="23" t="s">
        <v>55</v>
      </c>
      <c r="F902" s="46">
        <v>3250</v>
      </c>
      <c r="G902" s="23"/>
      <c r="H902" s="23"/>
      <c r="I902" s="23"/>
      <c r="J902" s="23">
        <v>0</v>
      </c>
      <c r="K902" s="23"/>
      <c r="L902" s="23"/>
      <c r="M902" s="23"/>
    </row>
    <row r="903" spans="1:13" x14ac:dyDescent="0.25">
      <c r="A903" s="41">
        <v>42377</v>
      </c>
      <c r="B903" s="23">
        <v>47710</v>
      </c>
      <c r="C903" s="23" t="s">
        <v>264</v>
      </c>
      <c r="D903" s="23">
        <v>15</v>
      </c>
      <c r="E903" s="23" t="s">
        <v>55</v>
      </c>
      <c r="F903" s="46">
        <v>3250</v>
      </c>
      <c r="G903" s="23"/>
      <c r="H903" s="23"/>
      <c r="I903" s="23"/>
      <c r="J903" s="23">
        <v>0</v>
      </c>
      <c r="K903" s="23"/>
      <c r="L903" s="23"/>
      <c r="M903" s="23"/>
    </row>
    <row r="904" spans="1:13" x14ac:dyDescent="0.25">
      <c r="A904" s="41">
        <v>42377</v>
      </c>
      <c r="B904" s="23">
        <v>47711</v>
      </c>
      <c r="C904" s="23" t="s">
        <v>265</v>
      </c>
      <c r="D904" s="23">
        <v>15</v>
      </c>
      <c r="E904" s="23" t="s">
        <v>55</v>
      </c>
      <c r="F904" s="46">
        <v>3250</v>
      </c>
      <c r="G904" s="23"/>
      <c r="H904" s="23"/>
      <c r="I904" s="23"/>
      <c r="J904" s="23">
        <v>0</v>
      </c>
      <c r="K904" s="23"/>
      <c r="L904" s="23"/>
      <c r="M904" s="23"/>
    </row>
    <row r="905" spans="1:13" x14ac:dyDescent="0.25">
      <c r="A905" s="41">
        <v>42377</v>
      </c>
      <c r="B905" s="23">
        <v>47712</v>
      </c>
      <c r="C905" s="23" t="s">
        <v>57</v>
      </c>
      <c r="D905" s="23">
        <v>14.9</v>
      </c>
      <c r="E905" s="23" t="s">
        <v>55</v>
      </c>
      <c r="F905" s="46">
        <v>3250</v>
      </c>
      <c r="G905" s="23"/>
      <c r="H905" s="23"/>
      <c r="I905" s="23"/>
      <c r="J905" s="23">
        <v>0</v>
      </c>
      <c r="K905" s="23"/>
      <c r="L905" s="23"/>
      <c r="M905" s="23"/>
    </row>
    <row r="906" spans="1:13" x14ac:dyDescent="0.25">
      <c r="A906" s="41">
        <v>42377</v>
      </c>
      <c r="B906" s="23">
        <v>47713</v>
      </c>
      <c r="C906" s="23" t="s">
        <v>27</v>
      </c>
      <c r="D906" s="23">
        <v>14.9</v>
      </c>
      <c r="E906" s="23" t="s">
        <v>55</v>
      </c>
      <c r="F906" s="46">
        <v>3250</v>
      </c>
      <c r="G906" s="23"/>
      <c r="H906" s="23"/>
      <c r="I906" s="23"/>
      <c r="J906" s="23">
        <v>0</v>
      </c>
      <c r="K906" s="23"/>
      <c r="L906" s="23"/>
      <c r="M906" s="23"/>
    </row>
    <row r="907" spans="1:13" x14ac:dyDescent="0.25">
      <c r="A907" s="41">
        <v>42377</v>
      </c>
      <c r="B907" s="23">
        <v>47714</v>
      </c>
      <c r="C907" s="23" t="s">
        <v>28</v>
      </c>
      <c r="D907" s="23">
        <v>13.3</v>
      </c>
      <c r="E907" s="23" t="s">
        <v>55</v>
      </c>
      <c r="F907" s="46">
        <v>3250</v>
      </c>
      <c r="G907" s="23"/>
      <c r="H907" s="23"/>
      <c r="I907" s="23"/>
      <c r="J907" s="23">
        <v>0</v>
      </c>
      <c r="K907" s="23"/>
      <c r="L907" s="23"/>
      <c r="M907" s="23"/>
    </row>
    <row r="908" spans="1:13" x14ac:dyDescent="0.25">
      <c r="A908" s="41">
        <v>42377</v>
      </c>
      <c r="B908" s="23">
        <v>47715</v>
      </c>
      <c r="C908" s="23" t="s">
        <v>264</v>
      </c>
      <c r="D908" s="23">
        <v>15</v>
      </c>
      <c r="E908" s="23" t="s">
        <v>55</v>
      </c>
      <c r="F908" s="46">
        <v>3250</v>
      </c>
      <c r="G908" s="23"/>
      <c r="H908" s="23"/>
      <c r="I908" s="23"/>
      <c r="J908" s="23">
        <v>0</v>
      </c>
      <c r="K908" s="23"/>
      <c r="L908" s="23"/>
      <c r="M908" s="23"/>
    </row>
    <row r="909" spans="1:13" x14ac:dyDescent="0.25">
      <c r="A909" s="41">
        <v>42377</v>
      </c>
      <c r="B909" s="23">
        <v>47716</v>
      </c>
      <c r="C909" s="23" t="s">
        <v>265</v>
      </c>
      <c r="D909" s="23">
        <v>15</v>
      </c>
      <c r="E909" s="23" t="s">
        <v>55</v>
      </c>
      <c r="F909" s="46">
        <v>3250</v>
      </c>
      <c r="G909" s="23"/>
      <c r="H909" s="23"/>
      <c r="I909" s="23"/>
      <c r="J909" s="23">
        <v>0</v>
      </c>
      <c r="K909" s="23"/>
      <c r="L909" s="23"/>
      <c r="M909" s="23"/>
    </row>
    <row r="910" spans="1:13" x14ac:dyDescent="0.25">
      <c r="A910" s="41">
        <v>42377</v>
      </c>
      <c r="B910" s="23">
        <v>47717</v>
      </c>
      <c r="C910" s="23" t="s">
        <v>27</v>
      </c>
      <c r="D910" s="23">
        <v>14.9</v>
      </c>
      <c r="E910" s="23" t="s">
        <v>55</v>
      </c>
      <c r="F910" s="46">
        <v>3250</v>
      </c>
      <c r="G910" s="23"/>
      <c r="H910" s="23"/>
      <c r="I910" s="23"/>
      <c r="J910" s="23">
        <v>0</v>
      </c>
      <c r="K910" s="23"/>
      <c r="L910" s="23"/>
      <c r="M910" s="23"/>
    </row>
    <row r="911" spans="1:13" x14ac:dyDescent="0.25">
      <c r="A911" s="41">
        <v>42377</v>
      </c>
      <c r="B911" s="23">
        <v>47718</v>
      </c>
      <c r="C911" s="23" t="s">
        <v>30</v>
      </c>
      <c r="D911" s="23">
        <v>15.6</v>
      </c>
      <c r="E911" s="23" t="s">
        <v>55</v>
      </c>
      <c r="F911" s="46">
        <v>3250</v>
      </c>
      <c r="G911" s="23"/>
      <c r="H911" s="23"/>
      <c r="I911" s="23"/>
      <c r="J911" s="23">
        <v>0</v>
      </c>
      <c r="K911" s="23"/>
      <c r="L911" s="23"/>
      <c r="M911" s="23"/>
    </row>
    <row r="912" spans="1:13" x14ac:dyDescent="0.25">
      <c r="A912" s="41">
        <v>42377</v>
      </c>
      <c r="B912" s="23">
        <v>47719</v>
      </c>
      <c r="C912" s="23" t="s">
        <v>28</v>
      </c>
      <c r="D912" s="23">
        <v>13.3</v>
      </c>
      <c r="E912" s="23" t="s">
        <v>55</v>
      </c>
      <c r="F912" s="46">
        <v>3250</v>
      </c>
      <c r="G912" s="23"/>
      <c r="H912" s="23"/>
      <c r="I912" s="23"/>
      <c r="J912" s="23">
        <v>0</v>
      </c>
      <c r="K912" s="23"/>
      <c r="L912" s="23"/>
      <c r="M912" s="23"/>
    </row>
    <row r="913" spans="1:13" x14ac:dyDescent="0.25">
      <c r="A913" s="41">
        <v>42377</v>
      </c>
      <c r="B913" s="23">
        <v>47720</v>
      </c>
      <c r="C913" s="23" t="s">
        <v>265</v>
      </c>
      <c r="D913" s="23">
        <v>15</v>
      </c>
      <c r="E913" s="23" t="s">
        <v>55</v>
      </c>
      <c r="F913" s="46">
        <v>3250</v>
      </c>
      <c r="G913" s="23"/>
      <c r="H913" s="23"/>
      <c r="I913" s="23"/>
      <c r="J913" s="23">
        <v>0</v>
      </c>
      <c r="K913" s="23"/>
      <c r="L913" s="23"/>
      <c r="M913" s="23"/>
    </row>
    <row r="914" spans="1:13" x14ac:dyDescent="0.25">
      <c r="A914" s="41">
        <v>42377</v>
      </c>
      <c r="B914" s="23">
        <v>47721</v>
      </c>
      <c r="C914" s="23" t="s">
        <v>57</v>
      </c>
      <c r="D914" s="23">
        <v>14.9</v>
      </c>
      <c r="E914" s="23" t="s">
        <v>55</v>
      </c>
      <c r="F914" s="46">
        <v>3250</v>
      </c>
      <c r="G914" s="23"/>
      <c r="H914" s="23"/>
      <c r="I914" s="23"/>
      <c r="J914" s="23">
        <v>0</v>
      </c>
      <c r="K914" s="23"/>
      <c r="L914" s="23"/>
      <c r="M914" s="23"/>
    </row>
    <row r="915" spans="1:13" x14ac:dyDescent="0.25">
      <c r="A915" s="41">
        <v>42377</v>
      </c>
      <c r="B915" s="23">
        <v>47722</v>
      </c>
      <c r="C915" s="23" t="s">
        <v>30</v>
      </c>
      <c r="D915" s="23">
        <v>15.6</v>
      </c>
      <c r="E915" s="23" t="s">
        <v>55</v>
      </c>
      <c r="F915" s="46">
        <v>3250</v>
      </c>
      <c r="G915" s="23"/>
      <c r="H915" s="23"/>
      <c r="I915" s="23"/>
      <c r="J915" s="23">
        <v>0</v>
      </c>
      <c r="K915" s="23"/>
      <c r="L915" s="23"/>
      <c r="M915" s="23"/>
    </row>
    <row r="916" spans="1:13" x14ac:dyDescent="0.25">
      <c r="A916" s="41">
        <v>42377</v>
      </c>
      <c r="B916" s="23">
        <v>47723</v>
      </c>
      <c r="C916" s="23" t="s">
        <v>28</v>
      </c>
      <c r="D916" s="23">
        <v>13.3</v>
      </c>
      <c r="E916" s="23" t="s">
        <v>55</v>
      </c>
      <c r="F916" s="46">
        <v>3250</v>
      </c>
      <c r="G916" s="23"/>
      <c r="H916" s="23"/>
      <c r="I916" s="23"/>
      <c r="J916" s="23">
        <v>0</v>
      </c>
      <c r="K916" s="23"/>
      <c r="L916" s="23"/>
      <c r="M916" s="23"/>
    </row>
    <row r="917" spans="1:13" x14ac:dyDescent="0.25">
      <c r="A917" s="41">
        <v>42377</v>
      </c>
      <c r="B917" s="23">
        <v>47724</v>
      </c>
      <c r="C917" s="23" t="s">
        <v>57</v>
      </c>
      <c r="D917" s="23">
        <v>14.9</v>
      </c>
      <c r="E917" s="23" t="s">
        <v>55</v>
      </c>
      <c r="F917" s="46">
        <v>3250</v>
      </c>
      <c r="G917" s="23"/>
      <c r="H917" s="23"/>
      <c r="I917" s="23"/>
      <c r="J917" s="23">
        <v>0</v>
      </c>
      <c r="K917" s="23"/>
      <c r="L917" s="23"/>
      <c r="M917" s="23"/>
    </row>
    <row r="918" spans="1:13" x14ac:dyDescent="0.25">
      <c r="A918" s="41">
        <v>42377</v>
      </c>
      <c r="B918" s="23">
        <v>47725</v>
      </c>
      <c r="C918" s="23" t="s">
        <v>57</v>
      </c>
      <c r="D918" s="23">
        <v>14.9</v>
      </c>
      <c r="E918" s="23" t="s">
        <v>55</v>
      </c>
      <c r="F918" s="46">
        <v>3250</v>
      </c>
      <c r="G918" s="23"/>
      <c r="H918" s="23"/>
      <c r="I918" s="23"/>
      <c r="J918" s="23">
        <v>0</v>
      </c>
      <c r="K918" s="23"/>
      <c r="L918" s="23"/>
      <c r="M918" s="23"/>
    </row>
    <row r="919" spans="1:13" x14ac:dyDescent="0.25">
      <c r="A919" s="41">
        <v>42377</v>
      </c>
      <c r="B919" s="23">
        <v>47726</v>
      </c>
      <c r="C919" s="23" t="s">
        <v>27</v>
      </c>
      <c r="D919" s="23">
        <v>14.9</v>
      </c>
      <c r="E919" s="23" t="s">
        <v>55</v>
      </c>
      <c r="F919" s="46">
        <v>3250</v>
      </c>
      <c r="G919" s="23"/>
      <c r="H919" s="23"/>
      <c r="I919" s="23"/>
      <c r="J919" s="23">
        <v>0</v>
      </c>
      <c r="K919" s="23"/>
      <c r="L919" s="23"/>
      <c r="M919" s="23"/>
    </row>
    <row r="920" spans="1:13" x14ac:dyDescent="0.25">
      <c r="A920" s="41">
        <v>42377</v>
      </c>
      <c r="B920" s="23">
        <v>47727</v>
      </c>
      <c r="C920" s="23" t="s">
        <v>28</v>
      </c>
      <c r="D920" s="23">
        <v>13.3</v>
      </c>
      <c r="E920" s="23" t="s">
        <v>55</v>
      </c>
      <c r="F920" s="46">
        <v>3250</v>
      </c>
      <c r="G920" s="23"/>
      <c r="H920" s="23"/>
      <c r="I920" s="23"/>
      <c r="J920" s="23">
        <v>0</v>
      </c>
      <c r="K920" s="23"/>
      <c r="L920" s="23"/>
      <c r="M920" s="23"/>
    </row>
    <row r="921" spans="1:13" x14ac:dyDescent="0.25">
      <c r="A921" s="41">
        <v>42377</v>
      </c>
      <c r="B921" s="23">
        <v>47728</v>
      </c>
      <c r="C921" s="23" t="s">
        <v>30</v>
      </c>
      <c r="D921" s="23">
        <v>15.6</v>
      </c>
      <c r="E921" s="23" t="s">
        <v>55</v>
      </c>
      <c r="F921" s="46">
        <v>3250</v>
      </c>
      <c r="G921" s="23"/>
      <c r="H921" s="23"/>
      <c r="I921" s="23"/>
      <c r="J921" s="23">
        <v>0</v>
      </c>
      <c r="K921" s="23"/>
      <c r="L921" s="23"/>
      <c r="M921" s="23"/>
    </row>
    <row r="922" spans="1:13" x14ac:dyDescent="0.25">
      <c r="A922" s="41">
        <v>42377</v>
      </c>
      <c r="B922" s="23">
        <v>47729</v>
      </c>
      <c r="C922" s="23" t="s">
        <v>57</v>
      </c>
      <c r="D922" s="23">
        <v>14.9</v>
      </c>
      <c r="E922" s="23" t="s">
        <v>55</v>
      </c>
      <c r="F922" s="46">
        <v>3250</v>
      </c>
      <c r="G922" s="23"/>
      <c r="H922" s="23"/>
      <c r="I922" s="23"/>
      <c r="J922" s="23">
        <v>0</v>
      </c>
      <c r="K922" s="23"/>
      <c r="L922" s="23"/>
      <c r="M922" s="23"/>
    </row>
    <row r="923" spans="1:13" x14ac:dyDescent="0.25">
      <c r="A923" s="41">
        <v>42377</v>
      </c>
      <c r="B923" s="23">
        <v>47730</v>
      </c>
      <c r="C923" s="23" t="s">
        <v>28</v>
      </c>
      <c r="D923" s="23">
        <v>13.3</v>
      </c>
      <c r="E923" s="23" t="s">
        <v>55</v>
      </c>
      <c r="F923" s="46">
        <v>3250</v>
      </c>
      <c r="G923" s="23"/>
      <c r="H923" s="23"/>
      <c r="I923" s="23"/>
      <c r="J923" s="23">
        <v>0</v>
      </c>
      <c r="K923" s="23"/>
      <c r="L923" s="23"/>
      <c r="M923" s="23"/>
    </row>
    <row r="924" spans="1:13" x14ac:dyDescent="0.25">
      <c r="A924" s="41">
        <v>42377</v>
      </c>
      <c r="B924" s="23">
        <v>47731</v>
      </c>
      <c r="C924" s="23" t="s">
        <v>27</v>
      </c>
      <c r="D924" s="23">
        <v>14.9</v>
      </c>
      <c r="E924" s="23" t="s">
        <v>55</v>
      </c>
      <c r="F924" s="46">
        <v>3250</v>
      </c>
      <c r="G924" s="23"/>
      <c r="H924" s="23"/>
      <c r="I924" s="23"/>
      <c r="J924" s="23">
        <v>0</v>
      </c>
      <c r="K924" s="23"/>
      <c r="L924" s="23"/>
      <c r="M924" s="23"/>
    </row>
    <row r="925" spans="1:13" x14ac:dyDescent="0.25">
      <c r="A925" s="41">
        <v>42377</v>
      </c>
      <c r="B925" s="23">
        <v>47732</v>
      </c>
      <c r="C925" s="23" t="s">
        <v>30</v>
      </c>
      <c r="D925" s="23">
        <v>15.6</v>
      </c>
      <c r="E925" s="23" t="s">
        <v>55</v>
      </c>
      <c r="F925" s="46">
        <v>3250</v>
      </c>
      <c r="G925" s="23"/>
      <c r="H925" s="23"/>
      <c r="I925" s="23"/>
      <c r="J925" s="23">
        <v>0</v>
      </c>
      <c r="K925" s="23"/>
      <c r="L925" s="23"/>
      <c r="M925" s="23"/>
    </row>
    <row r="926" spans="1:13" x14ac:dyDescent="0.25">
      <c r="A926" s="41">
        <v>42377</v>
      </c>
      <c r="B926" s="23">
        <v>47733</v>
      </c>
      <c r="C926" s="23" t="s">
        <v>57</v>
      </c>
      <c r="D926" s="23">
        <v>14.9</v>
      </c>
      <c r="E926" s="23" t="s">
        <v>55</v>
      </c>
      <c r="F926" s="46">
        <v>3250</v>
      </c>
      <c r="G926" s="23"/>
      <c r="H926" s="23"/>
      <c r="I926" s="23"/>
      <c r="J926" s="23">
        <v>0</v>
      </c>
      <c r="K926" s="23"/>
      <c r="L926" s="23"/>
      <c r="M926" s="23"/>
    </row>
    <row r="927" spans="1:13" x14ac:dyDescent="0.25">
      <c r="A927" s="41">
        <v>42377</v>
      </c>
      <c r="B927" s="23">
        <v>47734</v>
      </c>
      <c r="C927" s="23" t="s">
        <v>28</v>
      </c>
      <c r="D927" s="23">
        <v>13.3</v>
      </c>
      <c r="E927" s="23" t="s">
        <v>55</v>
      </c>
      <c r="F927" s="46">
        <v>3250</v>
      </c>
      <c r="G927" s="23"/>
      <c r="H927" s="23"/>
      <c r="I927" s="23"/>
      <c r="J927" s="23">
        <v>0</v>
      </c>
      <c r="K927" s="23"/>
      <c r="L927" s="23"/>
      <c r="M927" s="23"/>
    </row>
    <row r="928" spans="1:13" x14ac:dyDescent="0.25">
      <c r="A928" s="41">
        <v>42377</v>
      </c>
      <c r="B928" s="23">
        <v>47735</v>
      </c>
      <c r="C928" s="23" t="s">
        <v>28</v>
      </c>
      <c r="D928" s="23">
        <v>13.3</v>
      </c>
      <c r="E928" s="23" t="s">
        <v>55</v>
      </c>
      <c r="F928" s="46">
        <v>3250</v>
      </c>
      <c r="G928" s="23"/>
      <c r="H928" s="23"/>
      <c r="I928" s="23"/>
      <c r="J928" s="23">
        <v>0</v>
      </c>
      <c r="K928" s="23"/>
      <c r="L928" s="23"/>
      <c r="M928" s="23"/>
    </row>
    <row r="929" spans="1:13" x14ac:dyDescent="0.25">
      <c r="A929" s="41">
        <v>42377</v>
      </c>
      <c r="B929" s="23">
        <v>47736</v>
      </c>
      <c r="C929" s="23" t="s">
        <v>265</v>
      </c>
      <c r="D929" s="23">
        <v>15</v>
      </c>
      <c r="E929" s="23" t="s">
        <v>55</v>
      </c>
      <c r="F929" s="46">
        <v>3250</v>
      </c>
      <c r="G929" s="23"/>
      <c r="H929" s="23"/>
      <c r="I929" s="23"/>
      <c r="J929" s="23">
        <v>0</v>
      </c>
      <c r="K929" s="23"/>
      <c r="L929" s="23"/>
      <c r="M929" s="23"/>
    </row>
    <row r="930" spans="1:13" x14ac:dyDescent="0.25">
      <c r="A930" s="41">
        <v>42377</v>
      </c>
      <c r="B930" s="23">
        <v>47737</v>
      </c>
      <c r="C930" s="23" t="s">
        <v>27</v>
      </c>
      <c r="D930" s="23">
        <v>14.9</v>
      </c>
      <c r="E930" s="23" t="s">
        <v>55</v>
      </c>
      <c r="F930" s="46">
        <v>3250</v>
      </c>
      <c r="G930" s="23"/>
      <c r="H930" s="23"/>
      <c r="I930" s="23"/>
      <c r="J930" s="23">
        <v>0</v>
      </c>
      <c r="K930" s="23"/>
      <c r="L930" s="23"/>
      <c r="M930" s="23"/>
    </row>
    <row r="931" spans="1:13" x14ac:dyDescent="0.25">
      <c r="A931" s="41">
        <v>42377</v>
      </c>
      <c r="B931" s="23">
        <v>47738</v>
      </c>
      <c r="C931" s="23" t="s">
        <v>30</v>
      </c>
      <c r="D931" s="23">
        <v>15.6</v>
      </c>
      <c r="E931" s="23" t="s">
        <v>55</v>
      </c>
      <c r="F931" s="46">
        <v>3250</v>
      </c>
      <c r="G931" s="23"/>
      <c r="H931" s="23"/>
      <c r="I931" s="23"/>
      <c r="J931" s="23">
        <v>0</v>
      </c>
      <c r="K931" s="23"/>
      <c r="L931" s="23"/>
      <c r="M931" s="23"/>
    </row>
    <row r="932" spans="1:13" x14ac:dyDescent="0.25">
      <c r="A932" s="41">
        <v>42377</v>
      </c>
      <c r="B932" s="23">
        <v>47739</v>
      </c>
      <c r="C932" s="23" t="s">
        <v>498</v>
      </c>
      <c r="D932" s="23">
        <v>14.9</v>
      </c>
      <c r="E932" s="23" t="s">
        <v>55</v>
      </c>
      <c r="F932" s="46">
        <v>3250</v>
      </c>
      <c r="G932" s="23"/>
      <c r="H932" s="23"/>
      <c r="I932" s="23"/>
      <c r="J932" s="23">
        <v>0</v>
      </c>
      <c r="K932" s="23"/>
      <c r="L932" s="23"/>
      <c r="M932" s="23"/>
    </row>
    <row r="933" spans="1:13" x14ac:dyDescent="0.25">
      <c r="A933" s="41">
        <v>42377</v>
      </c>
      <c r="B933" s="23">
        <v>47740</v>
      </c>
      <c r="C933" s="23" t="s">
        <v>28</v>
      </c>
      <c r="D933" s="23">
        <v>13.3</v>
      </c>
      <c r="E933" s="23" t="s">
        <v>55</v>
      </c>
      <c r="F933" s="46">
        <v>3250</v>
      </c>
      <c r="G933" s="23"/>
      <c r="H933" s="23"/>
      <c r="I933" s="23"/>
      <c r="J933" s="23">
        <v>0</v>
      </c>
      <c r="K933" s="23"/>
      <c r="L933" s="23"/>
      <c r="M933" s="23"/>
    </row>
    <row r="934" spans="1:13" x14ac:dyDescent="0.25">
      <c r="A934" s="41">
        <v>42377</v>
      </c>
      <c r="B934" s="23">
        <v>47741</v>
      </c>
      <c r="C934" s="23" t="s">
        <v>30</v>
      </c>
      <c r="D934" s="23">
        <v>15.6</v>
      </c>
      <c r="E934" s="23" t="s">
        <v>55</v>
      </c>
      <c r="F934" s="46">
        <v>3250</v>
      </c>
      <c r="G934" s="23"/>
      <c r="H934" s="23"/>
      <c r="I934" s="23"/>
      <c r="J934" s="23">
        <v>0</v>
      </c>
      <c r="K934" s="23"/>
      <c r="L934" s="23"/>
      <c r="M934" s="23"/>
    </row>
    <row r="935" spans="1:13" x14ac:dyDescent="0.25">
      <c r="A935" s="41">
        <v>42377</v>
      </c>
      <c r="B935" s="23">
        <v>47742</v>
      </c>
      <c r="C935" s="23" t="s">
        <v>27</v>
      </c>
      <c r="D935" s="23">
        <v>14.9</v>
      </c>
      <c r="E935" s="23" t="s">
        <v>55</v>
      </c>
      <c r="F935" s="46">
        <v>3250</v>
      </c>
      <c r="G935" s="23"/>
      <c r="H935" s="23"/>
      <c r="I935" s="23"/>
      <c r="J935" s="23">
        <v>0</v>
      </c>
      <c r="K935" s="23"/>
      <c r="L935" s="23"/>
      <c r="M935" s="23"/>
    </row>
    <row r="936" spans="1:13" x14ac:dyDescent="0.25">
      <c r="A936" s="41">
        <v>42377</v>
      </c>
      <c r="B936" s="23">
        <v>47743</v>
      </c>
      <c r="C936" s="23" t="s">
        <v>265</v>
      </c>
      <c r="D936" s="23">
        <v>15</v>
      </c>
      <c r="E936" s="23" t="s">
        <v>55</v>
      </c>
      <c r="F936" s="46">
        <v>3250</v>
      </c>
      <c r="G936" s="23"/>
      <c r="H936" s="23"/>
      <c r="I936" s="23"/>
      <c r="J936" s="23">
        <v>0</v>
      </c>
      <c r="K936" s="23"/>
      <c r="L936" s="23"/>
      <c r="M936" s="23"/>
    </row>
    <row r="937" spans="1:13" x14ac:dyDescent="0.25">
      <c r="A937" s="41">
        <v>42377</v>
      </c>
      <c r="B937" s="23">
        <v>47744</v>
      </c>
      <c r="C937" s="23" t="s">
        <v>498</v>
      </c>
      <c r="D937" s="23">
        <v>14.9</v>
      </c>
      <c r="E937" s="23" t="s">
        <v>55</v>
      </c>
      <c r="F937" s="46">
        <v>3250</v>
      </c>
      <c r="G937" s="23"/>
      <c r="H937" s="23"/>
      <c r="I937" s="23"/>
      <c r="J937" s="23">
        <v>0</v>
      </c>
      <c r="K937" s="23"/>
      <c r="L937" s="23"/>
      <c r="M937" s="23"/>
    </row>
    <row r="938" spans="1:13" x14ac:dyDescent="0.25">
      <c r="A938" s="41">
        <v>42377</v>
      </c>
      <c r="B938" s="23">
        <v>47745</v>
      </c>
      <c r="C938" s="23" t="s">
        <v>28</v>
      </c>
      <c r="D938" s="23">
        <v>13.3</v>
      </c>
      <c r="E938" s="23" t="s">
        <v>55</v>
      </c>
      <c r="F938" s="46">
        <v>3250</v>
      </c>
      <c r="G938" s="23"/>
      <c r="H938" s="23"/>
      <c r="I938" s="23"/>
      <c r="J938" s="23">
        <v>0</v>
      </c>
      <c r="K938" s="23"/>
      <c r="L938" s="23"/>
      <c r="M938" s="23"/>
    </row>
    <row r="939" spans="1:13" x14ac:dyDescent="0.25">
      <c r="A939" s="41">
        <v>42377</v>
      </c>
      <c r="B939" s="23">
        <v>47746</v>
      </c>
      <c r="C939" s="23" t="s">
        <v>30</v>
      </c>
      <c r="D939" s="23">
        <v>15.6</v>
      </c>
      <c r="E939" s="23" t="s">
        <v>55</v>
      </c>
      <c r="F939" s="46">
        <v>3250</v>
      </c>
      <c r="G939" s="23"/>
      <c r="H939" s="23"/>
      <c r="I939" s="23"/>
      <c r="J939" s="23">
        <v>0</v>
      </c>
      <c r="K939" s="23"/>
      <c r="L939" s="23"/>
      <c r="M939" s="23"/>
    </row>
    <row r="940" spans="1:13" x14ac:dyDescent="0.25">
      <c r="A940" s="41">
        <v>42377</v>
      </c>
      <c r="B940" s="23">
        <v>47747</v>
      </c>
      <c r="C940" s="23" t="s">
        <v>498</v>
      </c>
      <c r="D940" s="23">
        <v>14.9</v>
      </c>
      <c r="E940" s="23" t="s">
        <v>55</v>
      </c>
      <c r="F940" s="46">
        <v>3250</v>
      </c>
      <c r="G940" s="23"/>
      <c r="H940" s="23"/>
      <c r="I940" s="23"/>
      <c r="J940" s="23">
        <v>0</v>
      </c>
      <c r="K940" s="23"/>
      <c r="L940" s="23"/>
      <c r="M940" s="23"/>
    </row>
    <row r="941" spans="1:13" x14ac:dyDescent="0.25">
      <c r="A941" s="41">
        <v>42377</v>
      </c>
      <c r="B941" s="23">
        <v>47748</v>
      </c>
      <c r="C941" s="23" t="s">
        <v>28</v>
      </c>
      <c r="D941" s="23">
        <v>13.3</v>
      </c>
      <c r="E941" s="23" t="s">
        <v>55</v>
      </c>
      <c r="F941" s="46">
        <v>3250</v>
      </c>
      <c r="G941" s="23"/>
      <c r="H941" s="23"/>
      <c r="I941" s="23"/>
      <c r="J941" s="23">
        <v>0</v>
      </c>
      <c r="K941" s="23"/>
      <c r="L941" s="23"/>
      <c r="M941" s="23"/>
    </row>
    <row r="942" spans="1:13" x14ac:dyDescent="0.25">
      <c r="A942" s="41">
        <v>42377</v>
      </c>
      <c r="B942" s="23">
        <v>47749</v>
      </c>
      <c r="C942" s="23" t="s">
        <v>30</v>
      </c>
      <c r="D942" s="23">
        <v>15.6</v>
      </c>
      <c r="E942" s="23" t="s">
        <v>55</v>
      </c>
      <c r="F942" s="46">
        <v>3250</v>
      </c>
      <c r="G942" s="23"/>
      <c r="H942" s="23"/>
      <c r="I942" s="23"/>
      <c r="J942" s="23">
        <v>0</v>
      </c>
      <c r="K942" s="23"/>
      <c r="L942" s="23"/>
      <c r="M942" s="23"/>
    </row>
    <row r="943" spans="1:13" x14ac:dyDescent="0.25">
      <c r="A943" s="41">
        <v>42377</v>
      </c>
      <c r="B943" s="23">
        <v>47750</v>
      </c>
      <c r="C943" s="23" t="s">
        <v>27</v>
      </c>
      <c r="D943" s="23">
        <v>14.9</v>
      </c>
      <c r="E943" s="23" t="s">
        <v>55</v>
      </c>
      <c r="F943" s="46">
        <v>3250</v>
      </c>
      <c r="G943" s="23"/>
      <c r="H943" s="23"/>
      <c r="I943" s="23"/>
      <c r="J943" s="23">
        <v>0</v>
      </c>
      <c r="K943" s="23"/>
      <c r="L943" s="23"/>
      <c r="M943" s="23"/>
    </row>
    <row r="944" spans="1:13" x14ac:dyDescent="0.25">
      <c r="A944" s="41">
        <v>42377</v>
      </c>
      <c r="B944" s="23">
        <v>47751</v>
      </c>
      <c r="C944" s="23" t="s">
        <v>28</v>
      </c>
      <c r="D944" s="23">
        <v>13.3</v>
      </c>
      <c r="E944" s="23" t="s">
        <v>55</v>
      </c>
      <c r="F944" s="46">
        <v>3250</v>
      </c>
      <c r="G944" s="23"/>
      <c r="H944" s="23"/>
      <c r="I944" s="23"/>
      <c r="J944" s="23">
        <v>0</v>
      </c>
      <c r="K944" s="23"/>
      <c r="L944" s="23"/>
      <c r="M944" s="23"/>
    </row>
    <row r="945" spans="1:13" x14ac:dyDescent="0.25">
      <c r="A945" s="41">
        <v>42377</v>
      </c>
      <c r="B945" s="23">
        <v>47752</v>
      </c>
      <c r="C945" s="23" t="s">
        <v>30</v>
      </c>
      <c r="D945" s="23">
        <v>15.6</v>
      </c>
      <c r="E945" s="23" t="s">
        <v>55</v>
      </c>
      <c r="F945" s="46">
        <v>3250</v>
      </c>
      <c r="G945" s="23"/>
      <c r="H945" s="23"/>
      <c r="I945" s="23"/>
      <c r="J945" s="23">
        <v>0</v>
      </c>
      <c r="K945" s="23"/>
      <c r="L945" s="23"/>
      <c r="M945" s="23"/>
    </row>
    <row r="946" spans="1:13" x14ac:dyDescent="0.25">
      <c r="A946" s="41">
        <v>42377</v>
      </c>
      <c r="B946" s="23">
        <v>47753</v>
      </c>
      <c r="C946" s="23" t="s">
        <v>27</v>
      </c>
      <c r="D946" s="23">
        <v>14.9</v>
      </c>
      <c r="E946" s="23" t="s">
        <v>55</v>
      </c>
      <c r="F946" s="46">
        <v>3250</v>
      </c>
      <c r="G946" s="23"/>
      <c r="H946" s="23"/>
      <c r="I946" s="23"/>
      <c r="J946" s="23">
        <v>0</v>
      </c>
      <c r="K946" s="23"/>
      <c r="L946" s="23"/>
      <c r="M946" s="23"/>
    </row>
    <row r="947" spans="1:13" x14ac:dyDescent="0.25">
      <c r="A947" s="41">
        <v>42377</v>
      </c>
      <c r="B947" s="23">
        <v>47754</v>
      </c>
      <c r="C947" s="23" t="s">
        <v>57</v>
      </c>
      <c r="D947" s="23">
        <v>14.9</v>
      </c>
      <c r="E947" s="23" t="s">
        <v>55</v>
      </c>
      <c r="F947" s="46">
        <v>3250</v>
      </c>
      <c r="G947" s="23"/>
      <c r="H947" s="23"/>
      <c r="I947" s="23"/>
      <c r="J947" s="23">
        <v>0</v>
      </c>
      <c r="K947" s="23"/>
      <c r="L947" s="23"/>
      <c r="M947" s="23"/>
    </row>
    <row r="948" spans="1:13" x14ac:dyDescent="0.25">
      <c r="A948" s="41">
        <v>42377</v>
      </c>
      <c r="B948" s="23">
        <v>47755</v>
      </c>
      <c r="C948" s="23" t="s">
        <v>30</v>
      </c>
      <c r="D948" s="23">
        <v>15.6</v>
      </c>
      <c r="E948" s="23" t="s">
        <v>55</v>
      </c>
      <c r="F948" s="46">
        <v>3250</v>
      </c>
      <c r="G948" s="23"/>
      <c r="H948" s="23"/>
      <c r="I948" s="23"/>
      <c r="J948" s="23">
        <v>0</v>
      </c>
      <c r="K948" s="23"/>
      <c r="L948" s="23"/>
      <c r="M948" s="23"/>
    </row>
    <row r="949" spans="1:13" x14ac:dyDescent="0.25">
      <c r="A949" s="41">
        <v>42377</v>
      </c>
      <c r="B949" s="23">
        <v>47756</v>
      </c>
      <c r="C949" s="23" t="s">
        <v>28</v>
      </c>
      <c r="D949" s="23">
        <v>13.3</v>
      </c>
      <c r="E949" s="23" t="s">
        <v>55</v>
      </c>
      <c r="F949" s="46">
        <v>3250</v>
      </c>
      <c r="G949" s="23"/>
      <c r="H949" s="23"/>
      <c r="I949" s="23"/>
      <c r="J949" s="23">
        <v>0</v>
      </c>
      <c r="K949" s="23"/>
      <c r="L949" s="23"/>
      <c r="M949" s="23"/>
    </row>
    <row r="950" spans="1:13" x14ac:dyDescent="0.25">
      <c r="A950" s="41">
        <v>42377</v>
      </c>
      <c r="B950" s="23">
        <v>47757</v>
      </c>
      <c r="C950" s="23" t="s">
        <v>27</v>
      </c>
      <c r="D950" s="23">
        <v>14.9</v>
      </c>
      <c r="E950" s="23" t="s">
        <v>55</v>
      </c>
      <c r="F950" s="46">
        <v>3250</v>
      </c>
      <c r="G950" s="23"/>
      <c r="H950" s="23"/>
      <c r="I950" s="23"/>
      <c r="J950" s="23">
        <v>0</v>
      </c>
      <c r="K950" s="23"/>
      <c r="L950" s="23"/>
      <c r="M950" s="23"/>
    </row>
    <row r="951" spans="1:13" x14ac:dyDescent="0.25">
      <c r="A951" s="41">
        <v>42377</v>
      </c>
      <c r="B951" s="23">
        <v>47758</v>
      </c>
      <c r="C951" s="23" t="s">
        <v>498</v>
      </c>
      <c r="D951" s="23">
        <v>14.9</v>
      </c>
      <c r="E951" s="23" t="s">
        <v>55</v>
      </c>
      <c r="F951" s="46">
        <v>3250</v>
      </c>
      <c r="G951" s="23"/>
      <c r="H951" s="23"/>
      <c r="I951" s="23"/>
      <c r="J951" s="23">
        <v>0</v>
      </c>
      <c r="K951" s="23"/>
      <c r="L951" s="23"/>
      <c r="M951" s="23"/>
    </row>
    <row r="952" spans="1:13" x14ac:dyDescent="0.25">
      <c r="A952" s="41">
        <v>42377</v>
      </c>
      <c r="B952" s="23">
        <v>47759</v>
      </c>
      <c r="C952" s="23" t="s">
        <v>30</v>
      </c>
      <c r="D952" s="23">
        <v>15.6</v>
      </c>
      <c r="E952" s="23" t="s">
        <v>55</v>
      </c>
      <c r="F952" s="46">
        <v>3250</v>
      </c>
      <c r="G952" s="23"/>
      <c r="H952" s="23"/>
      <c r="I952" s="23"/>
      <c r="J952" s="23">
        <v>0</v>
      </c>
      <c r="K952" s="23"/>
      <c r="L952" s="23"/>
      <c r="M952" s="23"/>
    </row>
    <row r="953" spans="1:13" x14ac:dyDescent="0.25">
      <c r="A953" s="41">
        <v>42377</v>
      </c>
      <c r="B953" s="23">
        <v>47760</v>
      </c>
      <c r="C953" s="23" t="s">
        <v>57</v>
      </c>
      <c r="D953" s="23">
        <v>14.9</v>
      </c>
      <c r="E953" s="23" t="s">
        <v>55</v>
      </c>
      <c r="F953" s="46">
        <v>3250</v>
      </c>
      <c r="G953" s="23"/>
      <c r="H953" s="23"/>
      <c r="I953" s="23"/>
      <c r="J953" s="23">
        <v>0</v>
      </c>
      <c r="K953" s="23"/>
      <c r="L953" s="23"/>
      <c r="M953" s="23"/>
    </row>
    <row r="954" spans="1:13" x14ac:dyDescent="0.25">
      <c r="A954" s="41">
        <v>42377</v>
      </c>
      <c r="B954" s="23">
        <v>47761</v>
      </c>
      <c r="C954" s="23" t="s">
        <v>28</v>
      </c>
      <c r="D954" s="23">
        <v>13.3</v>
      </c>
      <c r="E954" s="23" t="s">
        <v>55</v>
      </c>
      <c r="F954" s="46">
        <v>3250</v>
      </c>
      <c r="G954" s="23"/>
      <c r="H954" s="23"/>
      <c r="I954" s="23"/>
      <c r="J954" s="23">
        <v>0</v>
      </c>
      <c r="K954" s="23"/>
      <c r="L954" s="23"/>
      <c r="M954" s="23"/>
    </row>
    <row r="955" spans="1:13" x14ac:dyDescent="0.25">
      <c r="A955" s="41">
        <v>42377</v>
      </c>
      <c r="B955" s="23">
        <v>47762</v>
      </c>
      <c r="C955" s="23" t="s">
        <v>27</v>
      </c>
      <c r="D955" s="23">
        <v>14.9</v>
      </c>
      <c r="E955" s="23" t="s">
        <v>55</v>
      </c>
      <c r="F955" s="46">
        <v>3250</v>
      </c>
      <c r="G955" s="23"/>
      <c r="H955" s="23"/>
      <c r="I955" s="23"/>
      <c r="J955" s="23">
        <v>0</v>
      </c>
      <c r="K955" s="23"/>
      <c r="L955" s="23"/>
      <c r="M955" s="23"/>
    </row>
    <row r="956" spans="1:13" x14ac:dyDescent="0.25">
      <c r="A956" s="41">
        <v>42377</v>
      </c>
      <c r="B956" s="23">
        <v>47763</v>
      </c>
      <c r="C956" s="23" t="s">
        <v>498</v>
      </c>
      <c r="D956" s="23">
        <v>14.9</v>
      </c>
      <c r="E956" s="23" t="s">
        <v>55</v>
      </c>
      <c r="F956" s="46">
        <v>3250</v>
      </c>
      <c r="G956" s="23"/>
      <c r="H956" s="23"/>
      <c r="I956" s="23"/>
      <c r="J956" s="23">
        <v>0</v>
      </c>
      <c r="K956" s="23"/>
      <c r="L956" s="23"/>
      <c r="M956" s="23"/>
    </row>
    <row r="957" spans="1:13" x14ac:dyDescent="0.25">
      <c r="A957" s="41">
        <v>42377</v>
      </c>
      <c r="B957" s="23">
        <v>47764</v>
      </c>
      <c r="C957" s="23" t="s">
        <v>30</v>
      </c>
      <c r="D957" s="23">
        <v>15.6</v>
      </c>
      <c r="E957" s="23" t="s">
        <v>55</v>
      </c>
      <c r="F957" s="46">
        <v>3250</v>
      </c>
      <c r="G957" s="23"/>
      <c r="H957" s="23"/>
      <c r="I957" s="23"/>
      <c r="J957" s="23">
        <v>0</v>
      </c>
      <c r="K957" s="23"/>
      <c r="L957" s="23"/>
      <c r="M957" s="23"/>
    </row>
    <row r="958" spans="1:13" x14ac:dyDescent="0.25">
      <c r="A958" s="41">
        <v>42377</v>
      </c>
      <c r="B958" s="23">
        <v>47765</v>
      </c>
      <c r="C958" s="23" t="s">
        <v>28</v>
      </c>
      <c r="D958" s="23">
        <v>13.3</v>
      </c>
      <c r="E958" s="23" t="s">
        <v>55</v>
      </c>
      <c r="F958" s="46">
        <v>3250</v>
      </c>
      <c r="G958" s="23"/>
      <c r="H958" s="23"/>
      <c r="I958" s="23"/>
      <c r="J958" s="23">
        <v>0</v>
      </c>
      <c r="K958" s="23"/>
      <c r="L958" s="23"/>
      <c r="M958" s="23"/>
    </row>
    <row r="959" spans="1:13" x14ac:dyDescent="0.25">
      <c r="A959" s="41">
        <v>42377</v>
      </c>
      <c r="B959" s="23">
        <v>47766</v>
      </c>
      <c r="C959" s="23" t="s">
        <v>27</v>
      </c>
      <c r="D959" s="23">
        <v>14.9</v>
      </c>
      <c r="E959" s="23" t="s">
        <v>55</v>
      </c>
      <c r="F959" s="46">
        <v>3250</v>
      </c>
      <c r="G959" s="23"/>
      <c r="H959" s="23"/>
      <c r="I959" s="23"/>
      <c r="J959" s="23">
        <v>0</v>
      </c>
      <c r="K959" s="23"/>
      <c r="L959" s="23"/>
      <c r="M959" s="23"/>
    </row>
    <row r="960" spans="1:13" x14ac:dyDescent="0.25">
      <c r="A960" s="41">
        <v>42377</v>
      </c>
      <c r="B960" s="23">
        <v>47767</v>
      </c>
      <c r="C960" s="23" t="s">
        <v>30</v>
      </c>
      <c r="D960" s="23">
        <v>15.6</v>
      </c>
      <c r="E960" s="23" t="s">
        <v>55</v>
      </c>
      <c r="F960" s="46">
        <v>3250</v>
      </c>
      <c r="G960" s="23"/>
      <c r="H960" s="23"/>
      <c r="I960" s="23"/>
      <c r="J960" s="23">
        <v>0</v>
      </c>
      <c r="K960" s="23"/>
      <c r="L960" s="23"/>
      <c r="M960" s="23"/>
    </row>
    <row r="961" spans="1:13" x14ac:dyDescent="0.25">
      <c r="A961" s="41">
        <v>42377</v>
      </c>
      <c r="B961" s="23">
        <v>47768</v>
      </c>
      <c r="C961" s="23" t="s">
        <v>498</v>
      </c>
      <c r="D961" s="23">
        <v>14.9</v>
      </c>
      <c r="E961" s="23" t="s">
        <v>55</v>
      </c>
      <c r="F961" s="46">
        <v>3250</v>
      </c>
      <c r="G961" s="23"/>
      <c r="H961" s="23"/>
      <c r="I961" s="23"/>
      <c r="J961" s="23">
        <v>0</v>
      </c>
      <c r="K961" s="23"/>
      <c r="L961" s="23"/>
      <c r="M961" s="23"/>
    </row>
    <row r="962" spans="1:13" x14ac:dyDescent="0.25">
      <c r="A962" s="41">
        <v>42377</v>
      </c>
      <c r="B962" s="23">
        <v>47769</v>
      </c>
      <c r="C962" s="23" t="s">
        <v>28</v>
      </c>
      <c r="D962" s="23">
        <v>13.3</v>
      </c>
      <c r="E962" s="23" t="s">
        <v>55</v>
      </c>
      <c r="F962" s="46">
        <v>3250</v>
      </c>
      <c r="G962" s="23"/>
      <c r="H962" s="23"/>
      <c r="I962" s="23"/>
      <c r="J962" s="23">
        <v>0</v>
      </c>
      <c r="K962" s="23"/>
      <c r="L962" s="23"/>
      <c r="M962" s="23"/>
    </row>
    <row r="963" spans="1:13" x14ac:dyDescent="0.25">
      <c r="A963" s="41">
        <v>42377</v>
      </c>
      <c r="B963" s="23">
        <v>47770</v>
      </c>
      <c r="C963" s="23" t="s">
        <v>27</v>
      </c>
      <c r="D963" s="23">
        <v>14.9</v>
      </c>
      <c r="E963" s="23" t="s">
        <v>55</v>
      </c>
      <c r="F963" s="46">
        <v>3250</v>
      </c>
      <c r="G963" s="23"/>
      <c r="H963" s="23"/>
      <c r="I963" s="23"/>
      <c r="J963" s="23">
        <v>0</v>
      </c>
      <c r="K963" s="23"/>
      <c r="L963" s="23"/>
      <c r="M963" s="23"/>
    </row>
    <row r="964" spans="1:13" x14ac:dyDescent="0.25">
      <c r="A964" s="41">
        <v>42377</v>
      </c>
      <c r="B964" s="23">
        <v>47771</v>
      </c>
      <c r="C964" s="23" t="s">
        <v>30</v>
      </c>
      <c r="D964" s="23">
        <v>15.6</v>
      </c>
      <c r="E964" s="23" t="s">
        <v>55</v>
      </c>
      <c r="F964" s="46">
        <v>3250</v>
      </c>
      <c r="G964" s="23"/>
      <c r="H964" s="23"/>
      <c r="I964" s="23"/>
      <c r="J964" s="23">
        <v>0</v>
      </c>
      <c r="K964" s="23"/>
      <c r="L964" s="23"/>
      <c r="M964" s="23"/>
    </row>
    <row r="965" spans="1:13" x14ac:dyDescent="0.25">
      <c r="A965" s="41">
        <v>42377</v>
      </c>
      <c r="B965" s="23">
        <v>47772</v>
      </c>
      <c r="C965" s="23" t="s">
        <v>498</v>
      </c>
      <c r="D965" s="23">
        <v>14.9</v>
      </c>
      <c r="E965" s="23" t="s">
        <v>55</v>
      </c>
      <c r="F965" s="46">
        <v>3250</v>
      </c>
      <c r="G965" s="23"/>
      <c r="H965" s="23"/>
      <c r="I965" s="23"/>
      <c r="J965" s="23">
        <v>0</v>
      </c>
      <c r="K965" s="23"/>
      <c r="L965" s="23"/>
      <c r="M965" s="23"/>
    </row>
    <row r="966" spans="1:13" x14ac:dyDescent="0.25">
      <c r="A966" s="41">
        <v>42377</v>
      </c>
      <c r="B966" s="23">
        <v>47773</v>
      </c>
      <c r="C966" s="23" t="s">
        <v>28</v>
      </c>
      <c r="D966" s="23">
        <v>13.3</v>
      </c>
      <c r="E966" s="23" t="s">
        <v>55</v>
      </c>
      <c r="F966" s="46">
        <v>3250</v>
      </c>
      <c r="G966" s="23"/>
      <c r="H966" s="23"/>
      <c r="I966" s="23"/>
      <c r="J966" s="23">
        <v>0</v>
      </c>
      <c r="K966" s="23"/>
      <c r="L966" s="23"/>
      <c r="M966" s="23"/>
    </row>
    <row r="967" spans="1:13" x14ac:dyDescent="0.25">
      <c r="A967" s="41">
        <v>42377</v>
      </c>
      <c r="B967" s="23">
        <v>47774</v>
      </c>
      <c r="C967" s="23" t="s">
        <v>27</v>
      </c>
      <c r="D967" s="23">
        <v>14.9</v>
      </c>
      <c r="E967" s="23" t="s">
        <v>55</v>
      </c>
      <c r="F967" s="46">
        <v>3250</v>
      </c>
      <c r="G967" s="23"/>
      <c r="H967" s="23"/>
      <c r="I967" s="23"/>
      <c r="J967" s="23">
        <v>0</v>
      </c>
      <c r="K967" s="23"/>
      <c r="L967" s="23"/>
      <c r="M967" s="23"/>
    </row>
    <row r="968" spans="1:13" x14ac:dyDescent="0.25">
      <c r="A968" s="41">
        <v>42377</v>
      </c>
      <c r="B968" s="23">
        <v>47775</v>
      </c>
      <c r="C968" s="23" t="s">
        <v>30</v>
      </c>
      <c r="D968" s="23">
        <v>15.6</v>
      </c>
      <c r="E968" s="23" t="s">
        <v>55</v>
      </c>
      <c r="F968" s="46">
        <v>3250</v>
      </c>
      <c r="G968" s="23"/>
      <c r="H968" s="23"/>
      <c r="I968" s="23"/>
      <c r="J968" s="23">
        <v>0</v>
      </c>
      <c r="K968" s="23"/>
      <c r="L968" s="23"/>
      <c r="M968" s="23"/>
    </row>
    <row r="969" spans="1:13" x14ac:dyDescent="0.25">
      <c r="A969" s="41">
        <v>42377</v>
      </c>
      <c r="B969" s="23">
        <v>47776</v>
      </c>
      <c r="C969" s="23" t="s">
        <v>498</v>
      </c>
      <c r="D969" s="23">
        <v>14.9</v>
      </c>
      <c r="E969" s="23" t="s">
        <v>55</v>
      </c>
      <c r="F969" s="46">
        <v>3250</v>
      </c>
      <c r="G969" s="23"/>
      <c r="H969" s="23"/>
      <c r="I969" s="23"/>
      <c r="J969" s="23">
        <v>0</v>
      </c>
      <c r="K969" s="23"/>
      <c r="L969" s="23"/>
      <c r="M969" s="23"/>
    </row>
    <row r="970" spans="1:13" x14ac:dyDescent="0.25">
      <c r="A970" s="41">
        <v>42377</v>
      </c>
      <c r="B970" s="23">
        <v>47777</v>
      </c>
      <c r="C970" s="23" t="s">
        <v>28</v>
      </c>
      <c r="D970" s="23">
        <v>13.3</v>
      </c>
      <c r="E970" s="23" t="s">
        <v>55</v>
      </c>
      <c r="F970" s="46">
        <v>3250</v>
      </c>
      <c r="G970" s="23"/>
      <c r="H970" s="23"/>
      <c r="I970" s="23"/>
      <c r="J970" s="23">
        <v>0</v>
      </c>
      <c r="K970" s="23"/>
      <c r="L970" s="23"/>
      <c r="M970" s="23"/>
    </row>
    <row r="971" spans="1:13" x14ac:dyDescent="0.25">
      <c r="A971" s="41">
        <v>42377</v>
      </c>
      <c r="B971" s="23">
        <v>47778</v>
      </c>
      <c r="C971" s="23" t="s">
        <v>27</v>
      </c>
      <c r="D971" s="23">
        <v>14.9</v>
      </c>
      <c r="E971" s="23" t="s">
        <v>55</v>
      </c>
      <c r="F971" s="46">
        <v>3250</v>
      </c>
      <c r="G971" s="23"/>
      <c r="H971" s="23"/>
      <c r="I971" s="23"/>
      <c r="J971" s="23">
        <v>0</v>
      </c>
      <c r="K971" s="23"/>
      <c r="L971" s="23"/>
      <c r="M971" s="23"/>
    </row>
    <row r="972" spans="1:13" x14ac:dyDescent="0.25">
      <c r="A972" s="41">
        <v>42377</v>
      </c>
      <c r="B972" s="23">
        <v>47779</v>
      </c>
      <c r="C972" s="23" t="s">
        <v>30</v>
      </c>
      <c r="D972" s="23">
        <v>15.6</v>
      </c>
      <c r="E972" s="23" t="s">
        <v>55</v>
      </c>
      <c r="F972" s="46">
        <v>3250</v>
      </c>
      <c r="G972" s="23"/>
      <c r="H972" s="23"/>
      <c r="I972" s="23"/>
      <c r="J972" s="23">
        <v>0</v>
      </c>
      <c r="K972" s="23"/>
      <c r="L972" s="23"/>
      <c r="M972" s="23"/>
    </row>
    <row r="973" spans="1:13" x14ac:dyDescent="0.25">
      <c r="A973" s="41">
        <v>42377</v>
      </c>
      <c r="B973" s="23">
        <v>47780</v>
      </c>
      <c r="C973" s="23" t="s">
        <v>498</v>
      </c>
      <c r="D973" s="23">
        <v>14.9</v>
      </c>
      <c r="E973" s="23" t="s">
        <v>55</v>
      </c>
      <c r="F973" s="46">
        <v>3250</v>
      </c>
      <c r="G973" s="23"/>
      <c r="H973" s="23"/>
      <c r="I973" s="23"/>
      <c r="J973" s="23">
        <v>0</v>
      </c>
      <c r="K973" s="23"/>
      <c r="L973" s="23"/>
      <c r="M973" s="23"/>
    </row>
    <row r="974" spans="1:13" x14ac:dyDescent="0.25">
      <c r="A974" s="41">
        <v>42377</v>
      </c>
      <c r="B974" s="23">
        <v>47781</v>
      </c>
      <c r="C974" s="23" t="s">
        <v>28</v>
      </c>
      <c r="D974" s="23">
        <v>13.3</v>
      </c>
      <c r="E974" s="23" t="s">
        <v>55</v>
      </c>
      <c r="F974" s="46">
        <v>3250</v>
      </c>
      <c r="G974" s="23"/>
      <c r="H974" s="23"/>
      <c r="I974" s="23"/>
      <c r="J974" s="23">
        <v>0</v>
      </c>
      <c r="K974" s="23"/>
      <c r="L974" s="23"/>
      <c r="M974" s="23"/>
    </row>
    <row r="975" spans="1:13" x14ac:dyDescent="0.25">
      <c r="A975" s="41">
        <v>42377</v>
      </c>
      <c r="B975" s="23">
        <v>47782</v>
      </c>
      <c r="C975" s="23" t="s">
        <v>27</v>
      </c>
      <c r="D975" s="23">
        <v>14.9</v>
      </c>
      <c r="E975" s="23" t="s">
        <v>55</v>
      </c>
      <c r="F975" s="46">
        <v>3250</v>
      </c>
      <c r="G975" s="23"/>
      <c r="H975" s="23"/>
      <c r="I975" s="23"/>
      <c r="J975" s="23">
        <v>0</v>
      </c>
      <c r="K975" s="23"/>
      <c r="L975" s="23"/>
      <c r="M975" s="23"/>
    </row>
    <row r="976" spans="1:13" x14ac:dyDescent="0.25">
      <c r="A976" s="41">
        <v>42377</v>
      </c>
      <c r="B976" s="23">
        <v>47783</v>
      </c>
      <c r="C976" s="23" t="s">
        <v>30</v>
      </c>
      <c r="D976" s="23">
        <v>15.6</v>
      </c>
      <c r="E976" s="23" t="s">
        <v>55</v>
      </c>
      <c r="F976" s="46">
        <v>3250</v>
      </c>
      <c r="G976" s="23"/>
      <c r="H976" s="23"/>
      <c r="I976" s="23"/>
      <c r="J976" s="23">
        <v>0</v>
      </c>
      <c r="K976" s="23"/>
      <c r="L976" s="23"/>
      <c r="M976" s="23"/>
    </row>
    <row r="977" spans="1:13" x14ac:dyDescent="0.25">
      <c r="A977" s="41">
        <v>42377</v>
      </c>
      <c r="B977" s="23">
        <v>47784</v>
      </c>
      <c r="C977" s="23" t="s">
        <v>498</v>
      </c>
      <c r="D977" s="23">
        <v>14.9</v>
      </c>
      <c r="E977" s="23" t="s">
        <v>55</v>
      </c>
      <c r="F977" s="46">
        <v>3250</v>
      </c>
      <c r="G977" s="23"/>
      <c r="H977" s="23"/>
      <c r="I977" s="23"/>
      <c r="J977" s="23">
        <v>0</v>
      </c>
      <c r="K977" s="23"/>
      <c r="L977" s="23"/>
      <c r="M977" s="23"/>
    </row>
    <row r="978" spans="1:13" x14ac:dyDescent="0.25">
      <c r="A978" s="41">
        <v>42377</v>
      </c>
      <c r="B978" s="23">
        <v>47785</v>
      </c>
      <c r="C978" s="23" t="s">
        <v>28</v>
      </c>
      <c r="D978" s="23">
        <v>13.3</v>
      </c>
      <c r="E978" s="23" t="s">
        <v>55</v>
      </c>
      <c r="F978" s="46">
        <v>3250</v>
      </c>
      <c r="G978" s="23"/>
      <c r="H978" s="23"/>
      <c r="I978" s="23"/>
      <c r="J978" s="23">
        <v>0</v>
      </c>
      <c r="K978" s="23"/>
      <c r="L978" s="23"/>
      <c r="M978" s="23"/>
    </row>
    <row r="979" spans="1:13" x14ac:dyDescent="0.25">
      <c r="A979" s="41">
        <v>42377</v>
      </c>
      <c r="B979" s="23">
        <v>47786</v>
      </c>
      <c r="C979" s="23" t="s">
        <v>27</v>
      </c>
      <c r="D979" s="23">
        <v>14.9</v>
      </c>
      <c r="E979" s="23" t="s">
        <v>55</v>
      </c>
      <c r="F979" s="46">
        <v>3250</v>
      </c>
      <c r="G979" s="23"/>
      <c r="H979" s="23"/>
      <c r="I979" s="23"/>
      <c r="J979" s="23">
        <v>0</v>
      </c>
      <c r="K979" s="23"/>
      <c r="L979" s="23"/>
      <c r="M979" s="23"/>
    </row>
    <row r="980" spans="1:13" x14ac:dyDescent="0.25">
      <c r="A980" s="41">
        <v>42377</v>
      </c>
      <c r="B980" s="23">
        <v>47787</v>
      </c>
      <c r="C980" s="23" t="s">
        <v>498</v>
      </c>
      <c r="D980" s="23">
        <v>14.9</v>
      </c>
      <c r="E980" s="23" t="s">
        <v>55</v>
      </c>
      <c r="F980" s="46">
        <v>3250</v>
      </c>
      <c r="G980" s="23"/>
      <c r="H980" s="23"/>
      <c r="I980" s="23"/>
      <c r="J980" s="23">
        <v>0</v>
      </c>
      <c r="K980" s="23"/>
      <c r="L980" s="23"/>
      <c r="M980" s="23"/>
    </row>
    <row r="981" spans="1:13" x14ac:dyDescent="0.25">
      <c r="A981" s="41">
        <v>42377</v>
      </c>
      <c r="B981" s="23">
        <v>47788</v>
      </c>
      <c r="C981" s="23" t="s">
        <v>30</v>
      </c>
      <c r="D981" s="23">
        <v>15.6</v>
      </c>
      <c r="E981" s="23" t="s">
        <v>55</v>
      </c>
      <c r="F981" s="46">
        <v>3250</v>
      </c>
      <c r="G981" s="23"/>
      <c r="H981" s="23"/>
      <c r="I981" s="23"/>
      <c r="J981" s="23">
        <v>0</v>
      </c>
      <c r="K981" s="23"/>
      <c r="L981" s="23"/>
      <c r="M981" s="23"/>
    </row>
    <row r="982" spans="1:13" x14ac:dyDescent="0.25">
      <c r="A982" s="41">
        <v>42377</v>
      </c>
      <c r="B982" s="23">
        <v>47789</v>
      </c>
      <c r="C982" s="23" t="s">
        <v>28</v>
      </c>
      <c r="D982" s="23">
        <v>13.3</v>
      </c>
      <c r="E982" s="23" t="s">
        <v>55</v>
      </c>
      <c r="F982" s="46">
        <v>3250</v>
      </c>
      <c r="G982" s="23"/>
      <c r="H982" s="23"/>
      <c r="I982" s="23"/>
      <c r="J982" s="23">
        <v>0</v>
      </c>
      <c r="K982" s="23"/>
      <c r="L982" s="23"/>
      <c r="M982" s="23"/>
    </row>
    <row r="983" spans="1:13" x14ac:dyDescent="0.25">
      <c r="A983" s="41">
        <v>42377</v>
      </c>
      <c r="B983" s="23">
        <v>47790</v>
      </c>
      <c r="C983" s="23" t="s">
        <v>498</v>
      </c>
      <c r="D983" s="23">
        <v>14.9</v>
      </c>
      <c r="E983" s="23" t="s">
        <v>55</v>
      </c>
      <c r="F983" s="46">
        <v>3250</v>
      </c>
      <c r="G983" s="23"/>
      <c r="H983" s="23"/>
      <c r="I983" s="23"/>
      <c r="J983" s="23">
        <v>0</v>
      </c>
      <c r="K983" s="23"/>
      <c r="L983" s="23"/>
      <c r="M983" s="23"/>
    </row>
    <row r="984" spans="1:13" x14ac:dyDescent="0.25">
      <c r="A984" s="41">
        <v>42377</v>
      </c>
      <c r="B984" s="23">
        <v>47791</v>
      </c>
      <c r="C984" s="23" t="s">
        <v>27</v>
      </c>
      <c r="D984" s="23">
        <v>14.9</v>
      </c>
      <c r="E984" s="23" t="s">
        <v>55</v>
      </c>
      <c r="F984" s="46">
        <v>3250</v>
      </c>
      <c r="G984" s="23"/>
      <c r="H984" s="23"/>
      <c r="I984" s="23"/>
      <c r="J984" s="23">
        <v>0</v>
      </c>
      <c r="K984" s="23"/>
      <c r="L984" s="23"/>
      <c r="M984" s="23"/>
    </row>
    <row r="985" spans="1:13" x14ac:dyDescent="0.25">
      <c r="A985" s="41">
        <v>42377</v>
      </c>
      <c r="B985" s="23">
        <v>47792</v>
      </c>
      <c r="C985" s="23" t="s">
        <v>30</v>
      </c>
      <c r="D985" s="23">
        <v>15.6</v>
      </c>
      <c r="E985" s="23" t="s">
        <v>55</v>
      </c>
      <c r="F985" s="46">
        <v>3250</v>
      </c>
      <c r="G985" s="23"/>
      <c r="H985" s="23"/>
      <c r="I985" s="23"/>
      <c r="J985" s="23">
        <v>0</v>
      </c>
      <c r="K985" s="23"/>
      <c r="L985" s="23"/>
      <c r="M985" s="23"/>
    </row>
    <row r="986" spans="1:13" x14ac:dyDescent="0.25">
      <c r="A986" s="41">
        <v>42377</v>
      </c>
      <c r="B986" s="23">
        <v>47793</v>
      </c>
      <c r="C986" s="23" t="s">
        <v>265</v>
      </c>
      <c r="D986" s="23">
        <v>15</v>
      </c>
      <c r="E986" s="23" t="s">
        <v>55</v>
      </c>
      <c r="F986" s="46">
        <v>3250</v>
      </c>
      <c r="G986" s="23"/>
      <c r="H986" s="23"/>
      <c r="I986" s="23"/>
      <c r="J986" s="23">
        <v>0</v>
      </c>
      <c r="K986" s="23"/>
      <c r="L986" s="23"/>
      <c r="M986" s="23"/>
    </row>
    <row r="987" spans="1:13" x14ac:dyDescent="0.25">
      <c r="A987" s="41">
        <v>42377</v>
      </c>
      <c r="B987" s="23">
        <v>47794</v>
      </c>
      <c r="C987" s="23" t="s">
        <v>28</v>
      </c>
      <c r="D987" s="23">
        <v>13.3</v>
      </c>
      <c r="E987" s="23" t="s">
        <v>55</v>
      </c>
      <c r="F987" s="46">
        <v>3250</v>
      </c>
      <c r="G987" s="23"/>
      <c r="H987" s="23"/>
      <c r="I987" s="23"/>
      <c r="J987" s="23">
        <v>0</v>
      </c>
      <c r="K987" s="23"/>
      <c r="L987" s="23"/>
      <c r="M987" s="23"/>
    </row>
    <row r="988" spans="1:13" x14ac:dyDescent="0.25">
      <c r="A988" s="41">
        <v>42377</v>
      </c>
      <c r="B988" s="23">
        <v>47795</v>
      </c>
      <c r="C988" s="23" t="s">
        <v>498</v>
      </c>
      <c r="D988" s="23">
        <v>14.9</v>
      </c>
      <c r="E988" s="23" t="s">
        <v>55</v>
      </c>
      <c r="F988" s="46">
        <v>3250</v>
      </c>
      <c r="G988" s="23"/>
      <c r="H988" s="23"/>
      <c r="I988" s="23"/>
      <c r="J988" s="23">
        <v>0</v>
      </c>
      <c r="K988" s="23"/>
      <c r="L988" s="23"/>
      <c r="M988" s="23"/>
    </row>
    <row r="989" spans="1:13" x14ac:dyDescent="0.25">
      <c r="A989" s="41">
        <v>42377</v>
      </c>
      <c r="B989" s="23">
        <v>47796</v>
      </c>
      <c r="C989" s="23" t="s">
        <v>27</v>
      </c>
      <c r="D989" s="23">
        <v>14.9</v>
      </c>
      <c r="E989" s="23" t="s">
        <v>55</v>
      </c>
      <c r="F989" s="46">
        <v>3250</v>
      </c>
      <c r="G989" s="23"/>
      <c r="H989" s="23"/>
      <c r="I989" s="23"/>
      <c r="J989" s="23">
        <v>0</v>
      </c>
      <c r="K989" s="23"/>
      <c r="L989" s="23"/>
      <c r="M989" s="23"/>
    </row>
    <row r="990" spans="1:13" x14ac:dyDescent="0.25">
      <c r="A990" s="41">
        <v>42377</v>
      </c>
      <c r="B990" s="23">
        <v>47797</v>
      </c>
      <c r="C990" s="23" t="s">
        <v>30</v>
      </c>
      <c r="D990" s="23">
        <v>15.6</v>
      </c>
      <c r="E990" s="23" t="s">
        <v>55</v>
      </c>
      <c r="F990" s="46">
        <v>3250</v>
      </c>
      <c r="G990" s="23"/>
      <c r="H990" s="23"/>
      <c r="I990" s="23"/>
      <c r="J990" s="23">
        <v>0</v>
      </c>
      <c r="K990" s="23"/>
      <c r="L990" s="23"/>
      <c r="M990" s="23"/>
    </row>
    <row r="991" spans="1:13" x14ac:dyDescent="0.25">
      <c r="A991" s="41">
        <v>42377</v>
      </c>
      <c r="B991" s="23">
        <v>47798</v>
      </c>
      <c r="C991" s="23" t="s">
        <v>28</v>
      </c>
      <c r="D991" s="23">
        <v>13.3</v>
      </c>
      <c r="E991" s="23" t="s">
        <v>55</v>
      </c>
      <c r="F991" s="46">
        <v>3250</v>
      </c>
      <c r="G991" s="23"/>
      <c r="H991" s="23"/>
      <c r="I991" s="23"/>
      <c r="J991" s="23">
        <v>0</v>
      </c>
      <c r="K991" s="23"/>
      <c r="L991" s="23"/>
      <c r="M991" s="23"/>
    </row>
    <row r="992" spans="1:13" x14ac:dyDescent="0.25">
      <c r="A992" s="41">
        <v>42377</v>
      </c>
      <c r="B992" s="23">
        <v>47799</v>
      </c>
      <c r="C992" s="23" t="s">
        <v>498</v>
      </c>
      <c r="D992" s="23">
        <v>14.9</v>
      </c>
      <c r="E992" s="23" t="s">
        <v>55</v>
      </c>
      <c r="F992" s="46">
        <v>3250</v>
      </c>
      <c r="G992" s="23"/>
      <c r="H992" s="23"/>
      <c r="I992" s="23"/>
      <c r="J992" s="23">
        <v>0</v>
      </c>
      <c r="K992" s="23"/>
      <c r="L992" s="23"/>
      <c r="M992" s="23"/>
    </row>
    <row r="993" spans="1:13" x14ac:dyDescent="0.25">
      <c r="A993" s="41">
        <v>42377</v>
      </c>
      <c r="B993" s="23">
        <v>47800</v>
      </c>
      <c r="C993" s="23" t="s">
        <v>27</v>
      </c>
      <c r="D993" s="23">
        <v>14.9</v>
      </c>
      <c r="E993" s="23" t="s">
        <v>55</v>
      </c>
      <c r="F993" s="46">
        <v>3250</v>
      </c>
      <c r="G993" s="23"/>
      <c r="H993" s="23"/>
      <c r="I993" s="23"/>
      <c r="J993" s="23">
        <v>0</v>
      </c>
      <c r="K993" s="23"/>
      <c r="L993" s="23"/>
      <c r="M993" s="23"/>
    </row>
    <row r="994" spans="1:13" x14ac:dyDescent="0.25">
      <c r="A994" s="41">
        <v>42377</v>
      </c>
      <c r="B994" s="23">
        <v>47801</v>
      </c>
      <c r="C994" s="23" t="s">
        <v>30</v>
      </c>
      <c r="D994" s="23">
        <v>15.6</v>
      </c>
      <c r="E994" s="23" t="s">
        <v>55</v>
      </c>
      <c r="F994" s="46">
        <v>3250</v>
      </c>
      <c r="G994" s="23"/>
      <c r="H994" s="23"/>
      <c r="I994" s="23"/>
      <c r="J994" s="23">
        <v>0</v>
      </c>
      <c r="K994" s="23"/>
      <c r="L994" s="23"/>
      <c r="M994" s="23"/>
    </row>
    <row r="995" spans="1:13" x14ac:dyDescent="0.25">
      <c r="A995" s="41">
        <v>42377</v>
      </c>
      <c r="B995" s="23">
        <v>47802</v>
      </c>
      <c r="C995" s="23" t="s">
        <v>265</v>
      </c>
      <c r="D995" s="23">
        <v>15</v>
      </c>
      <c r="E995" s="23" t="s">
        <v>55</v>
      </c>
      <c r="F995" s="46">
        <v>3250</v>
      </c>
      <c r="G995" s="23"/>
      <c r="H995" s="23"/>
      <c r="I995" s="23"/>
      <c r="J995" s="23">
        <v>0</v>
      </c>
      <c r="K995" s="23"/>
      <c r="L995" s="23"/>
      <c r="M995" s="23"/>
    </row>
    <row r="996" spans="1:13" x14ac:dyDescent="0.25">
      <c r="A996" s="41">
        <v>42377</v>
      </c>
      <c r="B996" s="23">
        <v>47803</v>
      </c>
      <c r="C996" s="23" t="s">
        <v>28</v>
      </c>
      <c r="D996" s="23">
        <v>13.3</v>
      </c>
      <c r="E996" s="23" t="s">
        <v>55</v>
      </c>
      <c r="F996" s="46">
        <v>3250</v>
      </c>
      <c r="G996" s="23"/>
      <c r="H996" s="23"/>
      <c r="I996" s="23"/>
      <c r="J996" s="23">
        <v>0</v>
      </c>
      <c r="K996" s="23"/>
      <c r="L996" s="23"/>
      <c r="M996" s="23"/>
    </row>
    <row r="997" spans="1:13" x14ac:dyDescent="0.25">
      <c r="A997" s="41">
        <v>42377</v>
      </c>
      <c r="B997" s="23">
        <v>47804</v>
      </c>
      <c r="C997" s="23" t="s">
        <v>498</v>
      </c>
      <c r="D997" s="23">
        <v>14.9</v>
      </c>
      <c r="E997" s="23" t="s">
        <v>55</v>
      </c>
      <c r="F997" s="46">
        <v>3250</v>
      </c>
      <c r="G997" s="23"/>
      <c r="H997" s="23"/>
      <c r="I997" s="23"/>
      <c r="J997" s="23">
        <v>0</v>
      </c>
      <c r="K997" s="23"/>
      <c r="L997" s="23"/>
      <c r="M997" s="23"/>
    </row>
    <row r="998" spans="1:13" x14ac:dyDescent="0.25">
      <c r="A998" s="41">
        <v>42377</v>
      </c>
      <c r="B998" s="23">
        <v>47805</v>
      </c>
      <c r="C998" s="23" t="s">
        <v>27</v>
      </c>
      <c r="D998" s="23">
        <v>14.9</v>
      </c>
      <c r="E998" s="23" t="s">
        <v>55</v>
      </c>
      <c r="F998" s="46">
        <v>3250</v>
      </c>
      <c r="G998" s="23"/>
      <c r="H998" s="23"/>
      <c r="I998" s="23"/>
      <c r="J998" s="23">
        <v>0</v>
      </c>
      <c r="K998" s="23"/>
      <c r="L998" s="23"/>
      <c r="M998" s="23"/>
    </row>
    <row r="999" spans="1:13" x14ac:dyDescent="0.25">
      <c r="A999" s="41">
        <v>42377</v>
      </c>
      <c r="B999" s="23">
        <v>47806</v>
      </c>
      <c r="C999" s="23" t="s">
        <v>30</v>
      </c>
      <c r="D999" s="23">
        <v>15.6</v>
      </c>
      <c r="E999" s="23" t="s">
        <v>55</v>
      </c>
      <c r="F999" s="46">
        <v>3250</v>
      </c>
      <c r="G999" s="23"/>
      <c r="H999" s="23"/>
      <c r="I999" s="23"/>
      <c r="J999" s="23">
        <v>0</v>
      </c>
      <c r="K999" s="23"/>
      <c r="L999" s="23"/>
      <c r="M999" s="23"/>
    </row>
    <row r="1000" spans="1:13" x14ac:dyDescent="0.25">
      <c r="A1000" s="41">
        <v>42377</v>
      </c>
      <c r="B1000" s="23">
        <v>47807</v>
      </c>
      <c r="C1000" s="23" t="s">
        <v>28</v>
      </c>
      <c r="D1000" s="23">
        <v>13.3</v>
      </c>
      <c r="E1000" s="23" t="s">
        <v>55</v>
      </c>
      <c r="F1000" s="46">
        <v>3250</v>
      </c>
      <c r="G1000" s="23"/>
      <c r="H1000" s="23"/>
      <c r="I1000" s="23"/>
      <c r="J1000" s="23">
        <v>0</v>
      </c>
      <c r="K1000" s="23"/>
      <c r="L1000" s="23"/>
      <c r="M1000" s="23"/>
    </row>
    <row r="1001" spans="1:13" x14ac:dyDescent="0.25">
      <c r="A1001" s="41">
        <v>42377</v>
      </c>
      <c r="B1001" s="23">
        <v>47808</v>
      </c>
      <c r="C1001" s="23" t="s">
        <v>498</v>
      </c>
      <c r="D1001" s="23">
        <v>14.9</v>
      </c>
      <c r="E1001" s="23" t="s">
        <v>55</v>
      </c>
      <c r="F1001" s="46">
        <v>3250</v>
      </c>
      <c r="G1001" s="23"/>
      <c r="H1001" s="23"/>
      <c r="I1001" s="23"/>
      <c r="J1001" s="23">
        <v>0</v>
      </c>
      <c r="K1001" s="23"/>
      <c r="L1001" s="23"/>
      <c r="M1001" s="23"/>
    </row>
    <row r="1002" spans="1:13" x14ac:dyDescent="0.25">
      <c r="A1002" s="41">
        <v>42377</v>
      </c>
      <c r="B1002" s="23">
        <v>47809</v>
      </c>
      <c r="C1002" s="23" t="s">
        <v>27</v>
      </c>
      <c r="D1002" s="23">
        <v>14.9</v>
      </c>
      <c r="E1002" s="23" t="s">
        <v>55</v>
      </c>
      <c r="F1002" s="46">
        <v>3250</v>
      </c>
      <c r="G1002" s="23"/>
      <c r="H1002" s="23"/>
      <c r="I1002" s="23"/>
      <c r="J1002" s="23">
        <v>0</v>
      </c>
      <c r="K1002" s="23"/>
      <c r="L1002" s="23"/>
      <c r="M1002" s="23"/>
    </row>
    <row r="1003" spans="1:13" x14ac:dyDescent="0.25">
      <c r="A1003" s="41">
        <v>42377</v>
      </c>
      <c r="B1003" s="23">
        <v>47810</v>
      </c>
      <c r="C1003" s="23" t="s">
        <v>30</v>
      </c>
      <c r="D1003" s="23">
        <v>15.6</v>
      </c>
      <c r="E1003" s="23" t="s">
        <v>55</v>
      </c>
      <c r="F1003" s="46">
        <v>3250</v>
      </c>
      <c r="G1003" s="23"/>
      <c r="H1003" s="23"/>
      <c r="I1003" s="23"/>
      <c r="J1003" s="23">
        <v>0</v>
      </c>
      <c r="K1003" s="23"/>
      <c r="L1003" s="23"/>
      <c r="M1003" s="23"/>
    </row>
    <row r="1004" spans="1:13" x14ac:dyDescent="0.25">
      <c r="A1004" s="41">
        <v>42377</v>
      </c>
      <c r="B1004" s="23">
        <v>47811</v>
      </c>
      <c r="C1004" s="23" t="s">
        <v>498</v>
      </c>
      <c r="D1004" s="23">
        <v>14.9</v>
      </c>
      <c r="E1004" s="23" t="s">
        <v>55</v>
      </c>
      <c r="F1004" s="46">
        <v>3250</v>
      </c>
      <c r="G1004" s="23"/>
      <c r="H1004" s="23"/>
      <c r="I1004" s="23"/>
      <c r="J1004" s="23">
        <v>0</v>
      </c>
      <c r="K1004" s="23"/>
      <c r="L1004" s="23"/>
      <c r="M1004" s="23"/>
    </row>
    <row r="1005" spans="1:13" x14ac:dyDescent="0.25">
      <c r="A1005" s="41">
        <v>42377</v>
      </c>
      <c r="B1005" s="23">
        <v>47812</v>
      </c>
      <c r="C1005" s="23" t="s">
        <v>28</v>
      </c>
      <c r="D1005" s="23">
        <v>13.3</v>
      </c>
      <c r="E1005" s="23" t="s">
        <v>55</v>
      </c>
      <c r="F1005" s="46">
        <v>3250</v>
      </c>
      <c r="G1005" s="23"/>
      <c r="H1005" s="23"/>
      <c r="I1005" s="23"/>
      <c r="J1005" s="23">
        <v>0</v>
      </c>
      <c r="K1005" s="23"/>
      <c r="L1005" s="23"/>
      <c r="M1005" s="23"/>
    </row>
    <row r="1006" spans="1:13" x14ac:dyDescent="0.25">
      <c r="A1006" s="41">
        <v>42377</v>
      </c>
      <c r="B1006" s="23">
        <v>47813</v>
      </c>
      <c r="C1006" s="23" t="s">
        <v>498</v>
      </c>
      <c r="D1006" s="23">
        <v>14.9</v>
      </c>
      <c r="E1006" s="23" t="s">
        <v>55</v>
      </c>
      <c r="F1006" s="46">
        <v>3250</v>
      </c>
      <c r="G1006" s="23"/>
      <c r="H1006" s="23"/>
      <c r="I1006" s="23"/>
      <c r="J1006" s="23">
        <v>0</v>
      </c>
      <c r="K1006" s="23"/>
      <c r="L1006" s="23"/>
      <c r="M1006" s="23"/>
    </row>
    <row r="1007" spans="1:13" x14ac:dyDescent="0.25">
      <c r="A1007" s="41">
        <v>42377</v>
      </c>
      <c r="B1007" s="23">
        <v>47814</v>
      </c>
      <c r="C1007" s="23" t="s">
        <v>30</v>
      </c>
      <c r="D1007" s="23">
        <v>15.6</v>
      </c>
      <c r="E1007" s="23" t="s">
        <v>55</v>
      </c>
      <c r="F1007" s="46">
        <v>3250</v>
      </c>
      <c r="G1007" s="23"/>
      <c r="H1007" s="23"/>
      <c r="I1007" s="23"/>
      <c r="J1007" s="23">
        <v>0</v>
      </c>
      <c r="K1007" s="23"/>
      <c r="L1007" s="23"/>
      <c r="M1007" s="23"/>
    </row>
    <row r="1008" spans="1:13" x14ac:dyDescent="0.25">
      <c r="A1008" s="41">
        <v>42377</v>
      </c>
      <c r="B1008" s="23">
        <v>47815</v>
      </c>
      <c r="C1008" s="23" t="s">
        <v>28</v>
      </c>
      <c r="D1008" s="23">
        <v>13.3</v>
      </c>
      <c r="E1008" s="23" t="s">
        <v>55</v>
      </c>
      <c r="F1008" s="46">
        <v>3250</v>
      </c>
      <c r="G1008" s="23"/>
      <c r="H1008" s="23"/>
      <c r="I1008" s="23"/>
      <c r="J1008" s="23">
        <v>0</v>
      </c>
      <c r="K1008" s="23"/>
      <c r="L1008" s="23"/>
      <c r="M1008" s="23"/>
    </row>
    <row r="1009" spans="1:13" ht="15.75" thickBot="1" x14ac:dyDescent="0.3">
      <c r="A1009" s="43">
        <v>42377</v>
      </c>
      <c r="B1009" s="42">
        <v>47816</v>
      </c>
      <c r="C1009" s="42" t="s">
        <v>27</v>
      </c>
      <c r="D1009" s="42">
        <v>14.9</v>
      </c>
      <c r="E1009" s="23" t="s">
        <v>55</v>
      </c>
      <c r="F1009" s="48">
        <v>3250</v>
      </c>
      <c r="G1009" s="42"/>
      <c r="H1009" s="42"/>
      <c r="I1009" s="42"/>
      <c r="J1009" s="42">
        <v>0</v>
      </c>
      <c r="K1009" s="42"/>
      <c r="L1009" s="42"/>
      <c r="M1009" s="42"/>
    </row>
    <row r="1010" spans="1:13" x14ac:dyDescent="0.25">
      <c r="A1010" s="41">
        <v>42378</v>
      </c>
      <c r="B1010" s="32">
        <v>47817</v>
      </c>
      <c r="C1010" s="32" t="s">
        <v>498</v>
      </c>
      <c r="D1010" s="32">
        <v>14.9</v>
      </c>
      <c r="E1010" s="23" t="s">
        <v>55</v>
      </c>
      <c r="F1010" s="47">
        <v>3250</v>
      </c>
      <c r="G1010" s="32"/>
      <c r="H1010" s="32"/>
      <c r="I1010" s="32"/>
      <c r="J1010" s="32">
        <v>0</v>
      </c>
      <c r="K1010" s="32"/>
      <c r="L1010" s="32"/>
      <c r="M1010" s="32"/>
    </row>
    <row r="1011" spans="1:13" x14ac:dyDescent="0.25">
      <c r="A1011" s="41">
        <v>42378</v>
      </c>
      <c r="B1011" s="23">
        <v>47818</v>
      </c>
      <c r="C1011" s="23" t="s">
        <v>28</v>
      </c>
      <c r="D1011" s="23">
        <v>13.3</v>
      </c>
      <c r="E1011" s="23" t="s">
        <v>55</v>
      </c>
      <c r="F1011" s="46">
        <v>3250</v>
      </c>
      <c r="G1011" s="23"/>
      <c r="H1011" s="23"/>
      <c r="I1011" s="23"/>
      <c r="J1011" s="23">
        <v>0</v>
      </c>
      <c r="K1011" s="23"/>
      <c r="L1011" s="23"/>
      <c r="M1011" s="23"/>
    </row>
    <row r="1012" spans="1:13" x14ac:dyDescent="0.25">
      <c r="A1012" s="41">
        <v>42378</v>
      </c>
      <c r="B1012" s="23">
        <v>47819</v>
      </c>
      <c r="C1012" s="23" t="s">
        <v>30</v>
      </c>
      <c r="D1012" s="23">
        <v>15.6</v>
      </c>
      <c r="E1012" s="23" t="s">
        <v>55</v>
      </c>
      <c r="F1012" s="46">
        <v>3250</v>
      </c>
      <c r="G1012" s="23"/>
      <c r="H1012" s="23"/>
      <c r="I1012" s="23"/>
      <c r="J1012" s="23">
        <v>0</v>
      </c>
      <c r="K1012" s="23"/>
      <c r="L1012" s="23"/>
      <c r="M1012" s="23"/>
    </row>
    <row r="1013" spans="1:13" x14ac:dyDescent="0.25">
      <c r="A1013" s="41">
        <v>42378</v>
      </c>
      <c r="B1013" s="23">
        <v>47820</v>
      </c>
      <c r="C1013" s="23" t="s">
        <v>265</v>
      </c>
      <c r="D1013" s="23">
        <v>15</v>
      </c>
      <c r="E1013" s="23" t="s">
        <v>55</v>
      </c>
      <c r="F1013" s="46">
        <v>3250</v>
      </c>
      <c r="G1013" s="23"/>
      <c r="H1013" s="23"/>
      <c r="I1013" s="23"/>
      <c r="J1013" s="23">
        <v>0</v>
      </c>
      <c r="K1013" s="23"/>
      <c r="L1013" s="23"/>
      <c r="M1013" s="23"/>
    </row>
    <row r="1014" spans="1:13" x14ac:dyDescent="0.25">
      <c r="A1014" s="41">
        <v>42378</v>
      </c>
      <c r="B1014" s="23">
        <v>47821</v>
      </c>
      <c r="C1014" s="23" t="s">
        <v>57</v>
      </c>
      <c r="D1014" s="23">
        <v>14.9</v>
      </c>
      <c r="E1014" s="23" t="s">
        <v>55</v>
      </c>
      <c r="F1014" s="46">
        <v>3250</v>
      </c>
      <c r="G1014" s="23"/>
      <c r="H1014" s="23"/>
      <c r="I1014" s="23"/>
      <c r="J1014" s="23">
        <v>0</v>
      </c>
      <c r="K1014" s="23"/>
      <c r="L1014" s="23"/>
      <c r="M1014" s="23"/>
    </row>
    <row r="1015" spans="1:13" x14ac:dyDescent="0.25">
      <c r="A1015" s="41">
        <v>42378</v>
      </c>
      <c r="B1015" s="23">
        <v>47822</v>
      </c>
      <c r="C1015" s="23" t="s">
        <v>498</v>
      </c>
      <c r="D1015" s="23">
        <v>14.9</v>
      </c>
      <c r="E1015" s="23" t="s">
        <v>55</v>
      </c>
      <c r="F1015" s="46">
        <v>3250</v>
      </c>
      <c r="G1015" s="23"/>
      <c r="H1015" s="23"/>
      <c r="I1015" s="23"/>
      <c r="J1015" s="23">
        <v>0</v>
      </c>
      <c r="K1015" s="23"/>
      <c r="L1015" s="23"/>
      <c r="M1015" s="23"/>
    </row>
    <row r="1016" spans="1:13" x14ac:dyDescent="0.25">
      <c r="A1016" s="41">
        <v>42378</v>
      </c>
      <c r="B1016" s="23">
        <v>47823</v>
      </c>
      <c r="C1016" s="23" t="s">
        <v>28</v>
      </c>
      <c r="D1016" s="23">
        <v>13.3</v>
      </c>
      <c r="E1016" s="23" t="s">
        <v>55</v>
      </c>
      <c r="F1016" s="46">
        <v>3250</v>
      </c>
      <c r="G1016" s="23"/>
      <c r="H1016" s="23"/>
      <c r="I1016" s="23"/>
      <c r="J1016" s="23">
        <v>0</v>
      </c>
      <c r="K1016" s="23"/>
      <c r="L1016" s="23"/>
      <c r="M1016" s="23"/>
    </row>
    <row r="1017" spans="1:13" x14ac:dyDescent="0.25">
      <c r="A1017" s="41">
        <v>42378</v>
      </c>
      <c r="B1017" s="23">
        <v>47824</v>
      </c>
      <c r="C1017" s="23" t="s">
        <v>30</v>
      </c>
      <c r="D1017" s="23">
        <v>15.6</v>
      </c>
      <c r="E1017" s="23" t="s">
        <v>55</v>
      </c>
      <c r="F1017" s="46">
        <v>3250</v>
      </c>
      <c r="G1017" s="23"/>
      <c r="H1017" s="23"/>
      <c r="I1017" s="23"/>
      <c r="J1017" s="23">
        <v>0</v>
      </c>
      <c r="K1017" s="23"/>
      <c r="L1017" s="23"/>
      <c r="M1017" s="23"/>
    </row>
    <row r="1018" spans="1:13" x14ac:dyDescent="0.25">
      <c r="A1018" s="41">
        <v>42378</v>
      </c>
      <c r="B1018" s="23">
        <v>47825</v>
      </c>
      <c r="C1018" s="23" t="s">
        <v>265</v>
      </c>
      <c r="D1018" s="23">
        <v>15</v>
      </c>
      <c r="E1018" s="23" t="s">
        <v>55</v>
      </c>
      <c r="F1018" s="46">
        <v>3250</v>
      </c>
      <c r="G1018" s="23"/>
      <c r="H1018" s="23"/>
      <c r="I1018" s="23"/>
      <c r="J1018" s="23">
        <v>0</v>
      </c>
      <c r="K1018" s="23"/>
      <c r="L1018" s="23"/>
      <c r="M1018" s="23"/>
    </row>
    <row r="1019" spans="1:13" x14ac:dyDescent="0.25">
      <c r="A1019" s="41">
        <v>42378</v>
      </c>
      <c r="B1019" s="23">
        <v>47826</v>
      </c>
      <c r="C1019" s="23" t="s">
        <v>57</v>
      </c>
      <c r="D1019" s="23">
        <v>14.9</v>
      </c>
      <c r="E1019" s="23" t="s">
        <v>55</v>
      </c>
      <c r="F1019" s="46">
        <v>3250</v>
      </c>
      <c r="G1019" s="23"/>
      <c r="H1019" s="23"/>
      <c r="I1019" s="23"/>
      <c r="J1019" s="23">
        <v>0</v>
      </c>
      <c r="K1019" s="23"/>
      <c r="L1019" s="23"/>
      <c r="M1019" s="23"/>
    </row>
    <row r="1020" spans="1:13" x14ac:dyDescent="0.25">
      <c r="A1020" s="41">
        <v>42378</v>
      </c>
      <c r="B1020" s="23">
        <v>47827</v>
      </c>
      <c r="C1020" s="23" t="s">
        <v>498</v>
      </c>
      <c r="D1020" s="23">
        <v>14.9</v>
      </c>
      <c r="E1020" s="23" t="s">
        <v>55</v>
      </c>
      <c r="F1020" s="46">
        <v>3250</v>
      </c>
      <c r="G1020" s="23"/>
      <c r="H1020" s="23"/>
      <c r="I1020" s="23"/>
      <c r="J1020" s="23">
        <v>0</v>
      </c>
      <c r="K1020" s="23"/>
      <c r="L1020" s="23"/>
      <c r="M1020" s="23"/>
    </row>
    <row r="1021" spans="1:13" x14ac:dyDescent="0.25">
      <c r="A1021" s="41">
        <v>42378</v>
      </c>
      <c r="B1021" s="23">
        <v>47828</v>
      </c>
      <c r="C1021" s="23" t="s">
        <v>28</v>
      </c>
      <c r="D1021" s="23">
        <v>13.3</v>
      </c>
      <c r="E1021" s="23" t="s">
        <v>55</v>
      </c>
      <c r="F1021" s="46">
        <v>3250</v>
      </c>
      <c r="G1021" s="23"/>
      <c r="H1021" s="23"/>
      <c r="I1021" s="23"/>
      <c r="J1021" s="23">
        <v>0</v>
      </c>
      <c r="K1021" s="23"/>
      <c r="L1021" s="23"/>
      <c r="M1021" s="23"/>
    </row>
    <row r="1022" spans="1:13" x14ac:dyDescent="0.25">
      <c r="A1022" s="41">
        <v>42378</v>
      </c>
      <c r="B1022" s="23">
        <v>47829</v>
      </c>
      <c r="C1022" s="23" t="s">
        <v>30</v>
      </c>
      <c r="D1022" s="23">
        <v>15.6</v>
      </c>
      <c r="E1022" s="23" t="s">
        <v>55</v>
      </c>
      <c r="F1022" s="46">
        <v>3250</v>
      </c>
      <c r="G1022" s="23"/>
      <c r="H1022" s="23"/>
      <c r="I1022" s="23"/>
      <c r="J1022" s="23">
        <v>0</v>
      </c>
      <c r="K1022" s="23"/>
      <c r="L1022" s="23"/>
      <c r="M1022" s="23"/>
    </row>
    <row r="1023" spans="1:13" x14ac:dyDescent="0.25">
      <c r="A1023" s="41">
        <v>42378</v>
      </c>
      <c r="B1023" s="23">
        <v>47830</v>
      </c>
      <c r="C1023" s="23" t="s">
        <v>264</v>
      </c>
      <c r="D1023" s="23">
        <v>15</v>
      </c>
      <c r="E1023" s="23" t="s">
        <v>55</v>
      </c>
      <c r="F1023" s="46">
        <v>3250</v>
      </c>
      <c r="G1023" s="23"/>
      <c r="H1023" s="23"/>
      <c r="I1023" s="23"/>
      <c r="J1023" s="23">
        <v>0</v>
      </c>
      <c r="K1023" s="23"/>
      <c r="L1023" s="23"/>
      <c r="M1023" s="23"/>
    </row>
    <row r="1024" spans="1:13" x14ac:dyDescent="0.25">
      <c r="A1024" s="41">
        <v>42378</v>
      </c>
      <c r="B1024" s="23">
        <v>47831</v>
      </c>
      <c r="C1024" s="23" t="s">
        <v>265</v>
      </c>
      <c r="D1024" s="23">
        <v>15</v>
      </c>
      <c r="E1024" s="23" t="s">
        <v>55</v>
      </c>
      <c r="F1024" s="46">
        <v>3250</v>
      </c>
      <c r="G1024" s="23"/>
      <c r="H1024" s="23"/>
      <c r="I1024" s="23"/>
      <c r="J1024" s="23">
        <v>0</v>
      </c>
      <c r="K1024" s="23"/>
      <c r="L1024" s="23"/>
      <c r="M1024" s="23"/>
    </row>
    <row r="1025" spans="1:13" x14ac:dyDescent="0.25">
      <c r="A1025" s="41">
        <v>42378</v>
      </c>
      <c r="B1025" s="23">
        <v>47832</v>
      </c>
      <c r="C1025" s="23" t="s">
        <v>57</v>
      </c>
      <c r="D1025" s="23">
        <v>14.9</v>
      </c>
      <c r="E1025" s="23" t="s">
        <v>55</v>
      </c>
      <c r="F1025" s="46">
        <v>3250</v>
      </c>
      <c r="G1025" s="23"/>
      <c r="H1025" s="23"/>
      <c r="I1025" s="23"/>
      <c r="J1025" s="23">
        <v>0</v>
      </c>
      <c r="K1025" s="23"/>
      <c r="L1025" s="23"/>
      <c r="M1025" s="23"/>
    </row>
    <row r="1026" spans="1:13" x14ac:dyDescent="0.25">
      <c r="A1026" s="41">
        <v>42378</v>
      </c>
      <c r="B1026" s="23">
        <v>47833</v>
      </c>
      <c r="C1026" s="23" t="s">
        <v>498</v>
      </c>
      <c r="D1026" s="23">
        <v>14.9</v>
      </c>
      <c r="E1026" s="23" t="s">
        <v>55</v>
      </c>
      <c r="F1026" s="46">
        <v>3250</v>
      </c>
      <c r="G1026" s="23"/>
      <c r="H1026" s="23"/>
      <c r="I1026" s="23"/>
      <c r="J1026" s="23">
        <v>0</v>
      </c>
      <c r="K1026" s="23"/>
      <c r="L1026" s="23"/>
      <c r="M1026" s="23"/>
    </row>
    <row r="1027" spans="1:13" x14ac:dyDescent="0.25">
      <c r="A1027" s="41">
        <v>42378</v>
      </c>
      <c r="B1027" s="23">
        <v>47834</v>
      </c>
      <c r="C1027" s="23" t="s">
        <v>28</v>
      </c>
      <c r="D1027" s="23">
        <v>13.3</v>
      </c>
      <c r="E1027" s="23" t="s">
        <v>55</v>
      </c>
      <c r="F1027" s="46">
        <v>3250</v>
      </c>
      <c r="G1027" s="23"/>
      <c r="H1027" s="23"/>
      <c r="I1027" s="23"/>
      <c r="J1027" s="23">
        <v>0</v>
      </c>
      <c r="K1027" s="23"/>
      <c r="L1027" s="23"/>
      <c r="M1027" s="23"/>
    </row>
    <row r="1028" spans="1:13" x14ac:dyDescent="0.25">
      <c r="A1028" s="41">
        <v>42378</v>
      </c>
      <c r="B1028" s="23">
        <v>47835</v>
      </c>
      <c r="C1028" s="23" t="s">
        <v>30</v>
      </c>
      <c r="D1028" s="23">
        <v>15.6</v>
      </c>
      <c r="E1028" s="23" t="s">
        <v>55</v>
      </c>
      <c r="F1028" s="46">
        <v>3250</v>
      </c>
      <c r="G1028" s="23"/>
      <c r="H1028" s="23"/>
      <c r="I1028" s="23"/>
      <c r="J1028" s="23">
        <v>0</v>
      </c>
      <c r="K1028" s="23"/>
      <c r="L1028" s="23"/>
      <c r="M1028" s="23"/>
    </row>
    <row r="1029" spans="1:13" x14ac:dyDescent="0.25">
      <c r="A1029" s="41">
        <v>42378</v>
      </c>
      <c r="B1029" s="23">
        <v>47836</v>
      </c>
      <c r="C1029" s="23" t="s">
        <v>264</v>
      </c>
      <c r="D1029" s="23">
        <v>15</v>
      </c>
      <c r="E1029" s="23" t="s">
        <v>55</v>
      </c>
      <c r="F1029" s="46">
        <v>3250</v>
      </c>
      <c r="G1029" s="23"/>
      <c r="H1029" s="23"/>
      <c r="I1029" s="23"/>
      <c r="J1029" s="23">
        <v>0</v>
      </c>
      <c r="K1029" s="23"/>
      <c r="L1029" s="23"/>
      <c r="M1029" s="23"/>
    </row>
    <row r="1030" spans="1:13" x14ac:dyDescent="0.25">
      <c r="A1030" s="41">
        <v>42378</v>
      </c>
      <c r="B1030" s="23">
        <v>47837</v>
      </c>
      <c r="C1030" s="23" t="s">
        <v>265</v>
      </c>
      <c r="D1030" s="23">
        <v>15</v>
      </c>
      <c r="E1030" s="23" t="s">
        <v>55</v>
      </c>
      <c r="F1030" s="46">
        <v>3250</v>
      </c>
      <c r="G1030" s="23"/>
      <c r="H1030" s="23"/>
      <c r="I1030" s="23"/>
      <c r="J1030" s="23">
        <v>0</v>
      </c>
      <c r="K1030" s="23"/>
      <c r="L1030" s="23"/>
      <c r="M1030" s="23"/>
    </row>
    <row r="1031" spans="1:13" x14ac:dyDescent="0.25">
      <c r="A1031" s="41">
        <v>42378</v>
      </c>
      <c r="B1031" s="23">
        <v>47838</v>
      </c>
      <c r="C1031" s="23" t="s">
        <v>498</v>
      </c>
      <c r="D1031" s="23">
        <v>14.9</v>
      </c>
      <c r="E1031" s="23" t="s">
        <v>55</v>
      </c>
      <c r="F1031" s="46">
        <v>3250</v>
      </c>
      <c r="G1031" s="23"/>
      <c r="H1031" s="23"/>
      <c r="I1031" s="23"/>
      <c r="J1031" s="23">
        <v>0</v>
      </c>
      <c r="K1031" s="23"/>
      <c r="L1031" s="23"/>
      <c r="M1031" s="23"/>
    </row>
    <row r="1032" spans="1:13" x14ac:dyDescent="0.25">
      <c r="A1032" s="41">
        <v>42378</v>
      </c>
      <c r="B1032" s="23">
        <v>47839</v>
      </c>
      <c r="C1032" s="23" t="s">
        <v>57</v>
      </c>
      <c r="D1032" s="23">
        <v>14.9</v>
      </c>
      <c r="E1032" s="23" t="s">
        <v>55</v>
      </c>
      <c r="F1032" s="46">
        <v>3250</v>
      </c>
      <c r="G1032" s="23"/>
      <c r="H1032" s="23"/>
      <c r="I1032" s="23"/>
      <c r="J1032" s="23">
        <v>0</v>
      </c>
      <c r="K1032" s="23"/>
      <c r="L1032" s="23"/>
      <c r="M1032" s="23"/>
    </row>
    <row r="1033" spans="1:13" x14ac:dyDescent="0.25">
      <c r="A1033" s="41">
        <v>42378</v>
      </c>
      <c r="B1033" s="23">
        <v>47840</v>
      </c>
      <c r="C1033" s="23" t="s">
        <v>28</v>
      </c>
      <c r="D1033" s="23">
        <v>13.3</v>
      </c>
      <c r="E1033" s="23" t="s">
        <v>55</v>
      </c>
      <c r="F1033" s="46">
        <v>3250</v>
      </c>
      <c r="G1033" s="23"/>
      <c r="H1033" s="23"/>
      <c r="I1033" s="23"/>
      <c r="J1033" s="23">
        <v>0</v>
      </c>
      <c r="K1033" s="23"/>
      <c r="L1033" s="23"/>
      <c r="M1033" s="23"/>
    </row>
    <row r="1034" spans="1:13" x14ac:dyDescent="0.25">
      <c r="A1034" s="41">
        <v>42378</v>
      </c>
      <c r="B1034" s="23">
        <v>47841</v>
      </c>
      <c r="C1034" s="23" t="s">
        <v>265</v>
      </c>
      <c r="D1034" s="23">
        <v>15</v>
      </c>
      <c r="E1034" s="23" t="s">
        <v>55</v>
      </c>
      <c r="F1034" s="46">
        <v>3250</v>
      </c>
      <c r="G1034" s="23"/>
      <c r="H1034" s="23"/>
      <c r="I1034" s="23"/>
      <c r="J1034" s="23">
        <v>0</v>
      </c>
      <c r="K1034" s="23"/>
      <c r="L1034" s="23"/>
      <c r="M1034" s="23"/>
    </row>
    <row r="1035" spans="1:13" x14ac:dyDescent="0.25">
      <c r="A1035" s="41">
        <v>42378</v>
      </c>
      <c r="B1035" s="23">
        <v>47842</v>
      </c>
      <c r="C1035" s="23" t="s">
        <v>264</v>
      </c>
      <c r="D1035" s="23">
        <v>15</v>
      </c>
      <c r="E1035" s="23" t="s">
        <v>55</v>
      </c>
      <c r="F1035" s="46">
        <v>3250</v>
      </c>
      <c r="G1035" s="23"/>
      <c r="H1035" s="23"/>
      <c r="I1035" s="23"/>
      <c r="J1035" s="23">
        <v>0</v>
      </c>
      <c r="K1035" s="23"/>
      <c r="L1035" s="23"/>
      <c r="M1035" s="23"/>
    </row>
    <row r="1036" spans="1:13" x14ac:dyDescent="0.25">
      <c r="A1036" s="41">
        <v>42378</v>
      </c>
      <c r="B1036" s="23">
        <v>47843</v>
      </c>
      <c r="C1036" s="23" t="s">
        <v>30</v>
      </c>
      <c r="D1036" s="23">
        <v>15.6</v>
      </c>
      <c r="E1036" s="23" t="s">
        <v>55</v>
      </c>
      <c r="F1036" s="46">
        <v>3250</v>
      </c>
      <c r="G1036" s="23"/>
      <c r="H1036" s="23"/>
      <c r="I1036" s="23"/>
      <c r="J1036" s="23">
        <v>0</v>
      </c>
      <c r="K1036" s="23"/>
      <c r="L1036" s="23"/>
      <c r="M1036" s="23"/>
    </row>
    <row r="1037" spans="1:13" x14ac:dyDescent="0.25">
      <c r="A1037" s="41">
        <v>42378</v>
      </c>
      <c r="B1037" s="23">
        <v>47844</v>
      </c>
      <c r="C1037" s="23" t="s">
        <v>57</v>
      </c>
      <c r="D1037" s="23">
        <v>14.9</v>
      </c>
      <c r="E1037" s="23" t="s">
        <v>55</v>
      </c>
      <c r="F1037" s="46">
        <v>3250</v>
      </c>
      <c r="G1037" s="23"/>
      <c r="H1037" s="23"/>
      <c r="I1037" s="23"/>
      <c r="J1037" s="23">
        <v>0</v>
      </c>
      <c r="K1037" s="23"/>
      <c r="L1037" s="23"/>
      <c r="M1037" s="23"/>
    </row>
    <row r="1038" spans="1:13" x14ac:dyDescent="0.25">
      <c r="A1038" s="41">
        <v>42378</v>
      </c>
      <c r="B1038" s="23">
        <v>47845</v>
      </c>
      <c r="C1038" s="23" t="s">
        <v>28</v>
      </c>
      <c r="D1038" s="23">
        <v>13.3</v>
      </c>
      <c r="E1038" s="23" t="s">
        <v>55</v>
      </c>
      <c r="F1038" s="46">
        <v>3250</v>
      </c>
      <c r="G1038" s="23"/>
      <c r="H1038" s="23"/>
      <c r="I1038" s="23"/>
      <c r="J1038" s="23">
        <v>0</v>
      </c>
      <c r="K1038" s="23"/>
      <c r="L1038" s="23"/>
      <c r="M1038" s="23"/>
    </row>
    <row r="1039" spans="1:13" x14ac:dyDescent="0.25">
      <c r="A1039" s="41">
        <v>42378</v>
      </c>
      <c r="B1039" s="23">
        <v>47846</v>
      </c>
      <c r="C1039" s="23" t="s">
        <v>265</v>
      </c>
      <c r="D1039" s="23">
        <v>15</v>
      </c>
      <c r="E1039" s="23" t="s">
        <v>55</v>
      </c>
      <c r="F1039" s="46">
        <v>3250</v>
      </c>
      <c r="G1039" s="23"/>
      <c r="H1039" s="23"/>
      <c r="I1039" s="23"/>
      <c r="J1039" s="23">
        <v>0</v>
      </c>
      <c r="K1039" s="23"/>
      <c r="L1039" s="23"/>
      <c r="M1039" s="23"/>
    </row>
    <row r="1040" spans="1:13" x14ac:dyDescent="0.25">
      <c r="A1040" s="41">
        <v>42378</v>
      </c>
      <c r="B1040" s="23">
        <v>47847</v>
      </c>
      <c r="C1040" s="23" t="s">
        <v>264</v>
      </c>
      <c r="D1040" s="23">
        <v>15</v>
      </c>
      <c r="E1040" s="23" t="s">
        <v>55</v>
      </c>
      <c r="F1040" s="46">
        <v>3250</v>
      </c>
      <c r="G1040" s="23"/>
      <c r="H1040" s="23"/>
      <c r="I1040" s="23"/>
      <c r="J1040" s="23">
        <v>0</v>
      </c>
      <c r="K1040" s="23"/>
      <c r="L1040" s="23"/>
      <c r="M1040" s="23"/>
    </row>
    <row r="1041" spans="1:13" x14ac:dyDescent="0.25">
      <c r="A1041" s="41">
        <v>42378</v>
      </c>
      <c r="B1041" s="23">
        <v>47848</v>
      </c>
      <c r="C1041" s="23" t="s">
        <v>30</v>
      </c>
      <c r="D1041" s="23">
        <v>15.6</v>
      </c>
      <c r="E1041" s="23" t="s">
        <v>55</v>
      </c>
      <c r="F1041" s="46">
        <v>3250</v>
      </c>
      <c r="G1041" s="23"/>
      <c r="H1041" s="23"/>
      <c r="I1041" s="23"/>
      <c r="J1041" s="23">
        <v>0</v>
      </c>
      <c r="K1041" s="23"/>
      <c r="L1041" s="23"/>
      <c r="M1041" s="23"/>
    </row>
    <row r="1042" spans="1:13" x14ac:dyDescent="0.25">
      <c r="A1042" s="41">
        <v>42378</v>
      </c>
      <c r="B1042" s="23">
        <v>47849</v>
      </c>
      <c r="C1042" s="23" t="s">
        <v>57</v>
      </c>
      <c r="D1042" s="23">
        <v>14.9</v>
      </c>
      <c r="E1042" s="23" t="s">
        <v>55</v>
      </c>
      <c r="F1042" s="46">
        <v>3250</v>
      </c>
      <c r="G1042" s="23"/>
      <c r="H1042" s="23"/>
      <c r="I1042" s="23"/>
      <c r="J1042" s="23">
        <v>0</v>
      </c>
      <c r="K1042" s="23"/>
      <c r="L1042" s="23"/>
      <c r="M1042" s="23"/>
    </row>
    <row r="1043" spans="1:13" x14ac:dyDescent="0.25">
      <c r="A1043" s="41">
        <v>42378</v>
      </c>
      <c r="B1043" s="23">
        <v>47850</v>
      </c>
      <c r="C1043" s="23" t="s">
        <v>28</v>
      </c>
      <c r="D1043" s="23">
        <v>13.3</v>
      </c>
      <c r="E1043" s="23" t="s">
        <v>55</v>
      </c>
      <c r="F1043" s="46">
        <v>3250</v>
      </c>
      <c r="G1043" s="23"/>
      <c r="H1043" s="23"/>
      <c r="I1043" s="23"/>
      <c r="J1043" s="23">
        <v>0</v>
      </c>
      <c r="K1043" s="23"/>
      <c r="L1043" s="23"/>
      <c r="M1043" s="23"/>
    </row>
    <row r="1044" spans="1:13" x14ac:dyDescent="0.25">
      <c r="A1044" s="41">
        <v>42378</v>
      </c>
      <c r="B1044" s="23">
        <v>47851</v>
      </c>
      <c r="C1044" s="23" t="s">
        <v>265</v>
      </c>
      <c r="D1044" s="23">
        <v>15</v>
      </c>
      <c r="E1044" s="23" t="s">
        <v>55</v>
      </c>
      <c r="F1044" s="46">
        <v>3250</v>
      </c>
      <c r="G1044" s="23"/>
      <c r="H1044" s="23"/>
      <c r="I1044" s="23"/>
      <c r="J1044" s="23">
        <v>0</v>
      </c>
      <c r="K1044" s="23"/>
      <c r="L1044" s="23"/>
      <c r="M1044" s="23"/>
    </row>
    <row r="1045" spans="1:13" x14ac:dyDescent="0.25">
      <c r="A1045" s="41">
        <v>42378</v>
      </c>
      <c r="B1045" s="23">
        <v>47852</v>
      </c>
      <c r="C1045" s="23" t="s">
        <v>264</v>
      </c>
      <c r="D1045" s="23">
        <v>15</v>
      </c>
      <c r="E1045" s="23" t="s">
        <v>55</v>
      </c>
      <c r="F1045" s="46">
        <v>3250</v>
      </c>
      <c r="G1045" s="23"/>
      <c r="H1045" s="23"/>
      <c r="I1045" s="23"/>
      <c r="J1045" s="23">
        <v>0</v>
      </c>
      <c r="K1045" s="23"/>
      <c r="L1045" s="23"/>
      <c r="M1045" s="23"/>
    </row>
    <row r="1046" spans="1:13" x14ac:dyDescent="0.25">
      <c r="A1046" s="41">
        <v>42378</v>
      </c>
      <c r="B1046" s="23">
        <v>47853</v>
      </c>
      <c r="C1046" s="23" t="s">
        <v>30</v>
      </c>
      <c r="D1046" s="23">
        <v>15.6</v>
      </c>
      <c r="E1046" s="23" t="s">
        <v>55</v>
      </c>
      <c r="F1046" s="46">
        <v>3250</v>
      </c>
      <c r="G1046" s="23"/>
      <c r="H1046" s="23"/>
      <c r="I1046" s="23"/>
      <c r="J1046" s="23">
        <v>0</v>
      </c>
      <c r="K1046" s="23"/>
      <c r="L1046" s="23"/>
      <c r="M1046" s="23"/>
    </row>
    <row r="1047" spans="1:13" x14ac:dyDescent="0.25">
      <c r="A1047" s="41">
        <v>42378</v>
      </c>
      <c r="B1047" s="23">
        <v>47854</v>
      </c>
      <c r="C1047" s="23" t="s">
        <v>57</v>
      </c>
      <c r="D1047" s="23">
        <v>14.9</v>
      </c>
      <c r="E1047" s="23" t="s">
        <v>55</v>
      </c>
      <c r="F1047" s="46">
        <v>3250</v>
      </c>
      <c r="G1047" s="23"/>
      <c r="H1047" s="23"/>
      <c r="I1047" s="23"/>
      <c r="J1047" s="23">
        <v>0</v>
      </c>
      <c r="K1047" s="23"/>
      <c r="L1047" s="23"/>
      <c r="M1047" s="23"/>
    </row>
    <row r="1048" spans="1:13" x14ac:dyDescent="0.25">
      <c r="A1048" s="41">
        <v>42378</v>
      </c>
      <c r="B1048" s="23">
        <v>47855</v>
      </c>
      <c r="C1048" s="23" t="s">
        <v>28</v>
      </c>
      <c r="D1048" s="23">
        <v>13.3</v>
      </c>
      <c r="E1048" s="23" t="s">
        <v>55</v>
      </c>
      <c r="F1048" s="46">
        <v>3250</v>
      </c>
      <c r="G1048" s="23"/>
      <c r="H1048" s="23"/>
      <c r="I1048" s="23"/>
      <c r="J1048" s="23">
        <v>0</v>
      </c>
      <c r="K1048" s="23"/>
      <c r="L1048" s="23"/>
      <c r="M1048" s="23"/>
    </row>
    <row r="1049" spans="1:13" x14ac:dyDescent="0.25">
      <c r="A1049" s="41">
        <v>42378</v>
      </c>
      <c r="B1049" s="23">
        <v>47856</v>
      </c>
      <c r="C1049" s="23" t="s">
        <v>265</v>
      </c>
      <c r="D1049" s="23">
        <v>15</v>
      </c>
      <c r="E1049" s="23" t="s">
        <v>55</v>
      </c>
      <c r="F1049" s="46">
        <v>3250</v>
      </c>
      <c r="G1049" s="23"/>
      <c r="H1049" s="23"/>
      <c r="I1049" s="23"/>
      <c r="J1049" s="23">
        <v>0</v>
      </c>
      <c r="K1049" s="23"/>
      <c r="L1049" s="23"/>
      <c r="M1049" s="23"/>
    </row>
    <row r="1050" spans="1:13" x14ac:dyDescent="0.25">
      <c r="A1050" s="41">
        <v>42378</v>
      </c>
      <c r="B1050" s="23">
        <v>47857</v>
      </c>
      <c r="C1050" s="23" t="s">
        <v>57</v>
      </c>
      <c r="D1050" s="23">
        <v>14.9</v>
      </c>
      <c r="E1050" s="23" t="s">
        <v>55</v>
      </c>
      <c r="F1050" s="46">
        <v>3250</v>
      </c>
      <c r="G1050" s="23"/>
      <c r="H1050" s="23"/>
      <c r="I1050" s="23"/>
      <c r="J1050" s="23">
        <v>0</v>
      </c>
      <c r="K1050" s="23"/>
      <c r="L1050" s="23"/>
      <c r="M1050" s="23"/>
    </row>
    <row r="1051" spans="1:13" x14ac:dyDescent="0.25">
      <c r="A1051" s="41">
        <v>42378</v>
      </c>
      <c r="B1051" s="23">
        <v>47858</v>
      </c>
      <c r="C1051" s="23" t="s">
        <v>264</v>
      </c>
      <c r="D1051" s="23">
        <v>15</v>
      </c>
      <c r="E1051" s="23" t="s">
        <v>55</v>
      </c>
      <c r="F1051" s="46">
        <v>3250</v>
      </c>
      <c r="G1051" s="23"/>
      <c r="H1051" s="23"/>
      <c r="I1051" s="23"/>
      <c r="J1051" s="23">
        <v>0</v>
      </c>
      <c r="K1051" s="23"/>
      <c r="L1051" s="23"/>
      <c r="M1051" s="23"/>
    </row>
    <row r="1052" spans="1:13" x14ac:dyDescent="0.25">
      <c r="A1052" s="41">
        <v>42378</v>
      </c>
      <c r="B1052" s="23">
        <v>47859</v>
      </c>
      <c r="C1052" s="23" t="s">
        <v>30</v>
      </c>
      <c r="D1052" s="23">
        <v>15.6</v>
      </c>
      <c r="E1052" s="23" t="s">
        <v>55</v>
      </c>
      <c r="F1052" s="46">
        <v>3250</v>
      </c>
      <c r="G1052" s="23"/>
      <c r="H1052" s="23"/>
      <c r="I1052" s="23"/>
      <c r="J1052" s="23">
        <v>0</v>
      </c>
      <c r="K1052" s="23"/>
      <c r="L1052" s="23"/>
      <c r="M1052" s="23"/>
    </row>
    <row r="1053" spans="1:13" x14ac:dyDescent="0.25">
      <c r="A1053" s="41">
        <v>42378</v>
      </c>
      <c r="B1053" s="23">
        <v>47860</v>
      </c>
      <c r="C1053" s="23" t="s">
        <v>28</v>
      </c>
      <c r="D1053" s="23">
        <v>13.3</v>
      </c>
      <c r="E1053" s="23" t="s">
        <v>55</v>
      </c>
      <c r="F1053" s="46">
        <v>3250</v>
      </c>
      <c r="G1053" s="23"/>
      <c r="H1053" s="23"/>
      <c r="I1053" s="23"/>
      <c r="J1053" s="23">
        <v>0</v>
      </c>
      <c r="K1053" s="23"/>
      <c r="L1053" s="23"/>
      <c r="M1053" s="23"/>
    </row>
    <row r="1054" spans="1:13" x14ac:dyDescent="0.25">
      <c r="A1054" s="41">
        <v>42378</v>
      </c>
      <c r="B1054" s="23">
        <v>47861</v>
      </c>
      <c r="C1054" s="23" t="s">
        <v>265</v>
      </c>
      <c r="D1054" s="23">
        <v>15</v>
      </c>
      <c r="E1054" s="23" t="s">
        <v>55</v>
      </c>
      <c r="F1054" s="46">
        <v>3250</v>
      </c>
      <c r="G1054" s="23"/>
      <c r="H1054" s="23"/>
      <c r="I1054" s="23"/>
      <c r="J1054" s="23">
        <v>0</v>
      </c>
      <c r="K1054" s="23"/>
      <c r="L1054" s="23"/>
      <c r="M1054" s="23"/>
    </row>
    <row r="1055" spans="1:13" x14ac:dyDescent="0.25">
      <c r="A1055" s="41">
        <v>42378</v>
      </c>
      <c r="B1055" s="23">
        <v>47862</v>
      </c>
      <c r="C1055" s="23" t="s">
        <v>30</v>
      </c>
      <c r="D1055" s="23">
        <v>15.6</v>
      </c>
      <c r="E1055" s="23" t="s">
        <v>55</v>
      </c>
      <c r="F1055" s="46">
        <v>3250</v>
      </c>
      <c r="G1055" s="23"/>
      <c r="H1055" s="23"/>
      <c r="I1055" s="23"/>
      <c r="J1055" s="23">
        <v>0</v>
      </c>
      <c r="K1055" s="23"/>
      <c r="L1055" s="23"/>
      <c r="M1055" s="23"/>
    </row>
    <row r="1056" spans="1:13" x14ac:dyDescent="0.25">
      <c r="A1056" s="41">
        <v>42378</v>
      </c>
      <c r="B1056" s="23">
        <v>47863</v>
      </c>
      <c r="C1056" s="23" t="s">
        <v>264</v>
      </c>
      <c r="D1056" s="23">
        <v>15</v>
      </c>
      <c r="E1056" s="23" t="s">
        <v>55</v>
      </c>
      <c r="F1056" s="46">
        <v>3250</v>
      </c>
      <c r="G1056" s="23"/>
      <c r="H1056" s="23"/>
      <c r="I1056" s="23"/>
      <c r="J1056" s="23">
        <v>0</v>
      </c>
      <c r="K1056" s="23"/>
      <c r="L1056" s="23"/>
      <c r="M1056" s="23"/>
    </row>
    <row r="1057" spans="1:13" x14ac:dyDescent="0.25">
      <c r="A1057" s="41">
        <v>42378</v>
      </c>
      <c r="B1057" s="23">
        <v>47864</v>
      </c>
      <c r="C1057" s="23" t="s">
        <v>28</v>
      </c>
      <c r="D1057" s="23">
        <v>13.3</v>
      </c>
      <c r="E1057" s="23" t="s">
        <v>55</v>
      </c>
      <c r="F1057" s="46">
        <v>3250</v>
      </c>
      <c r="G1057" s="23"/>
      <c r="H1057" s="23"/>
      <c r="I1057" s="23"/>
      <c r="J1057" s="23">
        <v>0</v>
      </c>
      <c r="K1057" s="23"/>
      <c r="L1057" s="23"/>
      <c r="M1057" s="23"/>
    </row>
    <row r="1058" spans="1:13" x14ac:dyDescent="0.25">
      <c r="A1058" s="41">
        <v>42378</v>
      </c>
      <c r="B1058" s="23">
        <v>47865</v>
      </c>
      <c r="C1058" s="23" t="s">
        <v>499</v>
      </c>
      <c r="D1058" s="23">
        <v>15</v>
      </c>
      <c r="E1058" s="23" t="s">
        <v>55</v>
      </c>
      <c r="F1058" s="46">
        <v>3250</v>
      </c>
      <c r="G1058" s="23"/>
      <c r="H1058" s="23"/>
      <c r="I1058" s="23"/>
      <c r="J1058" s="23">
        <v>0</v>
      </c>
      <c r="K1058" s="23"/>
      <c r="L1058" s="23"/>
      <c r="M1058" s="23"/>
    </row>
    <row r="1059" spans="1:13" x14ac:dyDescent="0.25">
      <c r="A1059" s="41">
        <v>42378</v>
      </c>
      <c r="B1059" s="23">
        <v>47866</v>
      </c>
      <c r="C1059" s="23" t="s">
        <v>30</v>
      </c>
      <c r="D1059" s="23">
        <v>15.6</v>
      </c>
      <c r="E1059" s="23" t="s">
        <v>55</v>
      </c>
      <c r="F1059" s="46">
        <v>3250</v>
      </c>
      <c r="G1059" s="23"/>
      <c r="H1059" s="23"/>
      <c r="I1059" s="23"/>
      <c r="J1059" s="23">
        <v>0</v>
      </c>
      <c r="K1059" s="23"/>
      <c r="L1059" s="23"/>
      <c r="M1059" s="23"/>
    </row>
    <row r="1060" spans="1:13" x14ac:dyDescent="0.25">
      <c r="A1060" s="41">
        <v>42378</v>
      </c>
      <c r="B1060" s="23">
        <v>47867</v>
      </c>
      <c r="C1060" s="23" t="s">
        <v>264</v>
      </c>
      <c r="D1060" s="23">
        <v>15</v>
      </c>
      <c r="E1060" s="23" t="s">
        <v>55</v>
      </c>
      <c r="F1060" s="46">
        <v>3250</v>
      </c>
      <c r="G1060" s="23"/>
      <c r="H1060" s="23"/>
      <c r="I1060" s="23"/>
      <c r="J1060" s="23">
        <v>0</v>
      </c>
      <c r="K1060" s="23"/>
      <c r="L1060" s="23"/>
      <c r="M1060" s="23"/>
    </row>
    <row r="1061" spans="1:13" x14ac:dyDescent="0.25">
      <c r="A1061" s="41">
        <v>42378</v>
      </c>
      <c r="B1061" s="23">
        <v>47868</v>
      </c>
      <c r="C1061" s="23" t="s">
        <v>28</v>
      </c>
      <c r="D1061" s="23">
        <v>13.3</v>
      </c>
      <c r="E1061" s="23" t="s">
        <v>55</v>
      </c>
      <c r="F1061" s="46">
        <v>3250</v>
      </c>
      <c r="G1061" s="23"/>
      <c r="H1061" s="23"/>
      <c r="I1061" s="23"/>
      <c r="J1061" s="23">
        <v>0</v>
      </c>
      <c r="K1061" s="23"/>
      <c r="L1061" s="23"/>
      <c r="M1061" s="23"/>
    </row>
    <row r="1062" spans="1:13" x14ac:dyDescent="0.25">
      <c r="A1062" s="41">
        <v>42378</v>
      </c>
      <c r="B1062" s="23">
        <v>47869</v>
      </c>
      <c r="C1062" s="23" t="s">
        <v>265</v>
      </c>
      <c r="D1062" s="23">
        <v>15</v>
      </c>
      <c r="E1062" s="23" t="s">
        <v>55</v>
      </c>
      <c r="F1062" s="46">
        <v>3250</v>
      </c>
      <c r="G1062" s="23"/>
      <c r="H1062" s="23"/>
      <c r="I1062" s="23"/>
      <c r="J1062" s="23">
        <v>0</v>
      </c>
      <c r="K1062" s="23"/>
      <c r="L1062" s="23"/>
      <c r="M1062" s="23"/>
    </row>
    <row r="1063" spans="1:13" x14ac:dyDescent="0.25">
      <c r="A1063" s="41">
        <v>42378</v>
      </c>
      <c r="B1063" s="23">
        <v>47870</v>
      </c>
      <c r="C1063" s="23" t="s">
        <v>30</v>
      </c>
      <c r="D1063" s="23">
        <v>15.6</v>
      </c>
      <c r="E1063" s="23" t="s">
        <v>55</v>
      </c>
      <c r="F1063" s="46">
        <v>3250</v>
      </c>
      <c r="G1063" s="23"/>
      <c r="H1063" s="23"/>
      <c r="I1063" s="23"/>
      <c r="J1063" s="23">
        <v>0</v>
      </c>
      <c r="K1063" s="23"/>
      <c r="L1063" s="23"/>
      <c r="M1063" s="23"/>
    </row>
    <row r="1064" spans="1:13" x14ac:dyDescent="0.25">
      <c r="A1064" s="41">
        <v>42378</v>
      </c>
      <c r="B1064" s="23">
        <v>47871</v>
      </c>
      <c r="C1064" s="23" t="s">
        <v>28</v>
      </c>
      <c r="D1064" s="23">
        <v>13.3</v>
      </c>
      <c r="E1064" s="23" t="s">
        <v>55</v>
      </c>
      <c r="F1064" s="46">
        <v>3250</v>
      </c>
      <c r="G1064" s="23"/>
      <c r="H1064" s="23"/>
      <c r="I1064" s="23"/>
      <c r="J1064" s="23">
        <v>0</v>
      </c>
      <c r="K1064" s="23"/>
      <c r="L1064" s="23"/>
      <c r="M1064" s="23"/>
    </row>
    <row r="1065" spans="1:13" x14ac:dyDescent="0.25">
      <c r="A1065" s="41">
        <v>42378</v>
      </c>
      <c r="B1065" s="23">
        <v>47872</v>
      </c>
      <c r="C1065" s="23" t="s">
        <v>264</v>
      </c>
      <c r="D1065" s="23">
        <v>15</v>
      </c>
      <c r="E1065" s="23" t="s">
        <v>55</v>
      </c>
      <c r="F1065" s="46">
        <v>3250</v>
      </c>
      <c r="G1065" s="23"/>
      <c r="H1065" s="23"/>
      <c r="I1065" s="23"/>
      <c r="J1065" s="23">
        <v>0</v>
      </c>
      <c r="K1065" s="23"/>
      <c r="L1065" s="23"/>
      <c r="M1065" s="23"/>
    </row>
    <row r="1066" spans="1:13" x14ac:dyDescent="0.25">
      <c r="A1066" s="41">
        <v>42378</v>
      </c>
      <c r="B1066" s="23">
        <v>47873</v>
      </c>
      <c r="C1066" s="23" t="s">
        <v>265</v>
      </c>
      <c r="D1066" s="23">
        <v>15</v>
      </c>
      <c r="E1066" s="23" t="s">
        <v>55</v>
      </c>
      <c r="F1066" s="46">
        <v>3250</v>
      </c>
      <c r="G1066" s="23"/>
      <c r="H1066" s="23"/>
      <c r="I1066" s="23"/>
      <c r="J1066" s="23">
        <v>0</v>
      </c>
      <c r="K1066" s="23"/>
      <c r="L1066" s="23"/>
      <c r="M1066" s="23"/>
    </row>
    <row r="1067" spans="1:13" x14ac:dyDescent="0.25">
      <c r="A1067" s="41">
        <v>42378</v>
      </c>
      <c r="B1067" s="23">
        <v>47874</v>
      </c>
      <c r="C1067" s="23" t="s">
        <v>57</v>
      </c>
      <c r="D1067" s="23">
        <v>14.9</v>
      </c>
      <c r="E1067" s="23" t="s">
        <v>55</v>
      </c>
      <c r="F1067" s="46">
        <v>3250</v>
      </c>
      <c r="G1067" s="23"/>
      <c r="H1067" s="23"/>
      <c r="I1067" s="23"/>
      <c r="J1067" s="23">
        <v>0</v>
      </c>
      <c r="K1067" s="23"/>
      <c r="L1067" s="23"/>
      <c r="M1067" s="23"/>
    </row>
    <row r="1068" spans="1:13" x14ac:dyDescent="0.25">
      <c r="A1068" s="41">
        <v>42378</v>
      </c>
      <c r="B1068" s="23">
        <v>47875</v>
      </c>
      <c r="C1068" s="23" t="s">
        <v>30</v>
      </c>
      <c r="D1068" s="23">
        <v>15.6</v>
      </c>
      <c r="E1068" s="23" t="s">
        <v>55</v>
      </c>
      <c r="F1068" s="46">
        <v>3250</v>
      </c>
      <c r="G1068" s="23"/>
      <c r="H1068" s="23"/>
      <c r="I1068" s="23"/>
      <c r="J1068" s="23">
        <v>0</v>
      </c>
      <c r="K1068" s="23"/>
      <c r="L1068" s="23"/>
      <c r="M1068" s="23"/>
    </row>
    <row r="1069" spans="1:13" x14ac:dyDescent="0.25">
      <c r="A1069" s="41">
        <v>42378</v>
      </c>
      <c r="B1069" s="23">
        <v>47876</v>
      </c>
      <c r="C1069" s="23" t="s">
        <v>28</v>
      </c>
      <c r="D1069" s="23">
        <v>13.3</v>
      </c>
      <c r="E1069" s="23" t="s">
        <v>55</v>
      </c>
      <c r="F1069" s="46">
        <v>3250</v>
      </c>
      <c r="G1069" s="23"/>
      <c r="H1069" s="23"/>
      <c r="I1069" s="23"/>
      <c r="J1069" s="23">
        <v>0</v>
      </c>
      <c r="K1069" s="23"/>
      <c r="L1069" s="23"/>
      <c r="M1069" s="23"/>
    </row>
    <row r="1070" spans="1:13" x14ac:dyDescent="0.25">
      <c r="A1070" s="41">
        <v>42378</v>
      </c>
      <c r="B1070" s="23">
        <v>47877</v>
      </c>
      <c r="C1070" s="23" t="s">
        <v>264</v>
      </c>
      <c r="D1070" s="23">
        <v>15</v>
      </c>
      <c r="E1070" s="23" t="s">
        <v>55</v>
      </c>
      <c r="F1070" s="46">
        <v>3250</v>
      </c>
      <c r="G1070" s="23"/>
      <c r="H1070" s="23"/>
      <c r="I1070" s="23"/>
      <c r="J1070" s="23">
        <v>0</v>
      </c>
      <c r="K1070" s="23"/>
      <c r="L1070" s="23"/>
      <c r="M1070" s="23"/>
    </row>
    <row r="1071" spans="1:13" x14ac:dyDescent="0.25">
      <c r="A1071" s="41">
        <v>42378</v>
      </c>
      <c r="B1071" s="23">
        <v>47878</v>
      </c>
      <c r="C1071" s="23" t="s">
        <v>265</v>
      </c>
      <c r="D1071" s="23">
        <v>15</v>
      </c>
      <c r="E1071" s="23" t="s">
        <v>55</v>
      </c>
      <c r="F1071" s="46">
        <v>3250</v>
      </c>
      <c r="G1071" s="23"/>
      <c r="H1071" s="23"/>
      <c r="I1071" s="23"/>
      <c r="J1071" s="23">
        <v>0</v>
      </c>
      <c r="K1071" s="23"/>
      <c r="L1071" s="23"/>
      <c r="M1071" s="23"/>
    </row>
    <row r="1072" spans="1:13" x14ac:dyDescent="0.25">
      <c r="A1072" s="41">
        <v>42378</v>
      </c>
      <c r="B1072" s="23">
        <v>47879</v>
      </c>
      <c r="C1072" s="23" t="s">
        <v>57</v>
      </c>
      <c r="D1072" s="23">
        <v>14.9</v>
      </c>
      <c r="E1072" s="23" t="s">
        <v>55</v>
      </c>
      <c r="F1072" s="46">
        <v>3250</v>
      </c>
      <c r="G1072" s="23"/>
      <c r="H1072" s="23"/>
      <c r="I1072" s="23"/>
      <c r="J1072" s="23">
        <v>0</v>
      </c>
      <c r="K1072" s="23"/>
      <c r="L1072" s="23"/>
      <c r="M1072" s="23"/>
    </row>
    <row r="1073" spans="1:13" x14ac:dyDescent="0.25">
      <c r="A1073" s="41">
        <v>42378</v>
      </c>
      <c r="B1073" s="23">
        <v>47880</v>
      </c>
      <c r="C1073" s="23" t="s">
        <v>30</v>
      </c>
      <c r="D1073" s="23">
        <v>15.6</v>
      </c>
      <c r="E1073" s="23" t="s">
        <v>55</v>
      </c>
      <c r="F1073" s="46">
        <v>3250</v>
      </c>
      <c r="G1073" s="23"/>
      <c r="H1073" s="23"/>
      <c r="I1073" s="23"/>
      <c r="J1073" s="23">
        <v>0</v>
      </c>
      <c r="K1073" s="23"/>
      <c r="L1073" s="23"/>
      <c r="M1073" s="23"/>
    </row>
    <row r="1074" spans="1:13" x14ac:dyDescent="0.25">
      <c r="A1074" s="41">
        <v>42378</v>
      </c>
      <c r="B1074" s="23">
        <v>47881</v>
      </c>
      <c r="C1074" s="23" t="s">
        <v>28</v>
      </c>
      <c r="D1074" s="23">
        <v>13.3</v>
      </c>
      <c r="E1074" s="23" t="s">
        <v>55</v>
      </c>
      <c r="F1074" s="46">
        <v>3250</v>
      </c>
      <c r="G1074" s="23"/>
      <c r="H1074" s="23"/>
      <c r="I1074" s="23"/>
      <c r="J1074" s="23">
        <v>0</v>
      </c>
      <c r="K1074" s="23"/>
      <c r="L1074" s="23"/>
      <c r="M1074" s="23"/>
    </row>
    <row r="1075" spans="1:13" x14ac:dyDescent="0.25">
      <c r="A1075" s="41">
        <v>42378</v>
      </c>
      <c r="B1075" s="23">
        <v>47882</v>
      </c>
      <c r="C1075" s="23" t="s">
        <v>264</v>
      </c>
      <c r="D1075" s="23">
        <v>15</v>
      </c>
      <c r="E1075" s="23" t="s">
        <v>55</v>
      </c>
      <c r="F1075" s="46">
        <v>3250</v>
      </c>
      <c r="G1075" s="23"/>
      <c r="H1075" s="23"/>
      <c r="I1075" s="23"/>
      <c r="J1075" s="23">
        <v>0</v>
      </c>
      <c r="K1075" s="23"/>
      <c r="L1075" s="23"/>
      <c r="M1075" s="23"/>
    </row>
    <row r="1076" spans="1:13" x14ac:dyDescent="0.25">
      <c r="A1076" s="41">
        <v>42378</v>
      </c>
      <c r="B1076" s="23">
        <v>47883</v>
      </c>
      <c r="C1076" s="23" t="s">
        <v>265</v>
      </c>
      <c r="D1076" s="23">
        <v>15</v>
      </c>
      <c r="E1076" s="23" t="s">
        <v>55</v>
      </c>
      <c r="F1076" s="46">
        <v>3250</v>
      </c>
      <c r="G1076" s="23"/>
      <c r="H1076" s="23"/>
      <c r="I1076" s="23"/>
      <c r="J1076" s="23">
        <v>0</v>
      </c>
      <c r="K1076" s="23"/>
      <c r="L1076" s="23"/>
      <c r="M1076" s="23"/>
    </row>
    <row r="1077" spans="1:13" x14ac:dyDescent="0.25">
      <c r="A1077" s="41">
        <v>42378</v>
      </c>
      <c r="B1077" s="23">
        <v>47884</v>
      </c>
      <c r="C1077" s="23" t="s">
        <v>498</v>
      </c>
      <c r="D1077" s="23">
        <v>14.9</v>
      </c>
      <c r="E1077" s="23" t="s">
        <v>55</v>
      </c>
      <c r="F1077" s="46">
        <v>3250</v>
      </c>
      <c r="G1077" s="23"/>
      <c r="H1077" s="23"/>
      <c r="I1077" s="23"/>
      <c r="J1077" s="23">
        <v>0</v>
      </c>
      <c r="K1077" s="23"/>
      <c r="L1077" s="23"/>
      <c r="M1077" s="23"/>
    </row>
    <row r="1078" spans="1:13" x14ac:dyDescent="0.25">
      <c r="A1078" s="41">
        <v>42378</v>
      </c>
      <c r="B1078" s="23">
        <v>47885</v>
      </c>
      <c r="C1078" s="23" t="s">
        <v>30</v>
      </c>
      <c r="D1078" s="23">
        <v>15.6</v>
      </c>
      <c r="E1078" s="23" t="s">
        <v>55</v>
      </c>
      <c r="F1078" s="46">
        <v>3250</v>
      </c>
      <c r="G1078" s="23"/>
      <c r="H1078" s="23"/>
      <c r="I1078" s="23"/>
      <c r="J1078" s="23">
        <v>0</v>
      </c>
      <c r="K1078" s="23"/>
      <c r="L1078" s="23"/>
      <c r="M1078" s="23"/>
    </row>
    <row r="1079" spans="1:13" x14ac:dyDescent="0.25">
      <c r="A1079" s="41">
        <v>42378</v>
      </c>
      <c r="B1079" s="23">
        <v>47886</v>
      </c>
      <c r="C1079" s="23" t="s">
        <v>57</v>
      </c>
      <c r="D1079" s="23">
        <v>14.9</v>
      </c>
      <c r="E1079" s="23" t="s">
        <v>55</v>
      </c>
      <c r="F1079" s="46">
        <v>3250</v>
      </c>
      <c r="G1079" s="23"/>
      <c r="H1079" s="23"/>
      <c r="I1079" s="23"/>
      <c r="J1079" s="23">
        <v>0</v>
      </c>
      <c r="K1079" s="23"/>
      <c r="L1079" s="23"/>
      <c r="M1079" s="23"/>
    </row>
    <row r="1080" spans="1:13" x14ac:dyDescent="0.25">
      <c r="A1080" s="41">
        <v>42378</v>
      </c>
      <c r="B1080" s="23">
        <v>47887</v>
      </c>
      <c r="C1080" s="23" t="s">
        <v>28</v>
      </c>
      <c r="D1080" s="23">
        <v>13.3</v>
      </c>
      <c r="E1080" s="23" t="s">
        <v>55</v>
      </c>
      <c r="F1080" s="46">
        <v>3250</v>
      </c>
      <c r="G1080" s="23"/>
      <c r="H1080" s="23"/>
      <c r="I1080" s="23"/>
      <c r="J1080" s="23">
        <v>0</v>
      </c>
      <c r="K1080" s="23"/>
      <c r="L1080" s="23"/>
      <c r="M1080" s="23"/>
    </row>
    <row r="1081" spans="1:13" x14ac:dyDescent="0.25">
      <c r="A1081" s="41">
        <v>42378</v>
      </c>
      <c r="B1081" s="23">
        <v>47888</v>
      </c>
      <c r="C1081" s="23" t="s">
        <v>264</v>
      </c>
      <c r="D1081" s="23">
        <v>15</v>
      </c>
      <c r="E1081" s="23" t="s">
        <v>55</v>
      </c>
      <c r="F1081" s="46">
        <v>3250</v>
      </c>
      <c r="G1081" s="23"/>
      <c r="H1081" s="23"/>
      <c r="I1081" s="23"/>
      <c r="J1081" s="23">
        <v>0</v>
      </c>
      <c r="K1081" s="23"/>
      <c r="L1081" s="23"/>
      <c r="M1081" s="23"/>
    </row>
    <row r="1082" spans="1:13" x14ac:dyDescent="0.25">
      <c r="A1082" s="41">
        <v>42378</v>
      </c>
      <c r="B1082" s="23">
        <v>47889</v>
      </c>
      <c r="C1082" s="23" t="s">
        <v>265</v>
      </c>
      <c r="D1082" s="23">
        <v>15</v>
      </c>
      <c r="E1082" s="23" t="s">
        <v>55</v>
      </c>
      <c r="F1082" s="46">
        <v>3250</v>
      </c>
      <c r="G1082" s="23"/>
      <c r="H1082" s="23"/>
      <c r="I1082" s="23"/>
      <c r="J1082" s="23">
        <v>0</v>
      </c>
      <c r="K1082" s="23"/>
      <c r="L1082" s="23"/>
      <c r="M1082" s="23"/>
    </row>
    <row r="1083" spans="1:13" x14ac:dyDescent="0.25">
      <c r="A1083" s="41">
        <v>42378</v>
      </c>
      <c r="B1083" s="23">
        <v>47890</v>
      </c>
      <c r="C1083" s="23" t="s">
        <v>57</v>
      </c>
      <c r="D1083" s="23">
        <v>14.9</v>
      </c>
      <c r="E1083" s="23" t="s">
        <v>55</v>
      </c>
      <c r="F1083" s="46">
        <v>3250</v>
      </c>
      <c r="G1083" s="23"/>
      <c r="H1083" s="23"/>
      <c r="I1083" s="23"/>
      <c r="J1083" s="23">
        <v>0</v>
      </c>
      <c r="K1083" s="23"/>
      <c r="L1083" s="23"/>
      <c r="M1083" s="23"/>
    </row>
    <row r="1084" spans="1:13" x14ac:dyDescent="0.25">
      <c r="A1084" s="41">
        <v>42378</v>
      </c>
      <c r="B1084" s="23">
        <v>47891</v>
      </c>
      <c r="C1084" s="23" t="s">
        <v>28</v>
      </c>
      <c r="D1084" s="23">
        <v>13.3</v>
      </c>
      <c r="E1084" s="23" t="s">
        <v>55</v>
      </c>
      <c r="F1084" s="46">
        <v>3250</v>
      </c>
      <c r="G1084" s="23"/>
      <c r="H1084" s="23"/>
      <c r="I1084" s="23"/>
      <c r="J1084" s="23">
        <v>0</v>
      </c>
      <c r="K1084" s="23"/>
      <c r="L1084" s="23"/>
      <c r="M1084" s="23"/>
    </row>
    <row r="1085" spans="1:13" x14ac:dyDescent="0.25">
      <c r="A1085" s="41">
        <v>42378</v>
      </c>
      <c r="B1085" s="23">
        <v>47892</v>
      </c>
      <c r="C1085" s="23" t="s">
        <v>28</v>
      </c>
      <c r="D1085" s="23">
        <v>13.3</v>
      </c>
      <c r="E1085" s="23" t="s">
        <v>55</v>
      </c>
      <c r="F1085" s="46">
        <v>3250</v>
      </c>
      <c r="G1085" s="23"/>
      <c r="H1085" s="23"/>
      <c r="I1085" s="23"/>
      <c r="J1085" s="23">
        <v>0</v>
      </c>
      <c r="K1085" s="23"/>
      <c r="L1085" s="23"/>
      <c r="M1085" s="23"/>
    </row>
    <row r="1086" spans="1:13" x14ac:dyDescent="0.25">
      <c r="A1086" s="41">
        <v>42378</v>
      </c>
      <c r="B1086" s="23">
        <v>47893</v>
      </c>
      <c r="C1086" s="23" t="s">
        <v>27</v>
      </c>
      <c r="D1086" s="23">
        <v>14.9</v>
      </c>
      <c r="E1086" s="23" t="s">
        <v>55</v>
      </c>
      <c r="F1086" s="46">
        <v>3250</v>
      </c>
      <c r="G1086" s="23"/>
      <c r="H1086" s="23"/>
      <c r="I1086" s="23"/>
      <c r="J1086" s="23">
        <v>0</v>
      </c>
      <c r="K1086" s="23"/>
      <c r="L1086" s="23"/>
      <c r="M1086" s="23"/>
    </row>
    <row r="1087" spans="1:13" x14ac:dyDescent="0.25">
      <c r="A1087" s="41">
        <v>42378</v>
      </c>
      <c r="B1087" s="23">
        <v>47894</v>
      </c>
      <c r="C1087" s="23" t="s">
        <v>28</v>
      </c>
      <c r="D1087" s="23">
        <v>13.3</v>
      </c>
      <c r="E1087" s="23" t="s">
        <v>55</v>
      </c>
      <c r="F1087" s="46">
        <v>3250</v>
      </c>
      <c r="G1087" s="23"/>
      <c r="H1087" s="23"/>
      <c r="I1087" s="23"/>
      <c r="J1087" s="23">
        <v>0</v>
      </c>
      <c r="K1087" s="23"/>
      <c r="L1087" s="23"/>
      <c r="M1087" s="23"/>
    </row>
    <row r="1088" spans="1:13" x14ac:dyDescent="0.25">
      <c r="A1088" s="41">
        <v>42378</v>
      </c>
      <c r="B1088" s="23">
        <v>47895</v>
      </c>
      <c r="C1088" s="23" t="s">
        <v>264</v>
      </c>
      <c r="D1088" s="23">
        <v>15</v>
      </c>
      <c r="E1088" s="23" t="s">
        <v>55</v>
      </c>
      <c r="F1088" s="46">
        <v>3250</v>
      </c>
      <c r="G1088" s="23"/>
      <c r="H1088" s="23"/>
      <c r="I1088" s="23"/>
      <c r="J1088" s="23">
        <v>0</v>
      </c>
      <c r="K1088" s="23"/>
      <c r="L1088" s="23"/>
      <c r="M1088" s="23"/>
    </row>
    <row r="1089" spans="1:13" x14ac:dyDescent="0.25">
      <c r="A1089" s="41">
        <v>42378</v>
      </c>
      <c r="B1089" s="23">
        <v>47896</v>
      </c>
      <c r="C1089" s="23" t="s">
        <v>27</v>
      </c>
      <c r="D1089" s="23">
        <v>14.9</v>
      </c>
      <c r="E1089" s="23" t="s">
        <v>55</v>
      </c>
      <c r="F1089" s="46">
        <v>3250</v>
      </c>
      <c r="G1089" s="23"/>
      <c r="H1089" s="23"/>
      <c r="I1089" s="23"/>
      <c r="J1089" s="23">
        <v>0</v>
      </c>
      <c r="K1089" s="23"/>
      <c r="L1089" s="23"/>
      <c r="M1089" s="23"/>
    </row>
    <row r="1090" spans="1:13" x14ac:dyDescent="0.25">
      <c r="A1090" s="41">
        <v>42378</v>
      </c>
      <c r="B1090" s="23">
        <v>47897</v>
      </c>
      <c r="C1090" s="23" t="s">
        <v>265</v>
      </c>
      <c r="D1090" s="23">
        <v>15</v>
      </c>
      <c r="E1090" s="23" t="s">
        <v>55</v>
      </c>
      <c r="F1090" s="46">
        <v>3250</v>
      </c>
      <c r="G1090" s="23"/>
      <c r="H1090" s="23"/>
      <c r="I1090" s="23"/>
      <c r="J1090" s="23">
        <v>0</v>
      </c>
      <c r="K1090" s="23"/>
      <c r="L1090" s="23"/>
      <c r="M1090" s="23"/>
    </row>
    <row r="1091" spans="1:13" x14ac:dyDescent="0.25">
      <c r="A1091" s="41">
        <v>42378</v>
      </c>
      <c r="B1091" s="23">
        <v>47898</v>
      </c>
      <c r="C1091" s="23" t="s">
        <v>28</v>
      </c>
      <c r="D1091" s="23">
        <v>13.3</v>
      </c>
      <c r="E1091" s="23" t="s">
        <v>55</v>
      </c>
      <c r="F1091" s="46">
        <v>3250</v>
      </c>
      <c r="G1091" s="23"/>
      <c r="H1091" s="23"/>
      <c r="I1091" s="23"/>
      <c r="J1091" s="23">
        <v>0</v>
      </c>
      <c r="K1091" s="23"/>
      <c r="L1091" s="23"/>
      <c r="M1091" s="23"/>
    </row>
    <row r="1092" spans="1:13" x14ac:dyDescent="0.25">
      <c r="A1092" s="41">
        <v>42378</v>
      </c>
      <c r="B1092" s="23">
        <v>47899</v>
      </c>
      <c r="C1092" s="23" t="s">
        <v>57</v>
      </c>
      <c r="D1092" s="23">
        <v>14.9</v>
      </c>
      <c r="E1092" s="23" t="s">
        <v>55</v>
      </c>
      <c r="F1092" s="46">
        <v>3250</v>
      </c>
      <c r="G1092" s="23"/>
      <c r="H1092" s="23"/>
      <c r="I1092" s="23"/>
      <c r="J1092" s="23">
        <v>0</v>
      </c>
      <c r="K1092" s="23"/>
      <c r="L1092" s="23"/>
      <c r="M1092" s="23"/>
    </row>
    <row r="1093" spans="1:13" x14ac:dyDescent="0.25">
      <c r="A1093" s="41">
        <v>42378</v>
      </c>
      <c r="B1093" s="23">
        <v>47900</v>
      </c>
      <c r="C1093" s="23" t="s">
        <v>498</v>
      </c>
      <c r="D1093" s="23">
        <v>14.9</v>
      </c>
      <c r="E1093" s="23" t="s">
        <v>55</v>
      </c>
      <c r="F1093" s="46">
        <v>3250</v>
      </c>
      <c r="G1093" s="23"/>
      <c r="H1093" s="23"/>
      <c r="I1093" s="23"/>
      <c r="J1093" s="23">
        <v>0</v>
      </c>
      <c r="K1093" s="23"/>
      <c r="L1093" s="23"/>
      <c r="M1093" s="23"/>
    </row>
    <row r="1094" spans="1:13" x14ac:dyDescent="0.25">
      <c r="A1094" s="41">
        <v>42378</v>
      </c>
      <c r="B1094" s="23">
        <v>47901</v>
      </c>
      <c r="C1094" s="23" t="s">
        <v>27</v>
      </c>
      <c r="D1094" s="23">
        <v>14.9</v>
      </c>
      <c r="E1094" s="23" t="s">
        <v>55</v>
      </c>
      <c r="F1094" s="46">
        <v>3250</v>
      </c>
      <c r="G1094" s="23"/>
      <c r="H1094" s="23"/>
      <c r="I1094" s="23"/>
      <c r="J1094" s="23">
        <v>0</v>
      </c>
      <c r="K1094" s="23"/>
      <c r="L1094" s="23"/>
      <c r="M1094" s="23"/>
    </row>
    <row r="1095" spans="1:13" x14ac:dyDescent="0.25">
      <c r="A1095" s="41">
        <v>42378</v>
      </c>
      <c r="B1095" s="23">
        <v>47902</v>
      </c>
      <c r="C1095" s="23" t="s">
        <v>264</v>
      </c>
      <c r="D1095" s="23">
        <v>15</v>
      </c>
      <c r="E1095" s="23" t="s">
        <v>55</v>
      </c>
      <c r="F1095" s="46">
        <v>3250</v>
      </c>
      <c r="G1095" s="23"/>
      <c r="H1095" s="23"/>
      <c r="I1095" s="23"/>
      <c r="J1095" s="23">
        <v>0</v>
      </c>
      <c r="K1095" s="23"/>
      <c r="L1095" s="23"/>
      <c r="M1095" s="23"/>
    </row>
    <row r="1096" spans="1:13" x14ac:dyDescent="0.25">
      <c r="A1096" s="41">
        <v>42378</v>
      </c>
      <c r="B1096" s="23">
        <v>47903</v>
      </c>
      <c r="C1096" s="23" t="s">
        <v>28</v>
      </c>
      <c r="D1096" s="23">
        <v>13.3</v>
      </c>
      <c r="E1096" s="23" t="s">
        <v>55</v>
      </c>
      <c r="F1096" s="46">
        <v>3250</v>
      </c>
      <c r="G1096" s="23"/>
      <c r="H1096" s="23"/>
      <c r="I1096" s="23"/>
      <c r="J1096" s="23">
        <v>0</v>
      </c>
      <c r="K1096" s="23"/>
      <c r="L1096" s="23"/>
      <c r="M1096" s="23"/>
    </row>
    <row r="1097" spans="1:13" x14ac:dyDescent="0.25">
      <c r="A1097" s="41">
        <v>42378</v>
      </c>
      <c r="B1097" s="23">
        <v>47904</v>
      </c>
      <c r="C1097" s="23" t="s">
        <v>265</v>
      </c>
      <c r="D1097" s="23">
        <v>15</v>
      </c>
      <c r="E1097" s="23" t="s">
        <v>55</v>
      </c>
      <c r="F1097" s="46">
        <v>3250</v>
      </c>
      <c r="G1097" s="23"/>
      <c r="H1097" s="23"/>
      <c r="I1097" s="23"/>
      <c r="J1097" s="23">
        <v>0</v>
      </c>
      <c r="K1097" s="23"/>
      <c r="L1097" s="23"/>
      <c r="M1097" s="23"/>
    </row>
    <row r="1098" spans="1:13" hidden="1" x14ac:dyDescent="0.25">
      <c r="A1098" s="91">
        <v>42378</v>
      </c>
      <c r="B1098" s="88">
        <v>47905</v>
      </c>
      <c r="C1098" s="88" t="s">
        <v>188</v>
      </c>
      <c r="D1098" s="88" t="s">
        <v>188</v>
      </c>
      <c r="E1098" s="88" t="s">
        <v>188</v>
      </c>
      <c r="F1098" s="88" t="s">
        <v>188</v>
      </c>
      <c r="G1098" s="88"/>
      <c r="H1098" s="88"/>
      <c r="I1098" s="88"/>
      <c r="J1098" s="88" t="s">
        <v>188</v>
      </c>
      <c r="K1098" s="88"/>
      <c r="L1098" s="88"/>
      <c r="M1098" s="88"/>
    </row>
    <row r="1099" spans="1:13" x14ac:dyDescent="0.25">
      <c r="A1099" s="41">
        <v>42378</v>
      </c>
      <c r="B1099" s="23">
        <v>47906</v>
      </c>
      <c r="C1099" s="23" t="s">
        <v>498</v>
      </c>
      <c r="D1099" s="23">
        <v>14.9</v>
      </c>
      <c r="E1099" s="23" t="s">
        <v>55</v>
      </c>
      <c r="F1099" s="46">
        <v>3250</v>
      </c>
      <c r="G1099" s="23"/>
      <c r="H1099" s="23"/>
      <c r="I1099" s="23"/>
      <c r="J1099" s="23">
        <v>0</v>
      </c>
      <c r="K1099" s="23"/>
      <c r="L1099" s="23"/>
      <c r="M1099" s="23"/>
    </row>
    <row r="1100" spans="1:13" x14ac:dyDescent="0.25">
      <c r="A1100" s="41">
        <v>42378</v>
      </c>
      <c r="B1100" s="23">
        <v>47907</v>
      </c>
      <c r="C1100" s="23" t="s">
        <v>27</v>
      </c>
      <c r="D1100" s="23">
        <v>14.9</v>
      </c>
      <c r="E1100" s="23" t="s">
        <v>55</v>
      </c>
      <c r="F1100" s="46">
        <v>3250</v>
      </c>
      <c r="G1100" s="23"/>
      <c r="H1100" s="23"/>
      <c r="I1100" s="23"/>
      <c r="J1100" s="23">
        <v>0</v>
      </c>
      <c r="K1100" s="23"/>
      <c r="L1100" s="23"/>
      <c r="M1100" s="23"/>
    </row>
    <row r="1101" spans="1:13" x14ac:dyDescent="0.25">
      <c r="A1101" s="41">
        <v>42378</v>
      </c>
      <c r="B1101" s="23">
        <v>47908</v>
      </c>
      <c r="C1101" s="23" t="s">
        <v>264</v>
      </c>
      <c r="D1101" s="23">
        <v>15</v>
      </c>
      <c r="E1101" s="23" t="s">
        <v>55</v>
      </c>
      <c r="F1101" s="46">
        <v>3250</v>
      </c>
      <c r="G1101" s="23"/>
      <c r="H1101" s="23"/>
      <c r="I1101" s="23"/>
      <c r="J1101" s="23">
        <v>0</v>
      </c>
      <c r="K1101" s="23"/>
      <c r="L1101" s="23"/>
      <c r="M1101" s="23"/>
    </row>
    <row r="1102" spans="1:13" x14ac:dyDescent="0.25">
      <c r="A1102" s="41">
        <v>42378</v>
      </c>
      <c r="B1102" s="23">
        <v>47909</v>
      </c>
      <c r="C1102" s="23" t="s">
        <v>28</v>
      </c>
      <c r="D1102" s="23">
        <v>13.3</v>
      </c>
      <c r="E1102" s="23" t="s">
        <v>55</v>
      </c>
      <c r="F1102" s="46">
        <v>3250</v>
      </c>
      <c r="G1102" s="23"/>
      <c r="H1102" s="23"/>
      <c r="I1102" s="23"/>
      <c r="J1102" s="23">
        <v>0</v>
      </c>
      <c r="K1102" s="23"/>
      <c r="L1102" s="23"/>
      <c r="M1102" s="23"/>
    </row>
    <row r="1103" spans="1:13" x14ac:dyDescent="0.25">
      <c r="A1103" s="41">
        <v>42378</v>
      </c>
      <c r="B1103" s="23">
        <v>47910</v>
      </c>
      <c r="C1103" s="23" t="s">
        <v>265</v>
      </c>
      <c r="D1103" s="23">
        <v>15</v>
      </c>
      <c r="E1103" s="23" t="s">
        <v>55</v>
      </c>
      <c r="F1103" s="46">
        <v>3250</v>
      </c>
      <c r="G1103" s="23"/>
      <c r="H1103" s="23"/>
      <c r="I1103" s="23"/>
      <c r="J1103" s="23">
        <v>0</v>
      </c>
      <c r="K1103" s="23"/>
      <c r="L1103" s="23"/>
      <c r="M1103" s="23"/>
    </row>
    <row r="1104" spans="1:13" x14ac:dyDescent="0.25">
      <c r="A1104" s="41">
        <v>42378</v>
      </c>
      <c r="B1104" s="23">
        <v>47911</v>
      </c>
      <c r="C1104" s="23" t="s">
        <v>57</v>
      </c>
      <c r="D1104" s="23">
        <v>14.9</v>
      </c>
      <c r="E1104" s="23" t="s">
        <v>55</v>
      </c>
      <c r="F1104" s="46">
        <v>3250</v>
      </c>
      <c r="G1104" s="23"/>
      <c r="H1104" s="23"/>
      <c r="I1104" s="23"/>
      <c r="J1104" s="23">
        <v>0</v>
      </c>
      <c r="K1104" s="23"/>
      <c r="L1104" s="23"/>
      <c r="M1104" s="23"/>
    </row>
    <row r="1105" spans="1:13" x14ac:dyDescent="0.25">
      <c r="A1105" s="41">
        <v>42378</v>
      </c>
      <c r="B1105" s="23">
        <v>47912</v>
      </c>
      <c r="C1105" s="23" t="s">
        <v>498</v>
      </c>
      <c r="D1105" s="23">
        <v>14.9</v>
      </c>
      <c r="E1105" s="23" t="s">
        <v>55</v>
      </c>
      <c r="F1105" s="46">
        <v>3250</v>
      </c>
      <c r="G1105" s="23"/>
      <c r="H1105" s="23"/>
      <c r="I1105" s="23"/>
      <c r="J1105" s="23">
        <v>0</v>
      </c>
      <c r="K1105" s="23"/>
      <c r="L1105" s="23"/>
      <c r="M1105" s="23"/>
    </row>
    <row r="1106" spans="1:13" x14ac:dyDescent="0.25">
      <c r="A1106" s="41">
        <v>42378</v>
      </c>
      <c r="B1106" s="23">
        <v>47913</v>
      </c>
      <c r="C1106" s="23" t="s">
        <v>27</v>
      </c>
      <c r="D1106" s="23">
        <v>14.9</v>
      </c>
      <c r="E1106" s="23" t="s">
        <v>55</v>
      </c>
      <c r="F1106" s="46">
        <v>3250</v>
      </c>
      <c r="G1106" s="23"/>
      <c r="H1106" s="23"/>
      <c r="I1106" s="23"/>
      <c r="J1106" s="23">
        <v>0</v>
      </c>
      <c r="K1106" s="23"/>
      <c r="L1106" s="23"/>
      <c r="M1106" s="23"/>
    </row>
    <row r="1107" spans="1:13" x14ac:dyDescent="0.25">
      <c r="A1107" s="41">
        <v>42378</v>
      </c>
      <c r="B1107" s="23">
        <v>47914</v>
      </c>
      <c r="C1107" s="23" t="s">
        <v>264</v>
      </c>
      <c r="D1107" s="23">
        <v>15</v>
      </c>
      <c r="E1107" s="23" t="s">
        <v>55</v>
      </c>
      <c r="F1107" s="46">
        <v>3250</v>
      </c>
      <c r="G1107" s="23"/>
      <c r="H1107" s="23"/>
      <c r="I1107" s="23"/>
      <c r="J1107" s="23">
        <v>0</v>
      </c>
      <c r="K1107" s="23"/>
      <c r="L1107" s="23"/>
      <c r="M1107" s="23"/>
    </row>
    <row r="1108" spans="1:13" x14ac:dyDescent="0.25">
      <c r="A1108" s="41">
        <v>42378</v>
      </c>
      <c r="B1108" s="23">
        <v>47915</v>
      </c>
      <c r="C1108" s="23" t="s">
        <v>28</v>
      </c>
      <c r="D1108" s="23">
        <v>13.3</v>
      </c>
      <c r="E1108" s="23" t="s">
        <v>55</v>
      </c>
      <c r="F1108" s="46">
        <v>3250</v>
      </c>
      <c r="G1108" s="23"/>
      <c r="H1108" s="23"/>
      <c r="I1108" s="23"/>
      <c r="J1108" s="23">
        <v>0</v>
      </c>
      <c r="K1108" s="23"/>
      <c r="L1108" s="23"/>
      <c r="M1108" s="23"/>
    </row>
    <row r="1109" spans="1:13" x14ac:dyDescent="0.25">
      <c r="A1109" s="41">
        <v>42378</v>
      </c>
      <c r="B1109" s="23">
        <v>47916</v>
      </c>
      <c r="C1109" s="23" t="s">
        <v>265</v>
      </c>
      <c r="D1109" s="23">
        <v>15</v>
      </c>
      <c r="E1109" s="23" t="s">
        <v>55</v>
      </c>
      <c r="F1109" s="46">
        <v>3250</v>
      </c>
      <c r="G1109" s="23"/>
      <c r="H1109" s="23"/>
      <c r="I1109" s="23"/>
      <c r="J1109" s="23">
        <v>0</v>
      </c>
      <c r="K1109" s="23"/>
      <c r="L1109" s="23"/>
      <c r="M1109" s="23"/>
    </row>
    <row r="1110" spans="1:13" x14ac:dyDescent="0.25">
      <c r="A1110" s="41">
        <v>42378</v>
      </c>
      <c r="B1110" s="23">
        <v>47917</v>
      </c>
      <c r="C1110" s="23" t="s">
        <v>57</v>
      </c>
      <c r="D1110" s="23">
        <v>14.9</v>
      </c>
      <c r="E1110" s="23" t="s">
        <v>55</v>
      </c>
      <c r="F1110" s="46">
        <v>3250</v>
      </c>
      <c r="G1110" s="23"/>
      <c r="H1110" s="23"/>
      <c r="I1110" s="23"/>
      <c r="J1110" s="23">
        <v>0</v>
      </c>
      <c r="K1110" s="23"/>
      <c r="L1110" s="23"/>
      <c r="M1110" s="23"/>
    </row>
    <row r="1111" spans="1:13" x14ac:dyDescent="0.25">
      <c r="A1111" s="41">
        <v>42378</v>
      </c>
      <c r="B1111" s="23">
        <v>47918</v>
      </c>
      <c r="C1111" s="23" t="s">
        <v>498</v>
      </c>
      <c r="D1111" s="23">
        <v>14.9</v>
      </c>
      <c r="E1111" s="23" t="s">
        <v>55</v>
      </c>
      <c r="F1111" s="46">
        <v>3250</v>
      </c>
      <c r="G1111" s="23"/>
      <c r="H1111" s="23"/>
      <c r="I1111" s="23"/>
      <c r="J1111" s="23">
        <v>0</v>
      </c>
      <c r="K1111" s="23"/>
      <c r="L1111" s="23"/>
      <c r="M1111" s="23"/>
    </row>
    <row r="1112" spans="1:13" x14ac:dyDescent="0.25">
      <c r="A1112" s="41">
        <v>42378</v>
      </c>
      <c r="B1112" s="23">
        <v>47919</v>
      </c>
      <c r="C1112" s="23" t="s">
        <v>27</v>
      </c>
      <c r="D1112" s="23">
        <v>14.9</v>
      </c>
      <c r="E1112" s="23" t="s">
        <v>55</v>
      </c>
      <c r="F1112" s="46">
        <v>3250</v>
      </c>
      <c r="G1112" s="23"/>
      <c r="H1112" s="23"/>
      <c r="I1112" s="23"/>
      <c r="J1112" s="23">
        <v>0</v>
      </c>
      <c r="K1112" s="23"/>
      <c r="L1112" s="23"/>
      <c r="M1112" s="23"/>
    </row>
    <row r="1113" spans="1:13" x14ac:dyDescent="0.25">
      <c r="A1113" s="41">
        <v>42378</v>
      </c>
      <c r="B1113" s="23">
        <v>47920</v>
      </c>
      <c r="C1113" s="23" t="s">
        <v>264</v>
      </c>
      <c r="D1113" s="23">
        <v>15</v>
      </c>
      <c r="E1113" s="23" t="s">
        <v>55</v>
      </c>
      <c r="F1113" s="46">
        <v>3250</v>
      </c>
      <c r="G1113" s="23"/>
      <c r="H1113" s="23"/>
      <c r="I1113" s="23"/>
      <c r="J1113" s="23">
        <v>0</v>
      </c>
      <c r="K1113" s="23"/>
      <c r="L1113" s="23"/>
      <c r="M1113" s="23"/>
    </row>
    <row r="1114" spans="1:13" x14ac:dyDescent="0.25">
      <c r="A1114" s="41">
        <v>42378</v>
      </c>
      <c r="B1114" s="94">
        <v>47921</v>
      </c>
      <c r="C1114" s="94" t="s">
        <v>28</v>
      </c>
      <c r="D1114" s="94">
        <v>13.3</v>
      </c>
      <c r="E1114" s="23" t="s">
        <v>55</v>
      </c>
      <c r="F1114" s="145">
        <v>3250</v>
      </c>
      <c r="G1114" s="94"/>
      <c r="H1114" s="94"/>
      <c r="I1114" s="94"/>
      <c r="J1114" s="94">
        <v>0</v>
      </c>
      <c r="K1114" s="94"/>
      <c r="L1114" s="94"/>
      <c r="M1114" s="94"/>
    </row>
    <row r="1115" spans="1:13" x14ac:dyDescent="0.25">
      <c r="A1115" s="41">
        <v>42378</v>
      </c>
      <c r="B1115" s="23">
        <v>47922</v>
      </c>
      <c r="C1115" s="23" t="s">
        <v>265</v>
      </c>
      <c r="D1115" s="154">
        <v>15</v>
      </c>
      <c r="E1115" s="23" t="s">
        <v>55</v>
      </c>
      <c r="F1115" s="46">
        <v>3250</v>
      </c>
      <c r="G1115" s="23"/>
      <c r="H1115" s="23"/>
      <c r="I1115" s="23"/>
      <c r="J1115" s="23">
        <v>0</v>
      </c>
      <c r="K1115" s="23"/>
      <c r="L1115" s="23"/>
      <c r="M1115" s="23"/>
    </row>
    <row r="1116" spans="1:13" x14ac:dyDescent="0.25">
      <c r="A1116" s="41">
        <v>42378</v>
      </c>
      <c r="B1116" s="23">
        <v>47923</v>
      </c>
      <c r="C1116" s="23" t="s">
        <v>57</v>
      </c>
      <c r="D1116" s="63">
        <v>14.9</v>
      </c>
      <c r="E1116" s="23" t="s">
        <v>55</v>
      </c>
      <c r="F1116" s="46">
        <v>3250</v>
      </c>
      <c r="G1116" s="23"/>
      <c r="H1116" s="23"/>
      <c r="I1116" s="23"/>
      <c r="J1116" s="23">
        <v>0</v>
      </c>
      <c r="K1116" s="23"/>
      <c r="L1116" s="23"/>
      <c r="M1116" s="23"/>
    </row>
    <row r="1117" spans="1:13" x14ac:dyDescent="0.25">
      <c r="A1117" s="41">
        <v>42378</v>
      </c>
      <c r="B1117" s="23">
        <v>47924</v>
      </c>
      <c r="C1117" s="23" t="s">
        <v>498</v>
      </c>
      <c r="D1117" s="63">
        <v>14.9</v>
      </c>
      <c r="E1117" s="23" t="s">
        <v>55</v>
      </c>
      <c r="F1117" s="46">
        <v>3250</v>
      </c>
      <c r="G1117" s="23"/>
      <c r="H1117" s="23"/>
      <c r="I1117" s="23"/>
      <c r="J1117" s="23">
        <v>0</v>
      </c>
      <c r="K1117" s="23"/>
      <c r="L1117" s="23"/>
      <c r="M1117" s="23"/>
    </row>
    <row r="1118" spans="1:13" x14ac:dyDescent="0.25">
      <c r="A1118" s="41">
        <v>42378</v>
      </c>
      <c r="B1118" s="23">
        <v>47925</v>
      </c>
      <c r="C1118" s="23" t="s">
        <v>57</v>
      </c>
      <c r="D1118" s="63">
        <v>14.9</v>
      </c>
      <c r="E1118" s="23" t="s">
        <v>55</v>
      </c>
      <c r="F1118" s="46">
        <v>3250</v>
      </c>
      <c r="G1118" s="23"/>
      <c r="H1118" s="23"/>
      <c r="I1118" s="23"/>
      <c r="J1118" s="23">
        <v>0</v>
      </c>
      <c r="K1118" s="23"/>
      <c r="L1118" s="23"/>
      <c r="M1118" s="23"/>
    </row>
    <row r="1119" spans="1:13" x14ac:dyDescent="0.25">
      <c r="A1119" s="41">
        <v>42378</v>
      </c>
      <c r="B1119" s="23">
        <v>47926</v>
      </c>
      <c r="C1119" s="23" t="s">
        <v>27</v>
      </c>
      <c r="D1119" s="63">
        <v>14.9</v>
      </c>
      <c r="E1119" s="23" t="s">
        <v>55</v>
      </c>
      <c r="F1119" s="46">
        <v>3250</v>
      </c>
      <c r="G1119" s="23"/>
      <c r="H1119" s="23"/>
      <c r="I1119" s="23"/>
      <c r="J1119" s="23">
        <v>0</v>
      </c>
      <c r="K1119" s="23"/>
      <c r="L1119" s="23"/>
      <c r="M1119" s="23"/>
    </row>
    <row r="1120" spans="1:13" x14ac:dyDescent="0.25">
      <c r="A1120" s="41">
        <v>42378</v>
      </c>
      <c r="B1120" s="23">
        <v>47927</v>
      </c>
      <c r="C1120" s="23" t="s">
        <v>57</v>
      </c>
      <c r="D1120" s="63">
        <v>14.9</v>
      </c>
      <c r="E1120" s="23" t="s">
        <v>55</v>
      </c>
      <c r="F1120" s="46">
        <v>3250</v>
      </c>
      <c r="G1120" s="23"/>
      <c r="H1120" s="23"/>
      <c r="I1120" s="23"/>
      <c r="J1120" s="23">
        <v>0</v>
      </c>
      <c r="K1120" s="23"/>
      <c r="L1120" s="23"/>
      <c r="M1120" s="23"/>
    </row>
    <row r="1121" spans="1:13" x14ac:dyDescent="0.25">
      <c r="A1121" s="41">
        <v>42378</v>
      </c>
      <c r="B1121" s="23">
        <v>47928</v>
      </c>
      <c r="C1121" s="23" t="s">
        <v>264</v>
      </c>
      <c r="D1121" s="63">
        <v>15</v>
      </c>
      <c r="E1121" s="23" t="s">
        <v>55</v>
      </c>
      <c r="F1121" s="46">
        <v>3250</v>
      </c>
      <c r="G1121" s="23"/>
      <c r="H1121" s="23"/>
      <c r="I1121" s="23"/>
      <c r="J1121" s="23">
        <v>0</v>
      </c>
      <c r="K1121" s="23"/>
      <c r="L1121" s="23"/>
      <c r="M1121" s="23"/>
    </row>
    <row r="1122" spans="1:13" x14ac:dyDescent="0.25">
      <c r="A1122" s="41">
        <v>42378</v>
      </c>
      <c r="B1122" s="23">
        <v>47929</v>
      </c>
      <c r="C1122" s="23" t="s">
        <v>28</v>
      </c>
      <c r="D1122" s="63">
        <v>13.3</v>
      </c>
      <c r="E1122" s="23" t="s">
        <v>55</v>
      </c>
      <c r="F1122" s="46">
        <v>3250</v>
      </c>
      <c r="G1122" s="23"/>
      <c r="H1122" s="23"/>
      <c r="I1122" s="23"/>
      <c r="J1122" s="23">
        <v>0</v>
      </c>
      <c r="K1122" s="23"/>
      <c r="L1122" s="23"/>
      <c r="M1122" s="23"/>
    </row>
    <row r="1123" spans="1:13" x14ac:dyDescent="0.25">
      <c r="A1123" s="41">
        <v>42378</v>
      </c>
      <c r="B1123" s="23">
        <v>47930</v>
      </c>
      <c r="C1123" s="23" t="s">
        <v>265</v>
      </c>
      <c r="D1123" s="63">
        <v>15</v>
      </c>
      <c r="E1123" s="23" t="s">
        <v>55</v>
      </c>
      <c r="F1123" s="46">
        <v>3250</v>
      </c>
      <c r="G1123" s="23"/>
      <c r="H1123" s="23"/>
      <c r="I1123" s="23"/>
      <c r="J1123" s="23">
        <v>0</v>
      </c>
      <c r="K1123" s="23"/>
      <c r="L1123" s="23"/>
      <c r="M1123" s="23"/>
    </row>
    <row r="1124" spans="1:13" x14ac:dyDescent="0.25">
      <c r="A1124" s="41">
        <v>42378</v>
      </c>
      <c r="B1124" s="23">
        <v>47931</v>
      </c>
      <c r="C1124" s="23" t="s">
        <v>27</v>
      </c>
      <c r="D1124" s="63">
        <v>14.9</v>
      </c>
      <c r="E1124" s="23" t="s">
        <v>55</v>
      </c>
      <c r="F1124" s="46">
        <v>3250</v>
      </c>
      <c r="G1124" s="23"/>
      <c r="H1124" s="23"/>
      <c r="I1124" s="23"/>
      <c r="J1124" s="23">
        <v>0</v>
      </c>
      <c r="K1124" s="23"/>
      <c r="L1124" s="23"/>
      <c r="M1124" s="23"/>
    </row>
    <row r="1125" spans="1:13" x14ac:dyDescent="0.25">
      <c r="A1125" s="41">
        <v>42378</v>
      </c>
      <c r="B1125" s="23">
        <v>47932</v>
      </c>
      <c r="C1125" s="23" t="s">
        <v>264</v>
      </c>
      <c r="D1125" s="63">
        <v>15</v>
      </c>
      <c r="E1125" s="23" t="s">
        <v>55</v>
      </c>
      <c r="F1125" s="46">
        <v>3250</v>
      </c>
      <c r="G1125" s="23"/>
      <c r="H1125" s="23"/>
      <c r="I1125" s="23"/>
      <c r="J1125" s="23">
        <v>0</v>
      </c>
      <c r="K1125" s="23"/>
      <c r="L1125" s="23"/>
      <c r="M1125" s="23"/>
    </row>
    <row r="1126" spans="1:13" x14ac:dyDescent="0.25">
      <c r="A1126" s="41">
        <v>42378</v>
      </c>
      <c r="B1126" s="23">
        <v>47933</v>
      </c>
      <c r="C1126" s="23" t="s">
        <v>265</v>
      </c>
      <c r="D1126" s="63">
        <v>15</v>
      </c>
      <c r="E1126" s="23" t="s">
        <v>55</v>
      </c>
      <c r="F1126" s="46">
        <v>3250</v>
      </c>
      <c r="G1126" s="23"/>
      <c r="H1126" s="23"/>
      <c r="I1126" s="23"/>
      <c r="J1126" s="23">
        <v>0</v>
      </c>
      <c r="K1126" s="23"/>
      <c r="L1126" s="23"/>
      <c r="M1126" s="23"/>
    </row>
    <row r="1127" spans="1:13" x14ac:dyDescent="0.25">
      <c r="A1127" s="41">
        <v>42378</v>
      </c>
      <c r="B1127" s="23">
        <v>47934</v>
      </c>
      <c r="C1127" s="23" t="s">
        <v>28</v>
      </c>
      <c r="D1127" s="63">
        <v>13.3</v>
      </c>
      <c r="E1127" s="23" t="s">
        <v>55</v>
      </c>
      <c r="F1127" s="46">
        <v>3250</v>
      </c>
      <c r="G1127" s="23"/>
      <c r="H1127" s="23"/>
      <c r="I1127" s="23"/>
      <c r="J1127" s="23">
        <v>0</v>
      </c>
      <c r="K1127" s="23"/>
      <c r="L1127" s="23"/>
      <c r="M1127" s="23"/>
    </row>
    <row r="1128" spans="1:13" x14ac:dyDescent="0.25">
      <c r="A1128" s="41">
        <v>42378</v>
      </c>
      <c r="B1128" s="23">
        <v>47935</v>
      </c>
      <c r="C1128" s="23" t="s">
        <v>57</v>
      </c>
      <c r="D1128" s="63">
        <v>14.9</v>
      </c>
      <c r="E1128" s="23" t="s">
        <v>55</v>
      </c>
      <c r="F1128" s="46">
        <v>3250</v>
      </c>
      <c r="G1128" s="23"/>
      <c r="H1128" s="23"/>
      <c r="I1128" s="23"/>
      <c r="J1128" s="23">
        <v>0</v>
      </c>
      <c r="K1128" s="23"/>
      <c r="L1128" s="23"/>
      <c r="M1128" s="23"/>
    </row>
    <row r="1129" spans="1:13" x14ac:dyDescent="0.25">
      <c r="A1129" s="41">
        <v>42378</v>
      </c>
      <c r="B1129" s="23">
        <v>47936</v>
      </c>
      <c r="C1129" s="23" t="s">
        <v>27</v>
      </c>
      <c r="D1129" s="63">
        <v>14.9</v>
      </c>
      <c r="E1129" s="23" t="s">
        <v>55</v>
      </c>
      <c r="F1129" s="46">
        <v>3250</v>
      </c>
      <c r="G1129" s="23"/>
      <c r="H1129" s="23"/>
      <c r="I1129" s="23"/>
      <c r="J1129" s="23">
        <v>0</v>
      </c>
      <c r="K1129" s="23"/>
      <c r="L1129" s="23"/>
      <c r="M1129" s="23"/>
    </row>
    <row r="1130" spans="1:13" x14ac:dyDescent="0.25">
      <c r="A1130" s="41">
        <v>42378</v>
      </c>
      <c r="B1130" s="23">
        <v>47937</v>
      </c>
      <c r="C1130" s="23" t="s">
        <v>498</v>
      </c>
      <c r="D1130" s="63">
        <v>14.9</v>
      </c>
      <c r="E1130" s="23" t="s">
        <v>55</v>
      </c>
      <c r="F1130" s="46">
        <v>3250</v>
      </c>
      <c r="G1130" s="23"/>
      <c r="H1130" s="23"/>
      <c r="I1130" s="23"/>
      <c r="J1130" s="23">
        <v>0</v>
      </c>
      <c r="K1130" s="23"/>
      <c r="L1130" s="23"/>
      <c r="M1130" s="23"/>
    </row>
    <row r="1131" spans="1:13" x14ac:dyDescent="0.25">
      <c r="A1131" s="41">
        <v>42378</v>
      </c>
      <c r="B1131" s="23">
        <v>47938</v>
      </c>
      <c r="C1131" s="23" t="s">
        <v>57</v>
      </c>
      <c r="D1131" s="63">
        <v>14.9</v>
      </c>
      <c r="E1131" s="23" t="s">
        <v>55</v>
      </c>
      <c r="F1131" s="46">
        <v>3250</v>
      </c>
      <c r="G1131" s="23"/>
      <c r="H1131" s="23"/>
      <c r="I1131" s="23"/>
      <c r="J1131" s="23">
        <v>0</v>
      </c>
      <c r="K1131" s="23"/>
      <c r="L1131" s="23"/>
      <c r="M1131" s="23"/>
    </row>
    <row r="1132" spans="1:13" x14ac:dyDescent="0.25">
      <c r="A1132" s="41">
        <v>42378</v>
      </c>
      <c r="B1132" s="23">
        <v>47939</v>
      </c>
      <c r="C1132" s="23" t="s">
        <v>264</v>
      </c>
      <c r="D1132" s="63">
        <v>15</v>
      </c>
      <c r="E1132" s="23" t="s">
        <v>55</v>
      </c>
      <c r="F1132" s="46">
        <v>3250</v>
      </c>
      <c r="G1132" s="23"/>
      <c r="H1132" s="23"/>
      <c r="I1132" s="23"/>
      <c r="J1132" s="23">
        <v>0</v>
      </c>
      <c r="K1132" s="23"/>
      <c r="L1132" s="23"/>
      <c r="M1132" s="23"/>
    </row>
    <row r="1133" spans="1:13" x14ac:dyDescent="0.25">
      <c r="A1133" s="41">
        <v>42378</v>
      </c>
      <c r="B1133" s="23">
        <v>47940</v>
      </c>
      <c r="C1133" s="23" t="s">
        <v>265</v>
      </c>
      <c r="D1133" s="63">
        <v>15</v>
      </c>
      <c r="E1133" s="23" t="s">
        <v>55</v>
      </c>
      <c r="F1133" s="46">
        <v>3250</v>
      </c>
      <c r="G1133" s="23"/>
      <c r="H1133" s="23"/>
      <c r="I1133" s="23"/>
      <c r="J1133" s="23">
        <v>0</v>
      </c>
      <c r="K1133" s="23"/>
      <c r="L1133" s="23"/>
      <c r="M1133" s="23"/>
    </row>
    <row r="1134" spans="1:13" x14ac:dyDescent="0.25">
      <c r="A1134" s="41">
        <v>42378</v>
      </c>
      <c r="B1134" s="23">
        <v>47941</v>
      </c>
      <c r="C1134" s="23" t="s">
        <v>27</v>
      </c>
      <c r="D1134" s="63">
        <v>14.9</v>
      </c>
      <c r="E1134" s="23" t="s">
        <v>55</v>
      </c>
      <c r="F1134" s="46">
        <v>3250</v>
      </c>
      <c r="G1134" s="23"/>
      <c r="H1134" s="23"/>
      <c r="I1134" s="23"/>
      <c r="J1134" s="23">
        <v>0</v>
      </c>
      <c r="K1134" s="23"/>
      <c r="L1134" s="23"/>
      <c r="M1134" s="23"/>
    </row>
    <row r="1135" spans="1:13" x14ac:dyDescent="0.25">
      <c r="A1135" s="41">
        <v>42378</v>
      </c>
      <c r="B1135" s="23">
        <v>47942</v>
      </c>
      <c r="C1135" s="23" t="s">
        <v>28</v>
      </c>
      <c r="D1135" s="63">
        <v>13.3</v>
      </c>
      <c r="E1135" s="23" t="s">
        <v>55</v>
      </c>
      <c r="F1135" s="46">
        <v>3250</v>
      </c>
      <c r="G1135" s="23"/>
      <c r="H1135" s="23"/>
      <c r="I1135" s="23"/>
      <c r="J1135" s="23">
        <v>0</v>
      </c>
      <c r="K1135" s="23"/>
      <c r="L1135" s="23"/>
      <c r="M1135" s="23"/>
    </row>
    <row r="1136" spans="1:13" x14ac:dyDescent="0.25">
      <c r="A1136" s="41">
        <v>42378</v>
      </c>
      <c r="B1136" s="23">
        <v>47943</v>
      </c>
      <c r="C1136" s="23" t="s">
        <v>57</v>
      </c>
      <c r="D1136" s="63">
        <v>14.9</v>
      </c>
      <c r="E1136" s="23" t="s">
        <v>55</v>
      </c>
      <c r="F1136" s="46">
        <v>3250</v>
      </c>
      <c r="G1136" s="23"/>
      <c r="H1136" s="23"/>
      <c r="I1136" s="23"/>
      <c r="J1136" s="23">
        <v>0</v>
      </c>
      <c r="K1136" s="23"/>
      <c r="L1136" s="23"/>
      <c r="M1136" s="23"/>
    </row>
    <row r="1137" spans="1:13" x14ac:dyDescent="0.25">
      <c r="A1137" s="41">
        <v>42378</v>
      </c>
      <c r="B1137" s="23">
        <v>47944</v>
      </c>
      <c r="C1137" s="23" t="s">
        <v>264</v>
      </c>
      <c r="D1137" s="63">
        <v>15</v>
      </c>
      <c r="E1137" s="23" t="s">
        <v>55</v>
      </c>
      <c r="F1137" s="46">
        <v>3250</v>
      </c>
      <c r="G1137" s="23"/>
      <c r="H1137" s="23"/>
      <c r="I1137" s="23"/>
      <c r="J1137" s="23">
        <v>0</v>
      </c>
      <c r="K1137" s="23"/>
      <c r="L1137" s="23"/>
      <c r="M1137" s="23"/>
    </row>
    <row r="1138" spans="1:13" x14ac:dyDescent="0.25">
      <c r="A1138" s="41">
        <v>42378</v>
      </c>
      <c r="B1138" s="23">
        <v>47945</v>
      </c>
      <c r="C1138" s="23" t="s">
        <v>27</v>
      </c>
      <c r="D1138" s="63">
        <v>14.9</v>
      </c>
      <c r="E1138" s="23" t="s">
        <v>55</v>
      </c>
      <c r="F1138" s="46">
        <v>3250</v>
      </c>
      <c r="G1138" s="23"/>
      <c r="H1138" s="23"/>
      <c r="I1138" s="23"/>
      <c r="J1138" s="23">
        <v>0</v>
      </c>
      <c r="K1138" s="23"/>
      <c r="L1138" s="23"/>
      <c r="M1138" s="23"/>
    </row>
    <row r="1139" spans="1:13" x14ac:dyDescent="0.25">
      <c r="A1139" s="41">
        <v>42378</v>
      </c>
      <c r="B1139" s="23">
        <v>47946</v>
      </c>
      <c r="C1139" s="23" t="s">
        <v>28</v>
      </c>
      <c r="D1139" s="63">
        <v>13.3</v>
      </c>
      <c r="E1139" s="23" t="s">
        <v>55</v>
      </c>
      <c r="F1139" s="46">
        <v>3250</v>
      </c>
      <c r="G1139" s="23"/>
      <c r="H1139" s="23"/>
      <c r="I1139" s="23"/>
      <c r="J1139" s="23">
        <v>0</v>
      </c>
      <c r="K1139" s="23"/>
      <c r="L1139" s="23"/>
      <c r="M1139" s="23"/>
    </row>
    <row r="1140" spans="1:13" x14ac:dyDescent="0.25">
      <c r="A1140" s="41">
        <v>42378</v>
      </c>
      <c r="B1140" s="23">
        <v>47947</v>
      </c>
      <c r="C1140" s="23" t="s">
        <v>265</v>
      </c>
      <c r="D1140" s="63">
        <v>15</v>
      </c>
      <c r="E1140" s="23" t="s">
        <v>55</v>
      </c>
      <c r="F1140" s="46">
        <v>3250</v>
      </c>
      <c r="G1140" s="23"/>
      <c r="H1140" s="23"/>
      <c r="I1140" s="23"/>
      <c r="J1140" s="23">
        <v>0</v>
      </c>
      <c r="K1140" s="23"/>
      <c r="L1140" s="23"/>
      <c r="M1140" s="23"/>
    </row>
    <row r="1141" spans="1:13" x14ac:dyDescent="0.25">
      <c r="A1141" s="41">
        <v>42378</v>
      </c>
      <c r="B1141" s="23">
        <v>47948</v>
      </c>
      <c r="C1141" s="23" t="s">
        <v>57</v>
      </c>
      <c r="D1141" s="63">
        <v>14.9</v>
      </c>
      <c r="E1141" s="23" t="s">
        <v>55</v>
      </c>
      <c r="F1141" s="46">
        <v>3250</v>
      </c>
      <c r="G1141" s="23"/>
      <c r="H1141" s="23"/>
      <c r="I1141" s="23"/>
      <c r="J1141" s="23">
        <v>0</v>
      </c>
      <c r="K1141" s="23"/>
      <c r="L1141" s="23"/>
      <c r="M1141" s="23"/>
    </row>
    <row r="1142" spans="1:13" x14ac:dyDescent="0.25">
      <c r="A1142" s="41">
        <v>42378</v>
      </c>
      <c r="B1142" s="23">
        <v>47949</v>
      </c>
      <c r="C1142" s="23" t="s">
        <v>264</v>
      </c>
      <c r="D1142" s="63">
        <v>15</v>
      </c>
      <c r="E1142" s="23" t="s">
        <v>55</v>
      </c>
      <c r="F1142" s="46">
        <v>3250</v>
      </c>
      <c r="G1142" s="23"/>
      <c r="H1142" s="23"/>
      <c r="I1142" s="23"/>
      <c r="J1142" s="23">
        <v>0</v>
      </c>
      <c r="K1142" s="23"/>
      <c r="L1142" s="23"/>
      <c r="M1142" s="23"/>
    </row>
    <row r="1143" spans="1:13" x14ac:dyDescent="0.25">
      <c r="A1143" s="41">
        <v>42378</v>
      </c>
      <c r="B1143" s="23">
        <v>47950</v>
      </c>
      <c r="C1143" s="23" t="s">
        <v>28</v>
      </c>
      <c r="D1143" s="63">
        <v>13.3</v>
      </c>
      <c r="E1143" s="23" t="s">
        <v>55</v>
      </c>
      <c r="F1143" s="46">
        <v>3250</v>
      </c>
      <c r="G1143" s="23"/>
      <c r="H1143" s="23"/>
      <c r="I1143" s="23"/>
      <c r="J1143" s="23">
        <v>0</v>
      </c>
      <c r="K1143" s="23"/>
      <c r="L1143" s="23"/>
      <c r="M1143" s="23"/>
    </row>
    <row r="1144" spans="1:13" x14ac:dyDescent="0.25">
      <c r="A1144" s="41">
        <v>42378</v>
      </c>
      <c r="B1144" s="23">
        <v>47951</v>
      </c>
      <c r="C1144" s="23" t="s">
        <v>57</v>
      </c>
      <c r="D1144" s="63">
        <v>14.9</v>
      </c>
      <c r="E1144" s="23" t="s">
        <v>55</v>
      </c>
      <c r="F1144" s="46">
        <v>3250</v>
      </c>
      <c r="G1144" s="23"/>
      <c r="H1144" s="23"/>
      <c r="I1144" s="23"/>
      <c r="J1144" s="23">
        <v>0</v>
      </c>
      <c r="K1144" s="23"/>
      <c r="L1144" s="23"/>
      <c r="M1144" s="23"/>
    </row>
    <row r="1145" spans="1:13" x14ac:dyDescent="0.25">
      <c r="A1145" s="41">
        <v>42378</v>
      </c>
      <c r="B1145" s="23">
        <v>47952</v>
      </c>
      <c r="C1145" s="23" t="s">
        <v>265</v>
      </c>
      <c r="D1145" s="63">
        <v>15</v>
      </c>
      <c r="E1145" s="23" t="s">
        <v>55</v>
      </c>
      <c r="F1145" s="46">
        <v>3250</v>
      </c>
      <c r="G1145" s="23"/>
      <c r="H1145" s="23"/>
      <c r="I1145" s="23"/>
      <c r="J1145" s="23">
        <v>0</v>
      </c>
      <c r="K1145" s="23"/>
      <c r="L1145" s="23"/>
      <c r="M1145" s="23"/>
    </row>
    <row r="1146" spans="1:13" x14ac:dyDescent="0.25">
      <c r="A1146" s="41">
        <v>42378</v>
      </c>
      <c r="B1146" s="23">
        <v>47953</v>
      </c>
      <c r="C1146" s="23" t="s">
        <v>264</v>
      </c>
      <c r="D1146" s="63">
        <v>15</v>
      </c>
      <c r="E1146" s="23" t="s">
        <v>55</v>
      </c>
      <c r="F1146" s="46">
        <v>3250</v>
      </c>
      <c r="G1146" s="23"/>
      <c r="H1146" s="23"/>
      <c r="I1146" s="23"/>
      <c r="J1146" s="23">
        <v>0</v>
      </c>
      <c r="K1146" s="23"/>
      <c r="L1146" s="23"/>
      <c r="M1146" s="23"/>
    </row>
    <row r="1147" spans="1:13" x14ac:dyDescent="0.25">
      <c r="A1147" s="41">
        <v>42378</v>
      </c>
      <c r="B1147" s="23">
        <v>47954</v>
      </c>
      <c r="C1147" s="23" t="s">
        <v>28</v>
      </c>
      <c r="D1147" s="63">
        <v>13.3</v>
      </c>
      <c r="E1147" s="23" t="s">
        <v>55</v>
      </c>
      <c r="F1147" s="46">
        <v>3250</v>
      </c>
      <c r="G1147" s="23"/>
      <c r="H1147" s="23"/>
      <c r="I1147" s="23"/>
      <c r="J1147" s="23">
        <v>0</v>
      </c>
      <c r="K1147" s="23"/>
      <c r="L1147" s="23"/>
      <c r="M1147" s="23"/>
    </row>
    <row r="1148" spans="1:13" x14ac:dyDescent="0.25">
      <c r="A1148" s="41">
        <v>42378</v>
      </c>
      <c r="B1148" s="23">
        <v>47955</v>
      </c>
      <c r="C1148" s="23" t="s">
        <v>57</v>
      </c>
      <c r="D1148" s="63">
        <v>14.9</v>
      </c>
      <c r="E1148" s="23" t="s">
        <v>55</v>
      </c>
      <c r="F1148" s="46">
        <v>3250</v>
      </c>
      <c r="G1148" s="23"/>
      <c r="H1148" s="23"/>
      <c r="I1148" s="23"/>
      <c r="J1148" s="23">
        <v>0</v>
      </c>
      <c r="K1148" s="23"/>
      <c r="L1148" s="23"/>
      <c r="M1148" s="23"/>
    </row>
    <row r="1149" spans="1:13" x14ac:dyDescent="0.25">
      <c r="A1149" s="41">
        <v>42378</v>
      </c>
      <c r="B1149" s="23">
        <v>47956</v>
      </c>
      <c r="C1149" s="23" t="s">
        <v>264</v>
      </c>
      <c r="D1149" s="63">
        <v>15</v>
      </c>
      <c r="E1149" s="23" t="s">
        <v>55</v>
      </c>
      <c r="F1149" s="46">
        <v>3250</v>
      </c>
      <c r="G1149" s="23"/>
      <c r="H1149" s="23"/>
      <c r="I1149" s="23"/>
      <c r="J1149" s="23">
        <v>0</v>
      </c>
      <c r="K1149" s="23"/>
      <c r="L1149" s="23"/>
      <c r="M1149" s="23"/>
    </row>
    <row r="1150" spans="1:13" x14ac:dyDescent="0.25">
      <c r="A1150" s="41">
        <v>42378</v>
      </c>
      <c r="B1150" s="23">
        <v>47957</v>
      </c>
      <c r="C1150" s="23" t="s">
        <v>28</v>
      </c>
      <c r="D1150" s="63">
        <v>13.3</v>
      </c>
      <c r="E1150" s="23" t="s">
        <v>55</v>
      </c>
      <c r="F1150" s="46">
        <v>3250</v>
      </c>
      <c r="G1150" s="23"/>
      <c r="H1150" s="23"/>
      <c r="I1150" s="23"/>
      <c r="J1150" s="23">
        <v>0</v>
      </c>
      <c r="K1150" s="23"/>
      <c r="L1150" s="23"/>
      <c r="M1150" s="23"/>
    </row>
    <row r="1151" spans="1:13" x14ac:dyDescent="0.25">
      <c r="A1151" s="41">
        <v>42378</v>
      </c>
      <c r="B1151" s="23">
        <v>47958</v>
      </c>
      <c r="C1151" s="23" t="s">
        <v>57</v>
      </c>
      <c r="D1151" s="63">
        <v>14.9</v>
      </c>
      <c r="E1151" s="23" t="s">
        <v>55</v>
      </c>
      <c r="F1151" s="46">
        <v>3250</v>
      </c>
      <c r="G1151" s="23"/>
      <c r="H1151" s="23"/>
      <c r="I1151" s="23"/>
      <c r="J1151" s="23">
        <v>0</v>
      </c>
      <c r="K1151" s="23"/>
      <c r="L1151" s="23"/>
      <c r="M1151" s="23"/>
    </row>
    <row r="1152" spans="1:13" x14ac:dyDescent="0.25">
      <c r="A1152" s="41">
        <v>42378</v>
      </c>
      <c r="B1152" s="23">
        <v>47959</v>
      </c>
      <c r="C1152" s="23" t="s">
        <v>264</v>
      </c>
      <c r="D1152" s="63">
        <v>15</v>
      </c>
      <c r="E1152" s="23" t="s">
        <v>55</v>
      </c>
      <c r="F1152" s="46">
        <v>3250</v>
      </c>
      <c r="G1152" s="23"/>
      <c r="H1152" s="23"/>
      <c r="I1152" s="23"/>
      <c r="J1152" s="23">
        <v>0</v>
      </c>
      <c r="K1152" s="23"/>
      <c r="L1152" s="23"/>
      <c r="M1152" s="23"/>
    </row>
    <row r="1153" spans="1:13" x14ac:dyDescent="0.25">
      <c r="A1153" s="41">
        <v>42378</v>
      </c>
      <c r="B1153" s="23">
        <v>47960</v>
      </c>
      <c r="C1153" s="23" t="s">
        <v>265</v>
      </c>
      <c r="D1153" s="63">
        <v>15</v>
      </c>
      <c r="E1153" s="23" t="s">
        <v>55</v>
      </c>
      <c r="F1153" s="46">
        <v>3250</v>
      </c>
      <c r="G1153" s="23"/>
      <c r="H1153" s="23"/>
      <c r="I1153" s="23"/>
      <c r="J1153" s="23">
        <v>0</v>
      </c>
      <c r="K1153" s="23"/>
      <c r="L1153" s="23"/>
      <c r="M1153" s="23"/>
    </row>
    <row r="1154" spans="1:13" x14ac:dyDescent="0.25">
      <c r="A1154" s="41">
        <v>42378</v>
      </c>
      <c r="B1154" s="23">
        <v>47961</v>
      </c>
      <c r="C1154" s="23" t="s">
        <v>28</v>
      </c>
      <c r="D1154" s="63">
        <v>13.3</v>
      </c>
      <c r="E1154" s="23" t="s">
        <v>55</v>
      </c>
      <c r="F1154" s="46">
        <v>3250</v>
      </c>
      <c r="G1154" s="23"/>
      <c r="H1154" s="23"/>
      <c r="I1154" s="23"/>
      <c r="J1154" s="23">
        <v>0</v>
      </c>
      <c r="K1154" s="23"/>
      <c r="L1154" s="23"/>
      <c r="M1154" s="23"/>
    </row>
    <row r="1155" spans="1:13" x14ac:dyDescent="0.25">
      <c r="A1155" s="41">
        <v>42378</v>
      </c>
      <c r="B1155" s="23">
        <v>47962</v>
      </c>
      <c r="C1155" s="23" t="s">
        <v>57</v>
      </c>
      <c r="D1155" s="63">
        <v>14.9</v>
      </c>
      <c r="E1155" s="23" t="s">
        <v>55</v>
      </c>
      <c r="F1155" s="46">
        <v>3250</v>
      </c>
      <c r="G1155" s="23"/>
      <c r="H1155" s="23"/>
      <c r="I1155" s="23"/>
      <c r="J1155" s="23">
        <v>0</v>
      </c>
      <c r="K1155" s="23"/>
      <c r="L1155" s="23"/>
      <c r="M1155" s="23"/>
    </row>
    <row r="1156" spans="1:13" x14ac:dyDescent="0.25">
      <c r="A1156" s="41">
        <v>42378</v>
      </c>
      <c r="B1156" s="23">
        <v>47963</v>
      </c>
      <c r="C1156" s="23" t="s">
        <v>28</v>
      </c>
      <c r="D1156" s="63">
        <v>13.3</v>
      </c>
      <c r="E1156" s="23" t="s">
        <v>55</v>
      </c>
      <c r="F1156" s="46">
        <v>3250</v>
      </c>
      <c r="G1156" s="23"/>
      <c r="H1156" s="23"/>
      <c r="I1156" s="23"/>
      <c r="J1156" s="23">
        <v>0</v>
      </c>
      <c r="K1156" s="23"/>
      <c r="L1156" s="23"/>
      <c r="M1156" s="23"/>
    </row>
    <row r="1157" spans="1:13" x14ac:dyDescent="0.25">
      <c r="A1157" s="41">
        <v>42378</v>
      </c>
      <c r="B1157" s="23">
        <v>47964</v>
      </c>
      <c r="C1157" s="23" t="s">
        <v>57</v>
      </c>
      <c r="D1157" s="63">
        <v>14.9</v>
      </c>
      <c r="E1157" s="23" t="s">
        <v>55</v>
      </c>
      <c r="F1157" s="46">
        <v>3250</v>
      </c>
      <c r="G1157" s="23"/>
      <c r="H1157" s="23"/>
      <c r="I1157" s="23"/>
      <c r="J1157" s="23">
        <v>0</v>
      </c>
      <c r="K1157" s="23"/>
      <c r="L1157" s="23"/>
      <c r="M1157" s="23"/>
    </row>
    <row r="1158" spans="1:13" x14ac:dyDescent="0.25">
      <c r="A1158" s="41">
        <v>42378</v>
      </c>
      <c r="B1158" s="23">
        <v>47965</v>
      </c>
      <c r="C1158" s="23" t="s">
        <v>28</v>
      </c>
      <c r="D1158" s="63">
        <v>13.3</v>
      </c>
      <c r="E1158" s="23" t="s">
        <v>55</v>
      </c>
      <c r="F1158" s="46">
        <v>3250</v>
      </c>
      <c r="G1158" s="23"/>
      <c r="H1158" s="23"/>
      <c r="I1158" s="23"/>
      <c r="J1158" s="23">
        <v>0</v>
      </c>
      <c r="K1158" s="23"/>
      <c r="L1158" s="23"/>
      <c r="M1158" s="23"/>
    </row>
    <row r="1159" spans="1:13" x14ac:dyDescent="0.25">
      <c r="A1159" s="41">
        <v>42378</v>
      </c>
      <c r="B1159" s="23">
        <v>47966</v>
      </c>
      <c r="C1159" s="23" t="s">
        <v>27</v>
      </c>
      <c r="D1159" s="63">
        <v>14.9</v>
      </c>
      <c r="E1159" s="23" t="s">
        <v>55</v>
      </c>
      <c r="F1159" s="46">
        <v>3250</v>
      </c>
      <c r="G1159" s="23"/>
      <c r="H1159" s="23"/>
      <c r="I1159" s="23"/>
      <c r="J1159" s="23">
        <v>0</v>
      </c>
      <c r="K1159" s="23"/>
      <c r="L1159" s="23"/>
      <c r="M1159" s="23"/>
    </row>
    <row r="1160" spans="1:13" x14ac:dyDescent="0.25">
      <c r="A1160" s="41">
        <v>42378</v>
      </c>
      <c r="B1160" s="23">
        <v>47967</v>
      </c>
      <c r="C1160" s="23" t="s">
        <v>28</v>
      </c>
      <c r="D1160" s="63">
        <v>13.3</v>
      </c>
      <c r="E1160" s="23" t="s">
        <v>55</v>
      </c>
      <c r="F1160" s="46">
        <v>3250</v>
      </c>
      <c r="G1160" s="23"/>
      <c r="H1160" s="23"/>
      <c r="I1160" s="23"/>
      <c r="J1160" s="23">
        <v>0</v>
      </c>
      <c r="K1160" s="23"/>
      <c r="L1160" s="23"/>
      <c r="M1160" s="23"/>
    </row>
    <row r="1161" spans="1:13" x14ac:dyDescent="0.25">
      <c r="A1161" s="41">
        <v>42378</v>
      </c>
      <c r="B1161" s="23">
        <v>47968</v>
      </c>
      <c r="C1161" s="23" t="s">
        <v>57</v>
      </c>
      <c r="D1161" s="63">
        <v>14.9</v>
      </c>
      <c r="E1161" s="23" t="s">
        <v>55</v>
      </c>
      <c r="F1161" s="46">
        <v>3250</v>
      </c>
      <c r="G1161" s="23"/>
      <c r="H1161" s="23"/>
      <c r="I1161" s="23"/>
      <c r="J1161" s="23">
        <v>0</v>
      </c>
      <c r="K1161" s="23"/>
      <c r="L1161" s="23"/>
      <c r="M1161" s="23"/>
    </row>
    <row r="1162" spans="1:13" x14ac:dyDescent="0.25">
      <c r="A1162" s="41">
        <v>42378</v>
      </c>
      <c r="B1162" s="23">
        <v>47969</v>
      </c>
      <c r="C1162" s="23" t="s">
        <v>30</v>
      </c>
      <c r="D1162" s="63">
        <v>15.6</v>
      </c>
      <c r="E1162" s="23" t="s">
        <v>55</v>
      </c>
      <c r="F1162" s="46">
        <v>3250</v>
      </c>
      <c r="G1162" s="23"/>
      <c r="H1162" s="23"/>
      <c r="I1162" s="23"/>
      <c r="J1162" s="23">
        <v>0</v>
      </c>
      <c r="K1162" s="23"/>
      <c r="L1162" s="23"/>
      <c r="M1162" s="23"/>
    </row>
    <row r="1163" spans="1:13" x14ac:dyDescent="0.25">
      <c r="A1163" s="41">
        <v>42378</v>
      </c>
      <c r="B1163" s="23">
        <v>47970</v>
      </c>
      <c r="C1163" s="23" t="s">
        <v>28</v>
      </c>
      <c r="D1163" s="63">
        <v>13.3</v>
      </c>
      <c r="E1163" s="23" t="s">
        <v>55</v>
      </c>
      <c r="F1163" s="46">
        <v>3250</v>
      </c>
      <c r="G1163" s="23"/>
      <c r="H1163" s="23"/>
      <c r="I1163" s="23"/>
      <c r="J1163" s="23">
        <v>0</v>
      </c>
      <c r="K1163" s="23"/>
      <c r="L1163" s="23"/>
      <c r="M1163" s="23"/>
    </row>
    <row r="1164" spans="1:13" x14ac:dyDescent="0.25">
      <c r="A1164" s="41">
        <v>42378</v>
      </c>
      <c r="B1164" s="23">
        <v>47971</v>
      </c>
      <c r="C1164" s="23" t="s">
        <v>57</v>
      </c>
      <c r="D1164" s="63">
        <v>14.9</v>
      </c>
      <c r="E1164" s="23" t="s">
        <v>55</v>
      </c>
      <c r="F1164" s="46">
        <v>3250</v>
      </c>
      <c r="G1164" s="23"/>
      <c r="H1164" s="23"/>
      <c r="I1164" s="23"/>
      <c r="J1164" s="23">
        <v>0</v>
      </c>
      <c r="K1164" s="23"/>
      <c r="L1164" s="23"/>
      <c r="M1164" s="23"/>
    </row>
    <row r="1165" spans="1:13" x14ac:dyDescent="0.25">
      <c r="A1165" s="41">
        <v>42378</v>
      </c>
      <c r="B1165" s="23">
        <v>47972</v>
      </c>
      <c r="C1165" s="23" t="s">
        <v>27</v>
      </c>
      <c r="D1165" s="63">
        <v>14.9</v>
      </c>
      <c r="E1165" s="23" t="s">
        <v>55</v>
      </c>
      <c r="F1165" s="46">
        <v>3250</v>
      </c>
      <c r="G1165" s="23"/>
      <c r="H1165" s="23"/>
      <c r="I1165" s="23"/>
      <c r="J1165" s="23">
        <v>0</v>
      </c>
      <c r="K1165" s="23"/>
      <c r="L1165" s="23"/>
      <c r="M1165" s="23"/>
    </row>
    <row r="1166" spans="1:13" ht="15.75" thickBot="1" x14ac:dyDescent="0.3">
      <c r="A1166" s="43">
        <v>42378</v>
      </c>
      <c r="B1166" s="42">
        <v>47973</v>
      </c>
      <c r="C1166" s="42" t="s">
        <v>30</v>
      </c>
      <c r="D1166" s="74">
        <v>15.6</v>
      </c>
      <c r="E1166" s="23" t="s">
        <v>55</v>
      </c>
      <c r="F1166" s="48">
        <v>3250</v>
      </c>
      <c r="G1166" s="42"/>
      <c r="H1166" s="42"/>
      <c r="I1166" s="42"/>
      <c r="J1166" s="42">
        <v>0</v>
      </c>
      <c r="K1166" s="42"/>
      <c r="L1166" s="42"/>
      <c r="M1166" s="42"/>
    </row>
    <row r="1167" spans="1:13" x14ac:dyDescent="0.25">
      <c r="A1167" s="41">
        <v>42379</v>
      </c>
      <c r="B1167" s="32">
        <v>47974</v>
      </c>
      <c r="C1167" s="32" t="s">
        <v>57</v>
      </c>
      <c r="D1167" s="32">
        <v>14.9</v>
      </c>
      <c r="E1167" s="23" t="s">
        <v>55</v>
      </c>
      <c r="F1167" s="47">
        <v>3250</v>
      </c>
      <c r="G1167" s="32"/>
      <c r="H1167" s="32"/>
      <c r="I1167" s="32"/>
      <c r="J1167" s="32">
        <v>0</v>
      </c>
      <c r="K1167" s="32"/>
      <c r="L1167" s="32"/>
      <c r="M1167" s="32"/>
    </row>
    <row r="1168" spans="1:13" x14ac:dyDescent="0.25">
      <c r="A1168" s="41">
        <v>42379</v>
      </c>
      <c r="B1168" s="23">
        <v>47975</v>
      </c>
      <c r="C1168" s="23" t="s">
        <v>27</v>
      </c>
      <c r="D1168" s="23">
        <v>14.9</v>
      </c>
      <c r="E1168" s="23" t="s">
        <v>55</v>
      </c>
      <c r="F1168" s="46">
        <v>3250</v>
      </c>
      <c r="G1168" s="23"/>
      <c r="H1168" s="23"/>
      <c r="I1168" s="23"/>
      <c r="J1168" s="23">
        <v>0</v>
      </c>
      <c r="K1168" s="23"/>
      <c r="L1168" s="23"/>
      <c r="M1168" s="23"/>
    </row>
    <row r="1169" spans="1:13" x14ac:dyDescent="0.25">
      <c r="A1169" s="41">
        <v>42379</v>
      </c>
      <c r="B1169" s="23">
        <v>47976</v>
      </c>
      <c r="C1169" s="23" t="s">
        <v>28</v>
      </c>
      <c r="D1169" s="23">
        <v>13.3</v>
      </c>
      <c r="E1169" s="23" t="s">
        <v>55</v>
      </c>
      <c r="F1169" s="46">
        <v>3250</v>
      </c>
      <c r="G1169" s="23"/>
      <c r="H1169" s="23"/>
      <c r="I1169" s="23"/>
      <c r="J1169" s="23">
        <v>0</v>
      </c>
      <c r="K1169" s="23"/>
      <c r="L1169" s="23"/>
      <c r="M1169" s="23"/>
    </row>
    <row r="1170" spans="1:13" x14ac:dyDescent="0.25">
      <c r="A1170" s="41">
        <v>42379</v>
      </c>
      <c r="B1170" s="23">
        <v>47977</v>
      </c>
      <c r="C1170" s="23" t="s">
        <v>30</v>
      </c>
      <c r="D1170" s="23">
        <v>15.6</v>
      </c>
      <c r="E1170" s="23" t="s">
        <v>55</v>
      </c>
      <c r="F1170" s="46">
        <v>3250</v>
      </c>
      <c r="G1170" s="23"/>
      <c r="H1170" s="23"/>
      <c r="I1170" s="23"/>
      <c r="J1170" s="23">
        <v>0</v>
      </c>
      <c r="K1170" s="23"/>
      <c r="L1170" s="23"/>
      <c r="M1170" s="23"/>
    </row>
    <row r="1171" spans="1:13" x14ac:dyDescent="0.25">
      <c r="A1171" s="41">
        <v>42379</v>
      </c>
      <c r="B1171" s="23">
        <v>47978</v>
      </c>
      <c r="C1171" s="23" t="s">
        <v>57</v>
      </c>
      <c r="D1171" s="23">
        <v>14.9</v>
      </c>
      <c r="E1171" s="23" t="s">
        <v>55</v>
      </c>
      <c r="F1171" s="46">
        <v>3250</v>
      </c>
      <c r="G1171" s="23"/>
      <c r="H1171" s="23"/>
      <c r="I1171" s="23"/>
      <c r="J1171" s="23">
        <v>0</v>
      </c>
      <c r="K1171" s="23"/>
      <c r="L1171" s="23"/>
      <c r="M1171" s="23"/>
    </row>
    <row r="1172" spans="1:13" x14ac:dyDescent="0.25">
      <c r="A1172" s="41">
        <v>42379</v>
      </c>
      <c r="B1172" s="23">
        <v>47979</v>
      </c>
      <c r="C1172" s="23" t="s">
        <v>27</v>
      </c>
      <c r="D1172" s="23">
        <v>14.9</v>
      </c>
      <c r="E1172" s="23" t="s">
        <v>55</v>
      </c>
      <c r="F1172" s="46">
        <v>3250</v>
      </c>
      <c r="G1172" s="23"/>
      <c r="H1172" s="23"/>
      <c r="I1172" s="23"/>
      <c r="J1172" s="23">
        <v>0</v>
      </c>
      <c r="K1172" s="23"/>
      <c r="L1172" s="23"/>
      <c r="M1172" s="23"/>
    </row>
    <row r="1173" spans="1:13" x14ac:dyDescent="0.25">
      <c r="A1173" s="41">
        <v>42379</v>
      </c>
      <c r="B1173" s="23">
        <v>47980</v>
      </c>
      <c r="C1173" s="23" t="s">
        <v>28</v>
      </c>
      <c r="D1173" s="23">
        <v>13.3</v>
      </c>
      <c r="E1173" s="23" t="s">
        <v>55</v>
      </c>
      <c r="F1173" s="46">
        <v>3250</v>
      </c>
      <c r="G1173" s="23"/>
      <c r="H1173" s="23"/>
      <c r="I1173" s="23"/>
      <c r="J1173" s="23">
        <v>0</v>
      </c>
      <c r="K1173" s="23"/>
      <c r="L1173" s="23"/>
      <c r="M1173" s="23"/>
    </row>
    <row r="1174" spans="1:13" x14ac:dyDescent="0.25">
      <c r="A1174" s="41">
        <v>42379</v>
      </c>
      <c r="B1174" s="23">
        <v>47981</v>
      </c>
      <c r="C1174" s="23" t="s">
        <v>30</v>
      </c>
      <c r="D1174" s="23">
        <v>15.6</v>
      </c>
      <c r="E1174" s="23" t="s">
        <v>55</v>
      </c>
      <c r="F1174" s="46">
        <v>3250</v>
      </c>
      <c r="G1174" s="23"/>
      <c r="H1174" s="23"/>
      <c r="I1174" s="23"/>
      <c r="J1174" s="23">
        <v>0</v>
      </c>
      <c r="K1174" s="23"/>
      <c r="L1174" s="23"/>
      <c r="M1174" s="23"/>
    </row>
    <row r="1175" spans="1:13" x14ac:dyDescent="0.25">
      <c r="A1175" s="41">
        <v>42379</v>
      </c>
      <c r="B1175" s="23">
        <v>47982</v>
      </c>
      <c r="C1175" s="23" t="s">
        <v>57</v>
      </c>
      <c r="D1175" s="23">
        <v>14.9</v>
      </c>
      <c r="E1175" s="23" t="s">
        <v>55</v>
      </c>
      <c r="F1175" s="46">
        <v>3250</v>
      </c>
      <c r="G1175" s="23"/>
      <c r="H1175" s="23"/>
      <c r="I1175" s="23"/>
      <c r="J1175" s="23">
        <v>0</v>
      </c>
      <c r="K1175" s="23"/>
      <c r="L1175" s="23"/>
      <c r="M1175" s="23"/>
    </row>
    <row r="1176" spans="1:13" x14ac:dyDescent="0.25">
      <c r="A1176" s="41">
        <v>42379</v>
      </c>
      <c r="B1176" s="23">
        <v>47983</v>
      </c>
      <c r="C1176" s="23" t="s">
        <v>27</v>
      </c>
      <c r="D1176" s="23">
        <v>14.9</v>
      </c>
      <c r="E1176" s="23" t="s">
        <v>55</v>
      </c>
      <c r="F1176" s="46">
        <v>3250</v>
      </c>
      <c r="G1176" s="23"/>
      <c r="H1176" s="23"/>
      <c r="I1176" s="23"/>
      <c r="J1176" s="23">
        <v>0</v>
      </c>
      <c r="K1176" s="23"/>
      <c r="L1176" s="23"/>
      <c r="M1176" s="23"/>
    </row>
    <row r="1177" spans="1:13" x14ac:dyDescent="0.25">
      <c r="A1177" s="41">
        <v>42379</v>
      </c>
      <c r="B1177" s="23">
        <v>47984</v>
      </c>
      <c r="C1177" s="23" t="s">
        <v>28</v>
      </c>
      <c r="D1177" s="23">
        <v>13.3</v>
      </c>
      <c r="E1177" s="23" t="s">
        <v>55</v>
      </c>
      <c r="F1177" s="46">
        <v>3250</v>
      </c>
      <c r="G1177" s="23"/>
      <c r="H1177" s="23"/>
      <c r="I1177" s="23"/>
      <c r="J1177" s="23">
        <v>0</v>
      </c>
      <c r="K1177" s="23"/>
      <c r="L1177" s="23"/>
      <c r="M1177" s="23"/>
    </row>
    <row r="1178" spans="1:13" x14ac:dyDescent="0.25">
      <c r="A1178" s="41">
        <v>42379</v>
      </c>
      <c r="B1178" s="23">
        <v>47985</v>
      </c>
      <c r="C1178" s="23" t="s">
        <v>30</v>
      </c>
      <c r="D1178" s="23">
        <v>15.6</v>
      </c>
      <c r="E1178" s="23" t="s">
        <v>55</v>
      </c>
      <c r="F1178" s="46">
        <v>3250</v>
      </c>
      <c r="G1178" s="23"/>
      <c r="H1178" s="23"/>
      <c r="I1178" s="23"/>
      <c r="J1178" s="23">
        <v>0</v>
      </c>
      <c r="K1178" s="23"/>
      <c r="L1178" s="23"/>
      <c r="M1178" s="23"/>
    </row>
    <row r="1179" spans="1:13" x14ac:dyDescent="0.25">
      <c r="A1179" s="41">
        <v>42379</v>
      </c>
      <c r="B1179" s="23">
        <v>47986</v>
      </c>
      <c r="C1179" s="23" t="s">
        <v>57</v>
      </c>
      <c r="D1179" s="23">
        <v>14.9</v>
      </c>
      <c r="E1179" s="23" t="s">
        <v>55</v>
      </c>
      <c r="F1179" s="46">
        <v>3250</v>
      </c>
      <c r="G1179" s="23"/>
      <c r="H1179" s="23"/>
      <c r="I1179" s="23"/>
      <c r="J1179" s="23">
        <v>0</v>
      </c>
      <c r="K1179" s="23"/>
      <c r="L1179" s="23"/>
      <c r="M1179" s="23"/>
    </row>
    <row r="1180" spans="1:13" x14ac:dyDescent="0.25">
      <c r="A1180" s="41">
        <v>42379</v>
      </c>
      <c r="B1180" s="23">
        <v>47987</v>
      </c>
      <c r="C1180" s="23" t="s">
        <v>27</v>
      </c>
      <c r="D1180" s="23">
        <v>14.9</v>
      </c>
      <c r="E1180" s="23" t="s">
        <v>55</v>
      </c>
      <c r="F1180" s="46">
        <v>3250</v>
      </c>
      <c r="G1180" s="23"/>
      <c r="H1180" s="23"/>
      <c r="I1180" s="23"/>
      <c r="J1180" s="23">
        <v>0</v>
      </c>
      <c r="K1180" s="23"/>
      <c r="L1180" s="23"/>
      <c r="M1180" s="23"/>
    </row>
    <row r="1181" spans="1:13" x14ac:dyDescent="0.25">
      <c r="A1181" s="41">
        <v>42379</v>
      </c>
      <c r="B1181" s="23">
        <v>47988</v>
      </c>
      <c r="C1181" s="23" t="s">
        <v>28</v>
      </c>
      <c r="D1181" s="23">
        <v>13.3</v>
      </c>
      <c r="E1181" s="23" t="s">
        <v>55</v>
      </c>
      <c r="F1181" s="46">
        <v>3250</v>
      </c>
      <c r="G1181" s="23"/>
      <c r="H1181" s="23"/>
      <c r="I1181" s="23"/>
      <c r="J1181" s="23">
        <v>0</v>
      </c>
      <c r="K1181" s="23"/>
      <c r="L1181" s="23"/>
      <c r="M1181" s="23"/>
    </row>
    <row r="1182" spans="1:13" x14ac:dyDescent="0.25">
      <c r="A1182" s="41">
        <v>42379</v>
      </c>
      <c r="B1182" s="23">
        <v>47989</v>
      </c>
      <c r="C1182" s="23" t="s">
        <v>30</v>
      </c>
      <c r="D1182" s="23">
        <v>15.6</v>
      </c>
      <c r="E1182" s="23" t="s">
        <v>55</v>
      </c>
      <c r="F1182" s="46">
        <v>3250</v>
      </c>
      <c r="G1182" s="23"/>
      <c r="H1182" s="23"/>
      <c r="I1182" s="23"/>
      <c r="J1182" s="23">
        <v>0</v>
      </c>
      <c r="K1182" s="23"/>
      <c r="L1182" s="23"/>
      <c r="M1182" s="23"/>
    </row>
    <row r="1183" spans="1:13" x14ac:dyDescent="0.25">
      <c r="A1183" s="41">
        <v>42379</v>
      </c>
      <c r="B1183" s="23">
        <v>47990</v>
      </c>
      <c r="C1183" s="23" t="s">
        <v>57</v>
      </c>
      <c r="D1183" s="23">
        <v>14.9</v>
      </c>
      <c r="E1183" s="23" t="s">
        <v>55</v>
      </c>
      <c r="F1183" s="46">
        <v>3250</v>
      </c>
      <c r="G1183" s="23"/>
      <c r="H1183" s="23"/>
      <c r="I1183" s="23"/>
      <c r="J1183" s="23">
        <v>0</v>
      </c>
      <c r="K1183" s="23"/>
      <c r="L1183" s="23"/>
      <c r="M1183" s="23"/>
    </row>
    <row r="1184" spans="1:13" x14ac:dyDescent="0.25">
      <c r="A1184" s="41">
        <v>42379</v>
      </c>
      <c r="B1184" s="23">
        <v>47991</v>
      </c>
      <c r="C1184" s="23" t="s">
        <v>27</v>
      </c>
      <c r="D1184" s="23">
        <v>14.9</v>
      </c>
      <c r="E1184" s="23" t="s">
        <v>55</v>
      </c>
      <c r="F1184" s="46">
        <v>3250</v>
      </c>
      <c r="G1184" s="23"/>
      <c r="H1184" s="23"/>
      <c r="I1184" s="23"/>
      <c r="J1184" s="23">
        <v>0</v>
      </c>
      <c r="K1184" s="23"/>
      <c r="L1184" s="23"/>
      <c r="M1184" s="23"/>
    </row>
    <row r="1185" spans="1:13" x14ac:dyDescent="0.25">
      <c r="A1185" s="41">
        <v>42379</v>
      </c>
      <c r="B1185" s="23">
        <v>47992</v>
      </c>
      <c r="C1185" s="23" t="s">
        <v>28</v>
      </c>
      <c r="D1185" s="23">
        <v>13.3</v>
      </c>
      <c r="E1185" s="23" t="s">
        <v>55</v>
      </c>
      <c r="F1185" s="46">
        <v>3250</v>
      </c>
      <c r="G1185" s="23"/>
      <c r="H1185" s="23"/>
      <c r="I1185" s="23"/>
      <c r="J1185" s="23">
        <v>0</v>
      </c>
      <c r="K1185" s="23"/>
      <c r="L1185" s="23"/>
      <c r="M1185" s="23"/>
    </row>
    <row r="1186" spans="1:13" x14ac:dyDescent="0.25">
      <c r="A1186" s="41">
        <v>42379</v>
      </c>
      <c r="B1186" s="23">
        <v>47993</v>
      </c>
      <c r="C1186" s="23" t="s">
        <v>30</v>
      </c>
      <c r="D1186" s="23">
        <v>15.6</v>
      </c>
      <c r="E1186" s="23" t="s">
        <v>55</v>
      </c>
      <c r="F1186" s="46">
        <v>3250</v>
      </c>
      <c r="G1186" s="23"/>
      <c r="H1186" s="23"/>
      <c r="I1186" s="23"/>
      <c r="J1186" s="23">
        <v>0</v>
      </c>
      <c r="K1186" s="23"/>
      <c r="L1186" s="23"/>
      <c r="M1186" s="23"/>
    </row>
    <row r="1187" spans="1:13" x14ac:dyDescent="0.25">
      <c r="A1187" s="41">
        <v>42379</v>
      </c>
      <c r="B1187" s="23">
        <v>47994</v>
      </c>
      <c r="C1187" s="23" t="s">
        <v>57</v>
      </c>
      <c r="D1187" s="23">
        <v>14.9</v>
      </c>
      <c r="E1187" s="23" t="s">
        <v>55</v>
      </c>
      <c r="F1187" s="46">
        <v>3250</v>
      </c>
      <c r="G1187" s="23"/>
      <c r="H1187" s="23"/>
      <c r="I1187" s="23"/>
      <c r="J1187" s="23">
        <v>0</v>
      </c>
      <c r="K1187" s="23"/>
      <c r="L1187" s="23"/>
      <c r="M1187" s="23"/>
    </row>
    <row r="1188" spans="1:13" x14ac:dyDescent="0.25">
      <c r="A1188" s="41">
        <v>42379</v>
      </c>
      <c r="B1188" s="23">
        <v>47995</v>
      </c>
      <c r="C1188" s="23" t="s">
        <v>27</v>
      </c>
      <c r="D1188" s="23">
        <v>14.9</v>
      </c>
      <c r="E1188" s="23" t="s">
        <v>55</v>
      </c>
      <c r="F1188" s="46">
        <v>3250</v>
      </c>
      <c r="G1188" s="23"/>
      <c r="H1188" s="23"/>
      <c r="I1188" s="23"/>
      <c r="J1188" s="23">
        <v>0</v>
      </c>
      <c r="K1188" s="23"/>
      <c r="L1188" s="23"/>
      <c r="M1188" s="23"/>
    </row>
    <row r="1189" spans="1:13" x14ac:dyDescent="0.25">
      <c r="A1189" s="41">
        <v>42379</v>
      </c>
      <c r="B1189" s="23">
        <v>47996</v>
      </c>
      <c r="C1189" s="23" t="s">
        <v>28</v>
      </c>
      <c r="D1189" s="23">
        <v>13.3</v>
      </c>
      <c r="E1189" s="23" t="s">
        <v>55</v>
      </c>
      <c r="F1189" s="46">
        <v>3250</v>
      </c>
      <c r="G1189" s="23"/>
      <c r="H1189" s="23"/>
      <c r="I1189" s="23"/>
      <c r="J1189" s="23">
        <v>0</v>
      </c>
      <c r="K1189" s="23"/>
      <c r="L1189" s="23"/>
      <c r="M1189" s="23"/>
    </row>
    <row r="1190" spans="1:13" x14ac:dyDescent="0.25">
      <c r="A1190" s="41">
        <v>42379</v>
      </c>
      <c r="B1190" s="23">
        <v>47997</v>
      </c>
      <c r="C1190" s="23" t="s">
        <v>30</v>
      </c>
      <c r="D1190" s="23">
        <v>15.6</v>
      </c>
      <c r="E1190" s="23" t="s">
        <v>55</v>
      </c>
      <c r="F1190" s="46">
        <v>3250</v>
      </c>
      <c r="G1190" s="23"/>
      <c r="H1190" s="23"/>
      <c r="I1190" s="23"/>
      <c r="J1190" s="23">
        <v>0</v>
      </c>
      <c r="K1190" s="23"/>
      <c r="L1190" s="23"/>
      <c r="M1190" s="23"/>
    </row>
    <row r="1191" spans="1:13" x14ac:dyDescent="0.25">
      <c r="A1191" s="41">
        <v>42379</v>
      </c>
      <c r="B1191" s="23">
        <v>47998</v>
      </c>
      <c r="C1191" s="23" t="s">
        <v>57</v>
      </c>
      <c r="D1191" s="23">
        <v>14.9</v>
      </c>
      <c r="E1191" s="23" t="s">
        <v>55</v>
      </c>
      <c r="F1191" s="46">
        <v>3250</v>
      </c>
      <c r="G1191" s="23"/>
      <c r="H1191" s="23"/>
      <c r="I1191" s="23"/>
      <c r="J1191" s="23">
        <v>0</v>
      </c>
      <c r="K1191" s="23"/>
      <c r="L1191" s="23"/>
      <c r="M1191" s="23"/>
    </row>
    <row r="1192" spans="1:13" x14ac:dyDescent="0.25">
      <c r="A1192" s="41">
        <v>42379</v>
      </c>
      <c r="B1192" s="23">
        <v>47999</v>
      </c>
      <c r="C1192" s="23" t="s">
        <v>27</v>
      </c>
      <c r="D1192" s="23">
        <v>14.9</v>
      </c>
      <c r="E1192" s="23" t="s">
        <v>55</v>
      </c>
      <c r="F1192" s="46">
        <v>3250</v>
      </c>
      <c r="G1192" s="23"/>
      <c r="H1192" s="23"/>
      <c r="I1192" s="23"/>
      <c r="J1192" s="23">
        <v>0</v>
      </c>
      <c r="K1192" s="23"/>
      <c r="L1192" s="23"/>
      <c r="M1192" s="23"/>
    </row>
    <row r="1193" spans="1:13" x14ac:dyDescent="0.25">
      <c r="A1193" s="41">
        <v>42379</v>
      </c>
      <c r="B1193" s="23">
        <v>48000</v>
      </c>
      <c r="C1193" s="23" t="s">
        <v>28</v>
      </c>
      <c r="D1193" s="23">
        <v>13.3</v>
      </c>
      <c r="E1193" s="23" t="s">
        <v>55</v>
      </c>
      <c r="F1193" s="46">
        <v>3250</v>
      </c>
      <c r="G1193" s="23"/>
      <c r="H1193" s="23"/>
      <c r="I1193" s="23"/>
      <c r="J1193" s="23">
        <v>0</v>
      </c>
      <c r="K1193" s="23"/>
      <c r="L1193" s="23"/>
      <c r="M1193" s="23"/>
    </row>
    <row r="1194" spans="1:13" x14ac:dyDescent="0.25">
      <c r="A1194" s="41">
        <v>42379</v>
      </c>
      <c r="B1194" s="23">
        <v>48001</v>
      </c>
      <c r="C1194" s="23" t="s">
        <v>30</v>
      </c>
      <c r="D1194" s="23">
        <v>15.6</v>
      </c>
      <c r="E1194" s="23" t="s">
        <v>55</v>
      </c>
      <c r="F1194" s="46">
        <v>3250</v>
      </c>
      <c r="G1194" s="23"/>
      <c r="H1194" s="23"/>
      <c r="I1194" s="23"/>
      <c r="J1194" s="23">
        <v>0</v>
      </c>
      <c r="K1194" s="23"/>
      <c r="L1194" s="23"/>
      <c r="M1194" s="23"/>
    </row>
    <row r="1195" spans="1:13" x14ac:dyDescent="0.25">
      <c r="A1195" s="41">
        <v>42379</v>
      </c>
      <c r="B1195" s="23">
        <v>48002</v>
      </c>
      <c r="C1195" s="23" t="s">
        <v>57</v>
      </c>
      <c r="D1195" s="23">
        <v>14.9</v>
      </c>
      <c r="E1195" s="23" t="s">
        <v>55</v>
      </c>
      <c r="F1195" s="46">
        <v>3250</v>
      </c>
      <c r="G1195" s="23"/>
      <c r="H1195" s="23"/>
      <c r="I1195" s="23"/>
      <c r="J1195" s="23">
        <v>0</v>
      </c>
      <c r="K1195" s="23"/>
      <c r="L1195" s="23"/>
      <c r="M1195" s="23"/>
    </row>
    <row r="1196" spans="1:13" x14ac:dyDescent="0.25">
      <c r="A1196" s="41">
        <v>42379</v>
      </c>
      <c r="B1196" s="23">
        <v>48003</v>
      </c>
      <c r="C1196" s="23" t="s">
        <v>28</v>
      </c>
      <c r="D1196" s="23">
        <v>13.3</v>
      </c>
      <c r="E1196" s="23" t="s">
        <v>55</v>
      </c>
      <c r="F1196" s="46">
        <v>3250</v>
      </c>
      <c r="G1196" s="23"/>
      <c r="H1196" s="23"/>
      <c r="I1196" s="23"/>
      <c r="J1196" s="23">
        <v>0</v>
      </c>
      <c r="K1196" s="23"/>
      <c r="L1196" s="23"/>
      <c r="M1196" s="23"/>
    </row>
    <row r="1197" spans="1:13" x14ac:dyDescent="0.25">
      <c r="A1197" s="41">
        <v>42379</v>
      </c>
      <c r="B1197" s="23">
        <v>48004</v>
      </c>
      <c r="C1197" s="23" t="s">
        <v>30</v>
      </c>
      <c r="D1197" s="23">
        <v>15.6</v>
      </c>
      <c r="E1197" s="23" t="s">
        <v>55</v>
      </c>
      <c r="F1197" s="46">
        <v>3250</v>
      </c>
      <c r="G1197" s="23"/>
      <c r="H1197" s="23"/>
      <c r="I1197" s="23"/>
      <c r="J1197" s="23">
        <v>0</v>
      </c>
      <c r="K1197" s="23"/>
      <c r="L1197" s="23"/>
      <c r="M1197" s="23"/>
    </row>
    <row r="1198" spans="1:13" x14ac:dyDescent="0.25">
      <c r="A1198" s="41">
        <v>42379</v>
      </c>
      <c r="B1198" s="23">
        <v>48005</v>
      </c>
      <c r="C1198" s="23" t="s">
        <v>27</v>
      </c>
      <c r="D1198" s="23">
        <v>14.9</v>
      </c>
      <c r="E1198" s="23" t="s">
        <v>55</v>
      </c>
      <c r="F1198" s="46">
        <v>3250</v>
      </c>
      <c r="G1198" s="23"/>
      <c r="H1198" s="23"/>
      <c r="I1198" s="23"/>
      <c r="J1198" s="23">
        <v>0</v>
      </c>
      <c r="K1198" s="23"/>
      <c r="L1198" s="23"/>
      <c r="M1198" s="23"/>
    </row>
    <row r="1199" spans="1:13" x14ac:dyDescent="0.25">
      <c r="A1199" s="41">
        <v>42379</v>
      </c>
      <c r="B1199" s="23">
        <v>48006</v>
      </c>
      <c r="C1199" s="23" t="s">
        <v>57</v>
      </c>
      <c r="D1199" s="23">
        <v>14.9</v>
      </c>
      <c r="E1199" s="23" t="s">
        <v>55</v>
      </c>
      <c r="F1199" s="46">
        <v>3250</v>
      </c>
      <c r="G1199" s="23"/>
      <c r="H1199" s="23"/>
      <c r="I1199" s="23"/>
      <c r="J1199" s="23">
        <v>0</v>
      </c>
      <c r="K1199" s="23"/>
      <c r="L1199" s="23"/>
      <c r="M1199" s="23"/>
    </row>
    <row r="1200" spans="1:13" x14ac:dyDescent="0.25">
      <c r="A1200" s="41">
        <v>42379</v>
      </c>
      <c r="B1200" s="23">
        <v>48007</v>
      </c>
      <c r="C1200" s="23" t="s">
        <v>28</v>
      </c>
      <c r="D1200" s="23">
        <v>13.3</v>
      </c>
      <c r="E1200" s="23" t="s">
        <v>55</v>
      </c>
      <c r="F1200" s="46">
        <v>3250</v>
      </c>
      <c r="G1200" s="23"/>
      <c r="H1200" s="23"/>
      <c r="I1200" s="23"/>
      <c r="J1200" s="23">
        <v>0</v>
      </c>
      <c r="K1200" s="23"/>
      <c r="L1200" s="23"/>
      <c r="M1200" s="23"/>
    </row>
    <row r="1201" spans="1:13" x14ac:dyDescent="0.25">
      <c r="A1201" s="41">
        <v>42379</v>
      </c>
      <c r="B1201" s="23">
        <v>48008</v>
      </c>
      <c r="C1201" s="23" t="s">
        <v>30</v>
      </c>
      <c r="D1201" s="23">
        <v>15.6</v>
      </c>
      <c r="E1201" s="23" t="s">
        <v>55</v>
      </c>
      <c r="F1201" s="46">
        <v>3250</v>
      </c>
      <c r="G1201" s="23"/>
      <c r="H1201" s="23"/>
      <c r="I1201" s="23"/>
      <c r="J1201" s="23">
        <v>0</v>
      </c>
      <c r="K1201" s="23"/>
      <c r="L1201" s="23"/>
      <c r="M1201" s="23"/>
    </row>
    <row r="1202" spans="1:13" x14ac:dyDescent="0.25">
      <c r="A1202" s="41">
        <v>42379</v>
      </c>
      <c r="B1202" s="23">
        <v>48009</v>
      </c>
      <c r="C1202" s="23" t="s">
        <v>57</v>
      </c>
      <c r="D1202" s="23">
        <v>14.9</v>
      </c>
      <c r="E1202" s="23" t="s">
        <v>55</v>
      </c>
      <c r="F1202" s="46">
        <v>3250</v>
      </c>
      <c r="G1202" s="23"/>
      <c r="H1202" s="23"/>
      <c r="I1202" s="23"/>
      <c r="J1202" s="23">
        <v>0</v>
      </c>
      <c r="K1202" s="23"/>
      <c r="L1202" s="23"/>
      <c r="M1202" s="23"/>
    </row>
    <row r="1203" spans="1:13" x14ac:dyDescent="0.25">
      <c r="A1203" s="41">
        <v>42379</v>
      </c>
      <c r="B1203" s="23">
        <v>48010</v>
      </c>
      <c r="C1203" s="23" t="s">
        <v>27</v>
      </c>
      <c r="D1203" s="23">
        <v>14.9</v>
      </c>
      <c r="E1203" s="23" t="s">
        <v>55</v>
      </c>
      <c r="F1203" s="46">
        <v>3250</v>
      </c>
      <c r="G1203" s="23"/>
      <c r="H1203" s="23"/>
      <c r="I1203" s="23"/>
      <c r="J1203" s="23">
        <v>0</v>
      </c>
      <c r="K1203" s="23"/>
      <c r="L1203" s="23"/>
      <c r="M1203" s="23"/>
    </row>
    <row r="1204" spans="1:13" x14ac:dyDescent="0.25">
      <c r="A1204" s="41">
        <v>42379</v>
      </c>
      <c r="B1204" s="23">
        <v>48011</v>
      </c>
      <c r="C1204" s="23" t="s">
        <v>28</v>
      </c>
      <c r="D1204" s="23">
        <v>13.3</v>
      </c>
      <c r="E1204" s="23" t="s">
        <v>55</v>
      </c>
      <c r="F1204" s="46">
        <v>3250</v>
      </c>
      <c r="G1204" s="23"/>
      <c r="H1204" s="23"/>
      <c r="I1204" s="23"/>
      <c r="J1204" s="23">
        <v>0</v>
      </c>
      <c r="K1204" s="23"/>
      <c r="L1204" s="23"/>
      <c r="M1204" s="23"/>
    </row>
    <row r="1205" spans="1:13" x14ac:dyDescent="0.25">
      <c r="A1205" s="41">
        <v>42379</v>
      </c>
      <c r="B1205" s="23">
        <v>48012</v>
      </c>
      <c r="C1205" s="23" t="s">
        <v>30</v>
      </c>
      <c r="D1205" s="23">
        <v>15.6</v>
      </c>
      <c r="E1205" s="23" t="s">
        <v>55</v>
      </c>
      <c r="F1205" s="46">
        <v>3250</v>
      </c>
      <c r="G1205" s="23"/>
      <c r="H1205" s="23"/>
      <c r="I1205" s="23"/>
      <c r="J1205" s="23">
        <v>0</v>
      </c>
      <c r="K1205" s="23"/>
      <c r="L1205" s="23"/>
      <c r="M1205" s="23"/>
    </row>
    <row r="1206" spans="1:13" x14ac:dyDescent="0.25">
      <c r="A1206" s="41">
        <v>42379</v>
      </c>
      <c r="B1206" s="23">
        <v>48013</v>
      </c>
      <c r="C1206" s="23" t="s">
        <v>57</v>
      </c>
      <c r="D1206" s="23">
        <v>14.9</v>
      </c>
      <c r="E1206" s="23" t="s">
        <v>55</v>
      </c>
      <c r="F1206" s="46">
        <v>3250</v>
      </c>
      <c r="G1206" s="23"/>
      <c r="H1206" s="23"/>
      <c r="I1206" s="23"/>
      <c r="J1206" s="23">
        <v>0</v>
      </c>
      <c r="K1206" s="23"/>
      <c r="L1206" s="23"/>
      <c r="M1206" s="23"/>
    </row>
    <row r="1207" spans="1:13" x14ac:dyDescent="0.25">
      <c r="A1207" s="41">
        <v>42379</v>
      </c>
      <c r="B1207" s="23">
        <v>48014</v>
      </c>
      <c r="C1207" s="23" t="s">
        <v>27</v>
      </c>
      <c r="D1207" s="23">
        <v>14.9</v>
      </c>
      <c r="E1207" s="23" t="s">
        <v>55</v>
      </c>
      <c r="F1207" s="46">
        <v>3250</v>
      </c>
      <c r="G1207" s="23"/>
      <c r="H1207" s="23"/>
      <c r="I1207" s="23"/>
      <c r="J1207" s="23">
        <v>0</v>
      </c>
      <c r="K1207" s="23"/>
      <c r="L1207" s="23"/>
      <c r="M1207" s="23"/>
    </row>
    <row r="1208" spans="1:13" x14ac:dyDescent="0.25">
      <c r="A1208" s="41">
        <v>42379</v>
      </c>
      <c r="B1208" s="23">
        <v>48015</v>
      </c>
      <c r="C1208" s="23" t="s">
        <v>28</v>
      </c>
      <c r="D1208" s="23">
        <v>13.3</v>
      </c>
      <c r="E1208" s="23" t="s">
        <v>55</v>
      </c>
      <c r="F1208" s="46">
        <v>3250</v>
      </c>
      <c r="G1208" s="23"/>
      <c r="H1208" s="23"/>
      <c r="I1208" s="23"/>
      <c r="J1208" s="23">
        <v>0</v>
      </c>
      <c r="K1208" s="23"/>
      <c r="L1208" s="23"/>
      <c r="M1208" s="23"/>
    </row>
    <row r="1209" spans="1:13" x14ac:dyDescent="0.25">
      <c r="A1209" s="41">
        <v>42379</v>
      </c>
      <c r="B1209" s="23">
        <v>48016</v>
      </c>
      <c r="C1209" s="23" t="s">
        <v>30</v>
      </c>
      <c r="D1209" s="23">
        <v>15.6</v>
      </c>
      <c r="E1209" s="23" t="s">
        <v>55</v>
      </c>
      <c r="F1209" s="46">
        <v>3250</v>
      </c>
      <c r="G1209" s="23"/>
      <c r="H1209" s="23"/>
      <c r="I1209" s="23"/>
      <c r="J1209" s="23">
        <v>0</v>
      </c>
      <c r="K1209" s="23"/>
      <c r="L1209" s="23"/>
      <c r="M1209" s="23"/>
    </row>
    <row r="1210" spans="1:13" x14ac:dyDescent="0.25">
      <c r="A1210" s="41">
        <v>42379</v>
      </c>
      <c r="B1210" s="23">
        <v>48017</v>
      </c>
      <c r="C1210" s="23" t="s">
        <v>57</v>
      </c>
      <c r="D1210" s="23">
        <v>14.9</v>
      </c>
      <c r="E1210" s="23" t="s">
        <v>55</v>
      </c>
      <c r="F1210" s="46">
        <v>3250</v>
      </c>
      <c r="G1210" s="23"/>
      <c r="H1210" s="23"/>
      <c r="I1210" s="23"/>
      <c r="J1210" s="23">
        <v>0</v>
      </c>
      <c r="K1210" s="23"/>
      <c r="L1210" s="23"/>
      <c r="M1210" s="23"/>
    </row>
    <row r="1211" spans="1:13" x14ac:dyDescent="0.25">
      <c r="A1211" s="41">
        <v>42379</v>
      </c>
      <c r="B1211" s="23">
        <v>48018</v>
      </c>
      <c r="C1211" s="23" t="s">
        <v>27</v>
      </c>
      <c r="D1211" s="23">
        <v>14.9</v>
      </c>
      <c r="E1211" s="23" t="s">
        <v>55</v>
      </c>
      <c r="F1211" s="46">
        <v>3250</v>
      </c>
      <c r="G1211" s="23"/>
      <c r="H1211" s="23"/>
      <c r="I1211" s="23"/>
      <c r="J1211" s="23">
        <v>0</v>
      </c>
      <c r="K1211" s="23"/>
      <c r="L1211" s="23"/>
      <c r="M1211" s="23"/>
    </row>
    <row r="1212" spans="1:13" x14ac:dyDescent="0.25">
      <c r="A1212" s="41">
        <v>42379</v>
      </c>
      <c r="B1212" s="23">
        <v>48019</v>
      </c>
      <c r="C1212" s="23" t="s">
        <v>28</v>
      </c>
      <c r="D1212" s="23">
        <v>13.3</v>
      </c>
      <c r="E1212" s="23" t="s">
        <v>55</v>
      </c>
      <c r="F1212" s="46">
        <v>3250</v>
      </c>
      <c r="G1212" s="23"/>
      <c r="H1212" s="23"/>
      <c r="I1212" s="23"/>
      <c r="J1212" s="23">
        <v>0</v>
      </c>
      <c r="K1212" s="23"/>
      <c r="L1212" s="23"/>
      <c r="M1212" s="23"/>
    </row>
    <row r="1213" spans="1:13" x14ac:dyDescent="0.25">
      <c r="A1213" s="41">
        <v>42379</v>
      </c>
      <c r="B1213" s="23">
        <v>48020</v>
      </c>
      <c r="C1213" s="23" t="s">
        <v>30</v>
      </c>
      <c r="D1213" s="23">
        <v>15.6</v>
      </c>
      <c r="E1213" s="23" t="s">
        <v>55</v>
      </c>
      <c r="F1213" s="46">
        <v>3250</v>
      </c>
      <c r="G1213" s="23"/>
      <c r="H1213" s="23"/>
      <c r="I1213" s="23"/>
      <c r="J1213" s="23">
        <v>0</v>
      </c>
      <c r="K1213" s="23"/>
      <c r="L1213" s="23"/>
      <c r="M1213" s="23"/>
    </row>
    <row r="1214" spans="1:13" x14ac:dyDescent="0.25">
      <c r="A1214" s="41">
        <v>42379</v>
      </c>
      <c r="B1214" s="23">
        <v>48021</v>
      </c>
      <c r="C1214" s="23" t="s">
        <v>57</v>
      </c>
      <c r="D1214" s="23">
        <v>14.9</v>
      </c>
      <c r="E1214" s="23" t="s">
        <v>55</v>
      </c>
      <c r="F1214" s="46">
        <v>3250</v>
      </c>
      <c r="G1214" s="23"/>
      <c r="H1214" s="23"/>
      <c r="I1214" s="23"/>
      <c r="J1214" s="23">
        <v>0</v>
      </c>
      <c r="K1214" s="23"/>
      <c r="L1214" s="23"/>
      <c r="M1214" s="23"/>
    </row>
    <row r="1215" spans="1:13" x14ac:dyDescent="0.25">
      <c r="A1215" s="41">
        <v>42379</v>
      </c>
      <c r="B1215" s="23">
        <v>48022</v>
      </c>
      <c r="C1215" s="23" t="s">
        <v>27</v>
      </c>
      <c r="D1215" s="23">
        <v>14.9</v>
      </c>
      <c r="E1215" s="23" t="s">
        <v>55</v>
      </c>
      <c r="F1215" s="46">
        <v>3250</v>
      </c>
      <c r="G1215" s="23"/>
      <c r="H1215" s="23"/>
      <c r="I1215" s="23"/>
      <c r="J1215" s="23">
        <v>0</v>
      </c>
      <c r="K1215" s="23"/>
      <c r="L1215" s="23"/>
      <c r="M1215" s="23"/>
    </row>
    <row r="1216" spans="1:13" x14ac:dyDescent="0.25">
      <c r="A1216" s="41">
        <v>42379</v>
      </c>
      <c r="B1216" s="23">
        <v>48023</v>
      </c>
      <c r="C1216" s="23" t="s">
        <v>28</v>
      </c>
      <c r="D1216" s="23">
        <v>13.3</v>
      </c>
      <c r="E1216" s="23" t="s">
        <v>55</v>
      </c>
      <c r="F1216" s="46">
        <v>3250</v>
      </c>
      <c r="G1216" s="23"/>
      <c r="H1216" s="23"/>
      <c r="I1216" s="23"/>
      <c r="J1216" s="23">
        <v>0</v>
      </c>
      <c r="K1216" s="23"/>
      <c r="L1216" s="23"/>
      <c r="M1216" s="23"/>
    </row>
    <row r="1217" spans="1:13" x14ac:dyDescent="0.25">
      <c r="A1217" s="41">
        <v>42379</v>
      </c>
      <c r="B1217" s="23">
        <v>48024</v>
      </c>
      <c r="C1217" s="23" t="s">
        <v>30</v>
      </c>
      <c r="D1217" s="23">
        <v>15.6</v>
      </c>
      <c r="E1217" s="23" t="s">
        <v>55</v>
      </c>
      <c r="F1217" s="46">
        <v>3250</v>
      </c>
      <c r="G1217" s="23"/>
      <c r="H1217" s="23"/>
      <c r="I1217" s="23"/>
      <c r="J1217" s="23">
        <v>0</v>
      </c>
      <c r="K1217" s="23"/>
      <c r="L1217" s="23"/>
      <c r="M1217" s="23"/>
    </row>
    <row r="1218" spans="1:13" x14ac:dyDescent="0.25">
      <c r="A1218" s="41">
        <v>42379</v>
      </c>
      <c r="B1218" s="23">
        <v>48025</v>
      </c>
      <c r="C1218" s="23" t="s">
        <v>57</v>
      </c>
      <c r="D1218" s="23">
        <v>14.9</v>
      </c>
      <c r="E1218" s="23" t="s">
        <v>55</v>
      </c>
      <c r="F1218" s="46">
        <v>3250</v>
      </c>
      <c r="G1218" s="23"/>
      <c r="H1218" s="23"/>
      <c r="I1218" s="23"/>
      <c r="J1218" s="23">
        <v>0</v>
      </c>
      <c r="K1218" s="23"/>
      <c r="L1218" s="23"/>
      <c r="M1218" s="23"/>
    </row>
    <row r="1219" spans="1:13" x14ac:dyDescent="0.25">
      <c r="A1219" s="41">
        <v>42379</v>
      </c>
      <c r="B1219" s="23">
        <v>48026</v>
      </c>
      <c r="C1219" s="23" t="s">
        <v>27</v>
      </c>
      <c r="D1219" s="23">
        <v>14.9</v>
      </c>
      <c r="E1219" s="23" t="s">
        <v>55</v>
      </c>
      <c r="F1219" s="46">
        <v>3250</v>
      </c>
      <c r="G1219" s="23"/>
      <c r="H1219" s="23"/>
      <c r="I1219" s="23"/>
      <c r="J1219" s="23">
        <v>0</v>
      </c>
      <c r="K1219" s="23"/>
      <c r="L1219" s="23"/>
      <c r="M1219" s="23"/>
    </row>
    <row r="1220" spans="1:13" x14ac:dyDescent="0.25">
      <c r="A1220" s="41">
        <v>42379</v>
      </c>
      <c r="B1220" s="23">
        <v>48027</v>
      </c>
      <c r="C1220" s="23" t="s">
        <v>28</v>
      </c>
      <c r="D1220" s="23">
        <v>13.3</v>
      </c>
      <c r="E1220" s="23" t="s">
        <v>55</v>
      </c>
      <c r="F1220" s="46">
        <v>3250</v>
      </c>
      <c r="G1220" s="23"/>
      <c r="H1220" s="23"/>
      <c r="I1220" s="23"/>
      <c r="J1220" s="23">
        <v>0</v>
      </c>
      <c r="K1220" s="23"/>
      <c r="L1220" s="23"/>
      <c r="M1220" s="23"/>
    </row>
    <row r="1221" spans="1:13" x14ac:dyDescent="0.25">
      <c r="A1221" s="41">
        <v>42379</v>
      </c>
      <c r="B1221" s="23">
        <v>48028</v>
      </c>
      <c r="C1221" s="23" t="s">
        <v>30</v>
      </c>
      <c r="D1221" s="23">
        <v>15.6</v>
      </c>
      <c r="E1221" s="23" t="s">
        <v>55</v>
      </c>
      <c r="F1221" s="46">
        <v>3250</v>
      </c>
      <c r="G1221" s="23"/>
      <c r="H1221" s="23"/>
      <c r="I1221" s="23"/>
      <c r="J1221" s="23">
        <v>0</v>
      </c>
      <c r="K1221" s="23"/>
      <c r="L1221" s="23"/>
      <c r="M1221" s="23"/>
    </row>
    <row r="1222" spans="1:13" x14ac:dyDescent="0.25">
      <c r="A1222" s="41">
        <v>42379</v>
      </c>
      <c r="B1222" s="23">
        <v>48029</v>
      </c>
      <c r="C1222" s="23" t="s">
        <v>57</v>
      </c>
      <c r="D1222" s="23">
        <v>14.9</v>
      </c>
      <c r="E1222" s="23" t="s">
        <v>55</v>
      </c>
      <c r="F1222" s="46">
        <v>3250</v>
      </c>
      <c r="G1222" s="23"/>
      <c r="H1222" s="23"/>
      <c r="I1222" s="23"/>
      <c r="J1222" s="23">
        <v>0</v>
      </c>
      <c r="K1222" s="23"/>
      <c r="L1222" s="23"/>
      <c r="M1222" s="23"/>
    </row>
    <row r="1223" spans="1:13" x14ac:dyDescent="0.25">
      <c r="A1223" s="41">
        <v>42379</v>
      </c>
      <c r="B1223" s="23">
        <v>48030</v>
      </c>
      <c r="C1223" s="23" t="s">
        <v>27</v>
      </c>
      <c r="D1223" s="23">
        <v>14.9</v>
      </c>
      <c r="E1223" s="23" t="s">
        <v>55</v>
      </c>
      <c r="F1223" s="46">
        <v>3250</v>
      </c>
      <c r="G1223" s="23"/>
      <c r="H1223" s="23"/>
      <c r="I1223" s="23"/>
      <c r="J1223" s="23">
        <v>0</v>
      </c>
      <c r="K1223" s="23"/>
      <c r="L1223" s="23"/>
      <c r="M1223" s="23"/>
    </row>
    <row r="1224" spans="1:13" x14ac:dyDescent="0.25">
      <c r="A1224" s="41">
        <v>42379</v>
      </c>
      <c r="B1224" s="23">
        <v>48031</v>
      </c>
      <c r="C1224" s="23" t="s">
        <v>28</v>
      </c>
      <c r="D1224" s="23">
        <v>13.3</v>
      </c>
      <c r="E1224" s="23" t="s">
        <v>55</v>
      </c>
      <c r="F1224" s="46">
        <v>3250</v>
      </c>
      <c r="G1224" s="23"/>
      <c r="H1224" s="23"/>
      <c r="I1224" s="23"/>
      <c r="J1224" s="23">
        <v>0</v>
      </c>
      <c r="K1224" s="23"/>
      <c r="L1224" s="23"/>
      <c r="M1224" s="23"/>
    </row>
    <row r="1225" spans="1:13" x14ac:dyDescent="0.25">
      <c r="A1225" s="41">
        <v>42379</v>
      </c>
      <c r="B1225" s="23">
        <v>48032</v>
      </c>
      <c r="C1225" s="23" t="s">
        <v>30</v>
      </c>
      <c r="D1225" s="23">
        <v>15.6</v>
      </c>
      <c r="E1225" s="23" t="s">
        <v>55</v>
      </c>
      <c r="F1225" s="46">
        <v>3250</v>
      </c>
      <c r="G1225" s="23"/>
      <c r="H1225" s="23"/>
      <c r="I1225" s="23"/>
      <c r="J1225" s="23">
        <v>0</v>
      </c>
      <c r="K1225" s="23"/>
      <c r="L1225" s="23"/>
      <c r="M1225" s="23"/>
    </row>
    <row r="1226" spans="1:13" x14ac:dyDescent="0.25">
      <c r="A1226" s="41">
        <v>42379</v>
      </c>
      <c r="B1226" s="23">
        <v>48033</v>
      </c>
      <c r="C1226" s="23" t="s">
        <v>57</v>
      </c>
      <c r="D1226" s="23">
        <v>14.9</v>
      </c>
      <c r="E1226" s="23" t="s">
        <v>55</v>
      </c>
      <c r="F1226" s="46">
        <v>3250</v>
      </c>
      <c r="G1226" s="23"/>
      <c r="H1226" s="23"/>
      <c r="I1226" s="23"/>
      <c r="J1226" s="23">
        <v>0</v>
      </c>
      <c r="K1226" s="23"/>
      <c r="L1226" s="23"/>
      <c r="M1226" s="23"/>
    </row>
    <row r="1227" spans="1:13" x14ac:dyDescent="0.25">
      <c r="A1227" s="41">
        <v>42379</v>
      </c>
      <c r="B1227" s="23">
        <v>48034</v>
      </c>
      <c r="C1227" s="23" t="s">
        <v>27</v>
      </c>
      <c r="D1227" s="23">
        <v>14.9</v>
      </c>
      <c r="E1227" s="23" t="s">
        <v>55</v>
      </c>
      <c r="F1227" s="46">
        <v>3250</v>
      </c>
      <c r="G1227" s="23"/>
      <c r="H1227" s="23"/>
      <c r="I1227" s="23"/>
      <c r="J1227" s="23">
        <v>0</v>
      </c>
      <c r="K1227" s="23"/>
      <c r="L1227" s="23"/>
      <c r="M1227" s="23"/>
    </row>
    <row r="1228" spans="1:13" x14ac:dyDescent="0.25">
      <c r="A1228" s="41">
        <v>42379</v>
      </c>
      <c r="B1228" s="23">
        <v>48035</v>
      </c>
      <c r="C1228" s="23" t="s">
        <v>28</v>
      </c>
      <c r="D1228" s="23">
        <v>13.3</v>
      </c>
      <c r="E1228" s="23" t="s">
        <v>55</v>
      </c>
      <c r="F1228" s="46">
        <v>3250</v>
      </c>
      <c r="G1228" s="23"/>
      <c r="H1228" s="23"/>
      <c r="I1228" s="23"/>
      <c r="J1228" s="23">
        <v>0</v>
      </c>
      <c r="K1228" s="23"/>
      <c r="L1228" s="23"/>
      <c r="M1228" s="23"/>
    </row>
    <row r="1229" spans="1:13" x14ac:dyDescent="0.25">
      <c r="A1229" s="41">
        <v>42379</v>
      </c>
      <c r="B1229" s="23">
        <v>48036</v>
      </c>
      <c r="C1229" s="23" t="s">
        <v>30</v>
      </c>
      <c r="D1229" s="23">
        <v>15.6</v>
      </c>
      <c r="E1229" s="23" t="s">
        <v>55</v>
      </c>
      <c r="F1229" s="46">
        <v>3250</v>
      </c>
      <c r="G1229" s="23"/>
      <c r="H1229" s="23"/>
      <c r="I1229" s="23"/>
      <c r="J1229" s="23">
        <v>0</v>
      </c>
      <c r="K1229" s="23"/>
      <c r="L1229" s="23"/>
      <c r="M1229" s="23"/>
    </row>
    <row r="1230" spans="1:13" x14ac:dyDescent="0.25">
      <c r="A1230" s="41">
        <v>42379</v>
      </c>
      <c r="B1230" s="23">
        <v>48037</v>
      </c>
      <c r="C1230" s="23" t="s">
        <v>57</v>
      </c>
      <c r="D1230" s="23">
        <v>14.9</v>
      </c>
      <c r="E1230" s="23" t="s">
        <v>55</v>
      </c>
      <c r="F1230" s="46">
        <v>3250</v>
      </c>
      <c r="G1230" s="23"/>
      <c r="H1230" s="23"/>
      <c r="I1230" s="23"/>
      <c r="J1230" s="23">
        <v>0</v>
      </c>
      <c r="K1230" s="23"/>
      <c r="L1230" s="23"/>
      <c r="M1230" s="23"/>
    </row>
    <row r="1231" spans="1:13" x14ac:dyDescent="0.25">
      <c r="A1231" s="41">
        <v>42379</v>
      </c>
      <c r="B1231" s="23">
        <v>48038</v>
      </c>
      <c r="C1231" s="23" t="s">
        <v>27</v>
      </c>
      <c r="D1231" s="23">
        <v>14.9</v>
      </c>
      <c r="E1231" s="23" t="s">
        <v>55</v>
      </c>
      <c r="F1231" s="46">
        <v>3250</v>
      </c>
      <c r="G1231" s="23"/>
      <c r="H1231" s="23"/>
      <c r="I1231" s="23"/>
      <c r="J1231" s="23">
        <v>0</v>
      </c>
      <c r="K1231" s="23"/>
      <c r="L1231" s="23"/>
      <c r="M1231" s="23"/>
    </row>
    <row r="1232" spans="1:13" x14ac:dyDescent="0.25">
      <c r="A1232" s="41">
        <v>42379</v>
      </c>
      <c r="B1232" s="23">
        <v>48039</v>
      </c>
      <c r="C1232" s="23" t="s">
        <v>28</v>
      </c>
      <c r="D1232" s="23">
        <v>13.3</v>
      </c>
      <c r="E1232" s="23" t="s">
        <v>55</v>
      </c>
      <c r="F1232" s="46">
        <v>3250</v>
      </c>
      <c r="G1232" s="23"/>
      <c r="H1232" s="23"/>
      <c r="I1232" s="23"/>
      <c r="J1232" s="23">
        <v>0</v>
      </c>
      <c r="K1232" s="23"/>
      <c r="L1232" s="23"/>
      <c r="M1232" s="23"/>
    </row>
    <row r="1233" spans="1:13" x14ac:dyDescent="0.25">
      <c r="A1233" s="41">
        <v>42379</v>
      </c>
      <c r="B1233" s="23">
        <v>48040</v>
      </c>
      <c r="C1233" s="23" t="s">
        <v>30</v>
      </c>
      <c r="D1233" s="23">
        <v>15.6</v>
      </c>
      <c r="E1233" s="23" t="s">
        <v>55</v>
      </c>
      <c r="F1233" s="46">
        <v>3250</v>
      </c>
      <c r="G1233" s="23"/>
      <c r="H1233" s="23"/>
      <c r="I1233" s="23"/>
      <c r="J1233" s="23">
        <v>0</v>
      </c>
      <c r="K1233" s="23"/>
      <c r="L1233" s="23"/>
      <c r="M1233" s="23"/>
    </row>
    <row r="1234" spans="1:13" x14ac:dyDescent="0.25">
      <c r="A1234" s="41">
        <v>42379</v>
      </c>
      <c r="B1234" s="23">
        <v>48041</v>
      </c>
      <c r="C1234" s="23" t="s">
        <v>57</v>
      </c>
      <c r="D1234" s="23">
        <v>14.9</v>
      </c>
      <c r="E1234" s="23" t="s">
        <v>55</v>
      </c>
      <c r="F1234" s="46">
        <v>3250</v>
      </c>
      <c r="G1234" s="23"/>
      <c r="H1234" s="23"/>
      <c r="I1234" s="23"/>
      <c r="J1234" s="23">
        <v>0</v>
      </c>
      <c r="K1234" s="23"/>
      <c r="L1234" s="23"/>
      <c r="M1234" s="23"/>
    </row>
    <row r="1235" spans="1:13" x14ac:dyDescent="0.25">
      <c r="A1235" s="41">
        <v>42379</v>
      </c>
      <c r="B1235" s="23">
        <v>48042</v>
      </c>
      <c r="C1235" s="23" t="s">
        <v>27</v>
      </c>
      <c r="D1235" s="23">
        <v>14.9</v>
      </c>
      <c r="E1235" s="23" t="s">
        <v>55</v>
      </c>
      <c r="F1235" s="46">
        <v>3250</v>
      </c>
      <c r="G1235" s="23"/>
      <c r="H1235" s="23"/>
      <c r="I1235" s="23"/>
      <c r="J1235" s="23">
        <v>0</v>
      </c>
      <c r="K1235" s="23"/>
      <c r="L1235" s="23"/>
      <c r="M1235" s="23"/>
    </row>
    <row r="1236" spans="1:13" x14ac:dyDescent="0.25">
      <c r="A1236" s="41">
        <v>42379</v>
      </c>
      <c r="B1236" s="23">
        <v>48043</v>
      </c>
      <c r="C1236" s="23" t="s">
        <v>28</v>
      </c>
      <c r="D1236" s="23">
        <v>13.3</v>
      </c>
      <c r="E1236" s="23" t="s">
        <v>55</v>
      </c>
      <c r="F1236" s="46">
        <v>3250</v>
      </c>
      <c r="G1236" s="23"/>
      <c r="H1236" s="23"/>
      <c r="I1236" s="23"/>
      <c r="J1236" s="23">
        <v>0</v>
      </c>
      <c r="K1236" s="23"/>
      <c r="L1236" s="23"/>
      <c r="M1236" s="23"/>
    </row>
    <row r="1237" spans="1:13" x14ac:dyDescent="0.25">
      <c r="A1237" s="41">
        <v>42379</v>
      </c>
      <c r="B1237" s="23">
        <v>48044</v>
      </c>
      <c r="C1237" s="23" t="s">
        <v>30</v>
      </c>
      <c r="D1237" s="23">
        <v>15.6</v>
      </c>
      <c r="E1237" s="23" t="s">
        <v>55</v>
      </c>
      <c r="F1237" s="46">
        <v>3250</v>
      </c>
      <c r="G1237" s="23"/>
      <c r="H1237" s="23"/>
      <c r="I1237" s="23"/>
      <c r="J1237" s="23">
        <v>0</v>
      </c>
      <c r="K1237" s="23"/>
      <c r="L1237" s="23"/>
      <c r="M1237" s="23"/>
    </row>
    <row r="1238" spans="1:13" x14ac:dyDescent="0.25">
      <c r="A1238" s="41">
        <v>42379</v>
      </c>
      <c r="B1238" s="23">
        <v>48045</v>
      </c>
      <c r="C1238" s="23" t="s">
        <v>57</v>
      </c>
      <c r="D1238" s="23">
        <v>14.9</v>
      </c>
      <c r="E1238" s="23" t="s">
        <v>55</v>
      </c>
      <c r="F1238" s="46">
        <v>3250</v>
      </c>
      <c r="G1238" s="23"/>
      <c r="H1238" s="23"/>
      <c r="I1238" s="23"/>
      <c r="J1238" s="23">
        <v>0</v>
      </c>
      <c r="K1238" s="23"/>
      <c r="L1238" s="23"/>
      <c r="M1238" s="23"/>
    </row>
    <row r="1239" spans="1:13" x14ac:dyDescent="0.25">
      <c r="A1239" s="41">
        <v>42379</v>
      </c>
      <c r="B1239" s="23">
        <v>48046</v>
      </c>
      <c r="C1239" s="23" t="s">
        <v>27</v>
      </c>
      <c r="D1239" s="23">
        <v>14.9</v>
      </c>
      <c r="E1239" s="23" t="s">
        <v>55</v>
      </c>
      <c r="F1239" s="46">
        <v>3250</v>
      </c>
      <c r="G1239" s="23"/>
      <c r="H1239" s="23"/>
      <c r="I1239" s="23"/>
      <c r="J1239" s="23">
        <v>0</v>
      </c>
      <c r="K1239" s="23"/>
      <c r="L1239" s="23"/>
      <c r="M1239" s="23"/>
    </row>
    <row r="1240" spans="1:13" x14ac:dyDescent="0.25">
      <c r="A1240" s="41">
        <v>42379</v>
      </c>
      <c r="B1240" s="23">
        <v>48047</v>
      </c>
      <c r="C1240" s="23" t="s">
        <v>28</v>
      </c>
      <c r="D1240" s="23">
        <v>13.3</v>
      </c>
      <c r="E1240" s="23" t="s">
        <v>55</v>
      </c>
      <c r="F1240" s="46">
        <v>3250</v>
      </c>
      <c r="G1240" s="23"/>
      <c r="H1240" s="23"/>
      <c r="I1240" s="23"/>
      <c r="J1240" s="23">
        <v>0</v>
      </c>
      <c r="K1240" s="23"/>
      <c r="L1240" s="23"/>
      <c r="M1240" s="23"/>
    </row>
    <row r="1241" spans="1:13" x14ac:dyDescent="0.25">
      <c r="A1241" s="41">
        <v>42379</v>
      </c>
      <c r="B1241" s="23">
        <v>48048</v>
      </c>
      <c r="C1241" s="23" t="s">
        <v>30</v>
      </c>
      <c r="D1241" s="23">
        <v>15.6</v>
      </c>
      <c r="E1241" s="23" t="s">
        <v>55</v>
      </c>
      <c r="F1241" s="46">
        <v>3250</v>
      </c>
      <c r="G1241" s="23"/>
      <c r="H1241" s="23"/>
      <c r="I1241" s="23"/>
      <c r="J1241" s="23">
        <v>0</v>
      </c>
      <c r="K1241" s="23"/>
      <c r="L1241" s="23"/>
      <c r="M1241" s="23"/>
    </row>
    <row r="1242" spans="1:13" x14ac:dyDescent="0.25">
      <c r="A1242" s="41">
        <v>42379</v>
      </c>
      <c r="B1242" s="23">
        <v>48049</v>
      </c>
      <c r="C1242" s="23" t="s">
        <v>57</v>
      </c>
      <c r="D1242" s="23">
        <v>14.9</v>
      </c>
      <c r="E1242" s="23" t="s">
        <v>55</v>
      </c>
      <c r="F1242" s="46">
        <v>3250</v>
      </c>
      <c r="G1242" s="23"/>
      <c r="H1242" s="23"/>
      <c r="I1242" s="23"/>
      <c r="J1242" s="23">
        <v>0</v>
      </c>
      <c r="K1242" s="23"/>
      <c r="L1242" s="23"/>
      <c r="M1242" s="23"/>
    </row>
    <row r="1243" spans="1:13" x14ac:dyDescent="0.25">
      <c r="A1243" s="41">
        <v>42379</v>
      </c>
      <c r="B1243" s="23">
        <v>48050</v>
      </c>
      <c r="C1243" s="23" t="s">
        <v>28</v>
      </c>
      <c r="D1243" s="23">
        <v>13.3</v>
      </c>
      <c r="E1243" s="23" t="s">
        <v>55</v>
      </c>
      <c r="F1243" s="46">
        <v>3250</v>
      </c>
      <c r="G1243" s="23"/>
      <c r="H1243" s="23"/>
      <c r="I1243" s="23"/>
      <c r="J1243" s="23">
        <v>0</v>
      </c>
      <c r="K1243" s="23"/>
      <c r="L1243" s="23"/>
      <c r="M1243" s="23"/>
    </row>
    <row r="1244" spans="1:13" x14ac:dyDescent="0.25">
      <c r="A1244" s="41">
        <v>42379</v>
      </c>
      <c r="B1244" s="23">
        <v>48051</v>
      </c>
      <c r="C1244" s="23" t="s">
        <v>57</v>
      </c>
      <c r="D1244" s="23">
        <v>14.9</v>
      </c>
      <c r="E1244" s="23" t="s">
        <v>55</v>
      </c>
      <c r="F1244" s="46">
        <v>3250</v>
      </c>
      <c r="G1244" s="23"/>
      <c r="H1244" s="23"/>
      <c r="I1244" s="23"/>
      <c r="J1244" s="23">
        <v>0</v>
      </c>
      <c r="K1244" s="23"/>
      <c r="L1244" s="23"/>
      <c r="M1244" s="23"/>
    </row>
    <row r="1245" spans="1:13" x14ac:dyDescent="0.25">
      <c r="A1245" s="41">
        <v>42379</v>
      </c>
      <c r="B1245" s="23">
        <v>48052</v>
      </c>
      <c r="C1245" s="23" t="s">
        <v>30</v>
      </c>
      <c r="D1245" s="23">
        <v>15.6</v>
      </c>
      <c r="E1245" s="23" t="s">
        <v>55</v>
      </c>
      <c r="F1245" s="46">
        <v>3250</v>
      </c>
      <c r="G1245" s="23"/>
      <c r="H1245" s="23"/>
      <c r="I1245" s="23"/>
      <c r="J1245" s="23">
        <v>0</v>
      </c>
      <c r="K1245" s="23"/>
      <c r="L1245" s="23"/>
      <c r="M1245" s="23"/>
    </row>
    <row r="1246" spans="1:13" x14ac:dyDescent="0.25">
      <c r="A1246" s="41">
        <v>42379</v>
      </c>
      <c r="B1246" s="23">
        <v>48053</v>
      </c>
      <c r="C1246" s="23" t="s">
        <v>28</v>
      </c>
      <c r="D1246" s="23">
        <v>13.3</v>
      </c>
      <c r="E1246" s="23" t="s">
        <v>55</v>
      </c>
      <c r="F1246" s="46">
        <v>3250</v>
      </c>
      <c r="G1246" s="23"/>
      <c r="H1246" s="23"/>
      <c r="I1246" s="23"/>
      <c r="J1246" s="23">
        <v>0</v>
      </c>
      <c r="K1246" s="23"/>
      <c r="L1246" s="23"/>
      <c r="M1246" s="23"/>
    </row>
    <row r="1247" spans="1:13" x14ac:dyDescent="0.25">
      <c r="A1247" s="41">
        <v>42379</v>
      </c>
      <c r="B1247" s="23">
        <v>48054</v>
      </c>
      <c r="C1247" s="23" t="s">
        <v>57</v>
      </c>
      <c r="D1247" s="23">
        <v>14.9</v>
      </c>
      <c r="E1247" s="23" t="s">
        <v>55</v>
      </c>
      <c r="F1247" s="46">
        <v>3250</v>
      </c>
      <c r="G1247" s="23"/>
      <c r="H1247" s="23"/>
      <c r="I1247" s="23"/>
      <c r="J1247" s="23">
        <v>0</v>
      </c>
      <c r="K1247" s="23"/>
      <c r="L1247" s="23"/>
      <c r="M1247" s="23"/>
    </row>
    <row r="1248" spans="1:13" x14ac:dyDescent="0.25">
      <c r="A1248" s="41">
        <v>42379</v>
      </c>
      <c r="B1248" s="23">
        <v>48055</v>
      </c>
      <c r="C1248" s="23" t="s">
        <v>30</v>
      </c>
      <c r="D1248" s="23">
        <v>15.6</v>
      </c>
      <c r="E1248" s="23" t="s">
        <v>55</v>
      </c>
      <c r="F1248" s="46">
        <v>3250</v>
      </c>
      <c r="G1248" s="23"/>
      <c r="H1248" s="23"/>
      <c r="I1248" s="23"/>
      <c r="J1248" s="23">
        <v>0</v>
      </c>
      <c r="K1248" s="23"/>
      <c r="L1248" s="23"/>
      <c r="M1248" s="23"/>
    </row>
    <row r="1249" spans="1:13" x14ac:dyDescent="0.25">
      <c r="A1249" s="41">
        <v>42379</v>
      </c>
      <c r="B1249" s="23">
        <v>48056</v>
      </c>
      <c r="C1249" s="23" t="s">
        <v>28</v>
      </c>
      <c r="D1249" s="23">
        <v>13.3</v>
      </c>
      <c r="E1249" s="23" t="s">
        <v>55</v>
      </c>
      <c r="F1249" s="46">
        <v>3250</v>
      </c>
      <c r="G1249" s="23"/>
      <c r="H1249" s="23"/>
      <c r="I1249" s="23"/>
      <c r="J1249" s="23">
        <v>0</v>
      </c>
      <c r="K1249" s="23"/>
      <c r="L1249" s="23"/>
      <c r="M1249" s="23"/>
    </row>
    <row r="1250" spans="1:13" x14ac:dyDescent="0.25">
      <c r="A1250" s="41">
        <v>42379</v>
      </c>
      <c r="B1250" s="23">
        <v>48057</v>
      </c>
      <c r="C1250" s="23" t="s">
        <v>57</v>
      </c>
      <c r="D1250" s="23">
        <v>14.9</v>
      </c>
      <c r="E1250" s="23" t="s">
        <v>55</v>
      </c>
      <c r="F1250" s="46">
        <v>3250</v>
      </c>
      <c r="G1250" s="23"/>
      <c r="H1250" s="23"/>
      <c r="I1250" s="23"/>
      <c r="J1250" s="23">
        <v>0</v>
      </c>
      <c r="K1250" s="23"/>
      <c r="L1250" s="23"/>
      <c r="M1250" s="23"/>
    </row>
    <row r="1251" spans="1:13" x14ac:dyDescent="0.25">
      <c r="A1251" s="41">
        <v>42379</v>
      </c>
      <c r="B1251" s="23">
        <v>48058</v>
      </c>
      <c r="C1251" s="23" t="s">
        <v>30</v>
      </c>
      <c r="D1251" s="23">
        <v>15.6</v>
      </c>
      <c r="E1251" s="23" t="s">
        <v>55</v>
      </c>
      <c r="F1251" s="46">
        <v>3250</v>
      </c>
      <c r="G1251" s="23"/>
      <c r="H1251" s="23"/>
      <c r="I1251" s="23"/>
      <c r="J1251" s="23">
        <v>0</v>
      </c>
      <c r="K1251" s="23"/>
      <c r="L1251" s="23"/>
      <c r="M1251" s="23"/>
    </row>
    <row r="1252" spans="1:13" x14ac:dyDescent="0.25">
      <c r="A1252" s="41">
        <v>42379</v>
      </c>
      <c r="B1252" s="23">
        <v>48059</v>
      </c>
      <c r="C1252" s="23" t="s">
        <v>28</v>
      </c>
      <c r="D1252" s="23">
        <v>13.3</v>
      </c>
      <c r="E1252" s="23" t="s">
        <v>55</v>
      </c>
      <c r="F1252" s="46">
        <v>3250</v>
      </c>
      <c r="G1252" s="23"/>
      <c r="H1252" s="23"/>
      <c r="I1252" s="23"/>
      <c r="J1252" s="23">
        <v>0</v>
      </c>
      <c r="K1252" s="23"/>
      <c r="L1252" s="23"/>
      <c r="M1252" s="23"/>
    </row>
    <row r="1253" spans="1:13" x14ac:dyDescent="0.25">
      <c r="A1253" s="41">
        <v>42379</v>
      </c>
      <c r="B1253" s="23">
        <v>48060</v>
      </c>
      <c r="C1253" s="23" t="s">
        <v>57</v>
      </c>
      <c r="D1253" s="23">
        <v>14.9</v>
      </c>
      <c r="E1253" s="23" t="s">
        <v>55</v>
      </c>
      <c r="F1253" s="46">
        <v>3250</v>
      </c>
      <c r="G1253" s="23"/>
      <c r="H1253" s="23"/>
      <c r="I1253" s="23"/>
      <c r="J1253" s="23">
        <v>0</v>
      </c>
      <c r="K1253" s="23"/>
      <c r="L1253" s="23"/>
      <c r="M1253" s="23"/>
    </row>
    <row r="1254" spans="1:13" x14ac:dyDescent="0.25">
      <c r="A1254" s="41">
        <v>42379</v>
      </c>
      <c r="B1254" s="23">
        <v>48061</v>
      </c>
      <c r="C1254" s="23" t="s">
        <v>28</v>
      </c>
      <c r="D1254" s="23">
        <v>13.3</v>
      </c>
      <c r="E1254" s="23" t="s">
        <v>55</v>
      </c>
      <c r="F1254" s="46">
        <v>3250</v>
      </c>
      <c r="G1254" s="23"/>
      <c r="H1254" s="23"/>
      <c r="I1254" s="23"/>
      <c r="J1254" s="23">
        <v>0</v>
      </c>
      <c r="K1254" s="23"/>
      <c r="L1254" s="23"/>
      <c r="M1254" s="23"/>
    </row>
    <row r="1255" spans="1:13" x14ac:dyDescent="0.25">
      <c r="A1255" s="41">
        <v>42379</v>
      </c>
      <c r="B1255" s="23">
        <v>48062</v>
      </c>
      <c r="C1255" s="23" t="s">
        <v>57</v>
      </c>
      <c r="D1255" s="23">
        <v>14.9</v>
      </c>
      <c r="E1255" s="23" t="s">
        <v>55</v>
      </c>
      <c r="F1255" s="46">
        <v>3250</v>
      </c>
      <c r="G1255" s="23"/>
      <c r="H1255" s="23"/>
      <c r="I1255" s="23"/>
      <c r="J1255" s="23">
        <v>0</v>
      </c>
      <c r="K1255" s="23"/>
      <c r="L1255" s="23"/>
      <c r="M1255" s="23"/>
    </row>
    <row r="1256" spans="1:13" x14ac:dyDescent="0.25">
      <c r="A1256" s="41">
        <v>42379</v>
      </c>
      <c r="B1256" s="23">
        <v>48063</v>
      </c>
      <c r="C1256" s="23" t="s">
        <v>30</v>
      </c>
      <c r="D1256" s="23">
        <v>15.6</v>
      </c>
      <c r="E1256" s="23" t="s">
        <v>55</v>
      </c>
      <c r="F1256" s="46">
        <v>3250</v>
      </c>
      <c r="G1256" s="23"/>
      <c r="H1256" s="23"/>
      <c r="I1256" s="23"/>
      <c r="J1256" s="23">
        <v>0</v>
      </c>
      <c r="K1256" s="23"/>
      <c r="L1256" s="23"/>
      <c r="M1256" s="23"/>
    </row>
    <row r="1257" spans="1:13" x14ac:dyDescent="0.25">
      <c r="A1257" s="41">
        <v>42379</v>
      </c>
      <c r="B1257" s="23">
        <v>48064</v>
      </c>
      <c r="C1257" s="23" t="s">
        <v>28</v>
      </c>
      <c r="D1257" s="23">
        <v>13.3</v>
      </c>
      <c r="E1257" s="23" t="s">
        <v>55</v>
      </c>
      <c r="F1257" s="46">
        <v>3250</v>
      </c>
      <c r="G1257" s="23"/>
      <c r="H1257" s="23"/>
      <c r="I1257" s="23"/>
      <c r="J1257" s="23">
        <v>0</v>
      </c>
      <c r="K1257" s="23"/>
      <c r="L1257" s="23"/>
      <c r="M1257" s="23"/>
    </row>
    <row r="1258" spans="1:13" x14ac:dyDescent="0.25">
      <c r="A1258" s="41">
        <v>42379</v>
      </c>
      <c r="B1258" s="23">
        <v>48065</v>
      </c>
      <c r="C1258" s="23" t="s">
        <v>57</v>
      </c>
      <c r="D1258" s="23">
        <v>14.9</v>
      </c>
      <c r="E1258" s="23" t="s">
        <v>55</v>
      </c>
      <c r="F1258" s="46">
        <v>3250</v>
      </c>
      <c r="G1258" s="23"/>
      <c r="H1258" s="23"/>
      <c r="I1258" s="23"/>
      <c r="J1258" s="23">
        <v>0</v>
      </c>
      <c r="K1258" s="23"/>
      <c r="L1258" s="23"/>
      <c r="M1258" s="23"/>
    </row>
    <row r="1259" spans="1:13" x14ac:dyDescent="0.25">
      <c r="A1259" s="41">
        <v>42379</v>
      </c>
      <c r="B1259" s="23">
        <v>48066</v>
      </c>
      <c r="C1259" s="23" t="s">
        <v>30</v>
      </c>
      <c r="D1259" s="23">
        <v>15.6</v>
      </c>
      <c r="E1259" s="23" t="s">
        <v>55</v>
      </c>
      <c r="F1259" s="46">
        <v>3250</v>
      </c>
      <c r="G1259" s="23"/>
      <c r="H1259" s="23"/>
      <c r="I1259" s="23"/>
      <c r="J1259" s="23">
        <v>0</v>
      </c>
      <c r="K1259" s="23"/>
      <c r="L1259" s="23"/>
      <c r="M1259" s="23"/>
    </row>
    <row r="1260" spans="1:13" x14ac:dyDescent="0.25">
      <c r="A1260" s="41">
        <v>42379</v>
      </c>
      <c r="B1260" s="23">
        <v>48067</v>
      </c>
      <c r="C1260" s="23" t="s">
        <v>28</v>
      </c>
      <c r="D1260" s="23">
        <v>13.3</v>
      </c>
      <c r="E1260" s="23" t="s">
        <v>55</v>
      </c>
      <c r="F1260" s="46">
        <v>3250</v>
      </c>
      <c r="G1260" s="23"/>
      <c r="H1260" s="23"/>
      <c r="I1260" s="23"/>
      <c r="J1260" s="23">
        <v>0</v>
      </c>
      <c r="K1260" s="23"/>
      <c r="L1260" s="23"/>
      <c r="M1260" s="23"/>
    </row>
    <row r="1261" spans="1:13" x14ac:dyDescent="0.25">
      <c r="A1261" s="41">
        <v>42379</v>
      </c>
      <c r="B1261" s="23">
        <v>48068</v>
      </c>
      <c r="C1261" s="23" t="s">
        <v>57</v>
      </c>
      <c r="D1261" s="23">
        <v>14.9</v>
      </c>
      <c r="E1261" s="23" t="s">
        <v>55</v>
      </c>
      <c r="F1261" s="46">
        <v>3250</v>
      </c>
      <c r="G1261" s="23"/>
      <c r="H1261" s="23"/>
      <c r="I1261" s="23"/>
      <c r="J1261" s="23">
        <v>0</v>
      </c>
      <c r="K1261" s="23"/>
      <c r="L1261" s="23"/>
      <c r="M1261" s="23"/>
    </row>
    <row r="1262" spans="1:13" x14ac:dyDescent="0.25">
      <c r="A1262" s="41">
        <v>42379</v>
      </c>
      <c r="B1262" s="23">
        <v>48069</v>
      </c>
      <c r="C1262" s="23" t="s">
        <v>28</v>
      </c>
      <c r="D1262" s="23">
        <v>13.3</v>
      </c>
      <c r="E1262" s="23" t="s">
        <v>55</v>
      </c>
      <c r="F1262" s="46">
        <v>3250</v>
      </c>
      <c r="G1262" s="23"/>
      <c r="H1262" s="23"/>
      <c r="I1262" s="23"/>
      <c r="J1262" s="23">
        <v>0</v>
      </c>
      <c r="K1262" s="23"/>
      <c r="L1262" s="23"/>
      <c r="M1262" s="23"/>
    </row>
    <row r="1263" spans="1:13" x14ac:dyDescent="0.25">
      <c r="A1263" s="41">
        <v>42379</v>
      </c>
      <c r="B1263" s="23">
        <v>48070</v>
      </c>
      <c r="C1263" s="23" t="s">
        <v>30</v>
      </c>
      <c r="D1263" s="23">
        <v>15.6</v>
      </c>
      <c r="E1263" s="23" t="s">
        <v>55</v>
      </c>
      <c r="F1263" s="46">
        <v>3250</v>
      </c>
      <c r="G1263" s="23"/>
      <c r="H1263" s="23"/>
      <c r="I1263" s="23"/>
      <c r="J1263" s="23">
        <v>0</v>
      </c>
      <c r="K1263" s="23"/>
      <c r="L1263" s="23"/>
      <c r="M1263" s="23"/>
    </row>
    <row r="1264" spans="1:13" x14ac:dyDescent="0.25">
      <c r="A1264" s="41">
        <v>42379</v>
      </c>
      <c r="B1264" s="23">
        <v>48071</v>
      </c>
      <c r="C1264" s="23" t="s">
        <v>57</v>
      </c>
      <c r="D1264" s="23">
        <v>14.9</v>
      </c>
      <c r="E1264" s="23" t="s">
        <v>55</v>
      </c>
      <c r="F1264" s="46">
        <v>3250</v>
      </c>
      <c r="G1264" s="23"/>
      <c r="H1264" s="23"/>
      <c r="I1264" s="23"/>
      <c r="J1264" s="23">
        <v>0</v>
      </c>
      <c r="K1264" s="23"/>
      <c r="L1264" s="23"/>
      <c r="M1264" s="23"/>
    </row>
    <row r="1265" spans="1:13" x14ac:dyDescent="0.25">
      <c r="A1265" s="41">
        <v>42379</v>
      </c>
      <c r="B1265" s="23">
        <v>48072</v>
      </c>
      <c r="C1265" s="23" t="s">
        <v>30</v>
      </c>
      <c r="D1265" s="23">
        <v>15.6</v>
      </c>
      <c r="E1265" s="23" t="s">
        <v>55</v>
      </c>
      <c r="F1265" s="46">
        <v>3250</v>
      </c>
      <c r="G1265" s="23"/>
      <c r="H1265" s="23"/>
      <c r="I1265" s="23"/>
      <c r="J1265" s="23">
        <v>0</v>
      </c>
      <c r="K1265" s="23"/>
      <c r="L1265" s="23"/>
      <c r="M1265" s="23"/>
    </row>
    <row r="1266" spans="1:13" x14ac:dyDescent="0.25">
      <c r="A1266" s="41">
        <v>42379</v>
      </c>
      <c r="B1266" s="23">
        <v>48073</v>
      </c>
      <c r="C1266" s="23" t="s">
        <v>28</v>
      </c>
      <c r="D1266" s="23">
        <v>13.3</v>
      </c>
      <c r="E1266" s="23" t="s">
        <v>55</v>
      </c>
      <c r="F1266" s="46">
        <v>3250</v>
      </c>
      <c r="G1266" s="23"/>
      <c r="H1266" s="23"/>
      <c r="I1266" s="23"/>
      <c r="J1266" s="23">
        <v>0</v>
      </c>
      <c r="K1266" s="23"/>
      <c r="L1266" s="23"/>
      <c r="M1266" s="23"/>
    </row>
    <row r="1267" spans="1:13" x14ac:dyDescent="0.25">
      <c r="A1267" s="41">
        <v>42379</v>
      </c>
      <c r="B1267" s="23">
        <v>48074</v>
      </c>
      <c r="C1267" s="23" t="s">
        <v>57</v>
      </c>
      <c r="D1267" s="23">
        <v>14.9</v>
      </c>
      <c r="E1267" s="23" t="s">
        <v>55</v>
      </c>
      <c r="F1267" s="46">
        <v>3250</v>
      </c>
      <c r="G1267" s="23"/>
      <c r="H1267" s="23"/>
      <c r="I1267" s="23"/>
      <c r="J1267" s="23">
        <v>0</v>
      </c>
      <c r="K1267" s="23"/>
      <c r="L1267" s="23"/>
      <c r="M1267" s="23"/>
    </row>
    <row r="1268" spans="1:13" x14ac:dyDescent="0.25">
      <c r="A1268" s="41">
        <v>42379</v>
      </c>
      <c r="B1268" s="23">
        <v>48075</v>
      </c>
      <c r="C1268" s="23" t="s">
        <v>30</v>
      </c>
      <c r="D1268" s="23">
        <v>15.6</v>
      </c>
      <c r="E1268" s="23" t="s">
        <v>55</v>
      </c>
      <c r="F1268" s="46">
        <v>3250</v>
      </c>
      <c r="G1268" s="23"/>
      <c r="H1268" s="23"/>
      <c r="I1268" s="23"/>
      <c r="J1268" s="23">
        <v>0</v>
      </c>
      <c r="K1268" s="23"/>
      <c r="L1268" s="23"/>
      <c r="M1268" s="23"/>
    </row>
    <row r="1269" spans="1:13" x14ac:dyDescent="0.25">
      <c r="A1269" s="41">
        <v>42379</v>
      </c>
      <c r="B1269" s="23">
        <v>48076</v>
      </c>
      <c r="C1269" s="23" t="s">
        <v>28</v>
      </c>
      <c r="D1269" s="23">
        <v>13.3</v>
      </c>
      <c r="E1269" s="23" t="s">
        <v>55</v>
      </c>
      <c r="F1269" s="46">
        <v>3250</v>
      </c>
      <c r="G1269" s="23"/>
      <c r="H1269" s="23"/>
      <c r="I1269" s="23"/>
      <c r="J1269" s="23">
        <v>0</v>
      </c>
      <c r="K1269" s="23"/>
      <c r="L1269" s="23"/>
      <c r="M1269" s="23"/>
    </row>
    <row r="1270" spans="1:13" x14ac:dyDescent="0.25">
      <c r="A1270" s="41">
        <v>42379</v>
      </c>
      <c r="B1270" s="23">
        <v>48077</v>
      </c>
      <c r="C1270" s="23" t="s">
        <v>57</v>
      </c>
      <c r="D1270" s="23">
        <v>14.9</v>
      </c>
      <c r="E1270" s="23" t="s">
        <v>55</v>
      </c>
      <c r="F1270" s="46">
        <v>3250</v>
      </c>
      <c r="G1270" s="23"/>
      <c r="H1270" s="23"/>
      <c r="I1270" s="23"/>
      <c r="J1270" s="23">
        <v>0</v>
      </c>
      <c r="K1270" s="23"/>
      <c r="L1270" s="23"/>
      <c r="M1270" s="23"/>
    </row>
    <row r="1271" spans="1:13" x14ac:dyDescent="0.25">
      <c r="A1271" s="41">
        <v>42379</v>
      </c>
      <c r="B1271" s="23">
        <v>48078</v>
      </c>
      <c r="C1271" s="23" t="s">
        <v>30</v>
      </c>
      <c r="D1271" s="23">
        <v>15.6</v>
      </c>
      <c r="E1271" s="23" t="s">
        <v>55</v>
      </c>
      <c r="F1271" s="46">
        <v>3250</v>
      </c>
      <c r="G1271" s="23"/>
      <c r="H1271" s="23"/>
      <c r="I1271" s="23"/>
      <c r="J1271" s="23">
        <v>0</v>
      </c>
      <c r="K1271" s="23"/>
      <c r="L1271" s="23"/>
      <c r="M1271" s="23"/>
    </row>
    <row r="1272" spans="1:13" x14ac:dyDescent="0.25">
      <c r="A1272" s="41">
        <v>42379</v>
      </c>
      <c r="B1272" s="23">
        <v>48079</v>
      </c>
      <c r="C1272" s="23" t="s">
        <v>27</v>
      </c>
      <c r="D1272" s="23">
        <v>14.9</v>
      </c>
      <c r="E1272" s="23" t="s">
        <v>55</v>
      </c>
      <c r="F1272" s="46">
        <v>3250</v>
      </c>
      <c r="G1272" s="23"/>
      <c r="H1272" s="23"/>
      <c r="I1272" s="23"/>
      <c r="J1272" s="23">
        <v>0</v>
      </c>
      <c r="K1272" s="23"/>
      <c r="L1272" s="23"/>
      <c r="M1272" s="23"/>
    </row>
    <row r="1273" spans="1:13" x14ac:dyDescent="0.25">
      <c r="A1273" s="41">
        <v>42379</v>
      </c>
      <c r="B1273" s="23">
        <v>48080</v>
      </c>
      <c r="C1273" s="23" t="s">
        <v>28</v>
      </c>
      <c r="D1273" s="23">
        <v>13.3</v>
      </c>
      <c r="E1273" s="23" t="s">
        <v>55</v>
      </c>
      <c r="F1273" s="46">
        <v>3250</v>
      </c>
      <c r="G1273" s="23"/>
      <c r="H1273" s="23"/>
      <c r="I1273" s="23"/>
      <c r="J1273" s="23">
        <v>0</v>
      </c>
      <c r="K1273" s="23"/>
      <c r="L1273" s="23"/>
      <c r="M1273" s="23"/>
    </row>
    <row r="1274" spans="1:13" x14ac:dyDescent="0.25">
      <c r="A1274" s="41">
        <v>42379</v>
      </c>
      <c r="B1274" s="23">
        <v>48081</v>
      </c>
      <c r="C1274" s="23" t="s">
        <v>27</v>
      </c>
      <c r="D1274" s="23">
        <v>14.9</v>
      </c>
      <c r="E1274" s="23" t="s">
        <v>55</v>
      </c>
      <c r="F1274" s="46">
        <v>3250</v>
      </c>
      <c r="G1274" s="23"/>
      <c r="H1274" s="23"/>
      <c r="I1274" s="23"/>
      <c r="J1274" s="23">
        <v>0</v>
      </c>
      <c r="K1274" s="23"/>
      <c r="L1274" s="23"/>
      <c r="M1274" s="23"/>
    </row>
    <row r="1275" spans="1:13" x14ac:dyDescent="0.25">
      <c r="A1275" s="41">
        <v>42379</v>
      </c>
      <c r="B1275" s="23">
        <v>48082</v>
      </c>
      <c r="C1275" s="23" t="s">
        <v>57</v>
      </c>
      <c r="D1275" s="23">
        <v>14.9</v>
      </c>
      <c r="E1275" s="23" t="s">
        <v>55</v>
      </c>
      <c r="F1275" s="46">
        <v>3250</v>
      </c>
      <c r="G1275" s="23"/>
      <c r="H1275" s="23"/>
      <c r="I1275" s="23"/>
      <c r="J1275" s="23">
        <v>0</v>
      </c>
      <c r="K1275" s="23"/>
      <c r="L1275" s="23"/>
      <c r="M1275" s="23"/>
    </row>
    <row r="1276" spans="1:13" x14ac:dyDescent="0.25">
      <c r="A1276" s="41">
        <v>42379</v>
      </c>
      <c r="B1276" s="23">
        <v>48083</v>
      </c>
      <c r="C1276" s="23" t="s">
        <v>30</v>
      </c>
      <c r="D1276" s="23">
        <v>15.6</v>
      </c>
      <c r="E1276" s="23" t="s">
        <v>55</v>
      </c>
      <c r="F1276" s="46">
        <v>3250</v>
      </c>
      <c r="G1276" s="23"/>
      <c r="H1276" s="23"/>
      <c r="I1276" s="23"/>
      <c r="J1276" s="23">
        <v>0</v>
      </c>
      <c r="K1276" s="23"/>
      <c r="L1276" s="23"/>
      <c r="M1276" s="23"/>
    </row>
    <row r="1277" spans="1:13" x14ac:dyDescent="0.25">
      <c r="A1277" s="41">
        <v>42379</v>
      </c>
      <c r="B1277" s="23">
        <v>48084</v>
      </c>
      <c r="C1277" s="23" t="s">
        <v>28</v>
      </c>
      <c r="D1277" s="23">
        <v>13.3</v>
      </c>
      <c r="E1277" s="23" t="s">
        <v>55</v>
      </c>
      <c r="F1277" s="46">
        <v>3250</v>
      </c>
      <c r="G1277" s="23"/>
      <c r="H1277" s="23"/>
      <c r="I1277" s="23"/>
      <c r="J1277" s="23">
        <v>0</v>
      </c>
      <c r="K1277" s="23"/>
      <c r="L1277" s="23"/>
      <c r="M1277" s="23"/>
    </row>
    <row r="1278" spans="1:13" x14ac:dyDescent="0.25">
      <c r="A1278" s="41">
        <v>42379</v>
      </c>
      <c r="B1278" s="23">
        <v>48085</v>
      </c>
      <c r="C1278" s="23" t="s">
        <v>57</v>
      </c>
      <c r="D1278" s="23">
        <v>14.9</v>
      </c>
      <c r="E1278" s="23" t="s">
        <v>55</v>
      </c>
      <c r="F1278" s="46">
        <v>3250</v>
      </c>
      <c r="G1278" s="23"/>
      <c r="H1278" s="23"/>
      <c r="I1278" s="23"/>
      <c r="J1278" s="23">
        <v>0</v>
      </c>
      <c r="K1278" s="23"/>
      <c r="L1278" s="23"/>
      <c r="M1278" s="23"/>
    </row>
    <row r="1279" spans="1:13" x14ac:dyDescent="0.25">
      <c r="A1279" s="41">
        <v>42379</v>
      </c>
      <c r="B1279" s="23">
        <v>48086</v>
      </c>
      <c r="C1279" s="23" t="s">
        <v>27</v>
      </c>
      <c r="D1279" s="23">
        <v>14.9</v>
      </c>
      <c r="E1279" s="23" t="s">
        <v>55</v>
      </c>
      <c r="F1279" s="46">
        <v>3250</v>
      </c>
      <c r="G1279" s="23"/>
      <c r="H1279" s="23"/>
      <c r="I1279" s="23"/>
      <c r="J1279" s="23">
        <v>0</v>
      </c>
      <c r="K1279" s="23"/>
      <c r="L1279" s="23"/>
      <c r="M1279" s="23"/>
    </row>
    <row r="1280" spans="1:13" x14ac:dyDescent="0.25">
      <c r="A1280" s="41">
        <v>42379</v>
      </c>
      <c r="B1280" s="23">
        <v>48087</v>
      </c>
      <c r="C1280" s="23" t="s">
        <v>30</v>
      </c>
      <c r="D1280" s="23">
        <v>15.6</v>
      </c>
      <c r="E1280" s="23" t="s">
        <v>55</v>
      </c>
      <c r="F1280" s="46">
        <v>3250</v>
      </c>
      <c r="G1280" s="23"/>
      <c r="H1280" s="23"/>
      <c r="I1280" s="23"/>
      <c r="J1280" s="23">
        <v>0</v>
      </c>
      <c r="K1280" s="23"/>
      <c r="L1280" s="23"/>
      <c r="M1280" s="23"/>
    </row>
    <row r="1281" spans="1:13" x14ac:dyDescent="0.25">
      <c r="A1281" s="41">
        <v>42379</v>
      </c>
      <c r="B1281" s="23">
        <v>48088</v>
      </c>
      <c r="C1281" s="23" t="s">
        <v>28</v>
      </c>
      <c r="D1281" s="23">
        <v>13.3</v>
      </c>
      <c r="E1281" s="23" t="s">
        <v>55</v>
      </c>
      <c r="F1281" s="46">
        <v>3250</v>
      </c>
      <c r="G1281" s="23"/>
      <c r="H1281" s="23"/>
      <c r="I1281" s="23"/>
      <c r="J1281" s="23">
        <v>0</v>
      </c>
      <c r="K1281" s="23"/>
      <c r="L1281" s="23"/>
      <c r="M1281" s="23"/>
    </row>
    <row r="1282" spans="1:13" x14ac:dyDescent="0.25">
      <c r="A1282" s="41">
        <v>42379</v>
      </c>
      <c r="B1282" s="23">
        <v>48089</v>
      </c>
      <c r="C1282" s="23" t="s">
        <v>57</v>
      </c>
      <c r="D1282" s="23">
        <v>14.9</v>
      </c>
      <c r="E1282" s="23" t="s">
        <v>55</v>
      </c>
      <c r="F1282" s="46">
        <v>3250</v>
      </c>
      <c r="G1282" s="23"/>
      <c r="H1282" s="23"/>
      <c r="I1282" s="23"/>
      <c r="J1282" s="23">
        <v>0</v>
      </c>
      <c r="K1282" s="23"/>
      <c r="L1282" s="23"/>
      <c r="M1282" s="23"/>
    </row>
    <row r="1283" spans="1:13" x14ac:dyDescent="0.25">
      <c r="A1283" s="41">
        <v>42379</v>
      </c>
      <c r="B1283" s="23">
        <v>48090</v>
      </c>
      <c r="C1283" s="23" t="s">
        <v>27</v>
      </c>
      <c r="D1283" s="23">
        <v>14.9</v>
      </c>
      <c r="E1283" s="23" t="s">
        <v>55</v>
      </c>
      <c r="F1283" s="46">
        <v>3250</v>
      </c>
      <c r="G1283" s="23"/>
      <c r="H1283" s="23"/>
      <c r="I1283" s="23"/>
      <c r="J1283" s="23">
        <v>0</v>
      </c>
      <c r="K1283" s="23"/>
      <c r="L1283" s="23"/>
      <c r="M1283" s="23"/>
    </row>
    <row r="1284" spans="1:13" x14ac:dyDescent="0.25">
      <c r="A1284" s="41">
        <v>42379</v>
      </c>
      <c r="B1284" s="23">
        <v>48091</v>
      </c>
      <c r="C1284" s="23" t="s">
        <v>57</v>
      </c>
      <c r="D1284" s="23">
        <v>14.9</v>
      </c>
      <c r="E1284" s="23" t="s">
        <v>55</v>
      </c>
      <c r="F1284" s="46">
        <v>3250</v>
      </c>
      <c r="G1284" s="23"/>
      <c r="H1284" s="23"/>
      <c r="I1284" s="23"/>
      <c r="J1284" s="23">
        <v>0</v>
      </c>
      <c r="K1284" s="23"/>
      <c r="L1284" s="23"/>
      <c r="M1284" s="23"/>
    </row>
    <row r="1285" spans="1:13" ht="15.75" thickBot="1" x14ac:dyDescent="0.3">
      <c r="A1285" s="43">
        <v>42379</v>
      </c>
      <c r="B1285" s="42">
        <v>48092</v>
      </c>
      <c r="C1285" s="42" t="s">
        <v>28</v>
      </c>
      <c r="D1285" s="42">
        <v>13.3</v>
      </c>
      <c r="E1285" s="23" t="s">
        <v>55</v>
      </c>
      <c r="F1285" s="48">
        <v>3250</v>
      </c>
      <c r="G1285" s="42"/>
      <c r="H1285" s="42"/>
      <c r="I1285" s="42"/>
      <c r="J1285" s="42">
        <v>0</v>
      </c>
      <c r="K1285" s="42"/>
      <c r="L1285" s="42"/>
      <c r="M1285" s="42"/>
    </row>
    <row r="1286" spans="1:13" x14ac:dyDescent="0.25">
      <c r="A1286" s="41">
        <v>42380</v>
      </c>
      <c r="B1286" s="32">
        <v>48093</v>
      </c>
      <c r="C1286" s="32" t="s">
        <v>28</v>
      </c>
      <c r="D1286" s="32">
        <v>13.3</v>
      </c>
      <c r="E1286" s="23" t="s">
        <v>55</v>
      </c>
      <c r="F1286" s="47">
        <v>3250</v>
      </c>
      <c r="G1286" s="32"/>
      <c r="H1286" s="32"/>
      <c r="I1286" s="32"/>
      <c r="J1286" s="32">
        <v>0</v>
      </c>
      <c r="K1286" s="32"/>
      <c r="L1286" s="32"/>
      <c r="M1286" s="32"/>
    </row>
    <row r="1287" spans="1:13" x14ac:dyDescent="0.25">
      <c r="A1287" s="41">
        <v>42380</v>
      </c>
      <c r="B1287" s="32">
        <v>48094</v>
      </c>
      <c r="C1287" s="32" t="s">
        <v>57</v>
      </c>
      <c r="D1287" s="32">
        <v>14.9</v>
      </c>
      <c r="E1287" s="23" t="s">
        <v>55</v>
      </c>
      <c r="F1287" s="47">
        <v>3250</v>
      </c>
      <c r="G1287" s="32"/>
      <c r="H1287" s="32"/>
      <c r="I1287" s="32"/>
      <c r="J1287" s="32">
        <v>0</v>
      </c>
      <c r="K1287" s="32"/>
      <c r="L1287" s="32"/>
      <c r="M1287" s="32"/>
    </row>
    <row r="1288" spans="1:13" x14ac:dyDescent="0.25">
      <c r="A1288" s="41">
        <v>42380</v>
      </c>
      <c r="B1288" s="23">
        <v>48095</v>
      </c>
      <c r="C1288" s="23" t="s">
        <v>30</v>
      </c>
      <c r="D1288" s="23">
        <v>15.6</v>
      </c>
      <c r="E1288" s="23" t="s">
        <v>55</v>
      </c>
      <c r="F1288" s="46">
        <v>3250</v>
      </c>
      <c r="G1288" s="23"/>
      <c r="H1288" s="23"/>
      <c r="I1288" s="23"/>
      <c r="J1288" s="23">
        <v>0</v>
      </c>
      <c r="K1288" s="23"/>
      <c r="L1288" s="23"/>
      <c r="M1288" s="23"/>
    </row>
    <row r="1289" spans="1:13" x14ac:dyDescent="0.25">
      <c r="A1289" s="41">
        <v>42380</v>
      </c>
      <c r="B1289" s="23">
        <v>48096</v>
      </c>
      <c r="C1289" s="23" t="s">
        <v>27</v>
      </c>
      <c r="D1289" s="23">
        <v>14.9</v>
      </c>
      <c r="E1289" s="23" t="s">
        <v>55</v>
      </c>
      <c r="F1289" s="46">
        <v>3250</v>
      </c>
      <c r="G1289" s="23"/>
      <c r="H1289" s="23"/>
      <c r="I1289" s="23"/>
      <c r="J1289" s="23">
        <v>0</v>
      </c>
      <c r="K1289" s="23"/>
      <c r="L1289" s="23"/>
      <c r="M1289" s="23"/>
    </row>
    <row r="1290" spans="1:13" x14ac:dyDescent="0.25">
      <c r="A1290" s="41">
        <v>42380</v>
      </c>
      <c r="B1290" s="23">
        <v>48097</v>
      </c>
      <c r="C1290" s="23" t="s">
        <v>28</v>
      </c>
      <c r="D1290" s="23">
        <v>13.3</v>
      </c>
      <c r="E1290" s="23" t="s">
        <v>55</v>
      </c>
      <c r="F1290" s="46">
        <v>3250</v>
      </c>
      <c r="G1290" s="23"/>
      <c r="H1290" s="23"/>
      <c r="I1290" s="23"/>
      <c r="J1290" s="23">
        <v>0</v>
      </c>
      <c r="K1290" s="23"/>
      <c r="L1290" s="23"/>
      <c r="M1290" s="23"/>
    </row>
    <row r="1291" spans="1:13" x14ac:dyDescent="0.25">
      <c r="A1291" s="41">
        <v>42380</v>
      </c>
      <c r="B1291" s="23">
        <v>48098</v>
      </c>
      <c r="C1291" s="23" t="s">
        <v>500</v>
      </c>
      <c r="D1291" s="23">
        <v>15</v>
      </c>
      <c r="E1291" s="23" t="s">
        <v>55</v>
      </c>
      <c r="F1291" s="46">
        <v>3250</v>
      </c>
      <c r="G1291" s="23"/>
      <c r="H1291" s="23"/>
      <c r="I1291" s="23"/>
      <c r="J1291" s="23">
        <v>0</v>
      </c>
      <c r="K1291" s="23"/>
      <c r="L1291" s="23"/>
      <c r="M1291" s="23"/>
    </row>
    <row r="1292" spans="1:13" x14ac:dyDescent="0.25">
      <c r="A1292" s="41">
        <v>42380</v>
      </c>
      <c r="B1292" s="23">
        <v>48099</v>
      </c>
      <c r="C1292" s="23" t="s">
        <v>57</v>
      </c>
      <c r="D1292" s="23">
        <v>14.9</v>
      </c>
      <c r="E1292" s="23" t="s">
        <v>55</v>
      </c>
      <c r="F1292" s="46">
        <v>3250</v>
      </c>
      <c r="G1292" s="23"/>
      <c r="H1292" s="23"/>
      <c r="I1292" s="23"/>
      <c r="J1292" s="23">
        <v>0</v>
      </c>
      <c r="K1292" s="23"/>
      <c r="L1292" s="23"/>
      <c r="M1292" s="23"/>
    </row>
    <row r="1293" spans="1:13" x14ac:dyDescent="0.25">
      <c r="A1293" s="41">
        <v>42380</v>
      </c>
      <c r="B1293" s="23">
        <v>48100</v>
      </c>
      <c r="C1293" s="23" t="s">
        <v>30</v>
      </c>
      <c r="D1293" s="23">
        <v>15.6</v>
      </c>
      <c r="E1293" s="23" t="s">
        <v>55</v>
      </c>
      <c r="F1293" s="46">
        <v>3250</v>
      </c>
      <c r="G1293" s="23"/>
      <c r="H1293" s="23"/>
      <c r="I1293" s="23"/>
      <c r="J1293" s="23">
        <v>0</v>
      </c>
      <c r="K1293" s="23"/>
      <c r="L1293" s="23"/>
      <c r="M1293" s="23"/>
    </row>
    <row r="1294" spans="1:13" x14ac:dyDescent="0.25">
      <c r="A1294" s="41">
        <v>42380</v>
      </c>
      <c r="B1294" s="23">
        <v>48101</v>
      </c>
      <c r="C1294" s="23" t="s">
        <v>27</v>
      </c>
      <c r="D1294" s="23">
        <v>14.9</v>
      </c>
      <c r="E1294" s="23" t="s">
        <v>55</v>
      </c>
      <c r="F1294" s="46">
        <v>3250</v>
      </c>
      <c r="G1294" s="23"/>
      <c r="H1294" s="23"/>
      <c r="I1294" s="23"/>
      <c r="J1294" s="23">
        <v>0</v>
      </c>
      <c r="K1294" s="23"/>
      <c r="L1294" s="23"/>
      <c r="M1294" s="23"/>
    </row>
    <row r="1295" spans="1:13" x14ac:dyDescent="0.25">
      <c r="A1295" s="41">
        <v>42380</v>
      </c>
      <c r="B1295" s="23">
        <v>48102</v>
      </c>
      <c r="C1295" s="23" t="s">
        <v>28</v>
      </c>
      <c r="D1295" s="23">
        <v>13.3</v>
      </c>
      <c r="E1295" s="23" t="s">
        <v>55</v>
      </c>
      <c r="F1295" s="46">
        <v>3250</v>
      </c>
      <c r="G1295" s="23"/>
      <c r="H1295" s="23"/>
      <c r="I1295" s="23"/>
      <c r="J1295" s="23">
        <v>0</v>
      </c>
      <c r="K1295" s="23"/>
      <c r="L1295" s="23"/>
      <c r="M1295" s="23"/>
    </row>
    <row r="1296" spans="1:13" x14ac:dyDescent="0.25">
      <c r="A1296" s="41">
        <v>42380</v>
      </c>
      <c r="B1296" s="23">
        <v>48103</v>
      </c>
      <c r="C1296" s="23" t="s">
        <v>500</v>
      </c>
      <c r="D1296" s="23">
        <v>15</v>
      </c>
      <c r="E1296" s="23" t="s">
        <v>55</v>
      </c>
      <c r="F1296" s="46">
        <v>3250</v>
      </c>
      <c r="G1296" s="23"/>
      <c r="H1296" s="23"/>
      <c r="I1296" s="23"/>
      <c r="J1296" s="23">
        <v>0</v>
      </c>
      <c r="K1296" s="23"/>
      <c r="L1296" s="23"/>
      <c r="M1296" s="23"/>
    </row>
    <row r="1297" spans="1:13" x14ac:dyDescent="0.25">
      <c r="A1297" s="41">
        <v>42380</v>
      </c>
      <c r="B1297" s="23">
        <v>48104</v>
      </c>
      <c r="C1297" s="23" t="s">
        <v>57</v>
      </c>
      <c r="D1297" s="23">
        <v>14.9</v>
      </c>
      <c r="E1297" s="23" t="s">
        <v>55</v>
      </c>
      <c r="F1297" s="46">
        <v>3250</v>
      </c>
      <c r="G1297" s="23"/>
      <c r="H1297" s="23"/>
      <c r="I1297" s="23"/>
      <c r="J1297" s="23">
        <v>0</v>
      </c>
      <c r="K1297" s="23"/>
      <c r="L1297" s="23"/>
      <c r="M1297" s="23"/>
    </row>
    <row r="1298" spans="1:13" x14ac:dyDescent="0.25">
      <c r="A1298" s="41">
        <v>42380</v>
      </c>
      <c r="B1298" s="23">
        <v>48105</v>
      </c>
      <c r="C1298" s="23" t="s">
        <v>27</v>
      </c>
      <c r="D1298" s="23">
        <v>14.9</v>
      </c>
      <c r="E1298" s="23" t="s">
        <v>55</v>
      </c>
      <c r="F1298" s="46">
        <v>3250</v>
      </c>
      <c r="G1298" s="23"/>
      <c r="H1298" s="23"/>
      <c r="I1298" s="23"/>
      <c r="J1298" s="23">
        <v>0</v>
      </c>
      <c r="K1298" s="23"/>
      <c r="L1298" s="23"/>
      <c r="M1298" s="23"/>
    </row>
    <row r="1299" spans="1:13" x14ac:dyDescent="0.25">
      <c r="A1299" s="41">
        <v>42380</v>
      </c>
      <c r="B1299" s="23">
        <v>48106</v>
      </c>
      <c r="C1299" s="23" t="s">
        <v>30</v>
      </c>
      <c r="D1299" s="23">
        <v>15.6</v>
      </c>
      <c r="E1299" s="23" t="s">
        <v>55</v>
      </c>
      <c r="F1299" s="46">
        <v>3250</v>
      </c>
      <c r="G1299" s="23"/>
      <c r="H1299" s="23"/>
      <c r="I1299" s="23"/>
      <c r="J1299" s="23">
        <v>0</v>
      </c>
      <c r="K1299" s="23"/>
      <c r="L1299" s="23"/>
      <c r="M1299" s="23"/>
    </row>
    <row r="1300" spans="1:13" x14ac:dyDescent="0.25">
      <c r="A1300" s="41">
        <v>42380</v>
      </c>
      <c r="B1300" s="23">
        <v>48107</v>
      </c>
      <c r="C1300" s="23" t="s">
        <v>28</v>
      </c>
      <c r="D1300" s="23">
        <v>13.3</v>
      </c>
      <c r="E1300" s="23" t="s">
        <v>55</v>
      </c>
      <c r="F1300" s="46">
        <v>3250</v>
      </c>
      <c r="G1300" s="23"/>
      <c r="H1300" s="23"/>
      <c r="I1300" s="23"/>
      <c r="J1300" s="23">
        <v>0</v>
      </c>
      <c r="K1300" s="23"/>
      <c r="L1300" s="23"/>
      <c r="M1300" s="23"/>
    </row>
    <row r="1301" spans="1:13" x14ac:dyDescent="0.25">
      <c r="A1301" s="41">
        <v>42380</v>
      </c>
      <c r="B1301" s="23">
        <v>48108</v>
      </c>
      <c r="C1301" s="23" t="s">
        <v>265</v>
      </c>
      <c r="D1301" s="23">
        <v>15</v>
      </c>
      <c r="E1301" s="23" t="s">
        <v>55</v>
      </c>
      <c r="F1301" s="46">
        <v>3250</v>
      </c>
      <c r="G1301" s="23"/>
      <c r="H1301" s="23"/>
      <c r="I1301" s="23"/>
      <c r="J1301" s="23">
        <v>0</v>
      </c>
      <c r="K1301" s="23"/>
      <c r="L1301" s="23"/>
      <c r="M1301" s="23"/>
    </row>
    <row r="1302" spans="1:13" x14ac:dyDescent="0.25">
      <c r="A1302" s="41">
        <v>42380</v>
      </c>
      <c r="B1302" s="23">
        <v>48109</v>
      </c>
      <c r="C1302" s="23" t="s">
        <v>500</v>
      </c>
      <c r="D1302" s="23">
        <v>15</v>
      </c>
      <c r="E1302" s="23" t="s">
        <v>55</v>
      </c>
      <c r="F1302" s="46">
        <v>3250</v>
      </c>
      <c r="G1302" s="23"/>
      <c r="H1302" s="23"/>
      <c r="I1302" s="23"/>
      <c r="J1302" s="23">
        <v>0</v>
      </c>
      <c r="K1302" s="23"/>
      <c r="L1302" s="23"/>
      <c r="M1302" s="23"/>
    </row>
    <row r="1303" spans="1:13" x14ac:dyDescent="0.25">
      <c r="A1303" s="41">
        <v>42380</v>
      </c>
      <c r="B1303" s="23">
        <v>48110</v>
      </c>
      <c r="C1303" s="23" t="s">
        <v>27</v>
      </c>
      <c r="D1303" s="23">
        <v>14.9</v>
      </c>
      <c r="E1303" s="23" t="s">
        <v>55</v>
      </c>
      <c r="F1303" s="46">
        <v>3250</v>
      </c>
      <c r="G1303" s="23"/>
      <c r="H1303" s="23"/>
      <c r="I1303" s="23"/>
      <c r="J1303" s="23">
        <v>0</v>
      </c>
      <c r="K1303" s="23"/>
      <c r="L1303" s="23"/>
      <c r="M1303" s="23"/>
    </row>
    <row r="1304" spans="1:13" x14ac:dyDescent="0.25">
      <c r="A1304" s="41">
        <v>42380</v>
      </c>
      <c r="B1304" s="23">
        <v>48111</v>
      </c>
      <c r="C1304" s="23" t="s">
        <v>30</v>
      </c>
      <c r="D1304" s="23">
        <v>15.6</v>
      </c>
      <c r="E1304" s="23" t="s">
        <v>55</v>
      </c>
      <c r="F1304" s="46">
        <v>3250</v>
      </c>
      <c r="G1304" s="23"/>
      <c r="H1304" s="23"/>
      <c r="I1304" s="23"/>
      <c r="J1304" s="23">
        <v>0</v>
      </c>
      <c r="K1304" s="23"/>
      <c r="L1304" s="23"/>
      <c r="M1304" s="23"/>
    </row>
    <row r="1305" spans="1:13" x14ac:dyDescent="0.25">
      <c r="A1305" s="41">
        <v>42380</v>
      </c>
      <c r="B1305" s="23">
        <v>48112</v>
      </c>
      <c r="C1305" s="23" t="s">
        <v>57</v>
      </c>
      <c r="D1305" s="23">
        <v>14.9</v>
      </c>
      <c r="E1305" s="23" t="s">
        <v>55</v>
      </c>
      <c r="F1305" s="46">
        <v>3250</v>
      </c>
      <c r="G1305" s="23"/>
      <c r="H1305" s="23"/>
      <c r="I1305" s="23"/>
      <c r="J1305" s="23">
        <v>0</v>
      </c>
      <c r="K1305" s="23"/>
      <c r="L1305" s="23"/>
      <c r="M1305" s="23"/>
    </row>
    <row r="1306" spans="1:13" x14ac:dyDescent="0.25">
      <c r="A1306" s="41">
        <v>42380</v>
      </c>
      <c r="B1306" s="23">
        <v>48113</v>
      </c>
      <c r="C1306" s="23" t="s">
        <v>28</v>
      </c>
      <c r="D1306" s="23">
        <v>13.3</v>
      </c>
      <c r="E1306" s="23" t="s">
        <v>55</v>
      </c>
      <c r="F1306" s="46">
        <v>3250</v>
      </c>
      <c r="G1306" s="23"/>
      <c r="H1306" s="23"/>
      <c r="I1306" s="23"/>
      <c r="J1306" s="23">
        <v>0</v>
      </c>
      <c r="K1306" s="23"/>
      <c r="L1306" s="23"/>
      <c r="M1306" s="23"/>
    </row>
    <row r="1307" spans="1:13" x14ac:dyDescent="0.25">
      <c r="A1307" s="41">
        <v>42380</v>
      </c>
      <c r="B1307" s="23">
        <v>48114</v>
      </c>
      <c r="C1307" s="23" t="s">
        <v>265</v>
      </c>
      <c r="D1307" s="23">
        <v>15</v>
      </c>
      <c r="E1307" s="23" t="s">
        <v>55</v>
      </c>
      <c r="F1307" s="46">
        <v>3250</v>
      </c>
      <c r="G1307" s="23"/>
      <c r="H1307" s="23"/>
      <c r="I1307" s="23"/>
      <c r="J1307" s="23">
        <v>0</v>
      </c>
      <c r="K1307" s="23"/>
      <c r="L1307" s="23"/>
      <c r="M1307" s="23"/>
    </row>
    <row r="1308" spans="1:13" x14ac:dyDescent="0.25">
      <c r="A1308" s="41">
        <v>42380</v>
      </c>
      <c r="B1308" s="23">
        <v>48115</v>
      </c>
      <c r="C1308" s="23" t="s">
        <v>500</v>
      </c>
      <c r="D1308" s="23">
        <v>15</v>
      </c>
      <c r="E1308" s="23" t="s">
        <v>55</v>
      </c>
      <c r="F1308" s="46">
        <v>3250</v>
      </c>
      <c r="G1308" s="23"/>
      <c r="H1308" s="23"/>
      <c r="I1308" s="23"/>
      <c r="J1308" s="23">
        <v>0</v>
      </c>
      <c r="K1308" s="23"/>
      <c r="L1308" s="23"/>
      <c r="M1308" s="23"/>
    </row>
    <row r="1309" spans="1:13" x14ac:dyDescent="0.25">
      <c r="A1309" s="41">
        <v>42380</v>
      </c>
      <c r="B1309" s="23">
        <v>48116</v>
      </c>
      <c r="C1309" s="23" t="s">
        <v>30</v>
      </c>
      <c r="D1309" s="23">
        <v>15.6</v>
      </c>
      <c r="E1309" s="23" t="s">
        <v>55</v>
      </c>
      <c r="F1309" s="46">
        <v>3250</v>
      </c>
      <c r="G1309" s="23"/>
      <c r="H1309" s="23"/>
      <c r="I1309" s="23"/>
      <c r="J1309" s="23">
        <v>0</v>
      </c>
      <c r="K1309" s="23"/>
      <c r="L1309" s="23"/>
      <c r="M1309" s="23"/>
    </row>
    <row r="1310" spans="1:13" x14ac:dyDescent="0.25">
      <c r="A1310" s="41">
        <v>42380</v>
      </c>
      <c r="B1310" s="23">
        <v>48117</v>
      </c>
      <c r="C1310" s="23" t="s">
        <v>57</v>
      </c>
      <c r="D1310" s="23">
        <v>14.9</v>
      </c>
      <c r="E1310" s="23" t="s">
        <v>55</v>
      </c>
      <c r="F1310" s="46">
        <v>3250</v>
      </c>
      <c r="G1310" s="23"/>
      <c r="H1310" s="23"/>
      <c r="I1310" s="23"/>
      <c r="J1310" s="23">
        <v>0</v>
      </c>
      <c r="K1310" s="23"/>
      <c r="L1310" s="23"/>
      <c r="M1310" s="23"/>
    </row>
    <row r="1311" spans="1:13" x14ac:dyDescent="0.25">
      <c r="A1311" s="41">
        <v>42380</v>
      </c>
      <c r="B1311" s="23">
        <v>48118</v>
      </c>
      <c r="C1311" s="23" t="s">
        <v>28</v>
      </c>
      <c r="D1311" s="23">
        <v>13.3</v>
      </c>
      <c r="E1311" s="23" t="s">
        <v>55</v>
      </c>
      <c r="F1311" s="46">
        <v>3250</v>
      </c>
      <c r="G1311" s="23"/>
      <c r="H1311" s="23"/>
      <c r="I1311" s="23"/>
      <c r="J1311" s="23">
        <v>0</v>
      </c>
      <c r="K1311" s="23"/>
      <c r="L1311" s="23"/>
      <c r="M1311" s="23"/>
    </row>
    <row r="1312" spans="1:13" x14ac:dyDescent="0.25">
      <c r="A1312" s="41">
        <v>42380</v>
      </c>
      <c r="B1312" s="23">
        <v>48119</v>
      </c>
      <c r="C1312" s="23" t="s">
        <v>57</v>
      </c>
      <c r="D1312" s="23">
        <v>14.9</v>
      </c>
      <c r="E1312" s="23" t="s">
        <v>55</v>
      </c>
      <c r="F1312" s="46">
        <v>3250</v>
      </c>
      <c r="G1312" s="23"/>
      <c r="H1312" s="23"/>
      <c r="I1312" s="23"/>
      <c r="J1312" s="23">
        <v>0</v>
      </c>
      <c r="K1312" s="23"/>
      <c r="L1312" s="23"/>
      <c r="M1312" s="23"/>
    </row>
    <row r="1313" spans="1:13" x14ac:dyDescent="0.25">
      <c r="A1313" s="41">
        <v>42380</v>
      </c>
      <c r="B1313" s="23">
        <v>48120</v>
      </c>
      <c r="C1313" s="23" t="s">
        <v>30</v>
      </c>
      <c r="D1313" s="23">
        <v>15.6</v>
      </c>
      <c r="E1313" s="23" t="s">
        <v>55</v>
      </c>
      <c r="F1313" s="46">
        <v>3250</v>
      </c>
      <c r="G1313" s="23"/>
      <c r="H1313" s="23"/>
      <c r="I1313" s="23"/>
      <c r="J1313" s="23">
        <v>0</v>
      </c>
      <c r="K1313" s="23"/>
      <c r="L1313" s="23"/>
      <c r="M1313" s="23"/>
    </row>
    <row r="1314" spans="1:13" x14ac:dyDescent="0.25">
      <c r="A1314" s="41">
        <v>42380</v>
      </c>
      <c r="B1314" s="23">
        <v>48121</v>
      </c>
      <c r="C1314" s="23" t="s">
        <v>28</v>
      </c>
      <c r="D1314" s="23">
        <v>13.3</v>
      </c>
      <c r="E1314" s="23" t="s">
        <v>55</v>
      </c>
      <c r="F1314" s="46">
        <v>3250</v>
      </c>
      <c r="G1314" s="23"/>
      <c r="H1314" s="23"/>
      <c r="I1314" s="23"/>
      <c r="J1314" s="23">
        <v>0</v>
      </c>
      <c r="K1314" s="23"/>
      <c r="L1314" s="23"/>
      <c r="M1314" s="23"/>
    </row>
    <row r="1315" spans="1:13" x14ac:dyDescent="0.25">
      <c r="A1315" s="41">
        <v>42380</v>
      </c>
      <c r="B1315" s="23">
        <v>48122</v>
      </c>
      <c r="C1315" s="23" t="s">
        <v>28</v>
      </c>
      <c r="D1315" s="23">
        <v>13.3</v>
      </c>
      <c r="E1315" s="23" t="s">
        <v>55</v>
      </c>
      <c r="F1315" s="46">
        <v>3250</v>
      </c>
      <c r="G1315" s="23"/>
      <c r="H1315" s="23"/>
      <c r="I1315" s="23"/>
      <c r="J1315" s="23">
        <v>0</v>
      </c>
      <c r="K1315" s="23"/>
      <c r="L1315" s="23"/>
      <c r="M1315" s="23"/>
    </row>
    <row r="1316" spans="1:13" x14ac:dyDescent="0.25">
      <c r="A1316" s="41">
        <v>42380</v>
      </c>
      <c r="B1316" s="23">
        <v>48123</v>
      </c>
      <c r="C1316" s="23" t="s">
        <v>30</v>
      </c>
      <c r="D1316" s="23">
        <v>15.6</v>
      </c>
      <c r="E1316" s="23" t="s">
        <v>55</v>
      </c>
      <c r="F1316" s="46">
        <v>3250</v>
      </c>
      <c r="G1316" s="23"/>
      <c r="H1316" s="23"/>
      <c r="I1316" s="23"/>
      <c r="J1316" s="23">
        <v>0</v>
      </c>
      <c r="K1316" s="23"/>
      <c r="L1316" s="23"/>
      <c r="M1316" s="23"/>
    </row>
    <row r="1317" spans="1:13" x14ac:dyDescent="0.25">
      <c r="A1317" s="41">
        <v>42380</v>
      </c>
      <c r="B1317" s="23">
        <v>48124</v>
      </c>
      <c r="C1317" s="23" t="s">
        <v>57</v>
      </c>
      <c r="D1317" s="23">
        <v>14.9</v>
      </c>
      <c r="E1317" s="23" t="s">
        <v>55</v>
      </c>
      <c r="F1317" s="46">
        <v>3250</v>
      </c>
      <c r="G1317" s="23"/>
      <c r="H1317" s="23"/>
      <c r="I1317" s="23"/>
      <c r="J1317" s="23">
        <v>0</v>
      </c>
      <c r="K1317" s="23"/>
      <c r="L1317" s="23"/>
      <c r="M1317" s="23"/>
    </row>
    <row r="1318" spans="1:13" x14ac:dyDescent="0.25">
      <c r="A1318" s="41">
        <v>42380</v>
      </c>
      <c r="B1318" s="23">
        <v>48125</v>
      </c>
      <c r="C1318" s="23" t="s">
        <v>500</v>
      </c>
      <c r="D1318" s="23">
        <v>15</v>
      </c>
      <c r="E1318" s="23" t="s">
        <v>55</v>
      </c>
      <c r="F1318" s="46">
        <v>3250</v>
      </c>
      <c r="G1318" s="23"/>
      <c r="H1318" s="23"/>
      <c r="I1318" s="23"/>
      <c r="J1318" s="23">
        <v>0</v>
      </c>
      <c r="K1318" s="23"/>
      <c r="L1318" s="23"/>
      <c r="M1318" s="23"/>
    </row>
    <row r="1319" spans="1:13" x14ac:dyDescent="0.25">
      <c r="A1319" s="41">
        <v>42380</v>
      </c>
      <c r="B1319" s="23">
        <v>48126</v>
      </c>
      <c r="C1319" s="23" t="s">
        <v>265</v>
      </c>
      <c r="D1319" s="23">
        <v>15</v>
      </c>
      <c r="E1319" s="23" t="s">
        <v>55</v>
      </c>
      <c r="F1319" s="46">
        <v>3250</v>
      </c>
      <c r="G1319" s="23"/>
      <c r="H1319" s="23"/>
      <c r="I1319" s="23"/>
      <c r="J1319" s="23">
        <v>0</v>
      </c>
      <c r="K1319" s="23"/>
      <c r="L1319" s="23"/>
      <c r="M1319" s="23"/>
    </row>
    <row r="1320" spans="1:13" x14ac:dyDescent="0.25">
      <c r="A1320" s="41">
        <v>42380</v>
      </c>
      <c r="B1320" s="23">
        <v>48127</v>
      </c>
      <c r="C1320" s="23" t="s">
        <v>500</v>
      </c>
      <c r="D1320" s="23">
        <v>15</v>
      </c>
      <c r="E1320" s="23" t="s">
        <v>55</v>
      </c>
      <c r="F1320" s="46">
        <v>3250</v>
      </c>
      <c r="G1320" s="23"/>
      <c r="H1320" s="23"/>
      <c r="I1320" s="23"/>
      <c r="J1320" s="23">
        <v>0</v>
      </c>
      <c r="K1320" s="23"/>
      <c r="L1320" s="23"/>
      <c r="M1320" s="23"/>
    </row>
    <row r="1321" spans="1:13" x14ac:dyDescent="0.25">
      <c r="A1321" s="41">
        <v>42380</v>
      </c>
      <c r="B1321" s="23">
        <v>48128</v>
      </c>
      <c r="C1321" s="23" t="s">
        <v>30</v>
      </c>
      <c r="D1321" s="23">
        <v>15.6</v>
      </c>
      <c r="E1321" s="23" t="s">
        <v>55</v>
      </c>
      <c r="F1321" s="46">
        <v>3250</v>
      </c>
      <c r="G1321" s="23"/>
      <c r="H1321" s="23"/>
      <c r="I1321" s="23"/>
      <c r="J1321" s="23">
        <v>0</v>
      </c>
      <c r="K1321" s="23"/>
      <c r="L1321" s="23"/>
      <c r="M1321" s="23"/>
    </row>
    <row r="1322" spans="1:13" x14ac:dyDescent="0.25">
      <c r="A1322" s="41">
        <v>42380</v>
      </c>
      <c r="B1322" s="23">
        <v>48129</v>
      </c>
      <c r="C1322" s="23" t="s">
        <v>57</v>
      </c>
      <c r="D1322" s="23">
        <v>14.9</v>
      </c>
      <c r="E1322" s="23" t="s">
        <v>55</v>
      </c>
      <c r="F1322" s="46">
        <v>3250</v>
      </c>
      <c r="G1322" s="23"/>
      <c r="H1322" s="23"/>
      <c r="I1322" s="23"/>
      <c r="J1322" s="23">
        <v>0</v>
      </c>
      <c r="K1322" s="23"/>
      <c r="L1322" s="23"/>
      <c r="M1322" s="23"/>
    </row>
    <row r="1323" spans="1:13" x14ac:dyDescent="0.25">
      <c r="A1323" s="41">
        <v>42380</v>
      </c>
      <c r="B1323" s="23">
        <v>48130</v>
      </c>
      <c r="C1323" s="23" t="s">
        <v>28</v>
      </c>
      <c r="D1323" s="23">
        <v>13.3</v>
      </c>
      <c r="E1323" s="23" t="s">
        <v>55</v>
      </c>
      <c r="F1323" s="46">
        <v>3250</v>
      </c>
      <c r="G1323" s="23"/>
      <c r="H1323" s="23"/>
      <c r="I1323" s="23"/>
      <c r="J1323" s="23">
        <v>0</v>
      </c>
      <c r="K1323" s="23"/>
      <c r="L1323" s="23"/>
      <c r="M1323" s="23"/>
    </row>
    <row r="1324" spans="1:13" x14ac:dyDescent="0.25">
      <c r="A1324" s="41">
        <v>42380</v>
      </c>
      <c r="B1324" s="23">
        <v>48131</v>
      </c>
      <c r="C1324" s="23" t="s">
        <v>265</v>
      </c>
      <c r="D1324" s="23">
        <v>15</v>
      </c>
      <c r="E1324" s="23" t="s">
        <v>55</v>
      </c>
      <c r="F1324" s="46">
        <v>3250</v>
      </c>
      <c r="G1324" s="23"/>
      <c r="H1324" s="23"/>
      <c r="I1324" s="23"/>
      <c r="J1324" s="23">
        <v>0</v>
      </c>
      <c r="K1324" s="23"/>
      <c r="L1324" s="23"/>
      <c r="M1324" s="23"/>
    </row>
    <row r="1325" spans="1:13" x14ac:dyDescent="0.25">
      <c r="A1325" s="41">
        <v>42380</v>
      </c>
      <c r="B1325" s="23">
        <v>48132</v>
      </c>
      <c r="C1325" s="23" t="s">
        <v>500</v>
      </c>
      <c r="D1325" s="23">
        <v>15</v>
      </c>
      <c r="E1325" s="23" t="s">
        <v>55</v>
      </c>
      <c r="F1325" s="46">
        <v>3250</v>
      </c>
      <c r="G1325" s="23"/>
      <c r="H1325" s="23"/>
      <c r="I1325" s="23"/>
      <c r="J1325" s="23">
        <v>0</v>
      </c>
      <c r="K1325" s="23"/>
      <c r="L1325" s="23"/>
      <c r="M1325" s="23"/>
    </row>
    <row r="1326" spans="1:13" x14ac:dyDescent="0.25">
      <c r="A1326" s="41">
        <v>42380</v>
      </c>
      <c r="B1326" s="23">
        <v>48133</v>
      </c>
      <c r="C1326" s="23" t="s">
        <v>30</v>
      </c>
      <c r="D1326" s="23">
        <v>15.6</v>
      </c>
      <c r="E1326" s="23" t="s">
        <v>55</v>
      </c>
      <c r="F1326" s="46">
        <v>3250</v>
      </c>
      <c r="G1326" s="23"/>
      <c r="H1326" s="23"/>
      <c r="I1326" s="23"/>
      <c r="J1326" s="23">
        <v>0</v>
      </c>
      <c r="K1326" s="23"/>
      <c r="L1326" s="23"/>
      <c r="M1326" s="23"/>
    </row>
    <row r="1327" spans="1:13" x14ac:dyDescent="0.25">
      <c r="A1327" s="41">
        <v>42380</v>
      </c>
      <c r="B1327" s="23">
        <v>48134</v>
      </c>
      <c r="C1327" s="23" t="s">
        <v>57</v>
      </c>
      <c r="D1327" s="23">
        <v>14.9</v>
      </c>
      <c r="E1327" s="23" t="s">
        <v>55</v>
      </c>
      <c r="F1327" s="46">
        <v>3250</v>
      </c>
      <c r="G1327" s="23"/>
      <c r="H1327" s="23"/>
      <c r="I1327" s="23"/>
      <c r="J1327" s="23">
        <v>0</v>
      </c>
      <c r="K1327" s="23"/>
      <c r="L1327" s="23"/>
      <c r="M1327" s="23"/>
    </row>
    <row r="1328" spans="1:13" x14ac:dyDescent="0.25">
      <c r="A1328" s="41">
        <v>42380</v>
      </c>
      <c r="B1328" s="23">
        <v>48135</v>
      </c>
      <c r="C1328" s="23" t="s">
        <v>28</v>
      </c>
      <c r="D1328" s="23">
        <v>13.3</v>
      </c>
      <c r="E1328" s="23" t="s">
        <v>55</v>
      </c>
      <c r="F1328" s="46">
        <v>3250</v>
      </c>
      <c r="G1328" s="23"/>
      <c r="H1328" s="23"/>
      <c r="I1328" s="23"/>
      <c r="J1328" s="23">
        <v>0</v>
      </c>
      <c r="K1328" s="23"/>
      <c r="L1328" s="23"/>
      <c r="M1328" s="23"/>
    </row>
    <row r="1329" spans="1:13" x14ac:dyDescent="0.25">
      <c r="A1329" s="41">
        <v>42380</v>
      </c>
      <c r="B1329" s="23">
        <v>48136</v>
      </c>
      <c r="C1329" s="23" t="s">
        <v>265</v>
      </c>
      <c r="D1329" s="23">
        <v>15</v>
      </c>
      <c r="E1329" s="23" t="s">
        <v>55</v>
      </c>
      <c r="F1329" s="46">
        <v>3250</v>
      </c>
      <c r="G1329" s="23"/>
      <c r="H1329" s="23"/>
      <c r="I1329" s="23"/>
      <c r="J1329" s="23">
        <v>0</v>
      </c>
      <c r="K1329" s="23"/>
      <c r="L1329" s="23"/>
      <c r="M1329" s="23"/>
    </row>
    <row r="1330" spans="1:13" x14ac:dyDescent="0.25">
      <c r="A1330" s="41">
        <v>42380</v>
      </c>
      <c r="B1330" s="23">
        <v>48137</v>
      </c>
      <c r="C1330" s="23" t="s">
        <v>500</v>
      </c>
      <c r="D1330" s="23">
        <v>15</v>
      </c>
      <c r="E1330" s="23" t="s">
        <v>55</v>
      </c>
      <c r="F1330" s="46">
        <v>3250</v>
      </c>
      <c r="G1330" s="23"/>
      <c r="H1330" s="23"/>
      <c r="I1330" s="23"/>
      <c r="J1330" s="23">
        <v>0</v>
      </c>
      <c r="K1330" s="23"/>
      <c r="L1330" s="23"/>
      <c r="M1330" s="23"/>
    </row>
    <row r="1331" spans="1:13" x14ac:dyDescent="0.25">
      <c r="A1331" s="41">
        <v>42380</v>
      </c>
      <c r="B1331" s="23">
        <v>48138</v>
      </c>
      <c r="C1331" s="23" t="s">
        <v>30</v>
      </c>
      <c r="D1331" s="23">
        <v>15.6</v>
      </c>
      <c r="E1331" s="23" t="s">
        <v>55</v>
      </c>
      <c r="F1331" s="46">
        <v>3250</v>
      </c>
      <c r="G1331" s="23"/>
      <c r="H1331" s="23"/>
      <c r="I1331" s="23"/>
      <c r="J1331" s="23">
        <v>0</v>
      </c>
      <c r="K1331" s="23"/>
      <c r="L1331" s="23"/>
      <c r="M1331" s="23"/>
    </row>
    <row r="1332" spans="1:13" x14ac:dyDescent="0.25">
      <c r="A1332" s="41">
        <v>42380</v>
      </c>
      <c r="B1332" s="23">
        <v>48139</v>
      </c>
      <c r="C1332" s="23" t="s">
        <v>28</v>
      </c>
      <c r="D1332" s="23">
        <v>13.3</v>
      </c>
      <c r="E1332" s="23" t="s">
        <v>55</v>
      </c>
      <c r="F1332" s="46">
        <v>3250</v>
      </c>
      <c r="G1332" s="23"/>
      <c r="H1332" s="23"/>
      <c r="I1332" s="23"/>
      <c r="J1332" s="23">
        <v>0</v>
      </c>
      <c r="K1332" s="23"/>
      <c r="L1332" s="23"/>
      <c r="M1332" s="23"/>
    </row>
    <row r="1333" spans="1:13" x14ac:dyDescent="0.25">
      <c r="A1333" s="41">
        <v>42380</v>
      </c>
      <c r="B1333" s="23">
        <v>48140</v>
      </c>
      <c r="C1333" s="23" t="s">
        <v>57</v>
      </c>
      <c r="D1333" s="23">
        <v>14.9</v>
      </c>
      <c r="E1333" s="23" t="s">
        <v>55</v>
      </c>
      <c r="F1333" s="46">
        <v>3250</v>
      </c>
      <c r="G1333" s="23"/>
      <c r="H1333" s="23"/>
      <c r="I1333" s="23"/>
      <c r="J1333" s="23">
        <v>0</v>
      </c>
      <c r="K1333" s="23"/>
      <c r="L1333" s="23"/>
      <c r="M1333" s="23"/>
    </row>
    <row r="1334" spans="1:13" x14ac:dyDescent="0.25">
      <c r="A1334" s="41">
        <v>42380</v>
      </c>
      <c r="B1334" s="23">
        <v>48141</v>
      </c>
      <c r="C1334" s="23" t="s">
        <v>265</v>
      </c>
      <c r="D1334" s="23">
        <v>15</v>
      </c>
      <c r="E1334" s="23" t="s">
        <v>55</v>
      </c>
      <c r="F1334" s="46">
        <v>3250</v>
      </c>
      <c r="G1334" s="23"/>
      <c r="H1334" s="23"/>
      <c r="I1334" s="23"/>
      <c r="J1334" s="23">
        <v>0</v>
      </c>
      <c r="K1334" s="23"/>
      <c r="L1334" s="23"/>
      <c r="M1334" s="23"/>
    </row>
    <row r="1335" spans="1:13" x14ac:dyDescent="0.25">
      <c r="A1335" s="41">
        <v>42380</v>
      </c>
      <c r="B1335" s="23">
        <v>48142</v>
      </c>
      <c r="C1335" s="23" t="s">
        <v>500</v>
      </c>
      <c r="D1335" s="23">
        <v>15</v>
      </c>
      <c r="E1335" s="23" t="s">
        <v>55</v>
      </c>
      <c r="F1335" s="46">
        <v>3250</v>
      </c>
      <c r="G1335" s="23"/>
      <c r="H1335" s="23"/>
      <c r="I1335" s="23"/>
      <c r="J1335" s="23">
        <v>0</v>
      </c>
      <c r="K1335" s="23"/>
      <c r="L1335" s="23"/>
      <c r="M1335" s="23"/>
    </row>
    <row r="1336" spans="1:13" x14ac:dyDescent="0.25">
      <c r="A1336" s="41">
        <v>42380</v>
      </c>
      <c r="B1336" s="23">
        <v>48143</v>
      </c>
      <c r="C1336" s="23" t="s">
        <v>30</v>
      </c>
      <c r="D1336" s="23">
        <v>15.6</v>
      </c>
      <c r="E1336" s="23" t="s">
        <v>55</v>
      </c>
      <c r="F1336" s="46">
        <v>3250</v>
      </c>
      <c r="G1336" s="23"/>
      <c r="H1336" s="23"/>
      <c r="I1336" s="23"/>
      <c r="J1336" s="23">
        <v>0</v>
      </c>
      <c r="K1336" s="23"/>
      <c r="L1336" s="23"/>
      <c r="M1336" s="23"/>
    </row>
    <row r="1337" spans="1:13" x14ac:dyDescent="0.25">
      <c r="A1337" s="41">
        <v>42380</v>
      </c>
      <c r="B1337" s="23">
        <v>48144</v>
      </c>
      <c r="C1337" s="23" t="s">
        <v>57</v>
      </c>
      <c r="D1337" s="23">
        <v>14.9</v>
      </c>
      <c r="E1337" s="23" t="s">
        <v>55</v>
      </c>
      <c r="F1337" s="46">
        <v>3250</v>
      </c>
      <c r="G1337" s="23"/>
      <c r="H1337" s="23"/>
      <c r="I1337" s="23"/>
      <c r="J1337" s="23">
        <v>0</v>
      </c>
      <c r="K1337" s="23"/>
      <c r="L1337" s="23"/>
      <c r="M1337" s="23"/>
    </row>
    <row r="1338" spans="1:13" x14ac:dyDescent="0.25">
      <c r="A1338" s="41">
        <v>42380</v>
      </c>
      <c r="B1338" s="23">
        <v>48145</v>
      </c>
      <c r="C1338" s="23" t="s">
        <v>265</v>
      </c>
      <c r="D1338" s="23">
        <v>15</v>
      </c>
      <c r="E1338" s="23" t="s">
        <v>55</v>
      </c>
      <c r="F1338" s="46">
        <v>3250</v>
      </c>
      <c r="G1338" s="23"/>
      <c r="H1338" s="23"/>
      <c r="I1338" s="23"/>
      <c r="J1338" s="23">
        <v>0</v>
      </c>
      <c r="K1338" s="23"/>
      <c r="L1338" s="23"/>
      <c r="M1338" s="23"/>
    </row>
    <row r="1339" spans="1:13" x14ac:dyDescent="0.25">
      <c r="A1339" s="41">
        <v>42380</v>
      </c>
      <c r="B1339" s="23">
        <v>48146</v>
      </c>
      <c r="C1339" s="23" t="s">
        <v>500</v>
      </c>
      <c r="D1339" s="23">
        <v>15</v>
      </c>
      <c r="E1339" s="23" t="s">
        <v>55</v>
      </c>
      <c r="F1339" s="46">
        <v>3250</v>
      </c>
      <c r="G1339" s="23"/>
      <c r="H1339" s="23"/>
      <c r="I1339" s="23"/>
      <c r="J1339" s="23">
        <v>0</v>
      </c>
      <c r="K1339" s="23"/>
      <c r="L1339" s="23"/>
      <c r="M1339" s="23"/>
    </row>
    <row r="1340" spans="1:13" x14ac:dyDescent="0.25">
      <c r="A1340" s="41">
        <v>42380</v>
      </c>
      <c r="B1340" s="23">
        <v>48147</v>
      </c>
      <c r="C1340" s="23" t="s">
        <v>265</v>
      </c>
      <c r="D1340" s="23">
        <v>15</v>
      </c>
      <c r="E1340" s="23" t="s">
        <v>55</v>
      </c>
      <c r="F1340" s="46">
        <v>3250</v>
      </c>
      <c r="G1340" s="23"/>
      <c r="H1340" s="23"/>
      <c r="I1340" s="23"/>
      <c r="J1340" s="23">
        <v>0</v>
      </c>
      <c r="K1340" s="23"/>
      <c r="L1340" s="23"/>
      <c r="M1340" s="23"/>
    </row>
    <row r="1341" spans="1:13" x14ac:dyDescent="0.25">
      <c r="A1341" s="41">
        <v>42380</v>
      </c>
      <c r="B1341" s="23">
        <v>48148</v>
      </c>
      <c r="C1341" s="23" t="s">
        <v>500</v>
      </c>
      <c r="D1341" s="23">
        <v>15</v>
      </c>
      <c r="E1341" s="23" t="s">
        <v>55</v>
      </c>
      <c r="F1341" s="46">
        <v>3250</v>
      </c>
      <c r="G1341" s="23"/>
      <c r="H1341" s="23"/>
      <c r="I1341" s="23"/>
      <c r="J1341" s="23">
        <v>0</v>
      </c>
      <c r="K1341" s="23"/>
      <c r="L1341" s="23"/>
      <c r="M1341" s="23"/>
    </row>
    <row r="1342" spans="1:13" x14ac:dyDescent="0.25">
      <c r="A1342" s="41">
        <v>42380</v>
      </c>
      <c r="B1342" s="23">
        <v>48149</v>
      </c>
      <c r="C1342" s="23" t="s">
        <v>57</v>
      </c>
      <c r="D1342" s="23">
        <v>14.9</v>
      </c>
      <c r="E1342" s="23" t="s">
        <v>55</v>
      </c>
      <c r="F1342" s="46">
        <v>3250</v>
      </c>
      <c r="G1342" s="23"/>
      <c r="H1342" s="23"/>
      <c r="I1342" s="23"/>
      <c r="J1342" s="23">
        <v>0</v>
      </c>
      <c r="K1342" s="23"/>
      <c r="L1342" s="23"/>
      <c r="M1342" s="23"/>
    </row>
    <row r="1343" spans="1:13" x14ac:dyDescent="0.25">
      <c r="A1343" s="41">
        <v>42380</v>
      </c>
      <c r="B1343" s="23">
        <v>48150</v>
      </c>
      <c r="C1343" s="23" t="s">
        <v>30</v>
      </c>
      <c r="D1343" s="23">
        <v>15.6</v>
      </c>
      <c r="E1343" s="23" t="s">
        <v>55</v>
      </c>
      <c r="F1343" s="46">
        <v>3250</v>
      </c>
      <c r="G1343" s="23"/>
      <c r="H1343" s="23"/>
      <c r="I1343" s="23"/>
      <c r="J1343" s="23">
        <v>0</v>
      </c>
      <c r="K1343" s="23"/>
      <c r="L1343" s="23"/>
      <c r="M1343" s="23"/>
    </row>
    <row r="1344" spans="1:13" x14ac:dyDescent="0.25">
      <c r="A1344" s="41">
        <v>42380</v>
      </c>
      <c r="B1344" s="23">
        <v>48151</v>
      </c>
      <c r="C1344" s="23" t="s">
        <v>500</v>
      </c>
      <c r="D1344" s="23">
        <v>15</v>
      </c>
      <c r="E1344" s="23" t="s">
        <v>55</v>
      </c>
      <c r="F1344" s="46">
        <v>3250</v>
      </c>
      <c r="G1344" s="23"/>
      <c r="H1344" s="23"/>
      <c r="I1344" s="23"/>
      <c r="J1344" s="23">
        <v>0</v>
      </c>
      <c r="K1344" s="23"/>
      <c r="L1344" s="23"/>
      <c r="M1344" s="23"/>
    </row>
    <row r="1345" spans="1:13" x14ac:dyDescent="0.25">
      <c r="A1345" s="41">
        <v>42380</v>
      </c>
      <c r="B1345" s="23">
        <v>48152</v>
      </c>
      <c r="C1345" s="23" t="s">
        <v>265</v>
      </c>
      <c r="D1345" s="23">
        <v>15</v>
      </c>
      <c r="E1345" s="23" t="s">
        <v>55</v>
      </c>
      <c r="F1345" s="46">
        <v>3250</v>
      </c>
      <c r="G1345" s="23"/>
      <c r="H1345" s="23"/>
      <c r="I1345" s="23"/>
      <c r="J1345" s="23">
        <v>0</v>
      </c>
      <c r="K1345" s="23"/>
      <c r="L1345" s="23"/>
      <c r="M1345" s="23"/>
    </row>
    <row r="1346" spans="1:13" x14ac:dyDescent="0.25">
      <c r="A1346" s="41">
        <v>42380</v>
      </c>
      <c r="B1346" s="23">
        <v>48153</v>
      </c>
      <c r="C1346" s="23" t="s">
        <v>57</v>
      </c>
      <c r="D1346" s="23">
        <v>14.9</v>
      </c>
      <c r="E1346" s="23" t="s">
        <v>55</v>
      </c>
      <c r="F1346" s="46">
        <v>3250</v>
      </c>
      <c r="G1346" s="23"/>
      <c r="H1346" s="23"/>
      <c r="I1346" s="23"/>
      <c r="J1346" s="23">
        <v>0</v>
      </c>
      <c r="K1346" s="23"/>
      <c r="L1346" s="23"/>
      <c r="M1346" s="23"/>
    </row>
    <row r="1347" spans="1:13" x14ac:dyDescent="0.25">
      <c r="A1347" s="41">
        <v>42380</v>
      </c>
      <c r="B1347" s="23">
        <v>48154</v>
      </c>
      <c r="C1347" s="23" t="s">
        <v>30</v>
      </c>
      <c r="D1347" s="23">
        <v>15.6</v>
      </c>
      <c r="E1347" s="23" t="s">
        <v>55</v>
      </c>
      <c r="F1347" s="46">
        <v>3250</v>
      </c>
      <c r="G1347" s="23"/>
      <c r="H1347" s="23"/>
      <c r="I1347" s="23"/>
      <c r="J1347" s="23">
        <v>0</v>
      </c>
      <c r="K1347" s="23"/>
      <c r="L1347" s="23"/>
      <c r="M1347" s="23"/>
    </row>
    <row r="1348" spans="1:13" x14ac:dyDescent="0.25">
      <c r="A1348" s="41">
        <v>42380</v>
      </c>
      <c r="B1348" s="23">
        <v>48155</v>
      </c>
      <c r="C1348" s="23" t="s">
        <v>500</v>
      </c>
      <c r="D1348" s="23">
        <v>15</v>
      </c>
      <c r="E1348" s="23" t="s">
        <v>55</v>
      </c>
      <c r="F1348" s="46">
        <v>3250</v>
      </c>
      <c r="G1348" s="23"/>
      <c r="H1348" s="23"/>
      <c r="I1348" s="23"/>
      <c r="J1348" s="23">
        <v>0</v>
      </c>
      <c r="K1348" s="23"/>
      <c r="L1348" s="23"/>
      <c r="M1348" s="23"/>
    </row>
    <row r="1349" spans="1:13" x14ac:dyDescent="0.25">
      <c r="A1349" s="41">
        <v>42380</v>
      </c>
      <c r="B1349" s="23">
        <v>48156</v>
      </c>
      <c r="C1349" s="23" t="s">
        <v>265</v>
      </c>
      <c r="D1349" s="23">
        <v>15</v>
      </c>
      <c r="E1349" s="23" t="s">
        <v>55</v>
      </c>
      <c r="F1349" s="46">
        <v>3250</v>
      </c>
      <c r="G1349" s="23"/>
      <c r="H1349" s="23"/>
      <c r="I1349" s="23"/>
      <c r="J1349" s="23">
        <v>0</v>
      </c>
      <c r="K1349" s="23"/>
      <c r="L1349" s="23"/>
      <c r="M1349" s="23"/>
    </row>
    <row r="1350" spans="1:13" x14ac:dyDescent="0.25">
      <c r="A1350" s="41">
        <v>42380</v>
      </c>
      <c r="B1350" s="23">
        <v>48157</v>
      </c>
      <c r="C1350" s="23" t="s">
        <v>57</v>
      </c>
      <c r="D1350" s="23">
        <v>14.9</v>
      </c>
      <c r="E1350" s="23" t="s">
        <v>55</v>
      </c>
      <c r="F1350" s="46">
        <v>3250</v>
      </c>
      <c r="G1350" s="23"/>
      <c r="H1350" s="23"/>
      <c r="I1350" s="23"/>
      <c r="J1350" s="23">
        <v>0</v>
      </c>
      <c r="K1350" s="23"/>
      <c r="L1350" s="23"/>
      <c r="M1350" s="23"/>
    </row>
    <row r="1351" spans="1:13" x14ac:dyDescent="0.25">
      <c r="A1351" s="41">
        <v>42380</v>
      </c>
      <c r="B1351" s="23">
        <v>48158</v>
      </c>
      <c r="C1351" s="23" t="s">
        <v>500</v>
      </c>
      <c r="D1351" s="23">
        <v>15</v>
      </c>
      <c r="E1351" s="23" t="s">
        <v>55</v>
      </c>
      <c r="F1351" s="46">
        <v>3250</v>
      </c>
      <c r="G1351" s="23"/>
      <c r="H1351" s="23"/>
      <c r="I1351" s="23"/>
      <c r="J1351" s="23">
        <v>0</v>
      </c>
      <c r="K1351" s="23"/>
      <c r="L1351" s="23"/>
      <c r="M1351" s="23"/>
    </row>
    <row r="1352" spans="1:13" x14ac:dyDescent="0.25">
      <c r="A1352" s="41">
        <v>42380</v>
      </c>
      <c r="B1352" s="23">
        <v>48159</v>
      </c>
      <c r="C1352" s="23" t="s">
        <v>30</v>
      </c>
      <c r="D1352" s="23">
        <v>15.6</v>
      </c>
      <c r="E1352" s="23" t="s">
        <v>55</v>
      </c>
      <c r="F1352" s="46">
        <v>3250</v>
      </c>
      <c r="G1352" s="23"/>
      <c r="H1352" s="23"/>
      <c r="I1352" s="23"/>
      <c r="J1352" s="23">
        <v>0</v>
      </c>
      <c r="K1352" s="23"/>
      <c r="L1352" s="23"/>
      <c r="M1352" s="23"/>
    </row>
    <row r="1353" spans="1:13" x14ac:dyDescent="0.25">
      <c r="A1353" s="41">
        <v>42380</v>
      </c>
      <c r="B1353" s="23">
        <v>48160</v>
      </c>
      <c r="C1353" s="23" t="s">
        <v>265</v>
      </c>
      <c r="D1353" s="23">
        <v>15</v>
      </c>
      <c r="E1353" s="23" t="s">
        <v>55</v>
      </c>
      <c r="F1353" s="46">
        <v>3250</v>
      </c>
      <c r="G1353" s="23"/>
      <c r="H1353" s="23"/>
      <c r="I1353" s="23"/>
      <c r="J1353" s="23">
        <v>0</v>
      </c>
      <c r="K1353" s="23"/>
      <c r="L1353" s="23"/>
      <c r="M1353" s="23"/>
    </row>
    <row r="1354" spans="1:13" x14ac:dyDescent="0.25">
      <c r="A1354" s="41">
        <v>42380</v>
      </c>
      <c r="B1354" s="23">
        <v>48161</v>
      </c>
      <c r="C1354" s="23" t="s">
        <v>57</v>
      </c>
      <c r="D1354" s="23">
        <v>14.9</v>
      </c>
      <c r="E1354" s="23" t="s">
        <v>55</v>
      </c>
      <c r="F1354" s="46">
        <v>3250</v>
      </c>
      <c r="G1354" s="23"/>
      <c r="H1354" s="23"/>
      <c r="I1354" s="23"/>
      <c r="J1354" s="23">
        <v>0</v>
      </c>
      <c r="K1354" s="23"/>
      <c r="L1354" s="23"/>
      <c r="M1354" s="23"/>
    </row>
    <row r="1355" spans="1:13" x14ac:dyDescent="0.25">
      <c r="A1355" s="41">
        <v>42380</v>
      </c>
      <c r="B1355" s="23">
        <v>48162</v>
      </c>
      <c r="C1355" s="23" t="s">
        <v>500</v>
      </c>
      <c r="D1355" s="23">
        <v>15</v>
      </c>
      <c r="E1355" s="23" t="s">
        <v>55</v>
      </c>
      <c r="F1355" s="46">
        <v>3250</v>
      </c>
      <c r="G1355" s="23"/>
      <c r="H1355" s="23"/>
      <c r="I1355" s="23"/>
      <c r="J1355" s="23">
        <v>0</v>
      </c>
      <c r="K1355" s="23"/>
      <c r="L1355" s="23"/>
      <c r="M1355" s="23"/>
    </row>
    <row r="1356" spans="1:13" x14ac:dyDescent="0.25">
      <c r="A1356" s="41">
        <v>42380</v>
      </c>
      <c r="B1356" s="23">
        <v>48163</v>
      </c>
      <c r="C1356" s="23" t="s">
        <v>265</v>
      </c>
      <c r="D1356" s="23">
        <v>15</v>
      </c>
      <c r="E1356" s="23" t="s">
        <v>55</v>
      </c>
      <c r="F1356" s="46">
        <v>3250</v>
      </c>
      <c r="G1356" s="23"/>
      <c r="H1356" s="23"/>
      <c r="I1356" s="23"/>
      <c r="J1356" s="23">
        <v>0</v>
      </c>
      <c r="K1356" s="23"/>
      <c r="L1356" s="23"/>
      <c r="M1356" s="23"/>
    </row>
    <row r="1357" spans="1:13" x14ac:dyDescent="0.25">
      <c r="A1357" s="41">
        <v>42380</v>
      </c>
      <c r="B1357" s="23">
        <v>48164</v>
      </c>
      <c r="C1357" s="23" t="s">
        <v>57</v>
      </c>
      <c r="D1357" s="23">
        <v>14.9</v>
      </c>
      <c r="E1357" s="23" t="s">
        <v>55</v>
      </c>
      <c r="F1357" s="46">
        <v>3250</v>
      </c>
      <c r="G1357" s="23"/>
      <c r="H1357" s="23"/>
      <c r="I1357" s="23"/>
      <c r="J1357" s="23">
        <v>0</v>
      </c>
      <c r="K1357" s="23"/>
      <c r="L1357" s="23"/>
      <c r="M1357" s="23"/>
    </row>
    <row r="1358" spans="1:13" x14ac:dyDescent="0.25">
      <c r="A1358" s="41">
        <v>42380</v>
      </c>
      <c r="B1358" s="23">
        <v>48165</v>
      </c>
      <c r="C1358" s="23" t="s">
        <v>500</v>
      </c>
      <c r="D1358" s="23">
        <v>15</v>
      </c>
      <c r="E1358" s="23" t="s">
        <v>55</v>
      </c>
      <c r="F1358" s="46">
        <v>3250</v>
      </c>
      <c r="G1358" s="23"/>
      <c r="H1358" s="23"/>
      <c r="I1358" s="23"/>
      <c r="J1358" s="23">
        <v>0</v>
      </c>
      <c r="K1358" s="23"/>
      <c r="L1358" s="23"/>
      <c r="M1358" s="23"/>
    </row>
    <row r="1359" spans="1:13" x14ac:dyDescent="0.25">
      <c r="A1359" s="41">
        <v>42380</v>
      </c>
      <c r="B1359" s="23">
        <v>48166</v>
      </c>
      <c r="C1359" s="23" t="s">
        <v>265</v>
      </c>
      <c r="D1359" s="23">
        <v>15</v>
      </c>
      <c r="E1359" s="23" t="s">
        <v>55</v>
      </c>
      <c r="F1359" s="46">
        <v>3250</v>
      </c>
      <c r="G1359" s="23"/>
      <c r="H1359" s="23"/>
      <c r="I1359" s="23"/>
      <c r="J1359" s="23">
        <v>0</v>
      </c>
      <c r="K1359" s="23"/>
      <c r="L1359" s="23"/>
      <c r="M1359" s="23"/>
    </row>
    <row r="1360" spans="1:13" x14ac:dyDescent="0.25">
      <c r="A1360" s="41">
        <v>42380</v>
      </c>
      <c r="B1360" s="23">
        <v>48167</v>
      </c>
      <c r="C1360" s="23" t="s">
        <v>57</v>
      </c>
      <c r="D1360" s="23">
        <v>14.9</v>
      </c>
      <c r="E1360" s="23" t="s">
        <v>55</v>
      </c>
      <c r="F1360" s="46">
        <v>3250</v>
      </c>
      <c r="G1360" s="23"/>
      <c r="H1360" s="23"/>
      <c r="I1360" s="23"/>
      <c r="J1360" s="23">
        <v>0</v>
      </c>
      <c r="K1360" s="23"/>
      <c r="L1360" s="23"/>
      <c r="M1360" s="23"/>
    </row>
    <row r="1361" spans="1:13" x14ac:dyDescent="0.25">
      <c r="A1361" s="41">
        <v>42380</v>
      </c>
      <c r="B1361" s="23">
        <v>48168</v>
      </c>
      <c r="C1361" s="23" t="s">
        <v>500</v>
      </c>
      <c r="D1361" s="23">
        <v>15</v>
      </c>
      <c r="E1361" s="23" t="s">
        <v>55</v>
      </c>
      <c r="F1361" s="46">
        <v>3250</v>
      </c>
      <c r="G1361" s="23"/>
      <c r="H1361" s="23"/>
      <c r="I1361" s="23"/>
      <c r="J1361" s="23">
        <v>0</v>
      </c>
      <c r="K1361" s="23"/>
      <c r="L1361" s="23"/>
      <c r="M1361" s="23"/>
    </row>
    <row r="1362" spans="1:13" x14ac:dyDescent="0.25">
      <c r="A1362" s="41">
        <v>42380</v>
      </c>
      <c r="B1362" s="23">
        <v>48169</v>
      </c>
      <c r="C1362" s="23" t="s">
        <v>57</v>
      </c>
      <c r="D1362" s="23">
        <v>14.9</v>
      </c>
      <c r="E1362" s="23" t="s">
        <v>55</v>
      </c>
      <c r="F1362" s="46">
        <v>3250</v>
      </c>
      <c r="G1362" s="23"/>
      <c r="H1362" s="23"/>
      <c r="I1362" s="23"/>
      <c r="J1362" s="23">
        <v>0</v>
      </c>
      <c r="K1362" s="23"/>
      <c r="L1362" s="23"/>
      <c r="M1362" s="23"/>
    </row>
    <row r="1363" spans="1:13" x14ac:dyDescent="0.25">
      <c r="A1363" s="41">
        <v>42380</v>
      </c>
      <c r="B1363" s="23">
        <v>48170</v>
      </c>
      <c r="C1363" s="23" t="s">
        <v>500</v>
      </c>
      <c r="D1363" s="23">
        <v>15</v>
      </c>
      <c r="E1363" s="23" t="s">
        <v>55</v>
      </c>
      <c r="F1363" s="46">
        <v>3250</v>
      </c>
      <c r="G1363" s="23"/>
      <c r="H1363" s="23"/>
      <c r="I1363" s="23"/>
      <c r="J1363" s="23">
        <v>0</v>
      </c>
      <c r="K1363" s="23"/>
      <c r="L1363" s="23"/>
      <c r="M1363" s="23"/>
    </row>
    <row r="1364" spans="1:13" x14ac:dyDescent="0.25">
      <c r="A1364" s="41">
        <v>42380</v>
      </c>
      <c r="B1364" s="23">
        <v>48171</v>
      </c>
      <c r="C1364" s="23" t="s">
        <v>27</v>
      </c>
      <c r="D1364" s="23">
        <v>14.9</v>
      </c>
      <c r="E1364" s="23" t="s">
        <v>55</v>
      </c>
      <c r="F1364" s="46">
        <v>3250</v>
      </c>
      <c r="G1364" s="23"/>
      <c r="H1364" s="23"/>
      <c r="I1364" s="23"/>
      <c r="J1364" s="23">
        <v>0</v>
      </c>
      <c r="K1364" s="23"/>
      <c r="L1364" s="23"/>
      <c r="M1364" s="23"/>
    </row>
    <row r="1365" spans="1:13" x14ac:dyDescent="0.25">
      <c r="A1365" s="41">
        <v>42380</v>
      </c>
      <c r="B1365" s="23">
        <v>48172</v>
      </c>
      <c r="C1365" s="23" t="s">
        <v>57</v>
      </c>
      <c r="D1365" s="23">
        <v>14.9</v>
      </c>
      <c r="E1365" s="23" t="s">
        <v>55</v>
      </c>
      <c r="F1365" s="46">
        <v>3250</v>
      </c>
      <c r="G1365" s="23"/>
      <c r="H1365" s="23"/>
      <c r="I1365" s="23"/>
      <c r="J1365" s="23">
        <v>0</v>
      </c>
      <c r="K1365" s="23"/>
      <c r="L1365" s="23"/>
      <c r="M1365" s="23"/>
    </row>
    <row r="1366" spans="1:13" x14ac:dyDescent="0.25">
      <c r="A1366" s="41">
        <v>42380</v>
      </c>
      <c r="B1366" s="23">
        <v>48173</v>
      </c>
      <c r="C1366" s="23" t="s">
        <v>265</v>
      </c>
      <c r="D1366" s="23">
        <v>15</v>
      </c>
      <c r="E1366" s="23" t="s">
        <v>55</v>
      </c>
      <c r="F1366" s="46">
        <v>3250</v>
      </c>
      <c r="G1366" s="23"/>
      <c r="H1366" s="23"/>
      <c r="I1366" s="23"/>
      <c r="J1366" s="23">
        <v>0</v>
      </c>
      <c r="K1366" s="23"/>
      <c r="L1366" s="23"/>
      <c r="M1366" s="23"/>
    </row>
    <row r="1367" spans="1:13" x14ac:dyDescent="0.25">
      <c r="A1367" s="41">
        <v>42380</v>
      </c>
      <c r="B1367" s="23">
        <v>48174</v>
      </c>
      <c r="C1367" s="23" t="s">
        <v>500</v>
      </c>
      <c r="D1367" s="23">
        <v>15</v>
      </c>
      <c r="E1367" s="23" t="s">
        <v>55</v>
      </c>
      <c r="F1367" s="46">
        <v>3250</v>
      </c>
      <c r="G1367" s="23"/>
      <c r="H1367" s="23"/>
      <c r="I1367" s="23"/>
      <c r="J1367" s="23">
        <v>0</v>
      </c>
      <c r="K1367" s="23"/>
      <c r="L1367" s="23"/>
      <c r="M1367" s="23"/>
    </row>
    <row r="1368" spans="1:13" x14ac:dyDescent="0.25">
      <c r="A1368" s="41">
        <v>42380</v>
      </c>
      <c r="B1368" s="23">
        <v>48175</v>
      </c>
      <c r="C1368" s="23" t="s">
        <v>57</v>
      </c>
      <c r="D1368" s="23">
        <v>14.9</v>
      </c>
      <c r="E1368" s="23" t="s">
        <v>55</v>
      </c>
      <c r="F1368" s="46">
        <v>3250</v>
      </c>
      <c r="G1368" s="23"/>
      <c r="H1368" s="23"/>
      <c r="I1368" s="23"/>
      <c r="J1368" s="23">
        <v>0</v>
      </c>
      <c r="K1368" s="23"/>
      <c r="L1368" s="23"/>
      <c r="M1368" s="23"/>
    </row>
    <row r="1369" spans="1:13" x14ac:dyDescent="0.25">
      <c r="A1369" s="41">
        <v>42380</v>
      </c>
      <c r="B1369" s="23">
        <v>48176</v>
      </c>
      <c r="C1369" s="23" t="s">
        <v>27</v>
      </c>
      <c r="D1369" s="23">
        <v>14.9</v>
      </c>
      <c r="E1369" s="23" t="s">
        <v>55</v>
      </c>
      <c r="F1369" s="46">
        <v>3250</v>
      </c>
      <c r="G1369" s="23"/>
      <c r="H1369" s="23"/>
      <c r="I1369" s="23"/>
      <c r="J1369" s="23">
        <v>0</v>
      </c>
      <c r="K1369" s="23"/>
      <c r="L1369" s="23"/>
      <c r="M1369" s="23"/>
    </row>
    <row r="1370" spans="1:13" x14ac:dyDescent="0.25">
      <c r="A1370" s="41">
        <v>42380</v>
      </c>
      <c r="B1370" s="23">
        <v>48177</v>
      </c>
      <c r="C1370" s="23" t="s">
        <v>500</v>
      </c>
      <c r="D1370" s="23">
        <v>15</v>
      </c>
      <c r="E1370" s="23" t="s">
        <v>55</v>
      </c>
      <c r="F1370" s="46">
        <v>3250</v>
      </c>
      <c r="G1370" s="23"/>
      <c r="H1370" s="23"/>
      <c r="I1370" s="23"/>
      <c r="J1370" s="23">
        <v>0</v>
      </c>
      <c r="K1370" s="23"/>
      <c r="L1370" s="23"/>
      <c r="M1370" s="23"/>
    </row>
    <row r="1371" spans="1:13" x14ac:dyDescent="0.25">
      <c r="A1371" s="41">
        <v>42380</v>
      </c>
      <c r="B1371" s="23">
        <v>48178</v>
      </c>
      <c r="C1371" s="23" t="s">
        <v>57</v>
      </c>
      <c r="D1371" s="23">
        <v>14.9</v>
      </c>
      <c r="E1371" s="23" t="s">
        <v>55</v>
      </c>
      <c r="F1371" s="46">
        <v>3250</v>
      </c>
      <c r="G1371" s="23"/>
      <c r="H1371" s="23"/>
      <c r="I1371" s="23"/>
      <c r="J1371" s="23">
        <v>0</v>
      </c>
      <c r="K1371" s="23"/>
      <c r="L1371" s="23"/>
      <c r="M1371" s="23"/>
    </row>
    <row r="1372" spans="1:13" x14ac:dyDescent="0.25">
      <c r="A1372" s="41">
        <v>42380</v>
      </c>
      <c r="B1372" s="23">
        <v>48179</v>
      </c>
      <c r="C1372" s="23" t="s">
        <v>265</v>
      </c>
      <c r="D1372" s="23">
        <v>15</v>
      </c>
      <c r="E1372" s="23" t="s">
        <v>55</v>
      </c>
      <c r="F1372" s="46">
        <v>3250</v>
      </c>
      <c r="G1372" s="23"/>
      <c r="H1372" s="23"/>
      <c r="I1372" s="23"/>
      <c r="J1372" s="23">
        <v>0</v>
      </c>
      <c r="K1372" s="23"/>
      <c r="L1372" s="23"/>
      <c r="M1372" s="23"/>
    </row>
    <row r="1373" spans="1:13" x14ac:dyDescent="0.25">
      <c r="A1373" s="41">
        <v>42380</v>
      </c>
      <c r="B1373" s="23">
        <v>48180</v>
      </c>
      <c r="C1373" s="23" t="s">
        <v>27</v>
      </c>
      <c r="D1373" s="23">
        <v>14.9</v>
      </c>
      <c r="E1373" s="23" t="s">
        <v>55</v>
      </c>
      <c r="F1373" s="46">
        <v>3250</v>
      </c>
      <c r="G1373" s="23"/>
      <c r="H1373" s="23"/>
      <c r="I1373" s="23"/>
      <c r="J1373" s="23">
        <v>0</v>
      </c>
      <c r="K1373" s="23"/>
      <c r="L1373" s="23"/>
      <c r="M1373" s="23"/>
    </row>
    <row r="1374" spans="1:13" x14ac:dyDescent="0.25">
      <c r="A1374" s="41">
        <v>42380</v>
      </c>
      <c r="B1374" s="23">
        <v>48181</v>
      </c>
      <c r="C1374" s="23" t="s">
        <v>500</v>
      </c>
      <c r="D1374" s="23">
        <v>15</v>
      </c>
      <c r="E1374" s="23" t="s">
        <v>55</v>
      </c>
      <c r="F1374" s="46">
        <v>3250</v>
      </c>
      <c r="G1374" s="23"/>
      <c r="H1374" s="23"/>
      <c r="I1374" s="23"/>
      <c r="J1374" s="23">
        <v>0</v>
      </c>
      <c r="K1374" s="23"/>
      <c r="L1374" s="23"/>
      <c r="M1374" s="23"/>
    </row>
    <row r="1375" spans="1:13" x14ac:dyDescent="0.25">
      <c r="A1375" s="41">
        <v>42380</v>
      </c>
      <c r="B1375" s="23">
        <v>48182</v>
      </c>
      <c r="C1375" s="23" t="s">
        <v>57</v>
      </c>
      <c r="D1375" s="23">
        <v>14.9</v>
      </c>
      <c r="E1375" s="23" t="s">
        <v>55</v>
      </c>
      <c r="F1375" s="46">
        <v>3250</v>
      </c>
      <c r="G1375" s="23"/>
      <c r="H1375" s="23"/>
      <c r="I1375" s="23"/>
      <c r="J1375" s="23">
        <v>0</v>
      </c>
      <c r="K1375" s="23"/>
      <c r="L1375" s="23"/>
      <c r="M1375" s="23"/>
    </row>
    <row r="1376" spans="1:13" x14ac:dyDescent="0.25">
      <c r="A1376" s="41">
        <v>42380</v>
      </c>
      <c r="B1376" s="23">
        <v>48183</v>
      </c>
      <c r="C1376" s="23" t="s">
        <v>30</v>
      </c>
      <c r="D1376" s="23">
        <v>15.6</v>
      </c>
      <c r="E1376" s="23" t="s">
        <v>55</v>
      </c>
      <c r="F1376" s="46">
        <v>3250</v>
      </c>
      <c r="G1376" s="23"/>
      <c r="H1376" s="23"/>
      <c r="I1376" s="23"/>
      <c r="J1376" s="23">
        <v>0</v>
      </c>
      <c r="K1376" s="23"/>
      <c r="L1376" s="23"/>
      <c r="M1376" s="23"/>
    </row>
    <row r="1377" spans="1:13" x14ac:dyDescent="0.25">
      <c r="A1377" s="41">
        <v>42380</v>
      </c>
      <c r="B1377" s="23">
        <v>48184</v>
      </c>
      <c r="C1377" s="23" t="s">
        <v>265</v>
      </c>
      <c r="D1377" s="23">
        <v>15</v>
      </c>
      <c r="E1377" s="23" t="s">
        <v>55</v>
      </c>
      <c r="F1377" s="46">
        <v>3250</v>
      </c>
      <c r="G1377" s="23"/>
      <c r="H1377" s="23"/>
      <c r="I1377" s="23"/>
      <c r="J1377" s="23">
        <v>0</v>
      </c>
      <c r="K1377" s="23"/>
      <c r="L1377" s="23"/>
      <c r="M1377" s="23"/>
    </row>
    <row r="1378" spans="1:13" x14ac:dyDescent="0.25">
      <c r="A1378" s="41">
        <v>42380</v>
      </c>
      <c r="B1378" s="23">
        <v>48185</v>
      </c>
      <c r="C1378" s="23" t="s">
        <v>57</v>
      </c>
      <c r="D1378" s="23">
        <v>14.9</v>
      </c>
      <c r="E1378" s="23" t="s">
        <v>55</v>
      </c>
      <c r="F1378" s="46">
        <v>3250</v>
      </c>
      <c r="G1378" s="23"/>
      <c r="H1378" s="23"/>
      <c r="I1378" s="23"/>
      <c r="J1378" s="23">
        <v>0</v>
      </c>
      <c r="K1378" s="23"/>
      <c r="L1378" s="23"/>
      <c r="M1378" s="23"/>
    </row>
    <row r="1379" spans="1:13" x14ac:dyDescent="0.25">
      <c r="A1379" s="41">
        <v>42380</v>
      </c>
      <c r="B1379" s="23">
        <v>48186</v>
      </c>
      <c r="C1379" s="23" t="s">
        <v>500</v>
      </c>
      <c r="D1379" s="23">
        <v>15</v>
      </c>
      <c r="E1379" s="23" t="s">
        <v>55</v>
      </c>
      <c r="F1379" s="46">
        <v>3250</v>
      </c>
      <c r="G1379" s="23"/>
      <c r="H1379" s="23"/>
      <c r="I1379" s="23"/>
      <c r="J1379" s="23">
        <v>0</v>
      </c>
      <c r="K1379" s="23"/>
      <c r="L1379" s="23"/>
      <c r="M1379" s="23"/>
    </row>
    <row r="1380" spans="1:13" x14ac:dyDescent="0.25">
      <c r="A1380" s="41">
        <v>42380</v>
      </c>
      <c r="B1380" s="23">
        <v>48187</v>
      </c>
      <c r="C1380" s="23" t="s">
        <v>30</v>
      </c>
      <c r="D1380" s="23">
        <v>15.6</v>
      </c>
      <c r="E1380" s="23" t="s">
        <v>55</v>
      </c>
      <c r="F1380" s="46">
        <v>3250</v>
      </c>
      <c r="G1380" s="23"/>
      <c r="H1380" s="23"/>
      <c r="I1380" s="23"/>
      <c r="J1380" s="23">
        <v>0</v>
      </c>
      <c r="K1380" s="23"/>
      <c r="L1380" s="23"/>
      <c r="M1380" s="23"/>
    </row>
    <row r="1381" spans="1:13" x14ac:dyDescent="0.25">
      <c r="A1381" s="41">
        <v>42380</v>
      </c>
      <c r="B1381" s="23">
        <v>48188</v>
      </c>
      <c r="C1381" s="23" t="s">
        <v>265</v>
      </c>
      <c r="D1381" s="23">
        <v>15</v>
      </c>
      <c r="E1381" s="23" t="s">
        <v>55</v>
      </c>
      <c r="F1381" s="46">
        <v>3250</v>
      </c>
      <c r="G1381" s="23"/>
      <c r="H1381" s="23"/>
      <c r="I1381" s="23"/>
      <c r="J1381" s="23">
        <v>0</v>
      </c>
      <c r="K1381" s="23"/>
      <c r="L1381" s="23"/>
      <c r="M1381" s="23"/>
    </row>
    <row r="1382" spans="1:13" x14ac:dyDescent="0.25">
      <c r="A1382" s="41">
        <v>42380</v>
      </c>
      <c r="B1382" s="23">
        <v>48189</v>
      </c>
      <c r="C1382" s="23" t="s">
        <v>57</v>
      </c>
      <c r="D1382" s="23">
        <v>14.9</v>
      </c>
      <c r="E1382" s="23" t="s">
        <v>55</v>
      </c>
      <c r="F1382" s="46">
        <v>3250</v>
      </c>
      <c r="G1382" s="23"/>
      <c r="H1382" s="23"/>
      <c r="I1382" s="23"/>
      <c r="J1382" s="23">
        <v>0</v>
      </c>
      <c r="K1382" s="23"/>
      <c r="L1382" s="23"/>
      <c r="M1382" s="23"/>
    </row>
    <row r="1383" spans="1:13" x14ac:dyDescent="0.25">
      <c r="A1383" s="41">
        <v>42380</v>
      </c>
      <c r="B1383" s="23">
        <v>48190</v>
      </c>
      <c r="C1383" s="23" t="s">
        <v>500</v>
      </c>
      <c r="D1383" s="23">
        <v>15</v>
      </c>
      <c r="E1383" s="23" t="s">
        <v>55</v>
      </c>
      <c r="F1383" s="46">
        <v>3250</v>
      </c>
      <c r="G1383" s="23"/>
      <c r="H1383" s="23"/>
      <c r="I1383" s="23"/>
      <c r="J1383" s="23">
        <v>0</v>
      </c>
      <c r="K1383" s="23"/>
      <c r="L1383" s="23"/>
      <c r="M1383" s="23"/>
    </row>
    <row r="1384" spans="1:13" x14ac:dyDescent="0.25">
      <c r="A1384" s="41">
        <v>42380</v>
      </c>
      <c r="B1384" s="23">
        <v>48191</v>
      </c>
      <c r="C1384" s="23" t="s">
        <v>30</v>
      </c>
      <c r="D1384" s="23">
        <v>15.6</v>
      </c>
      <c r="E1384" s="23" t="s">
        <v>55</v>
      </c>
      <c r="F1384" s="46">
        <v>3250</v>
      </c>
      <c r="G1384" s="23"/>
      <c r="H1384" s="23"/>
      <c r="I1384" s="23"/>
      <c r="J1384" s="23">
        <v>0</v>
      </c>
      <c r="K1384" s="23"/>
      <c r="L1384" s="23"/>
      <c r="M1384" s="23"/>
    </row>
    <row r="1385" spans="1:13" x14ac:dyDescent="0.25">
      <c r="A1385" s="41">
        <v>42380</v>
      </c>
      <c r="B1385" s="23">
        <v>48192</v>
      </c>
      <c r="C1385" s="23" t="s">
        <v>265</v>
      </c>
      <c r="D1385" s="23">
        <v>15</v>
      </c>
      <c r="E1385" s="23" t="s">
        <v>55</v>
      </c>
      <c r="F1385" s="46">
        <v>3250</v>
      </c>
      <c r="G1385" s="23"/>
      <c r="H1385" s="23"/>
      <c r="I1385" s="23"/>
      <c r="J1385" s="23">
        <v>0</v>
      </c>
      <c r="K1385" s="23"/>
      <c r="L1385" s="23"/>
      <c r="M1385" s="23"/>
    </row>
    <row r="1386" spans="1:13" x14ac:dyDescent="0.25">
      <c r="A1386" s="41">
        <v>42380</v>
      </c>
      <c r="B1386" s="23">
        <v>48193</v>
      </c>
      <c r="C1386" s="23" t="s">
        <v>57</v>
      </c>
      <c r="D1386" s="23">
        <v>14.9</v>
      </c>
      <c r="E1386" s="23" t="s">
        <v>55</v>
      </c>
      <c r="F1386" s="46">
        <v>3250</v>
      </c>
      <c r="G1386" s="23"/>
      <c r="H1386" s="23"/>
      <c r="I1386" s="23"/>
      <c r="J1386" s="23">
        <v>0</v>
      </c>
      <c r="K1386" s="23"/>
      <c r="L1386" s="23"/>
      <c r="M1386" s="23"/>
    </row>
    <row r="1387" spans="1:13" x14ac:dyDescent="0.25">
      <c r="A1387" s="41">
        <v>42380</v>
      </c>
      <c r="B1387" s="23">
        <v>48194</v>
      </c>
      <c r="C1387" s="23" t="s">
        <v>500</v>
      </c>
      <c r="D1387" s="23">
        <v>15</v>
      </c>
      <c r="E1387" s="23" t="s">
        <v>55</v>
      </c>
      <c r="F1387" s="46">
        <v>3250</v>
      </c>
      <c r="G1387" s="23"/>
      <c r="H1387" s="23"/>
      <c r="I1387" s="23"/>
      <c r="J1387" s="23">
        <v>0</v>
      </c>
      <c r="K1387" s="23"/>
      <c r="L1387" s="23"/>
      <c r="M1387" s="23"/>
    </row>
    <row r="1388" spans="1:13" x14ac:dyDescent="0.25">
      <c r="A1388" s="41">
        <v>42380</v>
      </c>
      <c r="B1388" s="23">
        <v>48195</v>
      </c>
      <c r="C1388" s="23" t="s">
        <v>265</v>
      </c>
      <c r="D1388" s="23">
        <v>15</v>
      </c>
      <c r="E1388" s="23" t="s">
        <v>55</v>
      </c>
      <c r="F1388" s="46">
        <v>3250</v>
      </c>
      <c r="G1388" s="23"/>
      <c r="H1388" s="23"/>
      <c r="I1388" s="23"/>
      <c r="J1388" s="23">
        <v>0</v>
      </c>
      <c r="K1388" s="23"/>
      <c r="L1388" s="23"/>
      <c r="M1388" s="23"/>
    </row>
    <row r="1389" spans="1:13" x14ac:dyDescent="0.25">
      <c r="A1389" s="41">
        <v>42380</v>
      </c>
      <c r="B1389" s="23">
        <v>48196</v>
      </c>
      <c r="C1389" s="23" t="s">
        <v>30</v>
      </c>
      <c r="D1389" s="23">
        <v>15.6</v>
      </c>
      <c r="E1389" s="23" t="s">
        <v>55</v>
      </c>
      <c r="F1389" s="46">
        <v>3250</v>
      </c>
      <c r="G1389" s="23"/>
      <c r="H1389" s="23"/>
      <c r="I1389" s="23"/>
      <c r="J1389" s="23">
        <v>0</v>
      </c>
      <c r="K1389" s="23"/>
      <c r="L1389" s="23"/>
      <c r="M1389" s="23"/>
    </row>
    <row r="1390" spans="1:13" x14ac:dyDescent="0.25">
      <c r="A1390" s="41">
        <v>42380</v>
      </c>
      <c r="B1390" s="23">
        <v>48197</v>
      </c>
      <c r="C1390" s="23" t="s">
        <v>57</v>
      </c>
      <c r="D1390" s="23">
        <v>14.9</v>
      </c>
      <c r="E1390" s="23" t="s">
        <v>55</v>
      </c>
      <c r="F1390" s="46">
        <v>3250</v>
      </c>
      <c r="G1390" s="23"/>
      <c r="H1390" s="23"/>
      <c r="I1390" s="23"/>
      <c r="J1390" s="23">
        <v>0</v>
      </c>
      <c r="K1390" s="23"/>
      <c r="L1390" s="23"/>
      <c r="M1390" s="23"/>
    </row>
    <row r="1391" spans="1:13" x14ac:dyDescent="0.25">
      <c r="A1391" s="41">
        <v>42380</v>
      </c>
      <c r="B1391" s="23">
        <v>48198</v>
      </c>
      <c r="C1391" s="23" t="s">
        <v>500</v>
      </c>
      <c r="D1391" s="23">
        <v>15</v>
      </c>
      <c r="E1391" s="23" t="s">
        <v>55</v>
      </c>
      <c r="F1391" s="46">
        <v>3250</v>
      </c>
      <c r="G1391" s="23"/>
      <c r="H1391" s="23"/>
      <c r="I1391" s="23"/>
      <c r="J1391" s="23">
        <v>0</v>
      </c>
      <c r="K1391" s="23"/>
      <c r="L1391" s="23"/>
      <c r="M1391" s="23"/>
    </row>
    <row r="1392" spans="1:13" x14ac:dyDescent="0.25">
      <c r="A1392" s="41">
        <v>42380</v>
      </c>
      <c r="B1392" s="23">
        <v>48199</v>
      </c>
      <c r="C1392" s="23" t="s">
        <v>265</v>
      </c>
      <c r="D1392" s="23">
        <v>15</v>
      </c>
      <c r="E1392" s="23" t="s">
        <v>55</v>
      </c>
      <c r="F1392" s="46">
        <v>3250</v>
      </c>
      <c r="G1392" s="23"/>
      <c r="H1392" s="23"/>
      <c r="I1392" s="23"/>
      <c r="J1392" s="23">
        <v>0</v>
      </c>
      <c r="K1392" s="23"/>
      <c r="L1392" s="23"/>
      <c r="M1392" s="23"/>
    </row>
    <row r="1393" spans="1:13" x14ac:dyDescent="0.25">
      <c r="A1393" s="41">
        <v>42380</v>
      </c>
      <c r="B1393" s="23">
        <v>48200</v>
      </c>
      <c r="C1393" s="23" t="s">
        <v>30</v>
      </c>
      <c r="D1393" s="23">
        <v>15.6</v>
      </c>
      <c r="E1393" s="23" t="s">
        <v>55</v>
      </c>
      <c r="F1393" s="46">
        <v>3250</v>
      </c>
      <c r="G1393" s="23"/>
      <c r="H1393" s="23"/>
      <c r="I1393" s="23"/>
      <c r="J1393" s="23">
        <v>0</v>
      </c>
      <c r="K1393" s="23"/>
      <c r="L1393" s="23"/>
      <c r="M1393" s="23"/>
    </row>
    <row r="1394" spans="1:13" x14ac:dyDescent="0.25">
      <c r="A1394" s="41">
        <v>42380</v>
      </c>
      <c r="B1394" s="23">
        <v>48201</v>
      </c>
      <c r="C1394" s="23" t="s">
        <v>57</v>
      </c>
      <c r="D1394" s="23">
        <v>14.9</v>
      </c>
      <c r="E1394" s="23" t="s">
        <v>55</v>
      </c>
      <c r="F1394" s="46">
        <v>3250</v>
      </c>
      <c r="G1394" s="23"/>
      <c r="H1394" s="23"/>
      <c r="I1394" s="23"/>
      <c r="J1394" s="23">
        <v>0</v>
      </c>
      <c r="K1394" s="23"/>
      <c r="L1394" s="23"/>
      <c r="M1394" s="23"/>
    </row>
    <row r="1395" spans="1:13" x14ac:dyDescent="0.25">
      <c r="A1395" s="41">
        <v>42380</v>
      </c>
      <c r="B1395" s="23">
        <v>48202</v>
      </c>
      <c r="C1395" s="23" t="s">
        <v>500</v>
      </c>
      <c r="D1395" s="23">
        <v>15</v>
      </c>
      <c r="E1395" s="23" t="s">
        <v>55</v>
      </c>
      <c r="F1395" s="46">
        <v>3250</v>
      </c>
      <c r="G1395" s="23"/>
      <c r="H1395" s="23"/>
      <c r="I1395" s="23"/>
      <c r="J1395" s="23">
        <v>0</v>
      </c>
      <c r="K1395" s="23"/>
      <c r="L1395" s="23"/>
      <c r="M1395" s="23"/>
    </row>
    <row r="1396" spans="1:13" x14ac:dyDescent="0.25">
      <c r="A1396" s="41">
        <v>42380</v>
      </c>
      <c r="B1396" s="23">
        <v>48203</v>
      </c>
      <c r="C1396" s="23" t="s">
        <v>30</v>
      </c>
      <c r="D1396" s="23">
        <v>15.6</v>
      </c>
      <c r="E1396" s="23" t="s">
        <v>55</v>
      </c>
      <c r="F1396" s="46">
        <v>3250</v>
      </c>
      <c r="G1396" s="23"/>
      <c r="H1396" s="23"/>
      <c r="I1396" s="23"/>
      <c r="J1396" s="23">
        <v>0</v>
      </c>
      <c r="K1396" s="23"/>
      <c r="L1396" s="23"/>
      <c r="M1396" s="23"/>
    </row>
    <row r="1397" spans="1:13" x14ac:dyDescent="0.25">
      <c r="A1397" s="41">
        <v>42380</v>
      </c>
      <c r="B1397" s="23">
        <v>48204</v>
      </c>
      <c r="C1397" s="23" t="s">
        <v>57</v>
      </c>
      <c r="D1397" s="23">
        <v>14.9</v>
      </c>
      <c r="E1397" s="23" t="s">
        <v>55</v>
      </c>
      <c r="F1397" s="46">
        <v>3250</v>
      </c>
      <c r="G1397" s="23"/>
      <c r="H1397" s="23"/>
      <c r="I1397" s="23"/>
      <c r="J1397" s="23">
        <v>0</v>
      </c>
      <c r="K1397" s="23"/>
      <c r="L1397" s="23"/>
      <c r="M1397" s="23"/>
    </row>
    <row r="1398" spans="1:13" x14ac:dyDescent="0.25">
      <c r="A1398" s="41">
        <v>42380</v>
      </c>
      <c r="B1398" s="23">
        <v>48205</v>
      </c>
      <c r="C1398" s="23" t="s">
        <v>500</v>
      </c>
      <c r="D1398" s="23">
        <v>15</v>
      </c>
      <c r="E1398" s="23" t="s">
        <v>55</v>
      </c>
      <c r="F1398" s="46">
        <v>3250</v>
      </c>
      <c r="G1398" s="23"/>
      <c r="H1398" s="23"/>
      <c r="I1398" s="23"/>
      <c r="J1398" s="23">
        <v>0</v>
      </c>
      <c r="K1398" s="23"/>
      <c r="L1398" s="23"/>
      <c r="M1398" s="23"/>
    </row>
    <row r="1399" spans="1:13" x14ac:dyDescent="0.25">
      <c r="A1399" s="41">
        <v>42380</v>
      </c>
      <c r="B1399" s="23">
        <v>48206</v>
      </c>
      <c r="C1399" s="23" t="s">
        <v>30</v>
      </c>
      <c r="D1399" s="23">
        <v>15.6</v>
      </c>
      <c r="E1399" s="23" t="s">
        <v>55</v>
      </c>
      <c r="F1399" s="46">
        <v>3250</v>
      </c>
      <c r="G1399" s="23"/>
      <c r="H1399" s="23"/>
      <c r="I1399" s="23"/>
      <c r="J1399" s="23">
        <v>0</v>
      </c>
      <c r="K1399" s="23"/>
      <c r="L1399" s="23"/>
      <c r="M1399" s="23"/>
    </row>
    <row r="1400" spans="1:13" x14ac:dyDescent="0.25">
      <c r="A1400" s="41">
        <v>42380</v>
      </c>
      <c r="B1400" s="23">
        <v>48207</v>
      </c>
      <c r="C1400" s="23" t="s">
        <v>57</v>
      </c>
      <c r="D1400" s="23">
        <v>14.9</v>
      </c>
      <c r="E1400" s="23" t="s">
        <v>55</v>
      </c>
      <c r="F1400" s="46">
        <v>3250</v>
      </c>
      <c r="G1400" s="23"/>
      <c r="H1400" s="23"/>
      <c r="I1400" s="23"/>
      <c r="J1400" s="23">
        <v>0</v>
      </c>
      <c r="K1400" s="23"/>
      <c r="L1400" s="23"/>
      <c r="M1400" s="23"/>
    </row>
    <row r="1401" spans="1:13" x14ac:dyDescent="0.25">
      <c r="A1401" s="41">
        <v>42380</v>
      </c>
      <c r="B1401" s="23">
        <v>48208</v>
      </c>
      <c r="C1401" s="23" t="s">
        <v>500</v>
      </c>
      <c r="D1401" s="23">
        <v>15</v>
      </c>
      <c r="E1401" s="23" t="s">
        <v>55</v>
      </c>
      <c r="F1401" s="46">
        <v>3250</v>
      </c>
      <c r="G1401" s="23"/>
      <c r="H1401" s="23"/>
      <c r="I1401" s="23"/>
      <c r="J1401" s="23">
        <v>0</v>
      </c>
      <c r="K1401" s="23"/>
      <c r="L1401" s="23"/>
      <c r="M1401" s="23"/>
    </row>
    <row r="1402" spans="1:13" x14ac:dyDescent="0.25">
      <c r="A1402" s="41">
        <v>42380</v>
      </c>
      <c r="B1402" s="23">
        <v>48209</v>
      </c>
      <c r="C1402" s="23" t="s">
        <v>265</v>
      </c>
      <c r="D1402" s="23">
        <v>15</v>
      </c>
      <c r="E1402" s="23" t="s">
        <v>55</v>
      </c>
      <c r="F1402" s="46">
        <v>3250</v>
      </c>
      <c r="G1402" s="23"/>
      <c r="H1402" s="23"/>
      <c r="I1402" s="23"/>
      <c r="J1402" s="23">
        <v>0</v>
      </c>
      <c r="K1402" s="23"/>
      <c r="L1402" s="23"/>
      <c r="M1402" s="23"/>
    </row>
    <row r="1403" spans="1:13" x14ac:dyDescent="0.25">
      <c r="A1403" s="41">
        <v>42380</v>
      </c>
      <c r="B1403" s="23">
        <v>48210</v>
      </c>
      <c r="C1403" s="23" t="s">
        <v>30</v>
      </c>
      <c r="D1403" s="23">
        <v>15.6</v>
      </c>
      <c r="E1403" s="23" t="s">
        <v>55</v>
      </c>
      <c r="F1403" s="46">
        <v>3250</v>
      </c>
      <c r="G1403" s="23"/>
      <c r="H1403" s="23"/>
      <c r="I1403" s="23"/>
      <c r="J1403" s="23">
        <v>0</v>
      </c>
      <c r="K1403" s="23"/>
      <c r="L1403" s="23"/>
      <c r="M1403" s="23"/>
    </row>
    <row r="1404" spans="1:13" x14ac:dyDescent="0.25">
      <c r="A1404" s="41">
        <v>42380</v>
      </c>
      <c r="B1404" s="23">
        <v>48211</v>
      </c>
      <c r="C1404" s="23" t="s">
        <v>57</v>
      </c>
      <c r="D1404" s="23">
        <v>14.9</v>
      </c>
      <c r="E1404" s="23" t="s">
        <v>55</v>
      </c>
      <c r="F1404" s="46">
        <v>3250</v>
      </c>
      <c r="G1404" s="23"/>
      <c r="H1404" s="23"/>
      <c r="I1404" s="23"/>
      <c r="J1404" s="23">
        <v>0</v>
      </c>
      <c r="K1404" s="23"/>
      <c r="L1404" s="23"/>
      <c r="M1404" s="23"/>
    </row>
    <row r="1405" spans="1:13" x14ac:dyDescent="0.25">
      <c r="A1405" s="41">
        <v>42380</v>
      </c>
      <c r="B1405" s="23">
        <v>48212</v>
      </c>
      <c r="C1405" s="23" t="s">
        <v>500</v>
      </c>
      <c r="D1405" s="23">
        <v>15</v>
      </c>
      <c r="E1405" s="23" t="s">
        <v>55</v>
      </c>
      <c r="F1405" s="46">
        <v>3250</v>
      </c>
      <c r="G1405" s="23"/>
      <c r="H1405" s="23"/>
      <c r="I1405" s="23"/>
      <c r="J1405" s="23">
        <v>0</v>
      </c>
      <c r="K1405" s="23"/>
      <c r="L1405" s="23"/>
      <c r="M1405" s="23"/>
    </row>
    <row r="1406" spans="1:13" x14ac:dyDescent="0.25">
      <c r="A1406" s="41">
        <v>42380</v>
      </c>
      <c r="B1406" s="23">
        <v>48213</v>
      </c>
      <c r="C1406" s="23" t="s">
        <v>30</v>
      </c>
      <c r="D1406" s="23">
        <v>15.6</v>
      </c>
      <c r="E1406" s="23" t="s">
        <v>55</v>
      </c>
      <c r="F1406" s="46">
        <v>3250</v>
      </c>
      <c r="G1406" s="23"/>
      <c r="H1406" s="23"/>
      <c r="I1406" s="23"/>
      <c r="J1406" s="23">
        <v>0</v>
      </c>
      <c r="K1406" s="23"/>
      <c r="L1406" s="23"/>
      <c r="M1406" s="23"/>
    </row>
    <row r="1407" spans="1:13" x14ac:dyDescent="0.25">
      <c r="A1407" s="41">
        <v>42380</v>
      </c>
      <c r="B1407" s="23">
        <v>48214</v>
      </c>
      <c r="C1407" s="23" t="s">
        <v>57</v>
      </c>
      <c r="D1407" s="23">
        <v>14.9</v>
      </c>
      <c r="E1407" s="23" t="s">
        <v>55</v>
      </c>
      <c r="F1407" s="46">
        <v>3250</v>
      </c>
      <c r="G1407" s="23"/>
      <c r="H1407" s="23"/>
      <c r="I1407" s="23"/>
      <c r="J1407" s="23">
        <v>0</v>
      </c>
      <c r="K1407" s="23"/>
      <c r="L1407" s="23"/>
      <c r="M1407" s="23"/>
    </row>
    <row r="1408" spans="1:13" x14ac:dyDescent="0.25">
      <c r="A1408" s="41">
        <v>42380</v>
      </c>
      <c r="B1408" s="23">
        <v>48215</v>
      </c>
      <c r="C1408" s="23" t="s">
        <v>265</v>
      </c>
      <c r="D1408" s="23">
        <v>15</v>
      </c>
      <c r="E1408" s="23" t="s">
        <v>55</v>
      </c>
      <c r="F1408" s="46">
        <v>3250</v>
      </c>
      <c r="G1408" s="23"/>
      <c r="H1408" s="23"/>
      <c r="I1408" s="23"/>
      <c r="J1408" s="23">
        <v>0</v>
      </c>
      <c r="K1408" s="23"/>
      <c r="L1408" s="23"/>
      <c r="M1408" s="23"/>
    </row>
    <row r="1409" spans="1:13" x14ac:dyDescent="0.25">
      <c r="A1409" s="41">
        <v>42380</v>
      </c>
      <c r="B1409" s="23">
        <v>48216</v>
      </c>
      <c r="C1409" s="23" t="s">
        <v>500</v>
      </c>
      <c r="D1409" s="23">
        <v>15</v>
      </c>
      <c r="E1409" s="23" t="s">
        <v>55</v>
      </c>
      <c r="F1409" s="46">
        <v>3250</v>
      </c>
      <c r="G1409" s="23"/>
      <c r="H1409" s="23"/>
      <c r="I1409" s="23"/>
      <c r="J1409" s="23">
        <v>0</v>
      </c>
      <c r="K1409" s="23"/>
      <c r="L1409" s="23"/>
      <c r="M1409" s="23"/>
    </row>
    <row r="1410" spans="1:13" x14ac:dyDescent="0.25">
      <c r="A1410" s="41">
        <v>42380</v>
      </c>
      <c r="B1410" s="23">
        <v>48217</v>
      </c>
      <c r="C1410" s="23" t="s">
        <v>57</v>
      </c>
      <c r="D1410" s="23">
        <v>14.9</v>
      </c>
      <c r="E1410" s="23" t="s">
        <v>55</v>
      </c>
      <c r="F1410" s="46">
        <v>3250</v>
      </c>
      <c r="G1410" s="23"/>
      <c r="H1410" s="23"/>
      <c r="I1410" s="23"/>
      <c r="J1410" s="23">
        <v>0</v>
      </c>
      <c r="K1410" s="23"/>
      <c r="L1410" s="23"/>
      <c r="M1410" s="23"/>
    </row>
    <row r="1411" spans="1:13" x14ac:dyDescent="0.25">
      <c r="A1411" s="41">
        <v>42380</v>
      </c>
      <c r="B1411" s="23">
        <v>48218</v>
      </c>
      <c r="C1411" s="23" t="s">
        <v>30</v>
      </c>
      <c r="D1411" s="23">
        <v>15.6</v>
      </c>
      <c r="E1411" s="23" t="s">
        <v>55</v>
      </c>
      <c r="F1411" s="46">
        <v>3250</v>
      </c>
      <c r="G1411" s="23"/>
      <c r="H1411" s="23"/>
      <c r="I1411" s="23"/>
      <c r="J1411" s="23">
        <v>0</v>
      </c>
      <c r="K1411" s="23"/>
      <c r="L1411" s="23"/>
      <c r="M1411" s="23"/>
    </row>
    <row r="1412" spans="1:13" x14ac:dyDescent="0.25">
      <c r="A1412" s="41">
        <v>42380</v>
      </c>
      <c r="B1412" s="23">
        <v>48219</v>
      </c>
      <c r="C1412" s="23" t="s">
        <v>265</v>
      </c>
      <c r="D1412" s="23">
        <v>15</v>
      </c>
      <c r="E1412" s="23" t="s">
        <v>55</v>
      </c>
      <c r="F1412" s="46">
        <v>3250</v>
      </c>
      <c r="G1412" s="23"/>
      <c r="H1412" s="23"/>
      <c r="I1412" s="23"/>
      <c r="J1412" s="23">
        <v>0</v>
      </c>
      <c r="K1412" s="23"/>
      <c r="L1412" s="23"/>
      <c r="M1412" s="23"/>
    </row>
    <row r="1413" spans="1:13" x14ac:dyDescent="0.25">
      <c r="A1413" s="41">
        <v>42380</v>
      </c>
      <c r="B1413" s="23">
        <v>48220</v>
      </c>
      <c r="C1413" s="23" t="s">
        <v>500</v>
      </c>
      <c r="D1413" s="23">
        <v>15</v>
      </c>
      <c r="E1413" s="23" t="s">
        <v>55</v>
      </c>
      <c r="F1413" s="46">
        <v>3250</v>
      </c>
      <c r="G1413" s="23"/>
      <c r="H1413" s="23"/>
      <c r="I1413" s="23"/>
      <c r="J1413" s="23">
        <v>0</v>
      </c>
      <c r="K1413" s="23"/>
      <c r="L1413" s="23"/>
      <c r="M1413" s="23"/>
    </row>
    <row r="1414" spans="1:13" x14ac:dyDescent="0.25">
      <c r="A1414" s="31">
        <v>42380</v>
      </c>
      <c r="B1414" s="23">
        <v>48221</v>
      </c>
      <c r="C1414" s="23" t="s">
        <v>57</v>
      </c>
      <c r="D1414" s="23">
        <v>14.9</v>
      </c>
      <c r="E1414" s="23" t="s">
        <v>55</v>
      </c>
      <c r="F1414" s="46">
        <v>3250</v>
      </c>
      <c r="G1414" s="23"/>
      <c r="H1414" s="23"/>
      <c r="I1414" s="23"/>
      <c r="J1414" s="23">
        <v>0</v>
      </c>
      <c r="K1414" s="23"/>
      <c r="L1414" s="23"/>
      <c r="M1414" s="23"/>
    </row>
    <row r="1415" spans="1:13" x14ac:dyDescent="0.25">
      <c r="A1415" s="31">
        <v>42380</v>
      </c>
      <c r="B1415" s="23">
        <v>48222</v>
      </c>
      <c r="C1415" s="23" t="s">
        <v>30</v>
      </c>
      <c r="D1415" s="23">
        <v>15.6</v>
      </c>
      <c r="E1415" s="23" t="s">
        <v>55</v>
      </c>
      <c r="F1415" s="46">
        <v>3250</v>
      </c>
      <c r="G1415" s="23"/>
      <c r="H1415" s="23"/>
      <c r="I1415" s="23"/>
      <c r="J1415" s="23">
        <v>0</v>
      </c>
      <c r="K1415" s="23"/>
      <c r="L1415" s="23"/>
      <c r="M1415" s="23"/>
    </row>
    <row r="1416" spans="1:13" x14ac:dyDescent="0.25">
      <c r="A1416" s="31">
        <v>42380</v>
      </c>
      <c r="B1416" s="23">
        <v>48223</v>
      </c>
      <c r="C1416" s="23" t="s">
        <v>265</v>
      </c>
      <c r="D1416" s="23">
        <v>15</v>
      </c>
      <c r="E1416" s="23" t="s">
        <v>55</v>
      </c>
      <c r="F1416" s="46">
        <v>3250</v>
      </c>
      <c r="G1416" s="23"/>
      <c r="H1416" s="23"/>
      <c r="I1416" s="23"/>
      <c r="J1416" s="23">
        <v>0</v>
      </c>
      <c r="K1416" s="23"/>
      <c r="L1416" s="23"/>
      <c r="M1416" s="23"/>
    </row>
    <row r="1417" spans="1:13" x14ac:dyDescent="0.25">
      <c r="A1417" s="31">
        <v>42380</v>
      </c>
      <c r="B1417" s="23">
        <v>48224</v>
      </c>
      <c r="C1417" s="23" t="s">
        <v>500</v>
      </c>
      <c r="D1417" s="23">
        <v>15</v>
      </c>
      <c r="E1417" s="23" t="s">
        <v>55</v>
      </c>
      <c r="F1417" s="46">
        <v>3250</v>
      </c>
      <c r="G1417" s="23"/>
      <c r="H1417" s="23"/>
      <c r="I1417" s="23"/>
      <c r="J1417" s="23">
        <v>0</v>
      </c>
      <c r="K1417" s="23"/>
      <c r="L1417" s="23"/>
      <c r="M1417" s="23"/>
    </row>
    <row r="1418" spans="1:13" x14ac:dyDescent="0.25">
      <c r="A1418" s="31">
        <v>42380</v>
      </c>
      <c r="B1418" s="23">
        <v>48225</v>
      </c>
      <c r="C1418" s="23" t="s">
        <v>57</v>
      </c>
      <c r="D1418" s="23">
        <v>14.9</v>
      </c>
      <c r="E1418" s="23" t="s">
        <v>55</v>
      </c>
      <c r="F1418" s="46">
        <v>3250</v>
      </c>
      <c r="G1418" s="23"/>
      <c r="H1418" s="23"/>
      <c r="I1418" s="23"/>
      <c r="J1418" s="23">
        <v>0</v>
      </c>
      <c r="K1418" s="23"/>
      <c r="L1418" s="23"/>
      <c r="M1418" s="23"/>
    </row>
    <row r="1419" spans="1:13" x14ac:dyDescent="0.25">
      <c r="A1419" s="31">
        <v>42380</v>
      </c>
      <c r="B1419" s="23">
        <v>48226</v>
      </c>
      <c r="C1419" s="23" t="s">
        <v>30</v>
      </c>
      <c r="D1419" s="23">
        <v>15.6</v>
      </c>
      <c r="E1419" s="23" t="s">
        <v>55</v>
      </c>
      <c r="F1419" s="46">
        <v>3250</v>
      </c>
      <c r="G1419" s="23"/>
      <c r="H1419" s="23"/>
      <c r="I1419" s="23"/>
      <c r="J1419" s="23">
        <v>0</v>
      </c>
      <c r="K1419" s="23"/>
      <c r="L1419" s="23"/>
      <c r="M1419" s="23"/>
    </row>
    <row r="1420" spans="1:13" x14ac:dyDescent="0.25">
      <c r="A1420" s="31">
        <v>42380</v>
      </c>
      <c r="B1420" s="23">
        <v>48227</v>
      </c>
      <c r="C1420" s="23" t="s">
        <v>265</v>
      </c>
      <c r="D1420" s="23">
        <v>15</v>
      </c>
      <c r="E1420" s="23" t="s">
        <v>55</v>
      </c>
      <c r="F1420" s="46">
        <v>3250</v>
      </c>
      <c r="G1420" s="23"/>
      <c r="H1420" s="23"/>
      <c r="I1420" s="23"/>
      <c r="J1420" s="23">
        <v>0</v>
      </c>
      <c r="K1420" s="23"/>
      <c r="L1420" s="23"/>
      <c r="M1420" s="23"/>
    </row>
    <row r="1421" spans="1:13" x14ac:dyDescent="0.25">
      <c r="A1421" s="31">
        <v>42380</v>
      </c>
      <c r="B1421" s="23">
        <v>48228</v>
      </c>
      <c r="C1421" s="23" t="s">
        <v>500</v>
      </c>
      <c r="D1421" s="23">
        <v>15</v>
      </c>
      <c r="E1421" s="23" t="s">
        <v>55</v>
      </c>
      <c r="F1421" s="46">
        <v>3250</v>
      </c>
      <c r="G1421" s="23"/>
      <c r="H1421" s="23"/>
      <c r="I1421" s="23"/>
      <c r="J1421" s="23">
        <v>0</v>
      </c>
      <c r="K1421" s="23"/>
      <c r="L1421" s="23"/>
      <c r="M1421" s="23"/>
    </row>
    <row r="1422" spans="1:13" x14ac:dyDescent="0.25">
      <c r="A1422" s="31">
        <v>42380</v>
      </c>
      <c r="B1422" s="23">
        <v>48229</v>
      </c>
      <c r="C1422" s="23" t="s">
        <v>57</v>
      </c>
      <c r="D1422" s="23">
        <v>14.9</v>
      </c>
      <c r="E1422" s="23" t="s">
        <v>55</v>
      </c>
      <c r="F1422" s="46">
        <v>3250</v>
      </c>
      <c r="G1422" s="23"/>
      <c r="H1422" s="23"/>
      <c r="I1422" s="23"/>
      <c r="J1422" s="23">
        <v>0</v>
      </c>
      <c r="K1422" s="23"/>
      <c r="L1422" s="23"/>
      <c r="M1422" s="23"/>
    </row>
    <row r="1423" spans="1:13" x14ac:dyDescent="0.25">
      <c r="A1423" s="31">
        <v>42380</v>
      </c>
      <c r="B1423" s="23">
        <v>48230</v>
      </c>
      <c r="C1423" s="23" t="s">
        <v>30</v>
      </c>
      <c r="D1423" s="23">
        <v>15.6</v>
      </c>
      <c r="E1423" s="23" t="s">
        <v>55</v>
      </c>
      <c r="F1423" s="46">
        <v>3250</v>
      </c>
      <c r="G1423" s="23"/>
      <c r="H1423" s="23"/>
      <c r="I1423" s="23"/>
      <c r="J1423" s="23">
        <v>0</v>
      </c>
      <c r="K1423" s="23"/>
      <c r="L1423" s="23"/>
      <c r="M1423" s="23"/>
    </row>
    <row r="1424" spans="1:13" x14ac:dyDescent="0.25">
      <c r="A1424" s="31">
        <v>42380</v>
      </c>
      <c r="B1424" s="23">
        <v>48231</v>
      </c>
      <c r="C1424" s="23" t="s">
        <v>265</v>
      </c>
      <c r="D1424" s="23">
        <v>15</v>
      </c>
      <c r="E1424" s="23" t="s">
        <v>55</v>
      </c>
      <c r="F1424" s="46">
        <v>3250</v>
      </c>
      <c r="G1424" s="23"/>
      <c r="H1424" s="23"/>
      <c r="I1424" s="23"/>
      <c r="J1424" s="23">
        <v>0</v>
      </c>
      <c r="K1424" s="23"/>
      <c r="L1424" s="23"/>
      <c r="M1424" s="23"/>
    </row>
    <row r="1425" spans="1:13" x14ac:dyDescent="0.25">
      <c r="A1425" s="31">
        <v>42380</v>
      </c>
      <c r="B1425" s="23">
        <v>48232</v>
      </c>
      <c r="C1425" s="23" t="s">
        <v>500</v>
      </c>
      <c r="D1425" s="23">
        <v>15</v>
      </c>
      <c r="E1425" s="23" t="s">
        <v>55</v>
      </c>
      <c r="F1425" s="46">
        <v>3250</v>
      </c>
      <c r="G1425" s="23"/>
      <c r="H1425" s="23"/>
      <c r="I1425" s="23"/>
      <c r="J1425" s="23">
        <v>0</v>
      </c>
      <c r="K1425" s="23"/>
      <c r="L1425" s="23"/>
      <c r="M1425" s="23"/>
    </row>
    <row r="1426" spans="1:13" x14ac:dyDescent="0.25">
      <c r="A1426" s="31">
        <v>42380</v>
      </c>
      <c r="B1426" s="23">
        <v>48233</v>
      </c>
      <c r="C1426" s="23" t="s">
        <v>57</v>
      </c>
      <c r="D1426" s="23">
        <v>14.9</v>
      </c>
      <c r="E1426" s="23" t="s">
        <v>55</v>
      </c>
      <c r="F1426" s="46">
        <v>3250</v>
      </c>
      <c r="G1426" s="23"/>
      <c r="H1426" s="23"/>
      <c r="I1426" s="23"/>
      <c r="J1426" s="23">
        <v>0</v>
      </c>
      <c r="K1426" s="23"/>
      <c r="L1426" s="23"/>
      <c r="M1426" s="23"/>
    </row>
    <row r="1427" spans="1:13" x14ac:dyDescent="0.25">
      <c r="A1427" s="31">
        <v>42380</v>
      </c>
      <c r="B1427" s="23">
        <v>48234</v>
      </c>
      <c r="C1427" s="23" t="s">
        <v>265</v>
      </c>
      <c r="D1427" s="23">
        <v>15</v>
      </c>
      <c r="E1427" s="23" t="s">
        <v>55</v>
      </c>
      <c r="F1427" s="46">
        <v>3250</v>
      </c>
      <c r="G1427" s="23"/>
      <c r="H1427" s="23"/>
      <c r="I1427" s="23"/>
      <c r="J1427" s="23">
        <v>0</v>
      </c>
      <c r="K1427" s="23"/>
      <c r="L1427" s="23"/>
      <c r="M1427" s="23"/>
    </row>
    <row r="1428" spans="1:13" x14ac:dyDescent="0.25">
      <c r="A1428" s="31">
        <v>42380</v>
      </c>
      <c r="B1428" s="23">
        <v>48235</v>
      </c>
      <c r="C1428" s="23" t="s">
        <v>30</v>
      </c>
      <c r="D1428" s="23">
        <v>15.6</v>
      </c>
      <c r="E1428" s="23" t="s">
        <v>55</v>
      </c>
      <c r="F1428" s="46">
        <v>3250</v>
      </c>
      <c r="G1428" s="23"/>
      <c r="H1428" s="23"/>
      <c r="I1428" s="23"/>
      <c r="J1428" s="23">
        <v>0</v>
      </c>
      <c r="K1428" s="23"/>
      <c r="L1428" s="23"/>
      <c r="M1428" s="23"/>
    </row>
    <row r="1429" spans="1:13" x14ac:dyDescent="0.25">
      <c r="A1429" s="31">
        <v>42380</v>
      </c>
      <c r="B1429" s="23">
        <v>48236</v>
      </c>
      <c r="C1429" s="23" t="s">
        <v>500</v>
      </c>
      <c r="D1429" s="23">
        <v>15</v>
      </c>
      <c r="E1429" s="23" t="s">
        <v>55</v>
      </c>
      <c r="F1429" s="46">
        <v>3250</v>
      </c>
      <c r="G1429" s="23"/>
      <c r="H1429" s="23"/>
      <c r="I1429" s="23"/>
      <c r="J1429" s="23">
        <v>0</v>
      </c>
      <c r="K1429" s="23"/>
      <c r="L1429" s="23"/>
      <c r="M1429" s="23"/>
    </row>
    <row r="1430" spans="1:13" x14ac:dyDescent="0.25">
      <c r="A1430" s="31">
        <v>42380</v>
      </c>
      <c r="B1430" s="23">
        <v>48237</v>
      </c>
      <c r="C1430" s="23" t="s">
        <v>57</v>
      </c>
      <c r="D1430" s="23">
        <v>14.9</v>
      </c>
      <c r="E1430" s="23" t="s">
        <v>55</v>
      </c>
      <c r="F1430" s="46">
        <v>3250</v>
      </c>
      <c r="G1430" s="23"/>
      <c r="H1430" s="23"/>
      <c r="I1430" s="23"/>
      <c r="J1430" s="23">
        <v>0</v>
      </c>
      <c r="K1430" s="23"/>
      <c r="L1430" s="23"/>
      <c r="M1430" s="23"/>
    </row>
    <row r="1431" spans="1:13" x14ac:dyDescent="0.25">
      <c r="A1431" s="31">
        <v>42380</v>
      </c>
      <c r="B1431" s="23">
        <v>48238</v>
      </c>
      <c r="C1431" s="23" t="s">
        <v>30</v>
      </c>
      <c r="D1431" s="23">
        <v>15.6</v>
      </c>
      <c r="E1431" s="23" t="s">
        <v>55</v>
      </c>
      <c r="F1431" s="46">
        <v>3250</v>
      </c>
      <c r="G1431" s="23"/>
      <c r="H1431" s="23"/>
      <c r="I1431" s="23"/>
      <c r="J1431" s="23">
        <v>0</v>
      </c>
      <c r="K1431" s="23"/>
      <c r="L1431" s="23"/>
      <c r="M1431" s="23"/>
    </row>
    <row r="1432" spans="1:13" x14ac:dyDescent="0.25">
      <c r="A1432" s="31">
        <v>42380</v>
      </c>
      <c r="B1432" s="23">
        <v>48239</v>
      </c>
      <c r="C1432" s="23" t="s">
        <v>500</v>
      </c>
      <c r="D1432" s="23">
        <v>15</v>
      </c>
      <c r="E1432" s="23" t="s">
        <v>55</v>
      </c>
      <c r="F1432" s="46">
        <v>3250</v>
      </c>
      <c r="G1432" s="23"/>
      <c r="H1432" s="23"/>
      <c r="I1432" s="23"/>
      <c r="J1432" s="23">
        <v>0</v>
      </c>
      <c r="K1432" s="23"/>
      <c r="L1432" s="23"/>
      <c r="M1432" s="23"/>
    </row>
    <row r="1433" spans="1:13" x14ac:dyDescent="0.25">
      <c r="A1433" s="31">
        <v>42380</v>
      </c>
      <c r="B1433" s="23">
        <v>48240</v>
      </c>
      <c r="C1433" s="23" t="s">
        <v>57</v>
      </c>
      <c r="D1433" s="23">
        <v>14.9</v>
      </c>
      <c r="E1433" s="23" t="s">
        <v>55</v>
      </c>
      <c r="F1433" s="46">
        <v>3250</v>
      </c>
      <c r="G1433" s="23"/>
      <c r="H1433" s="23"/>
      <c r="I1433" s="23"/>
      <c r="J1433" s="23">
        <v>0</v>
      </c>
      <c r="K1433" s="23"/>
      <c r="L1433" s="23"/>
      <c r="M1433" s="23"/>
    </row>
    <row r="1434" spans="1:13" x14ac:dyDescent="0.25">
      <c r="A1434" s="31">
        <v>42380</v>
      </c>
      <c r="B1434" s="23">
        <v>48241</v>
      </c>
      <c r="C1434" s="23" t="s">
        <v>30</v>
      </c>
      <c r="D1434" s="23">
        <v>15.6</v>
      </c>
      <c r="E1434" s="23" t="s">
        <v>55</v>
      </c>
      <c r="F1434" s="46">
        <v>3250</v>
      </c>
      <c r="G1434" s="23"/>
      <c r="H1434" s="23"/>
      <c r="I1434" s="23"/>
      <c r="J1434" s="23">
        <v>0</v>
      </c>
      <c r="K1434" s="23"/>
      <c r="L1434" s="23"/>
      <c r="M1434" s="23"/>
    </row>
    <row r="1435" spans="1:13" x14ac:dyDescent="0.25">
      <c r="A1435" s="31">
        <v>42380</v>
      </c>
      <c r="B1435" s="23">
        <v>48242</v>
      </c>
      <c r="C1435" s="23" t="s">
        <v>57</v>
      </c>
      <c r="D1435" s="23">
        <v>14.9</v>
      </c>
      <c r="E1435" s="23" t="s">
        <v>55</v>
      </c>
      <c r="F1435" s="46">
        <v>3250</v>
      </c>
      <c r="G1435" s="23"/>
      <c r="H1435" s="23"/>
      <c r="I1435" s="23"/>
      <c r="J1435" s="23">
        <v>0</v>
      </c>
      <c r="K1435" s="23"/>
      <c r="L1435" s="23"/>
      <c r="M1435" s="23"/>
    </row>
    <row r="1436" spans="1:13" x14ac:dyDescent="0.25">
      <c r="A1436" s="31">
        <v>42380</v>
      </c>
      <c r="B1436" s="23">
        <v>48243</v>
      </c>
      <c r="C1436" s="23" t="s">
        <v>57</v>
      </c>
      <c r="D1436" s="23">
        <v>14.9</v>
      </c>
      <c r="E1436" s="23" t="s">
        <v>55</v>
      </c>
      <c r="F1436" s="46">
        <v>3250</v>
      </c>
      <c r="G1436" s="23"/>
      <c r="H1436" s="23"/>
      <c r="I1436" s="23"/>
      <c r="J1436" s="23">
        <v>0</v>
      </c>
      <c r="K1436" s="23"/>
      <c r="L1436" s="23"/>
      <c r="M1436" s="23"/>
    </row>
    <row r="1437" spans="1:13" x14ac:dyDescent="0.25">
      <c r="A1437" s="31">
        <v>42380</v>
      </c>
      <c r="B1437" s="23">
        <v>48244</v>
      </c>
      <c r="C1437" s="23" t="s">
        <v>30</v>
      </c>
      <c r="D1437" s="23">
        <v>15.6</v>
      </c>
      <c r="E1437" s="23" t="s">
        <v>55</v>
      </c>
      <c r="F1437" s="46">
        <v>3250</v>
      </c>
      <c r="G1437" s="23"/>
      <c r="H1437" s="23"/>
      <c r="I1437" s="23"/>
      <c r="J1437" s="23">
        <v>0</v>
      </c>
      <c r="K1437" s="23"/>
      <c r="L1437" s="23"/>
      <c r="M1437" s="23"/>
    </row>
    <row r="1438" spans="1:13" x14ac:dyDescent="0.25">
      <c r="A1438" s="31">
        <v>42380</v>
      </c>
      <c r="B1438" s="23">
        <v>48245</v>
      </c>
      <c r="C1438" s="23" t="s">
        <v>57</v>
      </c>
      <c r="D1438" s="23">
        <v>14.9</v>
      </c>
      <c r="E1438" s="23" t="s">
        <v>55</v>
      </c>
      <c r="F1438" s="46">
        <v>3250</v>
      </c>
      <c r="G1438" s="23"/>
      <c r="H1438" s="23"/>
      <c r="I1438" s="23"/>
      <c r="J1438" s="23">
        <v>0</v>
      </c>
      <c r="K1438" s="23"/>
      <c r="L1438" s="23"/>
      <c r="M1438" s="23"/>
    </row>
    <row r="1439" spans="1:13" x14ac:dyDescent="0.25">
      <c r="A1439" s="31">
        <v>42380</v>
      </c>
      <c r="B1439" s="23">
        <v>48246</v>
      </c>
      <c r="C1439" s="23" t="s">
        <v>30</v>
      </c>
      <c r="D1439" s="23">
        <v>15.6</v>
      </c>
      <c r="E1439" s="23" t="s">
        <v>55</v>
      </c>
      <c r="F1439" s="46">
        <v>3250</v>
      </c>
      <c r="G1439" s="23"/>
      <c r="H1439" s="23"/>
      <c r="I1439" s="23"/>
      <c r="J1439" s="23">
        <v>0</v>
      </c>
      <c r="K1439" s="23"/>
      <c r="L1439" s="23"/>
      <c r="M1439" s="23"/>
    </row>
    <row r="1440" spans="1:13" x14ac:dyDescent="0.25">
      <c r="A1440" s="31">
        <v>42380</v>
      </c>
      <c r="B1440" s="23">
        <v>48247</v>
      </c>
      <c r="C1440" s="23" t="s">
        <v>57</v>
      </c>
      <c r="D1440" s="23">
        <v>14.9</v>
      </c>
      <c r="E1440" s="23" t="s">
        <v>55</v>
      </c>
      <c r="F1440" s="46">
        <v>3250</v>
      </c>
      <c r="G1440" s="23"/>
      <c r="H1440" s="23"/>
      <c r="I1440" s="23"/>
      <c r="J1440" s="23">
        <v>0</v>
      </c>
      <c r="K1440" s="23"/>
      <c r="L1440" s="23"/>
      <c r="M1440" s="23"/>
    </row>
    <row r="1441" spans="1:13" x14ac:dyDescent="0.25">
      <c r="A1441" s="31">
        <v>42380</v>
      </c>
      <c r="B1441" s="23">
        <v>48248</v>
      </c>
      <c r="C1441" s="23" t="s">
        <v>30</v>
      </c>
      <c r="D1441" s="23">
        <v>15.6</v>
      </c>
      <c r="E1441" s="23" t="s">
        <v>55</v>
      </c>
      <c r="F1441" s="46">
        <v>3250</v>
      </c>
      <c r="G1441" s="23"/>
      <c r="H1441" s="23"/>
      <c r="I1441" s="23"/>
      <c r="J1441" s="23">
        <v>0</v>
      </c>
      <c r="K1441" s="23"/>
      <c r="L1441" s="23"/>
      <c r="M1441" s="23"/>
    </row>
    <row r="1442" spans="1:13" x14ac:dyDescent="0.25">
      <c r="A1442" s="31">
        <v>42380</v>
      </c>
      <c r="B1442" s="23">
        <v>48249</v>
      </c>
      <c r="C1442" s="23" t="s">
        <v>57</v>
      </c>
      <c r="D1442" s="23">
        <v>14.9</v>
      </c>
      <c r="E1442" s="23" t="s">
        <v>55</v>
      </c>
      <c r="F1442" s="46">
        <v>3250</v>
      </c>
      <c r="G1442" s="23"/>
      <c r="H1442" s="23"/>
      <c r="I1442" s="23"/>
      <c r="J1442" s="23">
        <v>0</v>
      </c>
      <c r="K1442" s="23"/>
      <c r="L1442" s="23"/>
      <c r="M1442" s="23"/>
    </row>
    <row r="1443" spans="1:13" ht="15.75" thickBot="1" x14ac:dyDescent="0.3">
      <c r="A1443" s="43">
        <v>42380</v>
      </c>
      <c r="B1443" s="42">
        <v>48250</v>
      </c>
      <c r="C1443" s="42" t="s">
        <v>30</v>
      </c>
      <c r="D1443" s="42">
        <v>15.6</v>
      </c>
      <c r="E1443" s="23" t="s">
        <v>55</v>
      </c>
      <c r="F1443" s="48">
        <v>3250</v>
      </c>
      <c r="G1443" s="42"/>
      <c r="H1443" s="42"/>
      <c r="I1443" s="42"/>
      <c r="J1443" s="42">
        <v>0</v>
      </c>
      <c r="K1443" s="42"/>
      <c r="L1443" s="42"/>
      <c r="M1443" s="42"/>
    </row>
    <row r="1444" spans="1:13" x14ac:dyDescent="0.25">
      <c r="A1444" s="41">
        <v>42381</v>
      </c>
      <c r="B1444" s="32">
        <v>48251</v>
      </c>
      <c r="C1444" s="32" t="s">
        <v>57</v>
      </c>
      <c r="D1444" s="32">
        <v>14.9</v>
      </c>
      <c r="E1444" s="23" t="s">
        <v>55</v>
      </c>
      <c r="F1444" s="47">
        <v>3250</v>
      </c>
      <c r="G1444" s="32"/>
      <c r="H1444" s="32"/>
      <c r="I1444" s="32"/>
      <c r="J1444" s="32">
        <v>0</v>
      </c>
      <c r="K1444" s="32"/>
      <c r="L1444" s="32"/>
      <c r="M1444" s="32"/>
    </row>
    <row r="1445" spans="1:13" x14ac:dyDescent="0.25">
      <c r="A1445" s="31">
        <v>42381</v>
      </c>
      <c r="B1445" s="23">
        <v>48252</v>
      </c>
      <c r="C1445" s="23" t="s">
        <v>30</v>
      </c>
      <c r="D1445" s="23">
        <v>15.6</v>
      </c>
      <c r="E1445" s="23" t="s">
        <v>55</v>
      </c>
      <c r="F1445" s="46">
        <v>3250</v>
      </c>
      <c r="G1445" s="23"/>
      <c r="H1445" s="23"/>
      <c r="I1445" s="23"/>
      <c r="J1445" s="23">
        <v>0</v>
      </c>
      <c r="K1445" s="23"/>
      <c r="L1445" s="23"/>
      <c r="M1445" s="23"/>
    </row>
    <row r="1446" spans="1:13" x14ac:dyDescent="0.25">
      <c r="A1446" s="31">
        <v>42381</v>
      </c>
      <c r="B1446" s="23">
        <v>48253</v>
      </c>
      <c r="C1446" s="23" t="s">
        <v>57</v>
      </c>
      <c r="D1446" s="23">
        <v>14.9</v>
      </c>
      <c r="E1446" s="23" t="s">
        <v>55</v>
      </c>
      <c r="F1446" s="46">
        <v>3250</v>
      </c>
      <c r="G1446" s="23"/>
      <c r="H1446" s="23"/>
      <c r="I1446" s="23"/>
      <c r="J1446" s="23">
        <v>0</v>
      </c>
      <c r="K1446" s="23"/>
      <c r="L1446" s="23"/>
      <c r="M1446" s="23"/>
    </row>
    <row r="1447" spans="1:13" x14ac:dyDescent="0.25">
      <c r="A1447" s="31">
        <v>42381</v>
      </c>
      <c r="B1447" s="23">
        <v>48254</v>
      </c>
      <c r="C1447" s="23" t="s">
        <v>30</v>
      </c>
      <c r="D1447" s="23">
        <v>15.6</v>
      </c>
      <c r="E1447" s="23" t="s">
        <v>55</v>
      </c>
      <c r="F1447" s="46">
        <v>3250</v>
      </c>
      <c r="G1447" s="23"/>
      <c r="H1447" s="23"/>
      <c r="I1447" s="23"/>
      <c r="J1447" s="23">
        <v>0</v>
      </c>
      <c r="K1447" s="23"/>
      <c r="L1447" s="23"/>
      <c r="M1447" s="23"/>
    </row>
    <row r="1448" spans="1:13" x14ac:dyDescent="0.25">
      <c r="A1448" s="31">
        <v>42381</v>
      </c>
      <c r="B1448" s="23">
        <v>48255</v>
      </c>
      <c r="C1448" s="23" t="s">
        <v>57</v>
      </c>
      <c r="D1448" s="23">
        <v>14.9</v>
      </c>
      <c r="E1448" s="23" t="s">
        <v>55</v>
      </c>
      <c r="F1448" s="46">
        <v>3250</v>
      </c>
      <c r="G1448" s="23"/>
      <c r="H1448" s="23"/>
      <c r="I1448" s="23"/>
      <c r="J1448" s="23">
        <v>0</v>
      </c>
      <c r="K1448" s="23"/>
      <c r="L1448" s="23"/>
      <c r="M1448" s="23"/>
    </row>
    <row r="1449" spans="1:13" x14ac:dyDescent="0.25">
      <c r="A1449" s="31">
        <v>42381</v>
      </c>
      <c r="B1449" s="23">
        <v>48256</v>
      </c>
      <c r="C1449" s="23" t="s">
        <v>30</v>
      </c>
      <c r="D1449" s="23">
        <v>15.6</v>
      </c>
      <c r="E1449" s="23" t="s">
        <v>55</v>
      </c>
      <c r="F1449" s="46">
        <v>3250</v>
      </c>
      <c r="G1449" s="23"/>
      <c r="H1449" s="23"/>
      <c r="I1449" s="23"/>
      <c r="J1449" s="23">
        <v>0</v>
      </c>
      <c r="K1449" s="23"/>
      <c r="L1449" s="23"/>
      <c r="M1449" s="23"/>
    </row>
    <row r="1450" spans="1:13" x14ac:dyDescent="0.25">
      <c r="A1450" s="31">
        <v>42381</v>
      </c>
      <c r="B1450" s="23">
        <v>48257</v>
      </c>
      <c r="C1450" s="23" t="s">
        <v>57</v>
      </c>
      <c r="D1450" s="23">
        <v>14.9</v>
      </c>
      <c r="E1450" s="23" t="s">
        <v>55</v>
      </c>
      <c r="F1450" s="46">
        <v>3250</v>
      </c>
      <c r="G1450" s="23"/>
      <c r="H1450" s="23"/>
      <c r="I1450" s="23"/>
      <c r="J1450" s="23">
        <v>0</v>
      </c>
      <c r="K1450" s="23"/>
      <c r="L1450" s="23"/>
      <c r="M1450" s="23"/>
    </row>
    <row r="1451" spans="1:13" x14ac:dyDescent="0.25">
      <c r="A1451" s="31">
        <v>42381</v>
      </c>
      <c r="B1451" s="23">
        <v>48258</v>
      </c>
      <c r="C1451" s="23" t="s">
        <v>265</v>
      </c>
      <c r="D1451" s="23">
        <v>15</v>
      </c>
      <c r="E1451" s="23" t="s">
        <v>55</v>
      </c>
      <c r="F1451" s="46">
        <v>3250</v>
      </c>
      <c r="G1451" s="23"/>
      <c r="H1451" s="23"/>
      <c r="I1451" s="23"/>
      <c r="J1451" s="23">
        <v>0</v>
      </c>
      <c r="K1451" s="23"/>
      <c r="L1451" s="23"/>
      <c r="M1451" s="23"/>
    </row>
    <row r="1452" spans="1:13" x14ac:dyDescent="0.25">
      <c r="A1452" s="31">
        <v>42381</v>
      </c>
      <c r="B1452" s="23">
        <v>48259</v>
      </c>
      <c r="C1452" s="23" t="s">
        <v>30</v>
      </c>
      <c r="D1452" s="23">
        <v>15.6</v>
      </c>
      <c r="E1452" s="23" t="s">
        <v>55</v>
      </c>
      <c r="F1452" s="46">
        <v>3250</v>
      </c>
      <c r="G1452" s="23"/>
      <c r="H1452" s="23"/>
      <c r="I1452" s="23"/>
      <c r="J1452" s="23">
        <v>0</v>
      </c>
      <c r="K1452" s="23"/>
      <c r="L1452" s="23"/>
      <c r="M1452" s="23"/>
    </row>
    <row r="1453" spans="1:13" x14ac:dyDescent="0.25">
      <c r="A1453" s="31">
        <v>42381</v>
      </c>
      <c r="B1453" s="23">
        <v>48260</v>
      </c>
      <c r="C1453" s="23" t="s">
        <v>265</v>
      </c>
      <c r="D1453" s="23">
        <v>15</v>
      </c>
      <c r="E1453" s="23" t="s">
        <v>55</v>
      </c>
      <c r="F1453" s="46">
        <v>3250</v>
      </c>
      <c r="G1453" s="23"/>
      <c r="H1453" s="23"/>
      <c r="I1453" s="23"/>
      <c r="J1453" s="23">
        <v>0</v>
      </c>
      <c r="K1453" s="23"/>
      <c r="L1453" s="23"/>
      <c r="M1453" s="23"/>
    </row>
    <row r="1454" spans="1:13" x14ac:dyDescent="0.25">
      <c r="A1454" s="31">
        <v>42381</v>
      </c>
      <c r="B1454" s="23">
        <v>48261</v>
      </c>
      <c r="C1454" s="23" t="s">
        <v>30</v>
      </c>
      <c r="D1454" s="23">
        <v>15.6</v>
      </c>
      <c r="E1454" s="23" t="s">
        <v>55</v>
      </c>
      <c r="F1454" s="46">
        <v>3250</v>
      </c>
      <c r="G1454" s="23"/>
      <c r="H1454" s="23"/>
      <c r="I1454" s="23"/>
      <c r="J1454" s="23">
        <v>0</v>
      </c>
      <c r="K1454" s="23"/>
      <c r="L1454" s="23"/>
      <c r="M1454" s="23"/>
    </row>
    <row r="1455" spans="1:13" x14ac:dyDescent="0.25">
      <c r="A1455" s="31">
        <v>42381</v>
      </c>
      <c r="B1455" s="23">
        <v>48262</v>
      </c>
      <c r="C1455" s="23" t="s">
        <v>57</v>
      </c>
      <c r="D1455" s="23">
        <v>14.9</v>
      </c>
      <c r="E1455" s="23" t="s">
        <v>55</v>
      </c>
      <c r="F1455" s="46">
        <v>3250</v>
      </c>
      <c r="G1455" s="23"/>
      <c r="H1455" s="23"/>
      <c r="I1455" s="23"/>
      <c r="J1455" s="23">
        <v>0</v>
      </c>
      <c r="K1455" s="23"/>
      <c r="L1455" s="23"/>
      <c r="M1455" s="23"/>
    </row>
    <row r="1456" spans="1:13" x14ac:dyDescent="0.25">
      <c r="A1456" s="31">
        <v>42381</v>
      </c>
      <c r="B1456" s="23">
        <v>48263</v>
      </c>
      <c r="C1456" s="23" t="s">
        <v>265</v>
      </c>
      <c r="D1456" s="23">
        <v>15</v>
      </c>
      <c r="E1456" s="23" t="s">
        <v>55</v>
      </c>
      <c r="F1456" s="46">
        <v>3250</v>
      </c>
      <c r="G1456" s="23"/>
      <c r="H1456" s="23"/>
      <c r="I1456" s="23"/>
      <c r="J1456" s="23">
        <v>0</v>
      </c>
      <c r="K1456" s="23"/>
      <c r="L1456" s="23"/>
      <c r="M1456" s="23"/>
    </row>
    <row r="1457" spans="1:13" x14ac:dyDescent="0.25">
      <c r="A1457" s="31">
        <v>42381</v>
      </c>
      <c r="B1457" s="23">
        <v>48264</v>
      </c>
      <c r="C1457" s="23" t="s">
        <v>57</v>
      </c>
      <c r="D1457" s="23">
        <v>14.9</v>
      </c>
      <c r="E1457" s="23" t="s">
        <v>55</v>
      </c>
      <c r="F1457" s="46">
        <v>3250</v>
      </c>
      <c r="G1457" s="23"/>
      <c r="H1457" s="23"/>
      <c r="I1457" s="23"/>
      <c r="J1457" s="23">
        <v>0</v>
      </c>
      <c r="K1457" s="23"/>
      <c r="L1457" s="23"/>
      <c r="M1457" s="23"/>
    </row>
    <row r="1458" spans="1:13" x14ac:dyDescent="0.25">
      <c r="A1458" s="31">
        <v>42381</v>
      </c>
      <c r="B1458" s="23">
        <v>48265</v>
      </c>
      <c r="C1458" s="23" t="s">
        <v>265</v>
      </c>
      <c r="D1458" s="23">
        <v>15</v>
      </c>
      <c r="E1458" s="23" t="s">
        <v>55</v>
      </c>
      <c r="F1458" s="46">
        <v>3250</v>
      </c>
      <c r="G1458" s="23"/>
      <c r="H1458" s="23"/>
      <c r="I1458" s="23"/>
      <c r="J1458" s="23">
        <v>0</v>
      </c>
      <c r="K1458" s="23"/>
      <c r="L1458" s="23"/>
      <c r="M1458" s="23"/>
    </row>
    <row r="1459" spans="1:13" x14ac:dyDescent="0.25">
      <c r="A1459" s="31">
        <v>42381</v>
      </c>
      <c r="B1459" s="23">
        <v>48266</v>
      </c>
      <c r="C1459" s="23" t="s">
        <v>30</v>
      </c>
      <c r="D1459" s="23">
        <v>15.6</v>
      </c>
      <c r="E1459" s="23" t="s">
        <v>55</v>
      </c>
      <c r="F1459" s="46">
        <v>3250</v>
      </c>
      <c r="G1459" s="23"/>
      <c r="H1459" s="23"/>
      <c r="I1459" s="23"/>
      <c r="J1459" s="23">
        <v>0</v>
      </c>
      <c r="K1459" s="23"/>
      <c r="L1459" s="23"/>
      <c r="M1459" s="23"/>
    </row>
    <row r="1460" spans="1:13" x14ac:dyDescent="0.25">
      <c r="A1460" s="31">
        <v>42381</v>
      </c>
      <c r="B1460" s="23">
        <v>48267</v>
      </c>
      <c r="C1460" s="23" t="s">
        <v>57</v>
      </c>
      <c r="D1460" s="23">
        <v>14.9</v>
      </c>
      <c r="E1460" s="23" t="s">
        <v>55</v>
      </c>
      <c r="F1460" s="46">
        <v>3250</v>
      </c>
      <c r="G1460" s="23"/>
      <c r="H1460" s="23"/>
      <c r="I1460" s="23"/>
      <c r="J1460" s="23">
        <v>0</v>
      </c>
      <c r="K1460" s="23"/>
      <c r="L1460" s="23"/>
      <c r="M1460" s="23"/>
    </row>
    <row r="1461" spans="1:13" x14ac:dyDescent="0.25">
      <c r="A1461" s="31">
        <v>42381</v>
      </c>
      <c r="B1461" s="23">
        <v>48268</v>
      </c>
      <c r="C1461" s="23" t="s">
        <v>265</v>
      </c>
      <c r="D1461" s="23">
        <v>15</v>
      </c>
      <c r="E1461" s="23" t="s">
        <v>55</v>
      </c>
      <c r="F1461" s="46">
        <v>3250</v>
      </c>
      <c r="G1461" s="23"/>
      <c r="H1461" s="23"/>
      <c r="I1461" s="23"/>
      <c r="J1461" s="23">
        <v>0</v>
      </c>
      <c r="K1461" s="23"/>
      <c r="L1461" s="23"/>
      <c r="M1461" s="23"/>
    </row>
    <row r="1462" spans="1:13" x14ac:dyDescent="0.25">
      <c r="A1462" s="31">
        <v>42381</v>
      </c>
      <c r="B1462" s="23">
        <v>48269</v>
      </c>
      <c r="C1462" s="23" t="s">
        <v>57</v>
      </c>
      <c r="D1462" s="23">
        <v>14.9</v>
      </c>
      <c r="E1462" s="23" t="s">
        <v>55</v>
      </c>
      <c r="F1462" s="46">
        <v>3250</v>
      </c>
      <c r="G1462" s="23"/>
      <c r="H1462" s="23"/>
      <c r="I1462" s="23"/>
      <c r="J1462" s="23">
        <v>0</v>
      </c>
      <c r="K1462" s="23"/>
      <c r="L1462" s="23"/>
      <c r="M1462" s="23"/>
    </row>
    <row r="1463" spans="1:13" x14ac:dyDescent="0.25">
      <c r="A1463" s="31">
        <v>42381</v>
      </c>
      <c r="B1463" s="23">
        <v>48270</v>
      </c>
      <c r="C1463" s="23" t="s">
        <v>30</v>
      </c>
      <c r="D1463" s="23">
        <v>15.6</v>
      </c>
      <c r="E1463" s="23" t="s">
        <v>55</v>
      </c>
      <c r="F1463" s="46">
        <v>3250</v>
      </c>
      <c r="G1463" s="23"/>
      <c r="H1463" s="23"/>
      <c r="I1463" s="23"/>
      <c r="J1463" s="23">
        <v>0</v>
      </c>
      <c r="K1463" s="23"/>
      <c r="L1463" s="23"/>
      <c r="M1463" s="23"/>
    </row>
    <row r="1464" spans="1:13" x14ac:dyDescent="0.25">
      <c r="A1464" s="31">
        <v>42381</v>
      </c>
      <c r="B1464" s="23">
        <v>48271</v>
      </c>
      <c r="C1464" s="23" t="s">
        <v>265</v>
      </c>
      <c r="D1464" s="23">
        <v>15</v>
      </c>
      <c r="E1464" s="23" t="s">
        <v>55</v>
      </c>
      <c r="F1464" s="46">
        <v>3250</v>
      </c>
      <c r="G1464" s="23"/>
      <c r="H1464" s="23"/>
      <c r="I1464" s="23"/>
      <c r="J1464" s="23">
        <v>0</v>
      </c>
      <c r="K1464" s="23"/>
      <c r="L1464" s="23"/>
      <c r="M1464" s="23"/>
    </row>
    <row r="1465" spans="1:13" x14ac:dyDescent="0.25">
      <c r="A1465" s="31">
        <v>42381</v>
      </c>
      <c r="B1465" s="23">
        <v>48272</v>
      </c>
      <c r="C1465" s="23" t="s">
        <v>57</v>
      </c>
      <c r="D1465" s="23">
        <v>14.9</v>
      </c>
      <c r="E1465" s="23" t="s">
        <v>55</v>
      </c>
      <c r="F1465" s="46">
        <v>3250</v>
      </c>
      <c r="G1465" s="23"/>
      <c r="H1465" s="23"/>
      <c r="I1465" s="23"/>
      <c r="J1465" s="23">
        <v>0</v>
      </c>
      <c r="K1465" s="23"/>
      <c r="L1465" s="23"/>
      <c r="M1465" s="23"/>
    </row>
    <row r="1466" spans="1:13" x14ac:dyDescent="0.25">
      <c r="A1466" s="31">
        <v>42381</v>
      </c>
      <c r="B1466" s="23">
        <v>48273</v>
      </c>
      <c r="C1466" s="23" t="s">
        <v>30</v>
      </c>
      <c r="D1466" s="23">
        <v>15.6</v>
      </c>
      <c r="E1466" s="23" t="s">
        <v>55</v>
      </c>
      <c r="F1466" s="46">
        <v>3250</v>
      </c>
      <c r="G1466" s="23"/>
      <c r="H1466" s="23"/>
      <c r="I1466" s="23"/>
      <c r="J1466" s="23">
        <v>0</v>
      </c>
      <c r="K1466" s="23"/>
      <c r="L1466" s="23"/>
      <c r="M1466" s="23"/>
    </row>
    <row r="1467" spans="1:13" x14ac:dyDescent="0.25">
      <c r="A1467" s="31">
        <v>42381</v>
      </c>
      <c r="B1467" s="23">
        <v>48274</v>
      </c>
      <c r="C1467" s="23" t="s">
        <v>57</v>
      </c>
      <c r="D1467" s="23">
        <v>14.9</v>
      </c>
      <c r="E1467" s="23" t="s">
        <v>55</v>
      </c>
      <c r="F1467" s="46">
        <v>3250</v>
      </c>
      <c r="G1467" s="23"/>
      <c r="H1467" s="23"/>
      <c r="I1467" s="23"/>
      <c r="J1467" s="23">
        <v>0</v>
      </c>
      <c r="K1467" s="23"/>
      <c r="L1467" s="23"/>
      <c r="M1467" s="23"/>
    </row>
    <row r="1468" spans="1:13" x14ac:dyDescent="0.25">
      <c r="A1468" s="31">
        <v>42381</v>
      </c>
      <c r="B1468" s="23">
        <v>48275</v>
      </c>
      <c r="C1468" s="23" t="s">
        <v>264</v>
      </c>
      <c r="D1468" s="23">
        <v>15</v>
      </c>
      <c r="E1468" s="23" t="s">
        <v>55</v>
      </c>
      <c r="F1468" s="46">
        <v>3250</v>
      </c>
      <c r="G1468" s="23"/>
      <c r="H1468" s="23"/>
      <c r="I1468" s="23"/>
      <c r="J1468" s="23">
        <v>0</v>
      </c>
      <c r="K1468" s="23"/>
      <c r="L1468" s="23"/>
      <c r="M1468" s="23"/>
    </row>
    <row r="1469" spans="1:13" x14ac:dyDescent="0.25">
      <c r="A1469" s="31">
        <v>42381</v>
      </c>
      <c r="B1469" s="23">
        <v>48276</v>
      </c>
      <c r="C1469" s="23" t="s">
        <v>30</v>
      </c>
      <c r="D1469" s="23">
        <v>15.6</v>
      </c>
      <c r="E1469" s="23" t="s">
        <v>55</v>
      </c>
      <c r="F1469" s="46">
        <v>3250</v>
      </c>
      <c r="G1469" s="23"/>
      <c r="H1469" s="23"/>
      <c r="I1469" s="23"/>
      <c r="J1469" s="23">
        <v>0</v>
      </c>
      <c r="K1469" s="23"/>
      <c r="L1469" s="23"/>
      <c r="M1469" s="23"/>
    </row>
    <row r="1470" spans="1:13" x14ac:dyDescent="0.25">
      <c r="A1470" s="31">
        <v>42381</v>
      </c>
      <c r="B1470" s="23">
        <v>48277</v>
      </c>
      <c r="C1470" s="23" t="s">
        <v>265</v>
      </c>
      <c r="D1470" s="23">
        <v>15</v>
      </c>
      <c r="E1470" s="23" t="s">
        <v>55</v>
      </c>
      <c r="F1470" s="46">
        <v>3250</v>
      </c>
      <c r="G1470" s="23"/>
      <c r="H1470" s="23"/>
      <c r="I1470" s="23"/>
      <c r="J1470" s="23">
        <v>0</v>
      </c>
      <c r="K1470" s="23"/>
      <c r="L1470" s="23"/>
      <c r="M1470" s="23"/>
    </row>
    <row r="1471" spans="1:13" x14ac:dyDescent="0.25">
      <c r="A1471" s="31">
        <v>42381</v>
      </c>
      <c r="B1471" s="23">
        <v>48278</v>
      </c>
      <c r="C1471" s="23" t="s">
        <v>57</v>
      </c>
      <c r="D1471" s="23">
        <v>14.9</v>
      </c>
      <c r="E1471" s="23" t="s">
        <v>55</v>
      </c>
      <c r="F1471" s="46">
        <v>3250</v>
      </c>
      <c r="G1471" s="23"/>
      <c r="H1471" s="23"/>
      <c r="I1471" s="23"/>
      <c r="J1471" s="23">
        <v>0</v>
      </c>
      <c r="K1471" s="23"/>
      <c r="L1471" s="23"/>
      <c r="M1471" s="23"/>
    </row>
    <row r="1472" spans="1:13" x14ac:dyDescent="0.25">
      <c r="A1472" s="31">
        <v>42381</v>
      </c>
      <c r="B1472" s="23">
        <v>48279</v>
      </c>
      <c r="C1472" s="23" t="s">
        <v>264</v>
      </c>
      <c r="D1472" s="23">
        <v>15</v>
      </c>
      <c r="E1472" s="23" t="s">
        <v>55</v>
      </c>
      <c r="F1472" s="46">
        <v>3250</v>
      </c>
      <c r="G1472" s="23"/>
      <c r="H1472" s="23"/>
      <c r="I1472" s="23"/>
      <c r="J1472" s="23">
        <v>0</v>
      </c>
      <c r="K1472" s="23"/>
      <c r="L1472" s="23"/>
      <c r="M1472" s="23"/>
    </row>
    <row r="1473" spans="1:13" x14ac:dyDescent="0.25">
      <c r="A1473" s="31">
        <v>42381</v>
      </c>
      <c r="B1473" s="23">
        <v>48280</v>
      </c>
      <c r="C1473" s="23" t="s">
        <v>30</v>
      </c>
      <c r="D1473" s="23">
        <v>15.6</v>
      </c>
      <c r="E1473" s="23" t="s">
        <v>55</v>
      </c>
      <c r="F1473" s="46">
        <v>3250</v>
      </c>
      <c r="G1473" s="23"/>
      <c r="H1473" s="23"/>
      <c r="I1473" s="23"/>
      <c r="J1473" s="23">
        <v>0</v>
      </c>
      <c r="K1473" s="23"/>
      <c r="L1473" s="23"/>
      <c r="M1473" s="23"/>
    </row>
    <row r="1474" spans="1:13" x14ac:dyDescent="0.25">
      <c r="A1474" s="31">
        <v>42381</v>
      </c>
      <c r="B1474" s="23">
        <v>48281</v>
      </c>
      <c r="C1474" s="23" t="s">
        <v>57</v>
      </c>
      <c r="D1474" s="23">
        <v>14.9</v>
      </c>
      <c r="E1474" s="23" t="s">
        <v>55</v>
      </c>
      <c r="F1474" s="46">
        <v>3250</v>
      </c>
      <c r="G1474" s="23"/>
      <c r="H1474" s="23"/>
      <c r="I1474" s="23"/>
      <c r="J1474" s="23">
        <v>0</v>
      </c>
      <c r="K1474" s="23"/>
      <c r="L1474" s="23"/>
      <c r="M1474" s="23"/>
    </row>
    <row r="1475" spans="1:13" x14ac:dyDescent="0.25">
      <c r="A1475" s="31">
        <v>42381</v>
      </c>
      <c r="B1475" s="23">
        <v>48282</v>
      </c>
      <c r="C1475" s="23" t="s">
        <v>265</v>
      </c>
      <c r="D1475" s="23">
        <v>15</v>
      </c>
      <c r="E1475" s="23" t="s">
        <v>55</v>
      </c>
      <c r="F1475" s="46">
        <v>3250</v>
      </c>
      <c r="G1475" s="23"/>
      <c r="H1475" s="23"/>
      <c r="I1475" s="23"/>
      <c r="J1475" s="23">
        <v>0</v>
      </c>
      <c r="K1475" s="23"/>
      <c r="L1475" s="23"/>
      <c r="M1475" s="23"/>
    </row>
    <row r="1476" spans="1:13" x14ac:dyDescent="0.25">
      <c r="A1476" s="31">
        <v>42381</v>
      </c>
      <c r="B1476" s="23">
        <v>48283</v>
      </c>
      <c r="C1476" s="23" t="s">
        <v>264</v>
      </c>
      <c r="D1476" s="23">
        <v>15</v>
      </c>
      <c r="E1476" s="23" t="s">
        <v>55</v>
      </c>
      <c r="F1476" s="46">
        <v>3250</v>
      </c>
      <c r="G1476" s="23"/>
      <c r="H1476" s="23"/>
      <c r="I1476" s="23"/>
      <c r="J1476" s="23">
        <v>0</v>
      </c>
      <c r="K1476" s="23"/>
      <c r="L1476" s="23"/>
      <c r="M1476" s="23"/>
    </row>
    <row r="1477" spans="1:13" x14ac:dyDescent="0.25">
      <c r="A1477" s="31">
        <v>42381</v>
      </c>
      <c r="B1477" s="23">
        <v>48284</v>
      </c>
      <c r="C1477" s="23" t="s">
        <v>57</v>
      </c>
      <c r="D1477" s="23">
        <v>14.9</v>
      </c>
      <c r="E1477" s="23" t="s">
        <v>55</v>
      </c>
      <c r="F1477" s="46">
        <v>3250</v>
      </c>
      <c r="G1477" s="23"/>
      <c r="H1477" s="23"/>
      <c r="I1477" s="23"/>
      <c r="J1477" s="23">
        <v>0</v>
      </c>
      <c r="K1477" s="23"/>
      <c r="L1477" s="23"/>
      <c r="M1477" s="23"/>
    </row>
    <row r="1478" spans="1:13" x14ac:dyDescent="0.25">
      <c r="A1478" s="31">
        <v>42381</v>
      </c>
      <c r="B1478" s="23">
        <v>48285</v>
      </c>
      <c r="C1478" s="23" t="s">
        <v>265</v>
      </c>
      <c r="D1478" s="23">
        <v>15</v>
      </c>
      <c r="E1478" s="23" t="s">
        <v>55</v>
      </c>
      <c r="F1478" s="46">
        <v>3250</v>
      </c>
      <c r="G1478" s="23"/>
      <c r="H1478" s="23"/>
      <c r="I1478" s="23"/>
      <c r="J1478" s="23">
        <v>0</v>
      </c>
      <c r="K1478" s="23"/>
      <c r="L1478" s="23"/>
      <c r="M1478" s="23"/>
    </row>
    <row r="1479" spans="1:13" x14ac:dyDescent="0.25">
      <c r="A1479" s="31">
        <v>42381</v>
      </c>
      <c r="B1479" s="23">
        <v>48286</v>
      </c>
      <c r="C1479" s="23" t="s">
        <v>264</v>
      </c>
      <c r="D1479" s="23">
        <v>15</v>
      </c>
      <c r="E1479" s="23" t="s">
        <v>55</v>
      </c>
      <c r="F1479" s="46">
        <v>3250</v>
      </c>
      <c r="G1479" s="23"/>
      <c r="H1479" s="23"/>
      <c r="I1479" s="23"/>
      <c r="J1479" s="23">
        <v>0</v>
      </c>
      <c r="K1479" s="23"/>
      <c r="L1479" s="23"/>
      <c r="M1479" s="23"/>
    </row>
    <row r="1480" spans="1:13" x14ac:dyDescent="0.25">
      <c r="A1480" s="31">
        <v>42381</v>
      </c>
      <c r="B1480" s="23">
        <v>48287</v>
      </c>
      <c r="C1480" s="23" t="s">
        <v>30</v>
      </c>
      <c r="D1480" s="23">
        <v>15.6</v>
      </c>
      <c r="E1480" s="23" t="s">
        <v>55</v>
      </c>
      <c r="F1480" s="46">
        <v>3250</v>
      </c>
      <c r="G1480" s="23"/>
      <c r="H1480" s="23"/>
      <c r="I1480" s="23"/>
      <c r="J1480" s="23">
        <v>0</v>
      </c>
      <c r="K1480" s="23"/>
      <c r="L1480" s="23"/>
      <c r="M1480" s="23"/>
    </row>
    <row r="1481" spans="1:13" x14ac:dyDescent="0.25">
      <c r="A1481" s="31">
        <v>42381</v>
      </c>
      <c r="B1481" s="23">
        <v>48288</v>
      </c>
      <c r="C1481" s="23" t="s">
        <v>498</v>
      </c>
      <c r="D1481" s="23">
        <v>14.9</v>
      </c>
      <c r="E1481" s="23" t="s">
        <v>55</v>
      </c>
      <c r="F1481" s="46">
        <v>3250</v>
      </c>
      <c r="G1481" s="23"/>
      <c r="H1481" s="23"/>
      <c r="I1481" s="23"/>
      <c r="J1481" s="23">
        <v>0</v>
      </c>
      <c r="K1481" s="23"/>
      <c r="L1481" s="23"/>
      <c r="M1481" s="23"/>
    </row>
    <row r="1482" spans="1:13" x14ac:dyDescent="0.25">
      <c r="A1482" s="31">
        <v>42381</v>
      </c>
      <c r="B1482" s="23">
        <v>48289</v>
      </c>
      <c r="C1482" s="23" t="s">
        <v>265</v>
      </c>
      <c r="D1482" s="23">
        <v>15</v>
      </c>
      <c r="E1482" s="23" t="s">
        <v>55</v>
      </c>
      <c r="F1482" s="46">
        <v>3250</v>
      </c>
      <c r="G1482" s="23"/>
      <c r="H1482" s="23"/>
      <c r="I1482" s="23"/>
      <c r="J1482" s="23">
        <v>0</v>
      </c>
      <c r="K1482" s="23"/>
      <c r="L1482" s="23"/>
      <c r="M1482" s="23"/>
    </row>
    <row r="1483" spans="1:13" x14ac:dyDescent="0.25">
      <c r="A1483" s="31">
        <v>42381</v>
      </c>
      <c r="B1483" s="23">
        <v>48290</v>
      </c>
      <c r="C1483" s="23" t="s">
        <v>264</v>
      </c>
      <c r="D1483" s="23">
        <v>15</v>
      </c>
      <c r="E1483" s="23" t="s">
        <v>55</v>
      </c>
      <c r="F1483" s="46">
        <v>3250</v>
      </c>
      <c r="G1483" s="23"/>
      <c r="H1483" s="23"/>
      <c r="I1483" s="23"/>
      <c r="J1483" s="23">
        <v>0</v>
      </c>
      <c r="K1483" s="23"/>
      <c r="L1483" s="23"/>
      <c r="M1483" s="23"/>
    </row>
    <row r="1484" spans="1:13" x14ac:dyDescent="0.25">
      <c r="A1484" s="31">
        <v>42381</v>
      </c>
      <c r="B1484" s="23">
        <v>48291</v>
      </c>
      <c r="C1484" s="23" t="s">
        <v>30</v>
      </c>
      <c r="D1484" s="23">
        <v>15.6</v>
      </c>
      <c r="E1484" s="23" t="s">
        <v>55</v>
      </c>
      <c r="F1484" s="46">
        <v>3250</v>
      </c>
      <c r="G1484" s="23"/>
      <c r="H1484" s="23"/>
      <c r="I1484" s="23"/>
      <c r="J1484" s="23">
        <v>0</v>
      </c>
      <c r="K1484" s="23"/>
      <c r="L1484" s="23"/>
      <c r="M1484" s="23"/>
    </row>
    <row r="1485" spans="1:13" x14ac:dyDescent="0.25">
      <c r="A1485" s="31">
        <v>42381</v>
      </c>
      <c r="B1485" s="23">
        <v>48292</v>
      </c>
      <c r="C1485" s="23" t="s">
        <v>57</v>
      </c>
      <c r="D1485" s="23">
        <v>14.9</v>
      </c>
      <c r="E1485" s="23" t="s">
        <v>55</v>
      </c>
      <c r="F1485" s="46">
        <v>3250</v>
      </c>
      <c r="G1485" s="23"/>
      <c r="H1485" s="23"/>
      <c r="I1485" s="23"/>
      <c r="J1485" s="23">
        <v>0</v>
      </c>
      <c r="K1485" s="23"/>
      <c r="L1485" s="23"/>
      <c r="M1485" s="23"/>
    </row>
    <row r="1486" spans="1:13" x14ac:dyDescent="0.25">
      <c r="A1486" s="31">
        <v>42381</v>
      </c>
      <c r="B1486" s="23">
        <v>48293</v>
      </c>
      <c r="C1486" s="23" t="s">
        <v>265</v>
      </c>
      <c r="D1486" s="23">
        <v>15</v>
      </c>
      <c r="E1486" s="23" t="s">
        <v>55</v>
      </c>
      <c r="F1486" s="46">
        <v>3250</v>
      </c>
      <c r="G1486" s="23"/>
      <c r="H1486" s="23"/>
      <c r="I1486" s="23"/>
      <c r="J1486" s="23">
        <v>0</v>
      </c>
      <c r="K1486" s="23"/>
      <c r="L1486" s="23"/>
      <c r="M1486" s="23"/>
    </row>
    <row r="1487" spans="1:13" x14ac:dyDescent="0.25">
      <c r="A1487" s="31">
        <v>42381</v>
      </c>
      <c r="B1487" s="23">
        <v>48294</v>
      </c>
      <c r="C1487" s="23" t="s">
        <v>30</v>
      </c>
      <c r="D1487" s="23">
        <v>15.6</v>
      </c>
      <c r="E1487" s="23" t="s">
        <v>55</v>
      </c>
      <c r="F1487" s="46">
        <v>3250</v>
      </c>
      <c r="G1487" s="23"/>
      <c r="H1487" s="23"/>
      <c r="I1487" s="23"/>
      <c r="J1487" s="23">
        <v>0</v>
      </c>
      <c r="K1487" s="23"/>
      <c r="L1487" s="23"/>
      <c r="M1487" s="23"/>
    </row>
    <row r="1488" spans="1:13" x14ac:dyDescent="0.25">
      <c r="A1488" s="31">
        <v>42381</v>
      </c>
      <c r="B1488" s="23">
        <v>48295</v>
      </c>
      <c r="C1488" s="23" t="s">
        <v>264</v>
      </c>
      <c r="D1488" s="23">
        <v>15</v>
      </c>
      <c r="E1488" s="23" t="s">
        <v>55</v>
      </c>
      <c r="F1488" s="46">
        <v>3250</v>
      </c>
      <c r="G1488" s="23"/>
      <c r="H1488" s="23"/>
      <c r="I1488" s="23"/>
      <c r="J1488" s="23">
        <v>0</v>
      </c>
      <c r="K1488" s="23"/>
      <c r="L1488" s="23"/>
      <c r="M1488" s="23"/>
    </row>
    <row r="1489" spans="1:13" x14ac:dyDescent="0.25">
      <c r="A1489" s="31">
        <v>42381</v>
      </c>
      <c r="B1489" s="23">
        <v>48296</v>
      </c>
      <c r="C1489" s="23" t="s">
        <v>57</v>
      </c>
      <c r="D1489" s="23">
        <v>14.9</v>
      </c>
      <c r="E1489" s="23" t="s">
        <v>55</v>
      </c>
      <c r="F1489" s="46">
        <v>3250</v>
      </c>
      <c r="G1489" s="23"/>
      <c r="H1489" s="23"/>
      <c r="I1489" s="23"/>
      <c r="J1489" s="23">
        <v>0</v>
      </c>
      <c r="K1489" s="23"/>
      <c r="L1489" s="23"/>
      <c r="M1489" s="23"/>
    </row>
    <row r="1490" spans="1:13" x14ac:dyDescent="0.25">
      <c r="A1490" s="31">
        <v>42381</v>
      </c>
      <c r="B1490" s="23">
        <v>48297</v>
      </c>
      <c r="C1490" s="23" t="s">
        <v>30</v>
      </c>
      <c r="D1490" s="23">
        <v>15.6</v>
      </c>
      <c r="E1490" s="23" t="s">
        <v>55</v>
      </c>
      <c r="F1490" s="46">
        <v>3250</v>
      </c>
      <c r="G1490" s="23"/>
      <c r="H1490" s="23"/>
      <c r="I1490" s="23"/>
      <c r="J1490" s="23">
        <v>0</v>
      </c>
      <c r="K1490" s="23"/>
      <c r="L1490" s="23"/>
      <c r="M1490" s="23"/>
    </row>
    <row r="1491" spans="1:13" x14ac:dyDescent="0.25">
      <c r="A1491" s="31">
        <v>42381</v>
      </c>
      <c r="B1491" s="23">
        <v>48298</v>
      </c>
      <c r="C1491" s="23" t="s">
        <v>265</v>
      </c>
      <c r="D1491" s="23">
        <v>15</v>
      </c>
      <c r="E1491" s="23" t="s">
        <v>55</v>
      </c>
      <c r="F1491" s="46">
        <v>3250</v>
      </c>
      <c r="G1491" s="23"/>
      <c r="H1491" s="23"/>
      <c r="I1491" s="23"/>
      <c r="J1491" s="23">
        <v>0</v>
      </c>
      <c r="K1491" s="23"/>
      <c r="L1491" s="23"/>
      <c r="M1491" s="23"/>
    </row>
    <row r="1492" spans="1:13" x14ac:dyDescent="0.25">
      <c r="A1492" s="31">
        <v>42381</v>
      </c>
      <c r="B1492" s="23">
        <v>48299</v>
      </c>
      <c r="C1492" s="23" t="s">
        <v>264</v>
      </c>
      <c r="D1492" s="23">
        <v>15</v>
      </c>
      <c r="E1492" s="23" t="s">
        <v>55</v>
      </c>
      <c r="F1492" s="46">
        <v>3250</v>
      </c>
      <c r="G1492" s="23"/>
      <c r="H1492" s="23"/>
      <c r="I1492" s="23"/>
      <c r="J1492" s="23">
        <v>0</v>
      </c>
      <c r="K1492" s="23"/>
      <c r="L1492" s="23"/>
      <c r="M1492" s="23"/>
    </row>
    <row r="1493" spans="1:13" x14ac:dyDescent="0.25">
      <c r="A1493" s="31">
        <v>42381</v>
      </c>
      <c r="B1493" s="23">
        <v>48300</v>
      </c>
      <c r="C1493" s="23" t="s">
        <v>57</v>
      </c>
      <c r="D1493" s="23">
        <v>14.9</v>
      </c>
      <c r="E1493" s="23" t="s">
        <v>55</v>
      </c>
      <c r="F1493" s="46">
        <v>3250</v>
      </c>
      <c r="G1493" s="23"/>
      <c r="H1493" s="23"/>
      <c r="I1493" s="23"/>
      <c r="J1493" s="23">
        <v>0</v>
      </c>
      <c r="K1493" s="23"/>
      <c r="L1493" s="23"/>
      <c r="M1493" s="23"/>
    </row>
    <row r="1494" spans="1:13" x14ac:dyDescent="0.25">
      <c r="A1494" s="31">
        <v>42381</v>
      </c>
      <c r="B1494" s="23">
        <v>48301</v>
      </c>
      <c r="C1494" s="23" t="s">
        <v>30</v>
      </c>
      <c r="D1494" s="23">
        <v>15.6</v>
      </c>
      <c r="E1494" s="23" t="s">
        <v>55</v>
      </c>
      <c r="F1494" s="46">
        <v>3250</v>
      </c>
      <c r="G1494" s="23"/>
      <c r="H1494" s="23"/>
      <c r="I1494" s="23"/>
      <c r="J1494" s="23">
        <v>0</v>
      </c>
      <c r="K1494" s="23"/>
      <c r="L1494" s="23"/>
      <c r="M1494" s="23"/>
    </row>
    <row r="1495" spans="1:13" x14ac:dyDescent="0.25">
      <c r="A1495" s="31">
        <v>42381</v>
      </c>
      <c r="B1495" s="23">
        <v>48302</v>
      </c>
      <c r="C1495" s="23" t="s">
        <v>265</v>
      </c>
      <c r="D1495" s="23">
        <v>15</v>
      </c>
      <c r="E1495" s="23" t="s">
        <v>55</v>
      </c>
      <c r="F1495" s="46">
        <v>3250</v>
      </c>
      <c r="G1495" s="23"/>
      <c r="H1495" s="23"/>
      <c r="I1495" s="23"/>
      <c r="J1495" s="23">
        <v>0</v>
      </c>
      <c r="K1495" s="23"/>
      <c r="L1495" s="23"/>
      <c r="M1495" s="23"/>
    </row>
    <row r="1496" spans="1:13" x14ac:dyDescent="0.25">
      <c r="A1496" s="31">
        <v>42381</v>
      </c>
      <c r="B1496" s="23">
        <v>48303</v>
      </c>
      <c r="C1496" s="23" t="s">
        <v>27</v>
      </c>
      <c r="D1496" s="23">
        <v>14.9</v>
      </c>
      <c r="E1496" s="23" t="s">
        <v>55</v>
      </c>
      <c r="F1496" s="46">
        <v>3250</v>
      </c>
      <c r="G1496" s="23"/>
      <c r="H1496" s="23"/>
      <c r="I1496" s="23"/>
      <c r="J1496" s="23">
        <v>0</v>
      </c>
      <c r="K1496" s="23"/>
      <c r="L1496" s="23"/>
      <c r="M1496" s="23"/>
    </row>
    <row r="1497" spans="1:13" x14ac:dyDescent="0.25">
      <c r="A1497" s="31">
        <v>42381</v>
      </c>
      <c r="B1497" s="23">
        <v>48304</v>
      </c>
      <c r="C1497" s="23" t="s">
        <v>264</v>
      </c>
      <c r="D1497" s="23">
        <v>15</v>
      </c>
      <c r="E1497" s="23" t="s">
        <v>55</v>
      </c>
      <c r="F1497" s="46">
        <v>3250</v>
      </c>
      <c r="G1497" s="23"/>
      <c r="H1497" s="23"/>
      <c r="I1497" s="23"/>
      <c r="J1497" s="23">
        <v>0</v>
      </c>
      <c r="K1497" s="23"/>
      <c r="L1497" s="23"/>
      <c r="M1497" s="23"/>
    </row>
    <row r="1498" spans="1:13" x14ac:dyDescent="0.25">
      <c r="A1498" s="31">
        <v>42381</v>
      </c>
      <c r="B1498" s="23">
        <v>48305</v>
      </c>
      <c r="C1498" s="23" t="s">
        <v>57</v>
      </c>
      <c r="D1498" s="23">
        <v>14.9</v>
      </c>
      <c r="E1498" s="23" t="s">
        <v>55</v>
      </c>
      <c r="F1498" s="46">
        <v>3250</v>
      </c>
      <c r="G1498" s="23"/>
      <c r="H1498" s="23"/>
      <c r="I1498" s="23"/>
      <c r="J1498" s="23">
        <v>0</v>
      </c>
      <c r="K1498" s="23"/>
      <c r="L1498" s="23"/>
      <c r="M1498" s="23"/>
    </row>
    <row r="1499" spans="1:13" x14ac:dyDescent="0.25">
      <c r="A1499" s="31">
        <v>42381</v>
      </c>
      <c r="B1499" s="23">
        <v>48306</v>
      </c>
      <c r="C1499" s="23" t="s">
        <v>498</v>
      </c>
      <c r="D1499" s="23">
        <v>14.9</v>
      </c>
      <c r="E1499" s="23" t="s">
        <v>55</v>
      </c>
      <c r="F1499" s="46">
        <v>3250</v>
      </c>
      <c r="G1499" s="23"/>
      <c r="H1499" s="23"/>
      <c r="I1499" s="23"/>
      <c r="J1499" s="23">
        <v>0</v>
      </c>
      <c r="K1499" s="23"/>
      <c r="L1499" s="23"/>
      <c r="M1499" s="23"/>
    </row>
    <row r="1500" spans="1:13" x14ac:dyDescent="0.25">
      <c r="A1500" s="31">
        <v>42381</v>
      </c>
      <c r="B1500" s="23">
        <v>48307</v>
      </c>
      <c r="C1500" s="23" t="s">
        <v>30</v>
      </c>
      <c r="D1500" s="23">
        <v>15.6</v>
      </c>
      <c r="E1500" s="23" t="s">
        <v>55</v>
      </c>
      <c r="F1500" s="46">
        <v>3250</v>
      </c>
      <c r="G1500" s="23"/>
      <c r="H1500" s="23"/>
      <c r="I1500" s="23"/>
      <c r="J1500" s="23">
        <v>0</v>
      </c>
      <c r="K1500" s="23"/>
      <c r="L1500" s="23"/>
      <c r="M1500" s="23"/>
    </row>
    <row r="1501" spans="1:13" x14ac:dyDescent="0.25">
      <c r="A1501" s="31">
        <v>42381</v>
      </c>
      <c r="B1501" s="23">
        <v>48308</v>
      </c>
      <c r="C1501" s="23" t="s">
        <v>27</v>
      </c>
      <c r="D1501" s="23">
        <v>14.9</v>
      </c>
      <c r="E1501" s="23" t="s">
        <v>55</v>
      </c>
      <c r="F1501" s="46">
        <v>3250</v>
      </c>
      <c r="G1501" s="23"/>
      <c r="H1501" s="23"/>
      <c r="I1501" s="23"/>
      <c r="J1501" s="23">
        <v>0</v>
      </c>
      <c r="K1501" s="23"/>
      <c r="L1501" s="23"/>
      <c r="M1501" s="23"/>
    </row>
    <row r="1502" spans="1:13" x14ac:dyDescent="0.25">
      <c r="A1502" s="31">
        <v>42381</v>
      </c>
      <c r="B1502" s="23">
        <v>48309</v>
      </c>
      <c r="C1502" s="23" t="s">
        <v>265</v>
      </c>
      <c r="D1502" s="23">
        <v>15</v>
      </c>
      <c r="E1502" s="23" t="s">
        <v>55</v>
      </c>
      <c r="F1502" s="46">
        <v>3250</v>
      </c>
      <c r="G1502" s="23"/>
      <c r="H1502" s="23"/>
      <c r="I1502" s="23"/>
      <c r="J1502" s="23">
        <v>0</v>
      </c>
      <c r="K1502" s="23"/>
      <c r="L1502" s="23"/>
      <c r="M1502" s="23"/>
    </row>
    <row r="1503" spans="1:13" x14ac:dyDescent="0.25">
      <c r="A1503" s="31">
        <v>42381</v>
      </c>
      <c r="B1503" s="23">
        <v>48310</v>
      </c>
      <c r="C1503" s="23" t="s">
        <v>57</v>
      </c>
      <c r="D1503" s="23">
        <v>14.9</v>
      </c>
      <c r="E1503" s="23" t="s">
        <v>55</v>
      </c>
      <c r="F1503" s="46">
        <v>3250</v>
      </c>
      <c r="G1503" s="23"/>
      <c r="H1503" s="23"/>
      <c r="I1503" s="23"/>
      <c r="J1503" s="23">
        <v>0</v>
      </c>
      <c r="K1503" s="23"/>
      <c r="L1503" s="23"/>
      <c r="M1503" s="23"/>
    </row>
    <row r="1504" spans="1:13" x14ac:dyDescent="0.25">
      <c r="A1504" s="31">
        <v>42381</v>
      </c>
      <c r="B1504" s="23">
        <v>48311</v>
      </c>
      <c r="C1504" s="23" t="s">
        <v>264</v>
      </c>
      <c r="D1504" s="23">
        <v>15</v>
      </c>
      <c r="E1504" s="23" t="s">
        <v>55</v>
      </c>
      <c r="F1504" s="46">
        <v>3250</v>
      </c>
      <c r="G1504" s="23"/>
      <c r="H1504" s="23"/>
      <c r="I1504" s="23"/>
      <c r="J1504" s="23">
        <v>0</v>
      </c>
      <c r="K1504" s="23"/>
      <c r="L1504" s="23"/>
      <c r="M1504" s="23"/>
    </row>
    <row r="1505" spans="1:13" x14ac:dyDescent="0.25">
      <c r="A1505" s="31">
        <v>42381</v>
      </c>
      <c r="B1505" s="23">
        <v>48312</v>
      </c>
      <c r="C1505" s="23" t="s">
        <v>498</v>
      </c>
      <c r="D1505" s="23">
        <v>14.9</v>
      </c>
      <c r="E1505" s="23" t="s">
        <v>55</v>
      </c>
      <c r="F1505" s="46">
        <v>3250</v>
      </c>
      <c r="G1505" s="23"/>
      <c r="H1505" s="23"/>
      <c r="I1505" s="23"/>
      <c r="J1505" s="23">
        <v>0</v>
      </c>
      <c r="K1505" s="23"/>
      <c r="L1505" s="23"/>
      <c r="M1505" s="23"/>
    </row>
    <row r="1506" spans="1:13" x14ac:dyDescent="0.25">
      <c r="A1506" s="31">
        <v>42381</v>
      </c>
      <c r="B1506" s="23">
        <v>48313</v>
      </c>
      <c r="C1506" s="23" t="s">
        <v>30</v>
      </c>
      <c r="D1506" s="23">
        <v>15.6</v>
      </c>
      <c r="E1506" s="23" t="s">
        <v>55</v>
      </c>
      <c r="F1506" s="46">
        <v>3250</v>
      </c>
      <c r="G1506" s="23"/>
      <c r="H1506" s="23"/>
      <c r="I1506" s="23"/>
      <c r="J1506" s="23">
        <v>0</v>
      </c>
      <c r="K1506" s="23"/>
      <c r="L1506" s="23"/>
      <c r="M1506" s="23"/>
    </row>
    <row r="1507" spans="1:13" x14ac:dyDescent="0.25">
      <c r="A1507" s="31">
        <v>42381</v>
      </c>
      <c r="B1507" s="23">
        <v>48314</v>
      </c>
      <c r="C1507" s="23" t="s">
        <v>27</v>
      </c>
      <c r="D1507" s="23">
        <v>14.9</v>
      </c>
      <c r="E1507" s="23" t="s">
        <v>55</v>
      </c>
      <c r="F1507" s="46">
        <v>3250</v>
      </c>
      <c r="G1507" s="23"/>
      <c r="H1507" s="23"/>
      <c r="I1507" s="23"/>
      <c r="J1507" s="23">
        <v>0</v>
      </c>
      <c r="K1507" s="23"/>
      <c r="L1507" s="23"/>
      <c r="M1507" s="23"/>
    </row>
    <row r="1508" spans="1:13" x14ac:dyDescent="0.25">
      <c r="A1508" s="31">
        <v>42381</v>
      </c>
      <c r="B1508" s="23">
        <v>48315</v>
      </c>
      <c r="C1508" s="23" t="s">
        <v>265</v>
      </c>
      <c r="D1508" s="23">
        <v>15</v>
      </c>
      <c r="E1508" s="23" t="s">
        <v>55</v>
      </c>
      <c r="F1508" s="46">
        <v>3250</v>
      </c>
      <c r="G1508" s="23"/>
      <c r="H1508" s="23"/>
      <c r="I1508" s="23"/>
      <c r="J1508" s="23">
        <v>0</v>
      </c>
      <c r="K1508" s="23"/>
      <c r="L1508" s="23"/>
      <c r="M1508" s="23"/>
    </row>
    <row r="1509" spans="1:13" x14ac:dyDescent="0.25">
      <c r="A1509" s="31">
        <v>42381</v>
      </c>
      <c r="B1509" s="23">
        <v>48316</v>
      </c>
      <c r="C1509" s="23" t="s">
        <v>57</v>
      </c>
      <c r="D1509" s="23">
        <v>14.9</v>
      </c>
      <c r="E1509" s="23" t="s">
        <v>55</v>
      </c>
      <c r="F1509" s="46">
        <v>3250</v>
      </c>
      <c r="G1509" s="23"/>
      <c r="H1509" s="23"/>
      <c r="I1509" s="23"/>
      <c r="J1509" s="23">
        <v>0</v>
      </c>
      <c r="K1509" s="23"/>
      <c r="L1509" s="23"/>
      <c r="M1509" s="23"/>
    </row>
    <row r="1510" spans="1:13" x14ac:dyDescent="0.25">
      <c r="A1510" s="31">
        <v>42381</v>
      </c>
      <c r="B1510" s="23">
        <v>48317</v>
      </c>
      <c r="C1510" s="23" t="s">
        <v>498</v>
      </c>
      <c r="D1510" s="23">
        <v>14.9</v>
      </c>
      <c r="E1510" s="23" t="s">
        <v>55</v>
      </c>
      <c r="F1510" s="46">
        <v>3250</v>
      </c>
      <c r="G1510" s="23"/>
      <c r="H1510" s="23"/>
      <c r="I1510" s="23"/>
      <c r="J1510" s="23">
        <v>0</v>
      </c>
      <c r="K1510" s="23"/>
      <c r="L1510" s="23"/>
      <c r="M1510" s="23"/>
    </row>
    <row r="1511" spans="1:13" x14ac:dyDescent="0.25">
      <c r="A1511" s="31">
        <v>42381</v>
      </c>
      <c r="B1511" s="23">
        <v>48318</v>
      </c>
      <c r="C1511" s="23" t="s">
        <v>264</v>
      </c>
      <c r="D1511" s="23">
        <v>15</v>
      </c>
      <c r="E1511" s="23" t="s">
        <v>55</v>
      </c>
      <c r="F1511" s="46">
        <v>3250</v>
      </c>
      <c r="G1511" s="23"/>
      <c r="H1511" s="23"/>
      <c r="I1511" s="23"/>
      <c r="J1511" s="23">
        <v>0</v>
      </c>
      <c r="K1511" s="23"/>
      <c r="L1511" s="23"/>
      <c r="M1511" s="23"/>
    </row>
    <row r="1512" spans="1:13" x14ac:dyDescent="0.25">
      <c r="A1512" s="31">
        <v>42381</v>
      </c>
      <c r="B1512" s="23">
        <v>48319</v>
      </c>
      <c r="C1512" s="23" t="s">
        <v>30</v>
      </c>
      <c r="D1512" s="23">
        <v>15.6</v>
      </c>
      <c r="E1512" s="23" t="s">
        <v>55</v>
      </c>
      <c r="F1512" s="46">
        <v>3250</v>
      </c>
      <c r="G1512" s="23"/>
      <c r="H1512" s="23"/>
      <c r="I1512" s="23"/>
      <c r="J1512" s="23">
        <v>0</v>
      </c>
      <c r="K1512" s="23"/>
      <c r="L1512" s="23"/>
      <c r="M1512" s="23"/>
    </row>
    <row r="1513" spans="1:13" x14ac:dyDescent="0.25">
      <c r="A1513" s="31">
        <v>42381</v>
      </c>
      <c r="B1513" s="23">
        <v>48320</v>
      </c>
      <c r="C1513" s="23" t="s">
        <v>27</v>
      </c>
      <c r="D1513" s="23">
        <v>14.9</v>
      </c>
      <c r="E1513" s="23" t="s">
        <v>55</v>
      </c>
      <c r="F1513" s="46">
        <v>3250</v>
      </c>
      <c r="G1513" s="23"/>
      <c r="H1513" s="23"/>
      <c r="I1513" s="23"/>
      <c r="J1513" s="23">
        <v>0</v>
      </c>
      <c r="K1513" s="23"/>
      <c r="L1513" s="23"/>
      <c r="M1513" s="23"/>
    </row>
    <row r="1514" spans="1:13" x14ac:dyDescent="0.25">
      <c r="A1514" s="31">
        <v>42381</v>
      </c>
      <c r="B1514" s="23">
        <v>48321</v>
      </c>
      <c r="C1514" s="23" t="s">
        <v>265</v>
      </c>
      <c r="D1514" s="23">
        <v>15</v>
      </c>
      <c r="E1514" s="23" t="s">
        <v>55</v>
      </c>
      <c r="F1514" s="46">
        <v>3250</v>
      </c>
      <c r="G1514" s="23"/>
      <c r="H1514" s="23"/>
      <c r="I1514" s="23"/>
      <c r="J1514" s="23">
        <v>0</v>
      </c>
      <c r="K1514" s="23"/>
      <c r="L1514" s="23"/>
      <c r="M1514" s="23"/>
    </row>
    <row r="1515" spans="1:13" x14ac:dyDescent="0.25">
      <c r="A1515" s="31">
        <v>42381</v>
      </c>
      <c r="B1515" s="23">
        <v>48322</v>
      </c>
      <c r="C1515" s="23" t="s">
        <v>57</v>
      </c>
      <c r="D1515" s="23">
        <v>14.9</v>
      </c>
      <c r="E1515" s="23" t="s">
        <v>55</v>
      </c>
      <c r="F1515" s="46">
        <v>3250</v>
      </c>
      <c r="G1515" s="23"/>
      <c r="H1515" s="23"/>
      <c r="I1515" s="23"/>
      <c r="J1515" s="23">
        <v>0</v>
      </c>
      <c r="K1515" s="23"/>
      <c r="L1515" s="23"/>
      <c r="M1515" s="23"/>
    </row>
    <row r="1516" spans="1:13" x14ac:dyDescent="0.25">
      <c r="A1516" s="31">
        <v>42381</v>
      </c>
      <c r="B1516" s="23">
        <v>48323</v>
      </c>
      <c r="C1516" s="23" t="s">
        <v>498</v>
      </c>
      <c r="D1516" s="23">
        <v>14.9</v>
      </c>
      <c r="E1516" s="23" t="s">
        <v>55</v>
      </c>
      <c r="F1516" s="46">
        <v>3250</v>
      </c>
      <c r="G1516" s="23"/>
      <c r="H1516" s="23"/>
      <c r="I1516" s="23"/>
      <c r="J1516" s="23">
        <v>0</v>
      </c>
      <c r="K1516" s="23"/>
      <c r="L1516" s="23"/>
      <c r="M1516" s="23"/>
    </row>
    <row r="1517" spans="1:13" x14ac:dyDescent="0.25">
      <c r="A1517" s="31">
        <v>42381</v>
      </c>
      <c r="B1517" s="23">
        <v>48324</v>
      </c>
      <c r="C1517" s="23" t="s">
        <v>264</v>
      </c>
      <c r="D1517" s="23">
        <v>15</v>
      </c>
      <c r="E1517" s="23" t="s">
        <v>55</v>
      </c>
      <c r="F1517" s="46">
        <v>3250</v>
      </c>
      <c r="G1517" s="23"/>
      <c r="H1517" s="23"/>
      <c r="I1517" s="23"/>
      <c r="J1517" s="23">
        <v>0</v>
      </c>
      <c r="K1517" s="23"/>
      <c r="L1517" s="23"/>
      <c r="M1517" s="23"/>
    </row>
    <row r="1518" spans="1:13" x14ac:dyDescent="0.25">
      <c r="A1518" s="31">
        <v>42381</v>
      </c>
      <c r="B1518" s="23">
        <v>48325</v>
      </c>
      <c r="C1518" s="23" t="s">
        <v>30</v>
      </c>
      <c r="D1518" s="23">
        <v>15.6</v>
      </c>
      <c r="E1518" s="23" t="s">
        <v>55</v>
      </c>
      <c r="F1518" s="46">
        <v>3250</v>
      </c>
      <c r="G1518" s="23"/>
      <c r="H1518" s="23"/>
      <c r="I1518" s="23"/>
      <c r="J1518" s="23">
        <v>0</v>
      </c>
      <c r="K1518" s="23"/>
      <c r="L1518" s="23"/>
      <c r="M1518" s="23"/>
    </row>
    <row r="1519" spans="1:13" x14ac:dyDescent="0.25">
      <c r="A1519" s="31">
        <v>42381</v>
      </c>
      <c r="B1519" s="23">
        <v>48326</v>
      </c>
      <c r="C1519" s="23" t="s">
        <v>27</v>
      </c>
      <c r="D1519" s="23">
        <v>14.9</v>
      </c>
      <c r="E1519" s="23" t="s">
        <v>55</v>
      </c>
      <c r="F1519" s="46">
        <v>3250</v>
      </c>
      <c r="G1519" s="23"/>
      <c r="H1519" s="23"/>
      <c r="I1519" s="23"/>
      <c r="J1519" s="23">
        <v>0</v>
      </c>
      <c r="K1519" s="23"/>
      <c r="L1519" s="23"/>
      <c r="M1519" s="23"/>
    </row>
    <row r="1520" spans="1:13" x14ac:dyDescent="0.25">
      <c r="A1520" s="31">
        <v>42381</v>
      </c>
      <c r="B1520" s="23">
        <v>48327</v>
      </c>
      <c r="C1520" s="23" t="s">
        <v>57</v>
      </c>
      <c r="D1520" s="23">
        <v>14.9</v>
      </c>
      <c r="E1520" s="23" t="s">
        <v>55</v>
      </c>
      <c r="F1520" s="46">
        <v>3250</v>
      </c>
      <c r="G1520" s="23"/>
      <c r="H1520" s="23"/>
      <c r="I1520" s="23"/>
      <c r="J1520" s="23">
        <v>0</v>
      </c>
      <c r="K1520" s="23"/>
      <c r="L1520" s="23"/>
      <c r="M1520" s="23"/>
    </row>
    <row r="1521" spans="1:13" x14ac:dyDescent="0.25">
      <c r="A1521" s="31">
        <v>42381</v>
      </c>
      <c r="B1521" s="23">
        <v>48328</v>
      </c>
      <c r="C1521" s="23" t="s">
        <v>498</v>
      </c>
      <c r="D1521" s="23">
        <v>14.9</v>
      </c>
      <c r="E1521" s="23" t="s">
        <v>55</v>
      </c>
      <c r="F1521" s="46">
        <v>3250</v>
      </c>
      <c r="G1521" s="23"/>
      <c r="H1521" s="23"/>
      <c r="I1521" s="23"/>
      <c r="J1521" s="23">
        <v>0</v>
      </c>
      <c r="K1521" s="23"/>
      <c r="L1521" s="23"/>
      <c r="M1521" s="23"/>
    </row>
    <row r="1522" spans="1:13" x14ac:dyDescent="0.25">
      <c r="A1522" s="31">
        <v>42381</v>
      </c>
      <c r="B1522" s="23">
        <v>48329</v>
      </c>
      <c r="C1522" s="23" t="s">
        <v>30</v>
      </c>
      <c r="D1522" s="23">
        <v>15.6</v>
      </c>
      <c r="E1522" s="23" t="s">
        <v>55</v>
      </c>
      <c r="F1522" s="46">
        <v>3250</v>
      </c>
      <c r="G1522" s="23"/>
      <c r="H1522" s="23"/>
      <c r="I1522" s="23"/>
      <c r="J1522" s="23">
        <v>0</v>
      </c>
      <c r="K1522" s="23"/>
      <c r="L1522" s="23"/>
      <c r="M1522" s="23"/>
    </row>
    <row r="1523" spans="1:13" x14ac:dyDescent="0.25">
      <c r="A1523" s="31">
        <v>42381</v>
      </c>
      <c r="B1523" s="94">
        <v>48330</v>
      </c>
      <c r="C1523" s="106" t="s">
        <v>264</v>
      </c>
      <c r="D1523" s="23">
        <v>15</v>
      </c>
      <c r="E1523" s="23" t="s">
        <v>55</v>
      </c>
      <c r="F1523" s="46">
        <v>3250</v>
      </c>
      <c r="G1523" s="23"/>
      <c r="H1523" s="23"/>
      <c r="I1523" s="23"/>
      <c r="J1523" s="94">
        <v>0</v>
      </c>
      <c r="K1523" s="23"/>
      <c r="L1523" s="23"/>
      <c r="M1523" s="23"/>
    </row>
    <row r="1524" spans="1:13" x14ac:dyDescent="0.25">
      <c r="A1524" s="31">
        <v>42381</v>
      </c>
      <c r="B1524" s="94">
        <v>48331</v>
      </c>
      <c r="C1524" s="106" t="s">
        <v>57</v>
      </c>
      <c r="D1524" s="23">
        <v>14.9</v>
      </c>
      <c r="E1524" s="23" t="s">
        <v>55</v>
      </c>
      <c r="F1524" s="46">
        <v>3250</v>
      </c>
      <c r="G1524" s="94"/>
      <c r="H1524" s="94"/>
      <c r="I1524" s="94"/>
      <c r="J1524" s="94">
        <v>0</v>
      </c>
      <c r="K1524" s="94"/>
      <c r="L1524" s="94"/>
      <c r="M1524" s="94"/>
    </row>
    <row r="1525" spans="1:13" x14ac:dyDescent="0.25">
      <c r="A1525" s="31">
        <v>42381</v>
      </c>
      <c r="B1525" s="94">
        <v>48332</v>
      </c>
      <c r="C1525" s="23" t="s">
        <v>27</v>
      </c>
      <c r="D1525" s="23">
        <v>14.9</v>
      </c>
      <c r="E1525" s="23" t="s">
        <v>55</v>
      </c>
      <c r="F1525" s="46">
        <v>3250</v>
      </c>
      <c r="G1525" s="23"/>
      <c r="H1525" s="23"/>
      <c r="I1525" s="23"/>
      <c r="J1525" s="94">
        <v>0</v>
      </c>
      <c r="K1525" s="23"/>
      <c r="L1525" s="23"/>
      <c r="M1525" s="23"/>
    </row>
    <row r="1526" spans="1:13" x14ac:dyDescent="0.25">
      <c r="A1526" s="31">
        <v>42381</v>
      </c>
      <c r="B1526" s="94">
        <v>48333</v>
      </c>
      <c r="C1526" s="23" t="s">
        <v>498</v>
      </c>
      <c r="D1526" s="23">
        <v>14.9</v>
      </c>
      <c r="E1526" s="23" t="s">
        <v>55</v>
      </c>
      <c r="F1526" s="46">
        <v>3250</v>
      </c>
      <c r="G1526" s="23"/>
      <c r="H1526" s="23"/>
      <c r="I1526" s="23"/>
      <c r="J1526" s="94">
        <v>0</v>
      </c>
      <c r="K1526" s="23"/>
      <c r="L1526" s="23"/>
      <c r="M1526" s="23"/>
    </row>
    <row r="1527" spans="1:13" x14ac:dyDescent="0.25">
      <c r="A1527" s="31">
        <v>42381</v>
      </c>
      <c r="B1527" s="94">
        <v>48334</v>
      </c>
      <c r="C1527" s="23" t="s">
        <v>30</v>
      </c>
      <c r="D1527" s="23">
        <v>15.6</v>
      </c>
      <c r="E1527" s="23" t="s">
        <v>55</v>
      </c>
      <c r="F1527" s="46">
        <v>3250</v>
      </c>
      <c r="G1527" s="23"/>
      <c r="H1527" s="23"/>
      <c r="I1527" s="23"/>
      <c r="J1527" s="94">
        <v>0</v>
      </c>
      <c r="K1527" s="23"/>
      <c r="L1527" s="23"/>
      <c r="M1527" s="23"/>
    </row>
    <row r="1528" spans="1:13" x14ac:dyDescent="0.25">
      <c r="A1528" s="31">
        <v>42381</v>
      </c>
      <c r="B1528" s="94">
        <v>48335</v>
      </c>
      <c r="C1528" s="23" t="s">
        <v>264</v>
      </c>
      <c r="D1528" s="23">
        <v>15</v>
      </c>
      <c r="E1528" s="23" t="s">
        <v>55</v>
      </c>
      <c r="F1528" s="46">
        <v>3250</v>
      </c>
      <c r="G1528" s="131"/>
      <c r="H1528" s="131"/>
      <c r="I1528" s="131"/>
      <c r="J1528" s="94">
        <v>0</v>
      </c>
      <c r="K1528" s="23"/>
      <c r="L1528" s="23"/>
      <c r="M1528" s="23"/>
    </row>
    <row r="1529" spans="1:13" x14ac:dyDescent="0.25">
      <c r="A1529" s="31">
        <v>42381</v>
      </c>
      <c r="B1529" s="94">
        <v>48336</v>
      </c>
      <c r="C1529" s="23" t="s">
        <v>57</v>
      </c>
      <c r="D1529" s="23">
        <v>14.9</v>
      </c>
      <c r="E1529" s="23" t="s">
        <v>55</v>
      </c>
      <c r="F1529" s="46">
        <v>3250</v>
      </c>
      <c r="G1529" s="23"/>
      <c r="H1529" s="23"/>
      <c r="I1529" s="23"/>
      <c r="J1529" s="94">
        <v>0</v>
      </c>
      <c r="K1529" s="23"/>
      <c r="L1529" s="23"/>
      <c r="M1529" s="23"/>
    </row>
    <row r="1530" spans="1:13" x14ac:dyDescent="0.25">
      <c r="A1530" s="31">
        <v>42381</v>
      </c>
      <c r="B1530" s="94">
        <v>48337</v>
      </c>
      <c r="C1530" s="23" t="s">
        <v>498</v>
      </c>
      <c r="D1530" s="23">
        <v>14.9</v>
      </c>
      <c r="E1530" s="23" t="s">
        <v>55</v>
      </c>
      <c r="F1530" s="46">
        <v>3250</v>
      </c>
      <c r="G1530" s="23"/>
      <c r="H1530" s="23"/>
      <c r="I1530" s="23"/>
      <c r="J1530" s="94">
        <v>0</v>
      </c>
      <c r="K1530" s="23"/>
      <c r="L1530" s="23"/>
      <c r="M1530" s="23"/>
    </row>
    <row r="1531" spans="1:13" x14ac:dyDescent="0.25">
      <c r="A1531" s="31">
        <v>42381</v>
      </c>
      <c r="B1531" s="94">
        <v>48338</v>
      </c>
      <c r="C1531" s="23" t="s">
        <v>27</v>
      </c>
      <c r="D1531" s="23">
        <v>14.9</v>
      </c>
      <c r="E1531" s="23" t="s">
        <v>55</v>
      </c>
      <c r="F1531" s="46">
        <v>3250</v>
      </c>
      <c r="G1531" s="23"/>
      <c r="H1531" s="23"/>
      <c r="I1531" s="23"/>
      <c r="J1531" s="94">
        <v>0</v>
      </c>
      <c r="K1531" s="23"/>
      <c r="L1531" s="23"/>
      <c r="M1531" s="23"/>
    </row>
    <row r="1532" spans="1:13" x14ac:dyDescent="0.25">
      <c r="A1532" s="31">
        <v>42381</v>
      </c>
      <c r="B1532" s="94">
        <v>48339</v>
      </c>
      <c r="C1532" s="23" t="s">
        <v>265</v>
      </c>
      <c r="D1532" s="23">
        <v>15</v>
      </c>
      <c r="E1532" s="23" t="s">
        <v>55</v>
      </c>
      <c r="F1532" s="46">
        <v>3250</v>
      </c>
      <c r="G1532" s="23"/>
      <c r="H1532" s="23"/>
      <c r="I1532" s="23"/>
      <c r="J1532" s="94">
        <v>0</v>
      </c>
      <c r="K1532" s="23"/>
      <c r="L1532" s="23"/>
      <c r="M1532" s="23"/>
    </row>
    <row r="1533" spans="1:13" x14ac:dyDescent="0.25">
      <c r="A1533" s="31">
        <v>42381</v>
      </c>
      <c r="B1533" s="94">
        <v>48340</v>
      </c>
      <c r="C1533" s="23" t="s">
        <v>30</v>
      </c>
      <c r="D1533" s="23">
        <v>15.6</v>
      </c>
      <c r="E1533" s="23" t="s">
        <v>55</v>
      </c>
      <c r="F1533" s="46">
        <v>3250</v>
      </c>
      <c r="G1533" s="23"/>
      <c r="H1533" s="23"/>
      <c r="I1533" s="23"/>
      <c r="J1533" s="94">
        <v>0</v>
      </c>
      <c r="K1533" s="23"/>
      <c r="L1533" s="23"/>
      <c r="M1533" s="23"/>
    </row>
    <row r="1534" spans="1:13" x14ac:dyDescent="0.25">
      <c r="A1534" s="31">
        <v>42381</v>
      </c>
      <c r="B1534" s="94">
        <v>48341</v>
      </c>
      <c r="C1534" s="23" t="s">
        <v>264</v>
      </c>
      <c r="D1534" s="23">
        <v>15</v>
      </c>
      <c r="E1534" s="23" t="s">
        <v>55</v>
      </c>
      <c r="F1534" s="46">
        <v>3250</v>
      </c>
      <c r="G1534" s="23"/>
      <c r="H1534" s="23"/>
      <c r="I1534" s="23"/>
      <c r="J1534" s="94">
        <v>0</v>
      </c>
      <c r="K1534" s="23"/>
      <c r="L1534" s="23"/>
      <c r="M1534" s="23"/>
    </row>
    <row r="1535" spans="1:13" x14ac:dyDescent="0.25">
      <c r="A1535" s="31">
        <v>42381</v>
      </c>
      <c r="B1535" s="94">
        <v>48342</v>
      </c>
      <c r="C1535" s="23" t="s">
        <v>57</v>
      </c>
      <c r="D1535" s="23">
        <v>14.9</v>
      </c>
      <c r="E1535" s="23" t="s">
        <v>55</v>
      </c>
      <c r="F1535" s="46">
        <v>3250</v>
      </c>
      <c r="G1535" s="23"/>
      <c r="H1535" s="23"/>
      <c r="I1535" s="23"/>
      <c r="J1535" s="94">
        <v>0</v>
      </c>
      <c r="K1535" s="23"/>
      <c r="L1535" s="23"/>
      <c r="M1535" s="23"/>
    </row>
    <row r="1536" spans="1:13" x14ac:dyDescent="0.25">
      <c r="A1536" s="31">
        <v>42381</v>
      </c>
      <c r="B1536" s="94">
        <v>48343</v>
      </c>
      <c r="C1536" s="23" t="s">
        <v>498</v>
      </c>
      <c r="D1536" s="23">
        <v>14.9</v>
      </c>
      <c r="E1536" s="23" t="s">
        <v>55</v>
      </c>
      <c r="F1536" s="46">
        <v>3250</v>
      </c>
      <c r="G1536" s="23"/>
      <c r="H1536" s="23"/>
      <c r="I1536" s="23"/>
      <c r="J1536" s="94">
        <v>0</v>
      </c>
      <c r="K1536" s="23"/>
      <c r="L1536" s="23"/>
      <c r="M1536" s="23"/>
    </row>
    <row r="1537" spans="1:13" x14ac:dyDescent="0.25">
      <c r="A1537" s="31">
        <v>42381</v>
      </c>
      <c r="B1537" s="94">
        <v>48344</v>
      </c>
      <c r="C1537" s="23" t="s">
        <v>27</v>
      </c>
      <c r="D1537" s="23">
        <v>14.9</v>
      </c>
      <c r="E1537" s="23" t="s">
        <v>55</v>
      </c>
      <c r="F1537" s="46">
        <v>3250</v>
      </c>
      <c r="G1537" s="23"/>
      <c r="H1537" s="23"/>
      <c r="I1537" s="23"/>
      <c r="J1537" s="94">
        <v>0</v>
      </c>
      <c r="K1537" s="23"/>
      <c r="L1537" s="23"/>
      <c r="M1537" s="23"/>
    </row>
    <row r="1538" spans="1:13" x14ac:dyDescent="0.25">
      <c r="A1538" s="31">
        <v>42381</v>
      </c>
      <c r="B1538" s="94">
        <v>48345</v>
      </c>
      <c r="C1538" s="23" t="s">
        <v>265</v>
      </c>
      <c r="D1538" s="23">
        <v>15</v>
      </c>
      <c r="E1538" s="23" t="s">
        <v>55</v>
      </c>
      <c r="F1538" s="46">
        <v>3250</v>
      </c>
      <c r="G1538" s="23"/>
      <c r="H1538" s="23"/>
      <c r="I1538" s="23"/>
      <c r="J1538" s="94">
        <v>0</v>
      </c>
      <c r="K1538" s="23"/>
      <c r="L1538" s="23"/>
      <c r="M1538" s="23"/>
    </row>
    <row r="1539" spans="1:13" x14ac:dyDescent="0.25">
      <c r="A1539" s="31">
        <v>42381</v>
      </c>
      <c r="B1539" s="94">
        <v>48346</v>
      </c>
      <c r="C1539" s="23" t="s">
        <v>264</v>
      </c>
      <c r="D1539" s="23">
        <v>15</v>
      </c>
      <c r="E1539" s="23" t="s">
        <v>55</v>
      </c>
      <c r="F1539" s="46">
        <v>3250</v>
      </c>
      <c r="G1539" s="23"/>
      <c r="H1539" s="23"/>
      <c r="I1539" s="23"/>
      <c r="J1539" s="94">
        <v>0</v>
      </c>
      <c r="K1539" s="23"/>
      <c r="L1539" s="23"/>
      <c r="M1539" s="23"/>
    </row>
    <row r="1540" spans="1:13" x14ac:dyDescent="0.25">
      <c r="A1540" s="31">
        <v>42381</v>
      </c>
      <c r="B1540" s="94">
        <v>48347</v>
      </c>
      <c r="C1540" s="23" t="s">
        <v>57</v>
      </c>
      <c r="D1540" s="23">
        <v>14.9</v>
      </c>
      <c r="E1540" s="23" t="s">
        <v>55</v>
      </c>
      <c r="F1540" s="46">
        <v>3250</v>
      </c>
      <c r="G1540" s="23"/>
      <c r="H1540" s="23"/>
      <c r="I1540" s="23"/>
      <c r="J1540" s="94">
        <v>0</v>
      </c>
      <c r="K1540" s="23"/>
      <c r="L1540" s="23"/>
      <c r="M1540" s="23"/>
    </row>
    <row r="1541" spans="1:13" x14ac:dyDescent="0.25">
      <c r="A1541" s="31">
        <v>42381</v>
      </c>
      <c r="B1541" s="94">
        <v>48348</v>
      </c>
      <c r="C1541" s="23" t="s">
        <v>30</v>
      </c>
      <c r="D1541" s="23">
        <v>15.6</v>
      </c>
      <c r="E1541" s="23" t="s">
        <v>55</v>
      </c>
      <c r="F1541" s="46">
        <v>3250</v>
      </c>
      <c r="G1541" s="23"/>
      <c r="H1541" s="23"/>
      <c r="I1541" s="23"/>
      <c r="J1541" s="94">
        <v>0</v>
      </c>
      <c r="K1541" s="23"/>
      <c r="L1541" s="23"/>
      <c r="M1541" s="23"/>
    </row>
    <row r="1542" spans="1:13" x14ac:dyDescent="0.25">
      <c r="A1542" s="31">
        <v>42381</v>
      </c>
      <c r="B1542" s="94">
        <v>48349</v>
      </c>
      <c r="C1542" s="23" t="s">
        <v>498</v>
      </c>
      <c r="D1542" s="23">
        <v>14.9</v>
      </c>
      <c r="E1542" s="23" t="s">
        <v>55</v>
      </c>
      <c r="F1542" s="46">
        <v>3250</v>
      </c>
      <c r="G1542" s="23"/>
      <c r="H1542" s="23"/>
      <c r="I1542" s="23"/>
      <c r="J1542" s="94">
        <v>0</v>
      </c>
      <c r="K1542" s="23"/>
      <c r="L1542" s="23"/>
      <c r="M1542" s="23"/>
    </row>
    <row r="1543" spans="1:13" x14ac:dyDescent="0.25">
      <c r="A1543" s="31">
        <v>42381</v>
      </c>
      <c r="B1543" s="94">
        <v>48350</v>
      </c>
      <c r="C1543" s="23" t="s">
        <v>27</v>
      </c>
      <c r="D1543" s="23">
        <v>14.9</v>
      </c>
      <c r="E1543" s="23" t="s">
        <v>55</v>
      </c>
      <c r="F1543" s="46">
        <v>3250</v>
      </c>
      <c r="G1543" s="23"/>
      <c r="H1543" s="23"/>
      <c r="I1543" s="23"/>
      <c r="J1543" s="94">
        <v>0</v>
      </c>
      <c r="K1543" s="23"/>
      <c r="L1543" s="23"/>
      <c r="M1543" s="23"/>
    </row>
    <row r="1544" spans="1:13" x14ac:dyDescent="0.25">
      <c r="A1544" s="31">
        <v>42381</v>
      </c>
      <c r="B1544" s="94">
        <v>48351</v>
      </c>
      <c r="C1544" s="23" t="s">
        <v>265</v>
      </c>
      <c r="D1544" s="23">
        <v>15</v>
      </c>
      <c r="E1544" s="23" t="s">
        <v>55</v>
      </c>
      <c r="F1544" s="46">
        <v>3250</v>
      </c>
      <c r="G1544" s="23"/>
      <c r="H1544" s="23"/>
      <c r="I1544" s="23"/>
      <c r="J1544" s="94">
        <v>0</v>
      </c>
      <c r="K1544" s="23"/>
      <c r="L1544" s="23"/>
      <c r="M1544" s="23"/>
    </row>
    <row r="1545" spans="1:13" x14ac:dyDescent="0.25">
      <c r="A1545" s="31">
        <v>42381</v>
      </c>
      <c r="B1545" s="94">
        <v>48352</v>
      </c>
      <c r="C1545" s="23" t="s">
        <v>30</v>
      </c>
      <c r="D1545" s="23">
        <v>15.6</v>
      </c>
      <c r="E1545" s="23" t="s">
        <v>55</v>
      </c>
      <c r="F1545" s="46">
        <v>3250</v>
      </c>
      <c r="G1545" s="23"/>
      <c r="H1545" s="23"/>
      <c r="I1545" s="23"/>
      <c r="J1545" s="94">
        <v>0</v>
      </c>
      <c r="K1545" s="23"/>
      <c r="L1545" s="23"/>
      <c r="M1545" s="23"/>
    </row>
    <row r="1546" spans="1:13" x14ac:dyDescent="0.25">
      <c r="A1546" s="31">
        <v>42381</v>
      </c>
      <c r="B1546" s="94">
        <v>48353</v>
      </c>
      <c r="C1546" s="23" t="s">
        <v>264</v>
      </c>
      <c r="D1546" s="23">
        <v>15</v>
      </c>
      <c r="E1546" s="23" t="s">
        <v>55</v>
      </c>
      <c r="F1546" s="46">
        <v>3250</v>
      </c>
      <c r="G1546" s="23"/>
      <c r="H1546" s="23"/>
      <c r="I1546" s="23"/>
      <c r="J1546" s="94">
        <v>0</v>
      </c>
      <c r="K1546" s="23"/>
      <c r="L1546" s="23"/>
      <c r="M1546" s="23"/>
    </row>
    <row r="1547" spans="1:13" x14ac:dyDescent="0.25">
      <c r="A1547" s="31">
        <v>42381</v>
      </c>
      <c r="B1547" s="94">
        <v>48354</v>
      </c>
      <c r="C1547" s="23" t="s">
        <v>57</v>
      </c>
      <c r="D1547" s="23">
        <v>14.9</v>
      </c>
      <c r="E1547" s="23" t="s">
        <v>55</v>
      </c>
      <c r="F1547" s="46">
        <v>3250</v>
      </c>
      <c r="G1547" s="23"/>
      <c r="H1547" s="23"/>
      <c r="I1547" s="23"/>
      <c r="J1547" s="94">
        <v>0</v>
      </c>
      <c r="K1547" s="23"/>
      <c r="L1547" s="23"/>
      <c r="M1547" s="23"/>
    </row>
    <row r="1548" spans="1:13" x14ac:dyDescent="0.25">
      <c r="A1548" s="31">
        <v>42381</v>
      </c>
      <c r="B1548" s="94">
        <v>48355</v>
      </c>
      <c r="C1548" s="23" t="s">
        <v>498</v>
      </c>
      <c r="D1548" s="94">
        <v>14.9</v>
      </c>
      <c r="E1548" s="23" t="s">
        <v>55</v>
      </c>
      <c r="F1548" s="46">
        <v>3250</v>
      </c>
      <c r="G1548" s="23"/>
      <c r="H1548" s="23"/>
      <c r="I1548" s="23"/>
      <c r="J1548" s="94">
        <v>0</v>
      </c>
      <c r="K1548" s="23"/>
      <c r="L1548" s="23"/>
      <c r="M1548" s="23"/>
    </row>
    <row r="1549" spans="1:13" x14ac:dyDescent="0.25">
      <c r="A1549" s="31">
        <v>42381</v>
      </c>
      <c r="B1549" s="94">
        <v>48356</v>
      </c>
      <c r="C1549" s="64" t="s">
        <v>27</v>
      </c>
      <c r="D1549" s="154">
        <v>14.9</v>
      </c>
      <c r="E1549" s="23" t="s">
        <v>55</v>
      </c>
      <c r="F1549" s="46">
        <v>3250</v>
      </c>
      <c r="G1549" s="23"/>
      <c r="H1549" s="23"/>
      <c r="I1549" s="23"/>
      <c r="J1549" s="94">
        <v>0</v>
      </c>
      <c r="K1549" s="23"/>
      <c r="L1549" s="23"/>
      <c r="M1549" s="23"/>
    </row>
    <row r="1550" spans="1:13" x14ac:dyDescent="0.25">
      <c r="A1550" s="31">
        <v>42381</v>
      </c>
      <c r="B1550" s="94">
        <v>48357</v>
      </c>
      <c r="C1550" s="23" t="s">
        <v>265</v>
      </c>
      <c r="D1550" s="23">
        <v>15</v>
      </c>
      <c r="E1550" s="23" t="s">
        <v>55</v>
      </c>
      <c r="F1550" s="46">
        <v>3250</v>
      </c>
      <c r="G1550" s="23"/>
      <c r="H1550" s="23"/>
      <c r="I1550" s="23"/>
      <c r="J1550" s="94">
        <v>0</v>
      </c>
      <c r="K1550" s="23"/>
      <c r="L1550" s="23"/>
      <c r="M1550" s="23"/>
    </row>
    <row r="1551" spans="1:13" x14ac:dyDescent="0.25">
      <c r="A1551" s="31">
        <v>42381</v>
      </c>
      <c r="B1551" s="94">
        <v>48358</v>
      </c>
      <c r="C1551" s="23" t="s">
        <v>28</v>
      </c>
      <c r="D1551" s="23">
        <v>13.3</v>
      </c>
      <c r="E1551" s="23" t="s">
        <v>55</v>
      </c>
      <c r="F1551" s="46">
        <v>3250</v>
      </c>
      <c r="G1551" s="23"/>
      <c r="H1551" s="23"/>
      <c r="I1551" s="23"/>
      <c r="J1551" s="94">
        <v>0</v>
      </c>
      <c r="K1551" s="23"/>
      <c r="L1551" s="23"/>
      <c r="M1551" s="23"/>
    </row>
    <row r="1552" spans="1:13" x14ac:dyDescent="0.25">
      <c r="A1552" s="31">
        <v>42381</v>
      </c>
      <c r="B1552" s="94">
        <v>48359</v>
      </c>
      <c r="C1552" s="23" t="s">
        <v>30</v>
      </c>
      <c r="D1552" s="23">
        <v>15.6</v>
      </c>
      <c r="E1552" s="23" t="s">
        <v>55</v>
      </c>
      <c r="F1552" s="46">
        <v>3250</v>
      </c>
      <c r="G1552" s="23"/>
      <c r="H1552" s="23"/>
      <c r="I1552" s="23"/>
      <c r="J1552" s="94">
        <v>0</v>
      </c>
      <c r="K1552" s="23"/>
      <c r="L1552" s="23"/>
      <c r="M1552" s="23"/>
    </row>
    <row r="1553" spans="1:13" x14ac:dyDescent="0.25">
      <c r="A1553" s="31">
        <v>42381</v>
      </c>
      <c r="B1553" s="94">
        <v>48360</v>
      </c>
      <c r="C1553" s="23" t="s">
        <v>57</v>
      </c>
      <c r="D1553" s="23">
        <v>14.9</v>
      </c>
      <c r="E1553" s="23" t="s">
        <v>55</v>
      </c>
      <c r="F1553" s="46">
        <v>3250</v>
      </c>
      <c r="G1553" s="23"/>
      <c r="H1553" s="23"/>
      <c r="I1553" s="23"/>
      <c r="J1553" s="94">
        <v>0</v>
      </c>
      <c r="K1553" s="23"/>
      <c r="L1553" s="23"/>
      <c r="M1553" s="23"/>
    </row>
    <row r="1554" spans="1:13" x14ac:dyDescent="0.25">
      <c r="A1554" s="31">
        <v>42381</v>
      </c>
      <c r="B1554" s="94">
        <v>48361</v>
      </c>
      <c r="C1554" s="23" t="s">
        <v>498</v>
      </c>
      <c r="D1554" s="23">
        <v>14.9</v>
      </c>
      <c r="E1554" s="23" t="s">
        <v>55</v>
      </c>
      <c r="F1554" s="46">
        <v>3250</v>
      </c>
      <c r="G1554" s="23"/>
      <c r="H1554" s="23"/>
      <c r="I1554" s="23"/>
      <c r="J1554" s="94">
        <v>0</v>
      </c>
      <c r="K1554" s="23"/>
      <c r="L1554" s="23"/>
      <c r="M1554" s="23"/>
    </row>
    <row r="1555" spans="1:13" x14ac:dyDescent="0.25">
      <c r="A1555" s="31">
        <v>42381</v>
      </c>
      <c r="B1555" s="94">
        <v>48362</v>
      </c>
      <c r="C1555" s="23" t="s">
        <v>27</v>
      </c>
      <c r="D1555" s="23">
        <v>14.9</v>
      </c>
      <c r="E1555" s="23" t="s">
        <v>55</v>
      </c>
      <c r="F1555" s="46">
        <v>3250</v>
      </c>
      <c r="G1555" s="23"/>
      <c r="H1555" s="23"/>
      <c r="I1555" s="23"/>
      <c r="J1555" s="94">
        <v>0</v>
      </c>
      <c r="K1555" s="23"/>
      <c r="L1555" s="23"/>
      <c r="M1555" s="23"/>
    </row>
    <row r="1556" spans="1:13" x14ac:dyDescent="0.25">
      <c r="A1556" s="31">
        <v>42381</v>
      </c>
      <c r="B1556" s="94">
        <v>48363</v>
      </c>
      <c r="C1556" s="23" t="s">
        <v>265</v>
      </c>
      <c r="D1556" s="23">
        <v>15</v>
      </c>
      <c r="E1556" s="23" t="s">
        <v>55</v>
      </c>
      <c r="F1556" s="46">
        <v>3250</v>
      </c>
      <c r="G1556" s="23"/>
      <c r="H1556" s="23"/>
      <c r="I1556" s="23"/>
      <c r="J1556" s="94">
        <v>0</v>
      </c>
      <c r="K1556" s="23"/>
      <c r="L1556" s="23"/>
      <c r="M1556" s="23"/>
    </row>
    <row r="1557" spans="1:13" x14ac:dyDescent="0.25">
      <c r="A1557" s="31">
        <v>42381</v>
      </c>
      <c r="B1557" s="94">
        <v>48364</v>
      </c>
      <c r="C1557" s="23" t="s">
        <v>28</v>
      </c>
      <c r="D1557" s="23">
        <v>13.3</v>
      </c>
      <c r="E1557" s="23" t="s">
        <v>55</v>
      </c>
      <c r="F1557" s="46">
        <v>3250</v>
      </c>
      <c r="G1557" s="23"/>
      <c r="H1557" s="23"/>
      <c r="I1557" s="23"/>
      <c r="J1557" s="94">
        <v>0</v>
      </c>
      <c r="K1557" s="23"/>
      <c r="L1557" s="23"/>
      <c r="M1557" s="23"/>
    </row>
    <row r="1558" spans="1:13" x14ac:dyDescent="0.25">
      <c r="A1558" s="31">
        <v>42381</v>
      </c>
      <c r="B1558" s="94">
        <v>48365</v>
      </c>
      <c r="C1558" s="23" t="s">
        <v>57</v>
      </c>
      <c r="D1558" s="23">
        <v>14.9</v>
      </c>
      <c r="E1558" s="23" t="s">
        <v>55</v>
      </c>
      <c r="F1558" s="46">
        <v>3250</v>
      </c>
      <c r="G1558" s="23"/>
      <c r="H1558" s="23"/>
      <c r="I1558" s="23"/>
      <c r="J1558" s="94">
        <v>0</v>
      </c>
      <c r="K1558" s="23"/>
      <c r="L1558" s="23"/>
      <c r="M1558" s="23"/>
    </row>
    <row r="1559" spans="1:13" x14ac:dyDescent="0.25">
      <c r="A1559" s="31">
        <v>42381</v>
      </c>
      <c r="B1559" s="94">
        <v>48366</v>
      </c>
      <c r="C1559" s="23" t="s">
        <v>30</v>
      </c>
      <c r="D1559" s="23">
        <v>15.6</v>
      </c>
      <c r="E1559" s="23" t="s">
        <v>55</v>
      </c>
      <c r="F1559" s="46">
        <v>3250</v>
      </c>
      <c r="G1559" s="23"/>
      <c r="H1559" s="23"/>
      <c r="I1559" s="23"/>
      <c r="J1559" s="94">
        <v>0</v>
      </c>
      <c r="K1559" s="23"/>
      <c r="L1559" s="23"/>
      <c r="M1559" s="23"/>
    </row>
    <row r="1560" spans="1:13" x14ac:dyDescent="0.25">
      <c r="A1560" s="31">
        <v>42381</v>
      </c>
      <c r="B1560" s="94">
        <v>48367</v>
      </c>
      <c r="C1560" s="23" t="s">
        <v>264</v>
      </c>
      <c r="D1560" s="23">
        <v>15</v>
      </c>
      <c r="E1560" s="23" t="s">
        <v>55</v>
      </c>
      <c r="F1560" s="46">
        <v>3250</v>
      </c>
      <c r="G1560" s="23"/>
      <c r="H1560" s="23"/>
      <c r="I1560" s="23"/>
      <c r="J1560" s="94">
        <v>0</v>
      </c>
      <c r="K1560" s="23"/>
      <c r="L1560" s="23"/>
      <c r="M1560" s="23"/>
    </row>
    <row r="1561" spans="1:13" x14ac:dyDescent="0.25">
      <c r="A1561" s="31">
        <v>42381</v>
      </c>
      <c r="B1561" s="94">
        <v>48368</v>
      </c>
      <c r="C1561" s="23" t="s">
        <v>498</v>
      </c>
      <c r="D1561" s="23">
        <v>14.9</v>
      </c>
      <c r="E1561" s="23" t="s">
        <v>55</v>
      </c>
      <c r="F1561" s="46">
        <v>3250</v>
      </c>
      <c r="G1561" s="23"/>
      <c r="H1561" s="23"/>
      <c r="I1561" s="23"/>
      <c r="J1561" s="94">
        <v>0</v>
      </c>
      <c r="K1561" s="23"/>
      <c r="L1561" s="23"/>
      <c r="M1561" s="23"/>
    </row>
    <row r="1562" spans="1:13" x14ac:dyDescent="0.25">
      <c r="A1562" s="31">
        <v>42381</v>
      </c>
      <c r="B1562" s="94">
        <v>48369</v>
      </c>
      <c r="C1562" s="23" t="s">
        <v>265</v>
      </c>
      <c r="D1562" s="23">
        <v>15</v>
      </c>
      <c r="E1562" s="23" t="s">
        <v>55</v>
      </c>
      <c r="F1562" s="46">
        <v>3250</v>
      </c>
      <c r="G1562" s="23"/>
      <c r="H1562" s="23"/>
      <c r="I1562" s="23"/>
      <c r="J1562" s="94">
        <v>0</v>
      </c>
      <c r="K1562" s="23"/>
      <c r="L1562" s="23"/>
      <c r="M1562" s="23"/>
    </row>
    <row r="1563" spans="1:13" x14ac:dyDescent="0.25">
      <c r="A1563" s="31">
        <v>42381</v>
      </c>
      <c r="B1563" s="94">
        <v>48370</v>
      </c>
      <c r="C1563" s="23" t="s">
        <v>27</v>
      </c>
      <c r="D1563" s="23">
        <v>14.9</v>
      </c>
      <c r="E1563" s="23" t="s">
        <v>55</v>
      </c>
      <c r="F1563" s="46">
        <v>3250</v>
      </c>
      <c r="G1563" s="23"/>
      <c r="H1563" s="23"/>
      <c r="I1563" s="23"/>
      <c r="J1563" s="94">
        <v>0</v>
      </c>
      <c r="K1563" s="23"/>
      <c r="L1563" s="23"/>
      <c r="M1563" s="23"/>
    </row>
    <row r="1564" spans="1:13" x14ac:dyDescent="0.25">
      <c r="A1564" s="31">
        <v>42381</v>
      </c>
      <c r="B1564" s="94">
        <v>48371</v>
      </c>
      <c r="C1564" s="23" t="s">
        <v>28</v>
      </c>
      <c r="D1564" s="23">
        <v>13.3</v>
      </c>
      <c r="E1564" s="23" t="s">
        <v>55</v>
      </c>
      <c r="F1564" s="46">
        <v>3250</v>
      </c>
      <c r="G1564" s="23"/>
      <c r="H1564" s="23"/>
      <c r="I1564" s="23"/>
      <c r="J1564" s="94">
        <v>0</v>
      </c>
      <c r="K1564" s="23"/>
      <c r="L1564" s="23"/>
      <c r="M1564" s="23"/>
    </row>
    <row r="1565" spans="1:13" x14ac:dyDescent="0.25">
      <c r="A1565" s="31">
        <v>42381</v>
      </c>
      <c r="B1565" s="94">
        <v>48372</v>
      </c>
      <c r="C1565" s="23" t="s">
        <v>30</v>
      </c>
      <c r="D1565" s="23">
        <v>15.6</v>
      </c>
      <c r="E1565" s="23" t="s">
        <v>55</v>
      </c>
      <c r="F1565" s="46">
        <v>3250</v>
      </c>
      <c r="G1565" s="23"/>
      <c r="H1565" s="23"/>
      <c r="I1565" s="23"/>
      <c r="J1565" s="94">
        <v>0</v>
      </c>
      <c r="K1565" s="23"/>
      <c r="L1565" s="23"/>
      <c r="M1565" s="23"/>
    </row>
    <row r="1566" spans="1:13" x14ac:dyDescent="0.25">
      <c r="A1566" s="31">
        <v>42381</v>
      </c>
      <c r="B1566" s="94">
        <v>48373</v>
      </c>
      <c r="C1566" s="23" t="s">
        <v>498</v>
      </c>
      <c r="D1566" s="23">
        <v>14.9</v>
      </c>
      <c r="E1566" s="23" t="s">
        <v>55</v>
      </c>
      <c r="F1566" s="46">
        <v>3250</v>
      </c>
      <c r="G1566" s="23"/>
      <c r="H1566" s="23"/>
      <c r="I1566" s="23"/>
      <c r="J1566" s="94">
        <v>0</v>
      </c>
      <c r="K1566" s="23"/>
      <c r="L1566" s="23"/>
      <c r="M1566" s="23"/>
    </row>
    <row r="1567" spans="1:13" x14ac:dyDescent="0.25">
      <c r="A1567" s="31">
        <v>42381</v>
      </c>
      <c r="B1567" s="94">
        <v>48374</v>
      </c>
      <c r="C1567" s="23" t="s">
        <v>264</v>
      </c>
      <c r="D1567" s="23">
        <v>15</v>
      </c>
      <c r="E1567" s="23" t="s">
        <v>55</v>
      </c>
      <c r="F1567" s="46">
        <v>3250</v>
      </c>
      <c r="G1567" s="23"/>
      <c r="H1567" s="23"/>
      <c r="I1567" s="23"/>
      <c r="J1567" s="94">
        <v>0</v>
      </c>
      <c r="K1567" s="23"/>
      <c r="L1567" s="23"/>
      <c r="M1567" s="23"/>
    </row>
    <row r="1568" spans="1:13" x14ac:dyDescent="0.25">
      <c r="A1568" s="31">
        <v>42381</v>
      </c>
      <c r="B1568" s="94">
        <v>48375</v>
      </c>
      <c r="C1568" s="23" t="s">
        <v>265</v>
      </c>
      <c r="D1568" s="23">
        <v>15</v>
      </c>
      <c r="E1568" s="23" t="s">
        <v>55</v>
      </c>
      <c r="F1568" s="46">
        <v>3250</v>
      </c>
      <c r="G1568" s="23"/>
      <c r="H1568" s="23"/>
      <c r="I1568" s="23"/>
      <c r="J1568" s="94">
        <v>0</v>
      </c>
      <c r="K1568" s="23"/>
      <c r="L1568" s="23"/>
      <c r="M1568" s="23"/>
    </row>
    <row r="1569" spans="1:13" x14ac:dyDescent="0.25">
      <c r="A1569" s="31">
        <v>42381</v>
      </c>
      <c r="B1569" s="94">
        <v>48376</v>
      </c>
      <c r="C1569" s="23" t="s">
        <v>27</v>
      </c>
      <c r="D1569" s="23">
        <v>14.9</v>
      </c>
      <c r="E1569" s="23" t="s">
        <v>55</v>
      </c>
      <c r="F1569" s="46">
        <v>3250</v>
      </c>
      <c r="G1569" s="23"/>
      <c r="H1569" s="23"/>
      <c r="I1569" s="23"/>
      <c r="J1569" s="94">
        <v>0</v>
      </c>
      <c r="K1569" s="23"/>
      <c r="L1569" s="23"/>
      <c r="M1569" s="23"/>
    </row>
    <row r="1570" spans="1:13" x14ac:dyDescent="0.25">
      <c r="A1570" s="31">
        <v>42381</v>
      </c>
      <c r="B1570" s="94">
        <v>48377</v>
      </c>
      <c r="C1570" s="23" t="s">
        <v>28</v>
      </c>
      <c r="D1570" s="23">
        <v>13.3</v>
      </c>
      <c r="E1570" s="23" t="s">
        <v>55</v>
      </c>
      <c r="F1570" s="46">
        <v>3250</v>
      </c>
      <c r="G1570" s="23"/>
      <c r="H1570" s="23"/>
      <c r="I1570" s="23"/>
      <c r="J1570" s="94">
        <v>0</v>
      </c>
      <c r="K1570" s="23"/>
      <c r="L1570" s="23"/>
      <c r="M1570" s="23"/>
    </row>
    <row r="1571" spans="1:13" x14ac:dyDescent="0.25">
      <c r="A1571" s="31">
        <v>42381</v>
      </c>
      <c r="B1571" s="94">
        <v>48378</v>
      </c>
      <c r="C1571" s="23" t="s">
        <v>30</v>
      </c>
      <c r="D1571" s="23">
        <v>15.6</v>
      </c>
      <c r="E1571" s="23" t="s">
        <v>55</v>
      </c>
      <c r="F1571" s="46">
        <v>3250</v>
      </c>
      <c r="G1571" s="23"/>
      <c r="H1571" s="23"/>
      <c r="I1571" s="23"/>
      <c r="J1571" s="94">
        <v>0</v>
      </c>
      <c r="K1571" s="23"/>
      <c r="L1571" s="23"/>
      <c r="M1571" s="23"/>
    </row>
    <row r="1572" spans="1:13" x14ac:dyDescent="0.25">
      <c r="A1572" s="31">
        <v>42381</v>
      </c>
      <c r="B1572" s="94">
        <v>48379</v>
      </c>
      <c r="C1572" s="23" t="s">
        <v>498</v>
      </c>
      <c r="D1572" s="23">
        <v>14.9</v>
      </c>
      <c r="E1572" s="23" t="s">
        <v>55</v>
      </c>
      <c r="F1572" s="46">
        <v>3250</v>
      </c>
      <c r="G1572" s="23"/>
      <c r="H1572" s="23"/>
      <c r="I1572" s="23"/>
      <c r="J1572" s="94">
        <v>0</v>
      </c>
      <c r="K1572" s="23"/>
      <c r="L1572" s="23"/>
      <c r="M1572" s="23"/>
    </row>
    <row r="1573" spans="1:13" x14ac:dyDescent="0.25">
      <c r="A1573" s="31">
        <v>42381</v>
      </c>
      <c r="B1573" s="94">
        <v>48380</v>
      </c>
      <c r="C1573" s="23" t="s">
        <v>264</v>
      </c>
      <c r="D1573" s="23">
        <v>15</v>
      </c>
      <c r="E1573" s="23" t="s">
        <v>55</v>
      </c>
      <c r="F1573" s="46">
        <v>3250</v>
      </c>
      <c r="G1573" s="23"/>
      <c r="H1573" s="23"/>
      <c r="I1573" s="23"/>
      <c r="J1573" s="94">
        <v>0</v>
      </c>
      <c r="K1573" s="23"/>
      <c r="L1573" s="23"/>
      <c r="M1573" s="23"/>
    </row>
    <row r="1574" spans="1:13" x14ac:dyDescent="0.25">
      <c r="A1574" s="31">
        <v>42381</v>
      </c>
      <c r="B1574" s="94">
        <v>48381</v>
      </c>
      <c r="C1574" s="23" t="s">
        <v>27</v>
      </c>
      <c r="D1574" s="23">
        <v>14.9</v>
      </c>
      <c r="E1574" s="23" t="s">
        <v>55</v>
      </c>
      <c r="F1574" s="46">
        <v>3250</v>
      </c>
      <c r="G1574" s="23"/>
      <c r="H1574" s="23"/>
      <c r="I1574" s="23"/>
      <c r="J1574" s="94">
        <v>0</v>
      </c>
      <c r="K1574" s="23"/>
      <c r="L1574" s="23"/>
      <c r="M1574" s="23"/>
    </row>
    <row r="1575" spans="1:13" x14ac:dyDescent="0.25">
      <c r="A1575" s="31">
        <v>42381</v>
      </c>
      <c r="B1575" s="94">
        <v>48382</v>
      </c>
      <c r="C1575" s="23" t="s">
        <v>265</v>
      </c>
      <c r="D1575" s="23">
        <v>15</v>
      </c>
      <c r="E1575" s="23" t="s">
        <v>55</v>
      </c>
      <c r="F1575" s="46">
        <v>3250</v>
      </c>
      <c r="G1575" s="23"/>
      <c r="H1575" s="23"/>
      <c r="I1575" s="23"/>
      <c r="J1575" s="94">
        <v>0</v>
      </c>
      <c r="K1575" s="23"/>
      <c r="L1575" s="23"/>
      <c r="M1575" s="23"/>
    </row>
    <row r="1576" spans="1:13" x14ac:dyDescent="0.25">
      <c r="A1576" s="31">
        <v>42381</v>
      </c>
      <c r="B1576" s="94">
        <v>48383</v>
      </c>
      <c r="C1576" s="23" t="s">
        <v>28</v>
      </c>
      <c r="D1576" s="23">
        <v>13.3</v>
      </c>
      <c r="E1576" s="23" t="s">
        <v>55</v>
      </c>
      <c r="F1576" s="46">
        <v>3250</v>
      </c>
      <c r="G1576" s="23"/>
      <c r="H1576" s="23"/>
      <c r="I1576" s="23"/>
      <c r="J1576" s="94">
        <v>0</v>
      </c>
      <c r="K1576" s="23"/>
      <c r="L1576" s="23"/>
      <c r="M1576" s="23"/>
    </row>
    <row r="1577" spans="1:13" x14ac:dyDescent="0.25">
      <c r="A1577" s="31">
        <v>42381</v>
      </c>
      <c r="B1577" s="94">
        <v>48384</v>
      </c>
      <c r="C1577" s="23" t="s">
        <v>498</v>
      </c>
      <c r="D1577" s="23">
        <v>14.9</v>
      </c>
      <c r="E1577" s="23" t="s">
        <v>55</v>
      </c>
      <c r="F1577" s="46">
        <v>3250</v>
      </c>
      <c r="G1577" s="23"/>
      <c r="H1577" s="23"/>
      <c r="I1577" s="23"/>
      <c r="J1577" s="94">
        <v>0</v>
      </c>
      <c r="K1577" s="23"/>
      <c r="L1577" s="23"/>
      <c r="M1577" s="23"/>
    </row>
    <row r="1578" spans="1:13" x14ac:dyDescent="0.25">
      <c r="A1578" s="31">
        <v>42381</v>
      </c>
      <c r="B1578" s="94">
        <v>48385</v>
      </c>
      <c r="C1578" s="23" t="s">
        <v>30</v>
      </c>
      <c r="D1578" s="23">
        <v>15.6</v>
      </c>
      <c r="E1578" s="23" t="s">
        <v>55</v>
      </c>
      <c r="F1578" s="46">
        <v>3250</v>
      </c>
      <c r="G1578" s="23"/>
      <c r="H1578" s="23"/>
      <c r="I1578" s="23"/>
      <c r="J1578" s="94">
        <v>0</v>
      </c>
      <c r="K1578" s="23"/>
      <c r="L1578" s="23"/>
      <c r="M1578" s="23"/>
    </row>
    <row r="1579" spans="1:13" x14ac:dyDescent="0.25">
      <c r="A1579" s="31">
        <v>42381</v>
      </c>
      <c r="B1579" s="94">
        <v>48386</v>
      </c>
      <c r="C1579" s="23" t="s">
        <v>27</v>
      </c>
      <c r="D1579" s="23">
        <v>14.9</v>
      </c>
      <c r="E1579" s="23" t="s">
        <v>55</v>
      </c>
      <c r="F1579" s="46">
        <v>3250</v>
      </c>
      <c r="G1579" s="23"/>
      <c r="H1579" s="23"/>
      <c r="I1579" s="23"/>
      <c r="J1579" s="94">
        <v>0</v>
      </c>
      <c r="K1579" s="23"/>
      <c r="L1579" s="23"/>
      <c r="M1579" s="23"/>
    </row>
    <row r="1580" spans="1:13" x14ac:dyDescent="0.25">
      <c r="A1580" s="31">
        <v>42381</v>
      </c>
      <c r="B1580" s="94">
        <v>48387</v>
      </c>
      <c r="C1580" s="23" t="s">
        <v>265</v>
      </c>
      <c r="D1580" s="23">
        <v>15</v>
      </c>
      <c r="E1580" s="23" t="s">
        <v>55</v>
      </c>
      <c r="F1580" s="46">
        <v>3250</v>
      </c>
      <c r="G1580" s="23"/>
      <c r="H1580" s="23"/>
      <c r="I1580" s="23"/>
      <c r="J1580" s="94">
        <v>0</v>
      </c>
      <c r="K1580" s="23"/>
      <c r="L1580" s="23"/>
      <c r="M1580" s="23"/>
    </row>
    <row r="1581" spans="1:13" x14ac:dyDescent="0.25">
      <c r="A1581" s="31">
        <v>42381</v>
      </c>
      <c r="B1581" s="94">
        <v>48388</v>
      </c>
      <c r="C1581" s="23" t="s">
        <v>28</v>
      </c>
      <c r="D1581" s="23">
        <v>13.3</v>
      </c>
      <c r="E1581" s="23" t="s">
        <v>55</v>
      </c>
      <c r="F1581" s="46">
        <v>3250</v>
      </c>
      <c r="G1581" s="23"/>
      <c r="H1581" s="23"/>
      <c r="I1581" s="23"/>
      <c r="J1581" s="94">
        <v>0</v>
      </c>
      <c r="K1581" s="23"/>
      <c r="L1581" s="23"/>
      <c r="M1581" s="23"/>
    </row>
    <row r="1582" spans="1:13" x14ac:dyDescent="0.25">
      <c r="A1582" s="31">
        <v>42381</v>
      </c>
      <c r="B1582" s="94">
        <v>48389</v>
      </c>
      <c r="C1582" s="23" t="s">
        <v>264</v>
      </c>
      <c r="D1582" s="23">
        <v>15</v>
      </c>
      <c r="E1582" s="23" t="s">
        <v>55</v>
      </c>
      <c r="F1582" s="46">
        <v>3250</v>
      </c>
      <c r="G1582" s="23"/>
      <c r="H1582" s="23"/>
      <c r="I1582" s="23"/>
      <c r="J1582" s="94">
        <v>0</v>
      </c>
      <c r="K1582" s="23"/>
      <c r="L1582" s="23"/>
      <c r="M1582" s="23"/>
    </row>
    <row r="1583" spans="1:13" x14ac:dyDescent="0.25">
      <c r="A1583" s="31">
        <v>42381</v>
      </c>
      <c r="B1583" s="94">
        <v>48390</v>
      </c>
      <c r="C1583" s="23" t="s">
        <v>498</v>
      </c>
      <c r="D1583" s="23">
        <v>14.9</v>
      </c>
      <c r="E1583" s="23" t="s">
        <v>55</v>
      </c>
      <c r="F1583" s="46">
        <v>3250</v>
      </c>
      <c r="G1583" s="23"/>
      <c r="H1583" s="23"/>
      <c r="I1583" s="23"/>
      <c r="J1583" s="94">
        <v>0</v>
      </c>
      <c r="K1583" s="23"/>
      <c r="L1583" s="23"/>
      <c r="M1583" s="23"/>
    </row>
    <row r="1584" spans="1:13" x14ac:dyDescent="0.25">
      <c r="A1584" s="31">
        <v>42381</v>
      </c>
      <c r="B1584" s="94">
        <v>48391</v>
      </c>
      <c r="C1584" s="23" t="s">
        <v>30</v>
      </c>
      <c r="D1584" s="23">
        <v>15.6</v>
      </c>
      <c r="E1584" s="23" t="s">
        <v>55</v>
      </c>
      <c r="F1584" s="46">
        <v>3250</v>
      </c>
      <c r="G1584" s="23"/>
      <c r="H1584" s="23"/>
      <c r="I1584" s="23"/>
      <c r="J1584" s="94">
        <v>0</v>
      </c>
      <c r="K1584" s="23"/>
      <c r="L1584" s="23"/>
      <c r="M1584" s="23"/>
    </row>
    <row r="1585" spans="1:13" x14ac:dyDescent="0.25">
      <c r="A1585" s="31">
        <v>42381</v>
      </c>
      <c r="B1585" s="94">
        <v>48392</v>
      </c>
      <c r="C1585" s="23" t="s">
        <v>27</v>
      </c>
      <c r="D1585" s="23">
        <v>14.9</v>
      </c>
      <c r="E1585" s="23" t="s">
        <v>55</v>
      </c>
      <c r="F1585" s="46">
        <v>3250</v>
      </c>
      <c r="G1585" s="23"/>
      <c r="H1585" s="23"/>
      <c r="I1585" s="23"/>
      <c r="J1585" s="94">
        <v>0</v>
      </c>
      <c r="K1585" s="23"/>
      <c r="L1585" s="23"/>
      <c r="M1585" s="23"/>
    </row>
    <row r="1586" spans="1:13" x14ac:dyDescent="0.25">
      <c r="A1586" s="31">
        <v>42381</v>
      </c>
      <c r="B1586" s="94">
        <v>48393</v>
      </c>
      <c r="C1586" s="23" t="s">
        <v>28</v>
      </c>
      <c r="D1586" s="23">
        <v>13.3</v>
      </c>
      <c r="E1586" s="23" t="s">
        <v>55</v>
      </c>
      <c r="F1586" s="46">
        <v>3250</v>
      </c>
      <c r="G1586" s="23"/>
      <c r="H1586" s="23"/>
      <c r="I1586" s="23"/>
      <c r="J1586" s="94">
        <v>0</v>
      </c>
      <c r="K1586" s="23"/>
      <c r="L1586" s="23"/>
      <c r="M1586" s="23"/>
    </row>
    <row r="1587" spans="1:13" x14ac:dyDescent="0.25">
      <c r="A1587" s="31">
        <v>42381</v>
      </c>
      <c r="B1587" s="94">
        <v>48394</v>
      </c>
      <c r="C1587" s="23" t="s">
        <v>498</v>
      </c>
      <c r="D1587" s="23">
        <v>14.9</v>
      </c>
      <c r="E1587" s="23" t="s">
        <v>55</v>
      </c>
      <c r="F1587" s="46">
        <v>3250</v>
      </c>
      <c r="G1587" s="23"/>
      <c r="H1587" s="23"/>
      <c r="I1587" s="23"/>
      <c r="J1587" s="94">
        <v>0</v>
      </c>
      <c r="K1587" s="23"/>
      <c r="L1587" s="23"/>
      <c r="M1587" s="23"/>
    </row>
    <row r="1588" spans="1:13" x14ac:dyDescent="0.25">
      <c r="A1588" s="31">
        <v>42381</v>
      </c>
      <c r="B1588" s="94">
        <v>48395</v>
      </c>
      <c r="C1588" s="23" t="s">
        <v>264</v>
      </c>
      <c r="D1588" s="23">
        <v>15</v>
      </c>
      <c r="E1588" s="23" t="s">
        <v>55</v>
      </c>
      <c r="F1588" s="46">
        <v>3250</v>
      </c>
      <c r="G1588" s="23"/>
      <c r="H1588" s="23"/>
      <c r="I1588" s="23"/>
      <c r="J1588" s="94">
        <v>0</v>
      </c>
      <c r="K1588" s="23"/>
      <c r="L1588" s="23"/>
      <c r="M1588" s="23"/>
    </row>
    <row r="1589" spans="1:13" x14ac:dyDescent="0.25">
      <c r="A1589" s="31">
        <v>42381</v>
      </c>
      <c r="B1589" s="94">
        <v>48396</v>
      </c>
      <c r="C1589" s="23" t="s">
        <v>265</v>
      </c>
      <c r="D1589" s="23">
        <v>15</v>
      </c>
      <c r="E1589" s="23" t="s">
        <v>55</v>
      </c>
      <c r="F1589" s="46">
        <v>3250</v>
      </c>
      <c r="G1589" s="23"/>
      <c r="H1589" s="23"/>
      <c r="I1589" s="23"/>
      <c r="J1589" s="94">
        <v>0</v>
      </c>
      <c r="K1589" s="23"/>
      <c r="L1589" s="23"/>
      <c r="M1589" s="23"/>
    </row>
    <row r="1590" spans="1:13" x14ac:dyDescent="0.25">
      <c r="A1590" s="31">
        <v>42381</v>
      </c>
      <c r="B1590" s="94">
        <v>48397</v>
      </c>
      <c r="C1590" s="23" t="s">
        <v>30</v>
      </c>
      <c r="D1590" s="23">
        <v>15.6</v>
      </c>
      <c r="E1590" s="23" t="s">
        <v>55</v>
      </c>
      <c r="F1590" s="46">
        <v>3250</v>
      </c>
      <c r="G1590" s="23"/>
      <c r="H1590" s="23"/>
      <c r="I1590" s="23"/>
      <c r="J1590" s="94">
        <v>0</v>
      </c>
      <c r="K1590" s="23"/>
      <c r="L1590" s="23"/>
      <c r="M1590" s="23"/>
    </row>
    <row r="1591" spans="1:13" x14ac:dyDescent="0.25">
      <c r="A1591" s="31">
        <v>42381</v>
      </c>
      <c r="B1591" s="94">
        <v>48398</v>
      </c>
      <c r="C1591" s="23" t="s">
        <v>28</v>
      </c>
      <c r="D1591" s="23">
        <v>13.3</v>
      </c>
      <c r="E1591" s="23" t="s">
        <v>55</v>
      </c>
      <c r="F1591" s="46">
        <v>3250</v>
      </c>
      <c r="G1591" s="23"/>
      <c r="H1591" s="23"/>
      <c r="I1591" s="23"/>
      <c r="J1591" s="94">
        <v>0</v>
      </c>
      <c r="K1591" s="23"/>
      <c r="L1591" s="23"/>
      <c r="M1591" s="23"/>
    </row>
    <row r="1592" spans="1:13" x14ac:dyDescent="0.25">
      <c r="A1592" s="31">
        <v>42381</v>
      </c>
      <c r="B1592" s="94">
        <v>48399</v>
      </c>
      <c r="C1592" s="23" t="s">
        <v>498</v>
      </c>
      <c r="D1592" s="23">
        <v>14.9</v>
      </c>
      <c r="E1592" s="23" t="s">
        <v>55</v>
      </c>
      <c r="F1592" s="46">
        <v>3250</v>
      </c>
      <c r="G1592" s="23"/>
      <c r="H1592" s="23"/>
      <c r="I1592" s="23"/>
      <c r="J1592" s="94">
        <v>0</v>
      </c>
      <c r="K1592" s="23"/>
      <c r="L1592" s="23"/>
      <c r="M1592" s="23"/>
    </row>
    <row r="1593" spans="1:13" x14ac:dyDescent="0.25">
      <c r="A1593" s="31">
        <v>42381</v>
      </c>
      <c r="B1593" s="94">
        <v>48400</v>
      </c>
      <c r="C1593" s="23" t="s">
        <v>264</v>
      </c>
      <c r="D1593" s="23">
        <v>15</v>
      </c>
      <c r="E1593" s="23" t="s">
        <v>55</v>
      </c>
      <c r="F1593" s="46">
        <v>3250</v>
      </c>
      <c r="G1593" s="23"/>
      <c r="H1593" s="23"/>
      <c r="I1593" s="23"/>
      <c r="J1593" s="94">
        <v>0</v>
      </c>
      <c r="K1593" s="23"/>
      <c r="L1593" s="23"/>
      <c r="M1593" s="23"/>
    </row>
    <row r="1594" spans="1:13" x14ac:dyDescent="0.25">
      <c r="A1594" s="31">
        <v>42381</v>
      </c>
      <c r="B1594" s="94">
        <v>48401</v>
      </c>
      <c r="C1594" s="23" t="s">
        <v>27</v>
      </c>
      <c r="D1594" s="23">
        <v>14.9</v>
      </c>
      <c r="E1594" s="23" t="s">
        <v>55</v>
      </c>
      <c r="F1594" s="46">
        <v>3250</v>
      </c>
      <c r="G1594" s="23"/>
      <c r="H1594" s="23"/>
      <c r="I1594" s="23"/>
      <c r="J1594" s="94">
        <v>0</v>
      </c>
      <c r="K1594" s="23"/>
      <c r="L1594" s="23"/>
      <c r="M1594" s="23"/>
    </row>
    <row r="1595" spans="1:13" x14ac:dyDescent="0.25">
      <c r="A1595" s="31">
        <v>42381</v>
      </c>
      <c r="B1595" s="94">
        <v>48402</v>
      </c>
      <c r="C1595" s="23" t="s">
        <v>265</v>
      </c>
      <c r="D1595" s="23">
        <v>15</v>
      </c>
      <c r="E1595" s="23" t="s">
        <v>55</v>
      </c>
      <c r="F1595" s="46">
        <v>3250</v>
      </c>
      <c r="G1595" s="23"/>
      <c r="H1595" s="23"/>
      <c r="I1595" s="23"/>
      <c r="J1595" s="94">
        <v>0</v>
      </c>
      <c r="K1595" s="23"/>
      <c r="L1595" s="23"/>
      <c r="M1595" s="23"/>
    </row>
    <row r="1596" spans="1:13" x14ac:dyDescent="0.25">
      <c r="A1596" s="31">
        <v>42381</v>
      </c>
      <c r="B1596" s="94">
        <v>48403</v>
      </c>
      <c r="C1596" s="23" t="s">
        <v>30</v>
      </c>
      <c r="D1596" s="23">
        <v>15.6</v>
      </c>
      <c r="E1596" s="23" t="s">
        <v>55</v>
      </c>
      <c r="F1596" s="46">
        <v>3250</v>
      </c>
      <c r="G1596" s="23"/>
      <c r="H1596" s="23"/>
      <c r="I1596" s="23"/>
      <c r="J1596" s="94">
        <v>0</v>
      </c>
      <c r="K1596" s="23"/>
      <c r="L1596" s="23"/>
      <c r="M1596" s="23"/>
    </row>
    <row r="1597" spans="1:13" x14ac:dyDescent="0.25">
      <c r="A1597" s="31">
        <v>42381</v>
      </c>
      <c r="B1597" s="94">
        <v>48404</v>
      </c>
      <c r="C1597" s="23" t="s">
        <v>28</v>
      </c>
      <c r="D1597" s="23">
        <v>13.3</v>
      </c>
      <c r="E1597" s="23" t="s">
        <v>55</v>
      </c>
      <c r="F1597" s="46">
        <v>3250</v>
      </c>
      <c r="G1597" s="23"/>
      <c r="H1597" s="23"/>
      <c r="I1597" s="23"/>
      <c r="J1597" s="94">
        <v>0</v>
      </c>
      <c r="K1597" s="23"/>
      <c r="L1597" s="23"/>
      <c r="M1597" s="23"/>
    </row>
    <row r="1598" spans="1:13" x14ac:dyDescent="0.25">
      <c r="A1598" s="31">
        <v>42381</v>
      </c>
      <c r="B1598" s="94">
        <v>48405</v>
      </c>
      <c r="C1598" s="23" t="s">
        <v>498</v>
      </c>
      <c r="D1598" s="23">
        <v>14.9</v>
      </c>
      <c r="E1598" s="23" t="s">
        <v>55</v>
      </c>
      <c r="F1598" s="46">
        <v>3250</v>
      </c>
      <c r="G1598" s="23"/>
      <c r="H1598" s="23"/>
      <c r="I1598" s="23"/>
      <c r="J1598" s="94">
        <v>0</v>
      </c>
      <c r="K1598" s="23"/>
      <c r="L1598" s="23"/>
      <c r="M1598" s="23"/>
    </row>
    <row r="1599" spans="1:13" x14ac:dyDescent="0.25">
      <c r="A1599" s="31">
        <v>42381</v>
      </c>
      <c r="B1599" s="94">
        <v>48406</v>
      </c>
      <c r="C1599" s="23" t="s">
        <v>264</v>
      </c>
      <c r="D1599" s="23">
        <v>15</v>
      </c>
      <c r="E1599" s="23" t="s">
        <v>55</v>
      </c>
      <c r="F1599" s="46">
        <v>3250</v>
      </c>
      <c r="G1599" s="23"/>
      <c r="H1599" s="23"/>
      <c r="I1599" s="23"/>
      <c r="J1599" s="94">
        <v>0</v>
      </c>
      <c r="K1599" s="23"/>
      <c r="L1599" s="23"/>
      <c r="M1599" s="23"/>
    </row>
    <row r="1600" spans="1:13" x14ac:dyDescent="0.25">
      <c r="A1600" s="31">
        <v>42381</v>
      </c>
      <c r="B1600" s="94">
        <v>48407</v>
      </c>
      <c r="C1600" s="23" t="s">
        <v>27</v>
      </c>
      <c r="D1600" s="23">
        <v>14.9</v>
      </c>
      <c r="E1600" s="23" t="s">
        <v>55</v>
      </c>
      <c r="F1600" s="46">
        <v>3250</v>
      </c>
      <c r="G1600" s="23"/>
      <c r="H1600" s="23"/>
      <c r="I1600" s="23"/>
      <c r="J1600" s="94">
        <v>0</v>
      </c>
      <c r="K1600" s="23"/>
      <c r="L1600" s="23"/>
      <c r="M1600" s="23"/>
    </row>
    <row r="1601" spans="1:13" x14ac:dyDescent="0.25">
      <c r="A1601" s="31">
        <v>42381</v>
      </c>
      <c r="B1601" s="94">
        <v>48408</v>
      </c>
      <c r="C1601" s="23" t="s">
        <v>265</v>
      </c>
      <c r="D1601" s="23">
        <v>15</v>
      </c>
      <c r="E1601" s="23" t="s">
        <v>55</v>
      </c>
      <c r="F1601" s="46">
        <v>3250</v>
      </c>
      <c r="G1601" s="23"/>
      <c r="H1601" s="23"/>
      <c r="I1601" s="23"/>
      <c r="J1601" s="94">
        <v>0</v>
      </c>
      <c r="K1601" s="23"/>
      <c r="L1601" s="23"/>
      <c r="M1601" s="23"/>
    </row>
    <row r="1602" spans="1:13" x14ac:dyDescent="0.25">
      <c r="A1602" s="31">
        <v>42381</v>
      </c>
      <c r="B1602" s="94">
        <v>48409</v>
      </c>
      <c r="C1602" s="23" t="s">
        <v>30</v>
      </c>
      <c r="D1602" s="23">
        <v>15.6</v>
      </c>
      <c r="E1602" s="23" t="s">
        <v>55</v>
      </c>
      <c r="F1602" s="46">
        <v>3250</v>
      </c>
      <c r="G1602" s="23"/>
      <c r="H1602" s="23"/>
      <c r="I1602" s="23"/>
      <c r="J1602" s="94">
        <v>0</v>
      </c>
      <c r="K1602" s="23"/>
      <c r="L1602" s="23"/>
      <c r="M1602" s="23"/>
    </row>
    <row r="1603" spans="1:13" x14ac:dyDescent="0.25">
      <c r="A1603" s="31">
        <v>42381</v>
      </c>
      <c r="B1603" s="94">
        <v>48410</v>
      </c>
      <c r="C1603" s="23" t="s">
        <v>28</v>
      </c>
      <c r="D1603" s="23">
        <v>13.3</v>
      </c>
      <c r="E1603" s="23" t="s">
        <v>55</v>
      </c>
      <c r="F1603" s="46">
        <v>3250</v>
      </c>
      <c r="G1603" s="23"/>
      <c r="H1603" s="23"/>
      <c r="I1603" s="23"/>
      <c r="J1603" s="94">
        <v>0</v>
      </c>
      <c r="K1603" s="23"/>
      <c r="L1603" s="23"/>
      <c r="M1603" s="23"/>
    </row>
    <row r="1604" spans="1:13" x14ac:dyDescent="0.25">
      <c r="A1604" s="31">
        <v>42381</v>
      </c>
      <c r="B1604" s="94">
        <v>48411</v>
      </c>
      <c r="C1604" s="23" t="s">
        <v>498</v>
      </c>
      <c r="D1604" s="23">
        <v>14.9</v>
      </c>
      <c r="E1604" s="23" t="s">
        <v>55</v>
      </c>
      <c r="F1604" s="46">
        <v>3250</v>
      </c>
      <c r="G1604" s="23"/>
      <c r="H1604" s="23"/>
      <c r="I1604" s="23"/>
      <c r="J1604" s="94">
        <v>0</v>
      </c>
      <c r="K1604" s="23"/>
      <c r="L1604" s="23"/>
      <c r="M1604" s="23"/>
    </row>
    <row r="1605" spans="1:13" x14ac:dyDescent="0.25">
      <c r="A1605" s="31">
        <v>42381</v>
      </c>
      <c r="B1605" s="94">
        <v>48412</v>
      </c>
      <c r="C1605" s="23" t="s">
        <v>264</v>
      </c>
      <c r="D1605" s="23">
        <v>15</v>
      </c>
      <c r="E1605" s="23" t="s">
        <v>55</v>
      </c>
      <c r="F1605" s="46">
        <v>3250</v>
      </c>
      <c r="G1605" s="23"/>
      <c r="H1605" s="23"/>
      <c r="I1605" s="23"/>
      <c r="J1605" s="94">
        <v>0</v>
      </c>
      <c r="K1605" s="23"/>
      <c r="L1605" s="23"/>
      <c r="M1605" s="23"/>
    </row>
    <row r="1606" spans="1:13" x14ac:dyDescent="0.25">
      <c r="A1606" s="31">
        <v>42381</v>
      </c>
      <c r="B1606" s="94">
        <v>48413</v>
      </c>
      <c r="C1606" s="23" t="s">
        <v>30</v>
      </c>
      <c r="D1606" s="23">
        <v>15.6</v>
      </c>
      <c r="E1606" s="23" t="s">
        <v>55</v>
      </c>
      <c r="F1606" s="46">
        <v>3250</v>
      </c>
      <c r="G1606" s="23"/>
      <c r="H1606" s="23"/>
      <c r="I1606" s="23"/>
      <c r="J1606" s="94">
        <v>0</v>
      </c>
      <c r="K1606" s="23"/>
      <c r="L1606" s="23"/>
      <c r="M1606" s="23"/>
    </row>
    <row r="1607" spans="1:13" x14ac:dyDescent="0.25">
      <c r="A1607" s="31">
        <v>42381</v>
      </c>
      <c r="B1607" s="94">
        <v>48414</v>
      </c>
      <c r="C1607" s="23" t="s">
        <v>27</v>
      </c>
      <c r="D1607" s="23">
        <v>14.9</v>
      </c>
      <c r="E1607" s="23" t="s">
        <v>55</v>
      </c>
      <c r="F1607" s="46">
        <v>3250</v>
      </c>
      <c r="G1607" s="23"/>
      <c r="H1607" s="23"/>
      <c r="I1607" s="23"/>
      <c r="J1607" s="94">
        <v>0</v>
      </c>
      <c r="K1607" s="23"/>
      <c r="L1607" s="23"/>
      <c r="M1607" s="23"/>
    </row>
    <row r="1608" spans="1:13" x14ac:dyDescent="0.25">
      <c r="A1608" s="31">
        <v>42381</v>
      </c>
      <c r="B1608" s="94">
        <v>48415</v>
      </c>
      <c r="C1608" s="23" t="s">
        <v>28</v>
      </c>
      <c r="D1608" s="23">
        <v>13.3</v>
      </c>
      <c r="E1608" s="23" t="s">
        <v>55</v>
      </c>
      <c r="F1608" s="46">
        <v>3250</v>
      </c>
      <c r="G1608" s="23"/>
      <c r="H1608" s="23"/>
      <c r="I1608" s="23"/>
      <c r="J1608" s="94">
        <v>0</v>
      </c>
      <c r="K1608" s="23"/>
      <c r="L1608" s="23"/>
      <c r="M1608" s="23"/>
    </row>
    <row r="1609" spans="1:13" x14ac:dyDescent="0.25">
      <c r="A1609" s="31">
        <v>42381</v>
      </c>
      <c r="B1609" s="94">
        <v>48416</v>
      </c>
      <c r="C1609" s="23" t="s">
        <v>498</v>
      </c>
      <c r="D1609" s="23">
        <v>14.9</v>
      </c>
      <c r="E1609" s="23" t="s">
        <v>55</v>
      </c>
      <c r="F1609" s="46">
        <v>3250</v>
      </c>
      <c r="G1609" s="23"/>
      <c r="H1609" s="23"/>
      <c r="I1609" s="23"/>
      <c r="J1609" s="94">
        <v>0</v>
      </c>
      <c r="K1609" s="23"/>
      <c r="L1609" s="23"/>
      <c r="M1609" s="23"/>
    </row>
    <row r="1610" spans="1:13" x14ac:dyDescent="0.25">
      <c r="A1610" s="31">
        <v>42381</v>
      </c>
      <c r="B1610" s="94">
        <v>48417</v>
      </c>
      <c r="C1610" s="23" t="s">
        <v>30</v>
      </c>
      <c r="D1610" s="23">
        <v>15.6</v>
      </c>
      <c r="E1610" s="23" t="s">
        <v>55</v>
      </c>
      <c r="F1610" s="46">
        <v>3250</v>
      </c>
      <c r="G1610" s="23"/>
      <c r="H1610" s="23"/>
      <c r="I1610" s="23"/>
      <c r="J1610" s="94">
        <v>0</v>
      </c>
      <c r="K1610" s="23"/>
      <c r="L1610" s="23"/>
      <c r="M1610" s="23"/>
    </row>
    <row r="1611" spans="1:13" x14ac:dyDescent="0.25">
      <c r="A1611" s="31">
        <v>42381</v>
      </c>
      <c r="B1611" s="94">
        <v>48418</v>
      </c>
      <c r="C1611" s="23" t="s">
        <v>28</v>
      </c>
      <c r="D1611" s="23">
        <v>13.3</v>
      </c>
      <c r="E1611" s="23" t="s">
        <v>55</v>
      </c>
      <c r="F1611" s="46">
        <v>3250</v>
      </c>
      <c r="G1611" s="23"/>
      <c r="H1611" s="23"/>
      <c r="I1611" s="23"/>
      <c r="J1611" s="94">
        <v>0</v>
      </c>
      <c r="K1611" s="23"/>
      <c r="L1611" s="23"/>
      <c r="M1611" s="23"/>
    </row>
    <row r="1612" spans="1:13" x14ac:dyDescent="0.25">
      <c r="A1612" s="31">
        <v>42381</v>
      </c>
      <c r="B1612" s="94">
        <v>48419</v>
      </c>
      <c r="C1612" s="23" t="s">
        <v>498</v>
      </c>
      <c r="D1612" s="23">
        <v>14.9</v>
      </c>
      <c r="E1612" s="23" t="s">
        <v>55</v>
      </c>
      <c r="F1612" s="46">
        <v>3250</v>
      </c>
      <c r="G1612" s="23"/>
      <c r="H1612" s="23"/>
      <c r="I1612" s="23"/>
      <c r="J1612" s="94">
        <v>0</v>
      </c>
      <c r="K1612" s="23"/>
      <c r="L1612" s="23"/>
      <c r="M1612" s="23"/>
    </row>
    <row r="1613" spans="1:13" x14ac:dyDescent="0.25">
      <c r="A1613" s="31">
        <v>42381</v>
      </c>
      <c r="B1613" s="94">
        <v>48420</v>
      </c>
      <c r="C1613" s="23" t="s">
        <v>30</v>
      </c>
      <c r="D1613" s="23">
        <v>15.6</v>
      </c>
      <c r="E1613" s="23" t="s">
        <v>55</v>
      </c>
      <c r="F1613" s="46">
        <v>3250</v>
      </c>
      <c r="G1613" s="23"/>
      <c r="H1613" s="23"/>
      <c r="I1613" s="23"/>
      <c r="J1613" s="94">
        <v>0</v>
      </c>
      <c r="K1613" s="23"/>
      <c r="L1613" s="23"/>
      <c r="M1613" s="23"/>
    </row>
    <row r="1614" spans="1:13" x14ac:dyDescent="0.25">
      <c r="A1614" s="31">
        <v>42381</v>
      </c>
      <c r="B1614" s="94">
        <v>48421</v>
      </c>
      <c r="C1614" s="23" t="s">
        <v>28</v>
      </c>
      <c r="D1614" s="23">
        <v>13.3</v>
      </c>
      <c r="E1614" s="23" t="s">
        <v>55</v>
      </c>
      <c r="F1614" s="46">
        <v>3250</v>
      </c>
      <c r="G1614" s="23"/>
      <c r="H1614" s="23"/>
      <c r="I1614" s="23"/>
      <c r="J1614" s="94">
        <v>0</v>
      </c>
      <c r="K1614" s="23"/>
      <c r="L1614" s="23"/>
      <c r="M1614" s="23"/>
    </row>
    <row r="1615" spans="1:13" x14ac:dyDescent="0.25">
      <c r="A1615" s="31">
        <v>42381</v>
      </c>
      <c r="B1615" s="94">
        <v>48422</v>
      </c>
      <c r="C1615" s="23" t="s">
        <v>498</v>
      </c>
      <c r="D1615" s="23">
        <v>14.9</v>
      </c>
      <c r="E1615" s="23" t="s">
        <v>55</v>
      </c>
      <c r="F1615" s="46">
        <v>3250</v>
      </c>
      <c r="G1615" s="23"/>
      <c r="H1615" s="23"/>
      <c r="I1615" s="23"/>
      <c r="J1615" s="94">
        <v>0</v>
      </c>
      <c r="K1615" s="23"/>
      <c r="L1615" s="23"/>
      <c r="M1615" s="23"/>
    </row>
    <row r="1616" spans="1:13" x14ac:dyDescent="0.25">
      <c r="A1616" s="31">
        <v>42381</v>
      </c>
      <c r="B1616" s="94">
        <v>48423</v>
      </c>
      <c r="C1616" s="23" t="s">
        <v>28</v>
      </c>
      <c r="D1616" s="23">
        <v>13.3</v>
      </c>
      <c r="E1616" s="23" t="s">
        <v>55</v>
      </c>
      <c r="F1616" s="46">
        <v>3250</v>
      </c>
      <c r="G1616" s="23"/>
      <c r="H1616" s="23"/>
      <c r="I1616" s="23"/>
      <c r="J1616" s="94">
        <v>0</v>
      </c>
      <c r="K1616" s="23"/>
      <c r="L1616" s="23"/>
      <c r="M1616" s="23"/>
    </row>
    <row r="1617" spans="1:13" x14ac:dyDescent="0.25">
      <c r="A1617" s="31">
        <v>42381</v>
      </c>
      <c r="B1617" s="94">
        <v>48424</v>
      </c>
      <c r="C1617" s="23" t="s">
        <v>30</v>
      </c>
      <c r="D1617" s="23">
        <v>15.6</v>
      </c>
      <c r="E1617" s="23" t="s">
        <v>55</v>
      </c>
      <c r="F1617" s="46">
        <v>3250</v>
      </c>
      <c r="G1617" s="23"/>
      <c r="H1617" s="23"/>
      <c r="I1617" s="23"/>
      <c r="J1617" s="94">
        <v>0</v>
      </c>
      <c r="K1617" s="23"/>
      <c r="L1617" s="23"/>
      <c r="M1617" s="23"/>
    </row>
    <row r="1618" spans="1:13" ht="15.75" thickBot="1" x14ac:dyDescent="0.3">
      <c r="A1618" s="43">
        <v>42381</v>
      </c>
      <c r="B1618" s="42">
        <v>48425</v>
      </c>
      <c r="C1618" s="42" t="s">
        <v>28</v>
      </c>
      <c r="D1618" s="42">
        <v>13.3</v>
      </c>
      <c r="E1618" s="23" t="s">
        <v>55</v>
      </c>
      <c r="F1618" s="48">
        <v>3250</v>
      </c>
      <c r="G1618" s="42"/>
      <c r="H1618" s="42"/>
      <c r="I1618" s="42"/>
      <c r="J1618" s="42">
        <v>0</v>
      </c>
      <c r="K1618" s="42"/>
      <c r="L1618" s="42"/>
      <c r="M1618" s="42"/>
    </row>
    <row r="1619" spans="1:13" x14ac:dyDescent="0.25">
      <c r="A1619" s="41">
        <v>42382</v>
      </c>
      <c r="B1619" s="116">
        <v>48426</v>
      </c>
      <c r="C1619" s="32" t="s">
        <v>28</v>
      </c>
      <c r="D1619" s="32">
        <v>13.3</v>
      </c>
      <c r="E1619" s="23" t="s">
        <v>55</v>
      </c>
      <c r="F1619" s="47">
        <v>3250</v>
      </c>
      <c r="G1619" s="32"/>
      <c r="H1619" s="32"/>
      <c r="I1619" s="32"/>
      <c r="J1619" s="116">
        <v>0</v>
      </c>
      <c r="K1619" s="32"/>
      <c r="L1619" s="32"/>
      <c r="M1619" s="32"/>
    </row>
    <row r="1620" spans="1:13" x14ac:dyDescent="0.25">
      <c r="A1620" s="31">
        <v>42382</v>
      </c>
      <c r="B1620" s="94">
        <v>48427</v>
      </c>
      <c r="C1620" s="23" t="s">
        <v>30</v>
      </c>
      <c r="D1620" s="23">
        <v>15.6</v>
      </c>
      <c r="E1620" s="23" t="s">
        <v>55</v>
      </c>
      <c r="F1620" s="46">
        <v>3250</v>
      </c>
      <c r="G1620" s="23"/>
      <c r="H1620" s="23"/>
      <c r="I1620" s="23"/>
      <c r="J1620" s="94">
        <v>0</v>
      </c>
      <c r="K1620" s="23"/>
      <c r="L1620" s="23"/>
      <c r="M1620" s="23"/>
    </row>
    <row r="1621" spans="1:13" x14ac:dyDescent="0.25">
      <c r="A1621" s="31">
        <v>42382</v>
      </c>
      <c r="B1621" s="94">
        <v>48428</v>
      </c>
      <c r="C1621" s="23" t="s">
        <v>57</v>
      </c>
      <c r="D1621" s="23">
        <v>14.9</v>
      </c>
      <c r="E1621" s="23" t="s">
        <v>55</v>
      </c>
      <c r="F1621" s="46">
        <v>3250</v>
      </c>
      <c r="G1621" s="23"/>
      <c r="H1621" s="23"/>
      <c r="I1621" s="23"/>
      <c r="J1621" s="94">
        <v>0</v>
      </c>
      <c r="K1621" s="23"/>
      <c r="L1621" s="23"/>
      <c r="M1621" s="23"/>
    </row>
    <row r="1622" spans="1:13" x14ac:dyDescent="0.25">
      <c r="A1622" s="31">
        <v>42382</v>
      </c>
      <c r="B1622" s="94">
        <v>48429</v>
      </c>
      <c r="C1622" s="23" t="s">
        <v>28</v>
      </c>
      <c r="D1622" s="23">
        <v>13.3</v>
      </c>
      <c r="E1622" s="23" t="s">
        <v>55</v>
      </c>
      <c r="F1622" s="46">
        <v>3250</v>
      </c>
      <c r="G1622" s="23"/>
      <c r="H1622" s="23"/>
      <c r="I1622" s="23"/>
      <c r="J1622" s="94">
        <v>0</v>
      </c>
      <c r="K1622" s="23"/>
      <c r="L1622" s="23"/>
      <c r="M1622" s="23"/>
    </row>
    <row r="1623" spans="1:13" x14ac:dyDescent="0.25">
      <c r="A1623" s="31">
        <v>42382</v>
      </c>
      <c r="B1623" s="94">
        <v>48430</v>
      </c>
      <c r="C1623" s="23" t="s">
        <v>30</v>
      </c>
      <c r="D1623" s="23">
        <v>15.6</v>
      </c>
      <c r="E1623" s="23" t="s">
        <v>55</v>
      </c>
      <c r="F1623" s="46">
        <v>3250</v>
      </c>
      <c r="G1623" s="23"/>
      <c r="H1623" s="23"/>
      <c r="I1623" s="23"/>
      <c r="J1623" s="94">
        <v>0</v>
      </c>
      <c r="K1623" s="23"/>
      <c r="L1623" s="23"/>
      <c r="M1623" s="23"/>
    </row>
    <row r="1624" spans="1:13" x14ac:dyDescent="0.25">
      <c r="A1624" s="31">
        <v>42382</v>
      </c>
      <c r="B1624" s="94">
        <v>48431</v>
      </c>
      <c r="C1624" s="23" t="s">
        <v>57</v>
      </c>
      <c r="D1624" s="23">
        <v>14.9</v>
      </c>
      <c r="E1624" s="23" t="s">
        <v>55</v>
      </c>
      <c r="F1624" s="46">
        <v>3250</v>
      </c>
      <c r="G1624" s="23"/>
      <c r="H1624" s="23"/>
      <c r="I1624" s="23"/>
      <c r="J1624" s="94">
        <v>0</v>
      </c>
      <c r="K1624" s="23"/>
      <c r="L1624" s="23"/>
      <c r="M1624" s="23"/>
    </row>
    <row r="1625" spans="1:13" x14ac:dyDescent="0.25">
      <c r="A1625" s="31">
        <v>42382</v>
      </c>
      <c r="B1625" s="94">
        <v>48432</v>
      </c>
      <c r="C1625" s="23" t="s">
        <v>28</v>
      </c>
      <c r="D1625" s="23">
        <v>13.3</v>
      </c>
      <c r="E1625" s="23" t="s">
        <v>55</v>
      </c>
      <c r="F1625" s="46">
        <v>3250</v>
      </c>
      <c r="G1625" s="23"/>
      <c r="H1625" s="23"/>
      <c r="I1625" s="23"/>
      <c r="J1625" s="94">
        <v>0</v>
      </c>
      <c r="K1625" s="23"/>
      <c r="L1625" s="23"/>
      <c r="M1625" s="23"/>
    </row>
    <row r="1626" spans="1:13" x14ac:dyDescent="0.25">
      <c r="A1626" s="31">
        <v>42382</v>
      </c>
      <c r="B1626" s="94">
        <v>48433</v>
      </c>
      <c r="C1626" s="23" t="s">
        <v>30</v>
      </c>
      <c r="D1626" s="23">
        <v>15.6</v>
      </c>
      <c r="E1626" s="23" t="s">
        <v>55</v>
      </c>
      <c r="F1626" s="46">
        <v>3250</v>
      </c>
      <c r="G1626" s="23"/>
      <c r="H1626" s="23"/>
      <c r="I1626" s="23"/>
      <c r="J1626" s="94">
        <v>0</v>
      </c>
      <c r="K1626" s="23"/>
      <c r="L1626" s="23"/>
      <c r="M1626" s="23"/>
    </row>
    <row r="1627" spans="1:13" x14ac:dyDescent="0.25">
      <c r="A1627" s="31">
        <v>42382</v>
      </c>
      <c r="B1627" s="94">
        <v>48434</v>
      </c>
      <c r="C1627" s="23" t="s">
        <v>57</v>
      </c>
      <c r="D1627" s="23">
        <v>14.9</v>
      </c>
      <c r="E1627" s="23" t="s">
        <v>55</v>
      </c>
      <c r="F1627" s="46">
        <v>3250</v>
      </c>
      <c r="G1627" s="23"/>
      <c r="H1627" s="23"/>
      <c r="I1627" s="23"/>
      <c r="J1627" s="94">
        <v>0</v>
      </c>
      <c r="K1627" s="23"/>
      <c r="L1627" s="23"/>
      <c r="M1627" s="23"/>
    </row>
    <row r="1628" spans="1:13" x14ac:dyDescent="0.25">
      <c r="A1628" s="31">
        <v>42382</v>
      </c>
      <c r="B1628" s="94">
        <v>48435</v>
      </c>
      <c r="C1628" s="23" t="s">
        <v>28</v>
      </c>
      <c r="D1628" s="23">
        <v>13.3</v>
      </c>
      <c r="E1628" s="23" t="s">
        <v>55</v>
      </c>
      <c r="F1628" s="46">
        <v>3250</v>
      </c>
      <c r="G1628" s="23"/>
      <c r="H1628" s="23"/>
      <c r="I1628" s="23"/>
      <c r="J1628" s="94">
        <v>0</v>
      </c>
      <c r="K1628" s="23"/>
      <c r="L1628" s="23"/>
      <c r="M1628" s="23"/>
    </row>
    <row r="1629" spans="1:13" x14ac:dyDescent="0.25">
      <c r="A1629" s="31">
        <v>42382</v>
      </c>
      <c r="B1629" s="94">
        <v>48436</v>
      </c>
      <c r="C1629" s="23" t="s">
        <v>30</v>
      </c>
      <c r="D1629" s="23">
        <v>15.6</v>
      </c>
      <c r="E1629" s="23" t="s">
        <v>55</v>
      </c>
      <c r="F1629" s="46">
        <v>3250</v>
      </c>
      <c r="G1629" s="23"/>
      <c r="H1629" s="23"/>
      <c r="I1629" s="23"/>
      <c r="J1629" s="94">
        <v>0</v>
      </c>
      <c r="K1629" s="23"/>
      <c r="L1629" s="23"/>
      <c r="M1629" s="23"/>
    </row>
    <row r="1630" spans="1:13" x14ac:dyDescent="0.25">
      <c r="A1630" s="31">
        <v>42382</v>
      </c>
      <c r="B1630" s="94">
        <v>48437</v>
      </c>
      <c r="C1630" s="23" t="s">
        <v>57</v>
      </c>
      <c r="D1630" s="23">
        <v>14.9</v>
      </c>
      <c r="E1630" s="23" t="s">
        <v>55</v>
      </c>
      <c r="F1630" s="46">
        <v>3250</v>
      </c>
      <c r="G1630" s="23"/>
      <c r="H1630" s="23"/>
      <c r="I1630" s="23"/>
      <c r="J1630" s="94">
        <v>0</v>
      </c>
      <c r="K1630" s="23"/>
      <c r="L1630" s="23"/>
      <c r="M1630" s="23"/>
    </row>
    <row r="1631" spans="1:13" x14ac:dyDescent="0.25">
      <c r="A1631" s="31">
        <v>42382</v>
      </c>
      <c r="B1631" s="94">
        <v>48438</v>
      </c>
      <c r="C1631" s="23" t="s">
        <v>28</v>
      </c>
      <c r="D1631" s="23">
        <v>13.3</v>
      </c>
      <c r="E1631" s="23" t="s">
        <v>55</v>
      </c>
      <c r="F1631" s="46">
        <v>3250</v>
      </c>
      <c r="G1631" s="23"/>
      <c r="H1631" s="23"/>
      <c r="I1631" s="23"/>
      <c r="J1631" s="94">
        <v>0</v>
      </c>
      <c r="K1631" s="23"/>
      <c r="L1631" s="23"/>
      <c r="M1631" s="23"/>
    </row>
    <row r="1632" spans="1:13" x14ac:dyDescent="0.25">
      <c r="A1632" s="31">
        <v>42382</v>
      </c>
      <c r="B1632" s="94">
        <v>48439</v>
      </c>
      <c r="C1632" s="23" t="s">
        <v>30</v>
      </c>
      <c r="D1632" s="23">
        <v>15.6</v>
      </c>
      <c r="E1632" s="23" t="s">
        <v>55</v>
      </c>
      <c r="F1632" s="46">
        <v>3250</v>
      </c>
      <c r="G1632" s="23"/>
      <c r="H1632" s="23"/>
      <c r="I1632" s="23"/>
      <c r="J1632" s="94">
        <v>0</v>
      </c>
      <c r="K1632" s="23"/>
      <c r="L1632" s="23"/>
      <c r="M1632" s="23"/>
    </row>
    <row r="1633" spans="1:13" x14ac:dyDescent="0.25">
      <c r="A1633" s="31">
        <v>42382</v>
      </c>
      <c r="B1633" s="94">
        <v>48440</v>
      </c>
      <c r="C1633" s="23" t="s">
        <v>57</v>
      </c>
      <c r="D1633" s="23">
        <v>14.9</v>
      </c>
      <c r="E1633" s="23" t="s">
        <v>55</v>
      </c>
      <c r="F1633" s="46">
        <v>3250</v>
      </c>
      <c r="G1633" s="23"/>
      <c r="H1633" s="23"/>
      <c r="I1633" s="23"/>
      <c r="J1633" s="94">
        <v>0</v>
      </c>
      <c r="K1633" s="23"/>
      <c r="L1633" s="23"/>
      <c r="M1633" s="23"/>
    </row>
    <row r="1634" spans="1:13" x14ac:dyDescent="0.25">
      <c r="A1634" s="31">
        <v>42382</v>
      </c>
      <c r="B1634" s="94">
        <v>48441</v>
      </c>
      <c r="C1634" s="23" t="s">
        <v>28</v>
      </c>
      <c r="D1634" s="23">
        <v>13.3</v>
      </c>
      <c r="E1634" s="23" t="s">
        <v>55</v>
      </c>
      <c r="F1634" s="46">
        <v>3250</v>
      </c>
      <c r="G1634" s="23"/>
      <c r="H1634" s="23"/>
      <c r="I1634" s="23"/>
      <c r="J1634" s="94">
        <v>0</v>
      </c>
      <c r="K1634" s="23"/>
      <c r="L1634" s="23"/>
      <c r="M1634" s="23"/>
    </row>
    <row r="1635" spans="1:13" x14ac:dyDescent="0.25">
      <c r="A1635" s="31">
        <v>42382</v>
      </c>
      <c r="B1635" s="94">
        <v>48442</v>
      </c>
      <c r="C1635" s="23" t="s">
        <v>30</v>
      </c>
      <c r="D1635" s="23">
        <v>15.6</v>
      </c>
      <c r="E1635" s="23" t="s">
        <v>55</v>
      </c>
      <c r="F1635" s="46">
        <v>3250</v>
      </c>
      <c r="G1635" s="23"/>
      <c r="H1635" s="23"/>
      <c r="I1635" s="23"/>
      <c r="J1635" s="94">
        <v>0</v>
      </c>
      <c r="K1635" s="23"/>
      <c r="L1635" s="23"/>
      <c r="M1635" s="23"/>
    </row>
    <row r="1636" spans="1:13" x14ac:dyDescent="0.25">
      <c r="A1636" s="31">
        <v>42382</v>
      </c>
      <c r="B1636" s="94">
        <v>48443</v>
      </c>
      <c r="C1636" s="23" t="s">
        <v>57</v>
      </c>
      <c r="D1636" s="23">
        <v>14.9</v>
      </c>
      <c r="E1636" s="23" t="s">
        <v>55</v>
      </c>
      <c r="F1636" s="46">
        <v>3250</v>
      </c>
      <c r="G1636" s="23"/>
      <c r="H1636" s="23"/>
      <c r="I1636" s="23"/>
      <c r="J1636" s="94">
        <v>0</v>
      </c>
      <c r="K1636" s="23"/>
      <c r="L1636" s="23"/>
      <c r="M1636" s="23"/>
    </row>
    <row r="1637" spans="1:13" x14ac:dyDescent="0.25">
      <c r="A1637" s="31">
        <v>42382</v>
      </c>
      <c r="B1637" s="94">
        <v>48444</v>
      </c>
      <c r="C1637" s="23" t="s">
        <v>28</v>
      </c>
      <c r="D1637" s="23">
        <v>13.3</v>
      </c>
      <c r="E1637" s="23" t="s">
        <v>55</v>
      </c>
      <c r="F1637" s="46">
        <v>3250</v>
      </c>
      <c r="G1637" s="23"/>
      <c r="H1637" s="23"/>
      <c r="I1637" s="23"/>
      <c r="J1637" s="94">
        <v>0</v>
      </c>
      <c r="K1637" s="23"/>
      <c r="L1637" s="23"/>
      <c r="M1637" s="23"/>
    </row>
    <row r="1638" spans="1:13" x14ac:dyDescent="0.25">
      <c r="A1638" s="31">
        <v>42382</v>
      </c>
      <c r="B1638" s="94">
        <v>48445</v>
      </c>
      <c r="C1638" s="23" t="s">
        <v>30</v>
      </c>
      <c r="D1638" s="23">
        <v>15.6</v>
      </c>
      <c r="E1638" s="23" t="s">
        <v>55</v>
      </c>
      <c r="F1638" s="46">
        <v>3250</v>
      </c>
      <c r="G1638" s="23"/>
      <c r="H1638" s="23"/>
      <c r="I1638" s="23"/>
      <c r="J1638" s="94">
        <v>0</v>
      </c>
      <c r="K1638" s="23"/>
      <c r="L1638" s="23"/>
      <c r="M1638" s="23"/>
    </row>
    <row r="1639" spans="1:13" x14ac:dyDescent="0.25">
      <c r="A1639" s="31">
        <v>42382</v>
      </c>
      <c r="B1639" s="94">
        <v>48446</v>
      </c>
      <c r="C1639" s="23" t="s">
        <v>57</v>
      </c>
      <c r="D1639" s="23">
        <v>14.9</v>
      </c>
      <c r="E1639" s="23" t="s">
        <v>55</v>
      </c>
      <c r="F1639" s="46">
        <v>3250</v>
      </c>
      <c r="G1639" s="23"/>
      <c r="H1639" s="23"/>
      <c r="I1639" s="23"/>
      <c r="J1639" s="94">
        <v>0</v>
      </c>
      <c r="K1639" s="23"/>
      <c r="L1639" s="23"/>
      <c r="M1639" s="23"/>
    </row>
    <row r="1640" spans="1:13" x14ac:dyDescent="0.25">
      <c r="A1640" s="31">
        <v>42382</v>
      </c>
      <c r="B1640" s="94">
        <v>48447</v>
      </c>
      <c r="C1640" s="23" t="s">
        <v>28</v>
      </c>
      <c r="D1640" s="23">
        <v>13.3</v>
      </c>
      <c r="E1640" s="23" t="s">
        <v>55</v>
      </c>
      <c r="F1640" s="46">
        <v>3250</v>
      </c>
      <c r="G1640" s="23"/>
      <c r="H1640" s="23"/>
      <c r="I1640" s="23"/>
      <c r="J1640" s="94">
        <v>0</v>
      </c>
      <c r="K1640" s="23"/>
      <c r="L1640" s="23"/>
      <c r="M1640" s="23"/>
    </row>
    <row r="1641" spans="1:13" x14ac:dyDescent="0.25">
      <c r="A1641" s="31">
        <v>42382</v>
      </c>
      <c r="B1641" s="94">
        <v>48448</v>
      </c>
      <c r="C1641" s="23" t="s">
        <v>30</v>
      </c>
      <c r="D1641" s="23">
        <v>15.6</v>
      </c>
      <c r="E1641" s="23" t="s">
        <v>55</v>
      </c>
      <c r="F1641" s="46">
        <v>3250</v>
      </c>
      <c r="G1641" s="23"/>
      <c r="H1641" s="23"/>
      <c r="I1641" s="23"/>
      <c r="J1641" s="94">
        <v>0</v>
      </c>
      <c r="K1641" s="23"/>
      <c r="L1641" s="23"/>
      <c r="M1641" s="23"/>
    </row>
    <row r="1642" spans="1:13" x14ac:dyDescent="0.25">
      <c r="A1642" s="31">
        <v>42382</v>
      </c>
      <c r="B1642" s="94">
        <v>48449</v>
      </c>
      <c r="C1642" s="23" t="s">
        <v>57</v>
      </c>
      <c r="D1642" s="23">
        <v>14.9</v>
      </c>
      <c r="E1642" s="23" t="s">
        <v>55</v>
      </c>
      <c r="F1642" s="46">
        <v>3250</v>
      </c>
      <c r="G1642" s="23"/>
      <c r="H1642" s="23"/>
      <c r="I1642" s="23"/>
      <c r="J1642" s="94">
        <v>0</v>
      </c>
      <c r="K1642" s="23"/>
      <c r="L1642" s="23"/>
      <c r="M1642" s="23"/>
    </row>
    <row r="1643" spans="1:13" x14ac:dyDescent="0.25">
      <c r="A1643" s="31">
        <v>42382</v>
      </c>
      <c r="B1643" s="94">
        <v>48450</v>
      </c>
      <c r="C1643" s="23" t="s">
        <v>28</v>
      </c>
      <c r="D1643" s="23">
        <v>13.3</v>
      </c>
      <c r="E1643" s="23" t="s">
        <v>55</v>
      </c>
      <c r="F1643" s="46">
        <v>3250</v>
      </c>
      <c r="G1643" s="23"/>
      <c r="H1643" s="23"/>
      <c r="I1643" s="23"/>
      <c r="J1643" s="94">
        <v>0</v>
      </c>
      <c r="K1643" s="23"/>
      <c r="L1643" s="23"/>
      <c r="M1643" s="23"/>
    </row>
    <row r="1644" spans="1:13" x14ac:dyDescent="0.25">
      <c r="A1644" s="31">
        <v>42382</v>
      </c>
      <c r="B1644" s="94">
        <v>48451</v>
      </c>
      <c r="C1644" s="23" t="s">
        <v>27</v>
      </c>
      <c r="D1644" s="23">
        <v>14.9</v>
      </c>
      <c r="E1644" s="23" t="s">
        <v>55</v>
      </c>
      <c r="F1644" s="46">
        <v>3250</v>
      </c>
      <c r="G1644" s="23"/>
      <c r="H1644" s="23"/>
      <c r="I1644" s="23"/>
      <c r="J1644" s="94">
        <v>0</v>
      </c>
      <c r="K1644" s="23"/>
      <c r="L1644" s="23"/>
      <c r="M1644" s="23"/>
    </row>
    <row r="1645" spans="1:13" x14ac:dyDescent="0.25">
      <c r="A1645" s="31">
        <v>42382</v>
      </c>
      <c r="B1645" s="94">
        <v>48452</v>
      </c>
      <c r="C1645" s="23" t="s">
        <v>30</v>
      </c>
      <c r="D1645" s="23">
        <v>15.6</v>
      </c>
      <c r="E1645" s="23" t="s">
        <v>55</v>
      </c>
      <c r="F1645" s="46">
        <v>3250</v>
      </c>
      <c r="G1645" s="23"/>
      <c r="H1645" s="23"/>
      <c r="I1645" s="23"/>
      <c r="J1645" s="94">
        <v>0</v>
      </c>
      <c r="K1645" s="23"/>
      <c r="L1645" s="23"/>
      <c r="M1645" s="23"/>
    </row>
    <row r="1646" spans="1:13" x14ac:dyDescent="0.25">
      <c r="A1646" s="31">
        <v>42382</v>
      </c>
      <c r="B1646" s="94">
        <v>48453</v>
      </c>
      <c r="C1646" s="23" t="s">
        <v>57</v>
      </c>
      <c r="D1646" s="23">
        <v>14.9</v>
      </c>
      <c r="E1646" s="23" t="s">
        <v>55</v>
      </c>
      <c r="F1646" s="46">
        <v>3250</v>
      </c>
      <c r="G1646" s="23"/>
      <c r="H1646" s="23"/>
      <c r="I1646" s="23"/>
      <c r="J1646" s="94">
        <v>0</v>
      </c>
      <c r="K1646" s="23"/>
      <c r="L1646" s="23"/>
      <c r="M1646" s="23"/>
    </row>
    <row r="1647" spans="1:13" x14ac:dyDescent="0.25">
      <c r="A1647" s="31">
        <v>42382</v>
      </c>
      <c r="B1647" s="94">
        <v>48454</v>
      </c>
      <c r="C1647" s="23" t="s">
        <v>27</v>
      </c>
      <c r="D1647" s="23">
        <v>14.9</v>
      </c>
      <c r="E1647" s="23" t="s">
        <v>55</v>
      </c>
      <c r="F1647" s="46">
        <v>3250</v>
      </c>
      <c r="G1647" s="23"/>
      <c r="H1647" s="23"/>
      <c r="I1647" s="23"/>
      <c r="J1647" s="94">
        <v>0</v>
      </c>
      <c r="K1647" s="23"/>
      <c r="L1647" s="23"/>
      <c r="M1647" s="23"/>
    </row>
    <row r="1648" spans="1:13" x14ac:dyDescent="0.25">
      <c r="A1648" s="31">
        <v>42382</v>
      </c>
      <c r="B1648" s="94">
        <v>48455</v>
      </c>
      <c r="C1648" s="23" t="s">
        <v>28</v>
      </c>
      <c r="D1648" s="23">
        <v>13.3</v>
      </c>
      <c r="E1648" s="23" t="s">
        <v>55</v>
      </c>
      <c r="F1648" s="46">
        <v>3250</v>
      </c>
      <c r="G1648" s="23"/>
      <c r="H1648" s="23"/>
      <c r="I1648" s="23"/>
      <c r="J1648" s="94">
        <v>0</v>
      </c>
      <c r="K1648" s="23"/>
      <c r="L1648" s="23"/>
      <c r="M1648" s="23"/>
    </row>
    <row r="1649" spans="1:13" x14ac:dyDescent="0.25">
      <c r="A1649" s="31">
        <v>42382</v>
      </c>
      <c r="B1649" s="94">
        <v>48456</v>
      </c>
      <c r="C1649" s="23" t="s">
        <v>30</v>
      </c>
      <c r="D1649" s="23">
        <v>15.6</v>
      </c>
      <c r="E1649" s="23" t="s">
        <v>55</v>
      </c>
      <c r="F1649" s="46">
        <v>3250</v>
      </c>
      <c r="G1649" s="23"/>
      <c r="H1649" s="23"/>
      <c r="I1649" s="23"/>
      <c r="J1649" s="94">
        <v>0</v>
      </c>
      <c r="K1649" s="23"/>
      <c r="L1649" s="23"/>
      <c r="M1649" s="23"/>
    </row>
    <row r="1650" spans="1:13" x14ac:dyDescent="0.25">
      <c r="A1650" s="31">
        <v>42382</v>
      </c>
      <c r="B1650" s="94">
        <v>48457</v>
      </c>
      <c r="C1650" s="23" t="s">
        <v>57</v>
      </c>
      <c r="D1650" s="23">
        <v>14.9</v>
      </c>
      <c r="E1650" s="23" t="s">
        <v>55</v>
      </c>
      <c r="F1650" s="46">
        <v>3250</v>
      </c>
      <c r="G1650" s="23"/>
      <c r="H1650" s="23"/>
      <c r="I1650" s="23"/>
      <c r="J1650" s="94">
        <v>0</v>
      </c>
      <c r="K1650" s="23"/>
      <c r="L1650" s="23"/>
      <c r="M1650" s="23"/>
    </row>
    <row r="1651" spans="1:13" x14ac:dyDescent="0.25">
      <c r="A1651" s="31">
        <v>42382</v>
      </c>
      <c r="B1651" s="94">
        <v>48458</v>
      </c>
      <c r="C1651" s="23" t="s">
        <v>28</v>
      </c>
      <c r="D1651" s="23">
        <v>13.3</v>
      </c>
      <c r="E1651" s="23" t="s">
        <v>55</v>
      </c>
      <c r="F1651" s="46">
        <v>3250</v>
      </c>
      <c r="G1651" s="23"/>
      <c r="H1651" s="23"/>
      <c r="I1651" s="23"/>
      <c r="J1651" s="94">
        <v>0</v>
      </c>
      <c r="K1651" s="23"/>
      <c r="L1651" s="23"/>
      <c r="M1651" s="23"/>
    </row>
    <row r="1652" spans="1:13" x14ac:dyDescent="0.25">
      <c r="A1652" s="31">
        <v>42382</v>
      </c>
      <c r="B1652" s="94">
        <v>48459</v>
      </c>
      <c r="C1652" s="23" t="s">
        <v>30</v>
      </c>
      <c r="D1652" s="23">
        <v>15.6</v>
      </c>
      <c r="E1652" s="23" t="s">
        <v>55</v>
      </c>
      <c r="F1652" s="46">
        <v>3250</v>
      </c>
      <c r="G1652" s="23"/>
      <c r="H1652" s="23"/>
      <c r="I1652" s="23"/>
      <c r="J1652" s="94">
        <v>0</v>
      </c>
      <c r="K1652" s="23"/>
      <c r="L1652" s="23"/>
      <c r="M1652" s="23"/>
    </row>
    <row r="1653" spans="1:13" x14ac:dyDescent="0.25">
      <c r="A1653" s="31">
        <v>42382</v>
      </c>
      <c r="B1653" s="94">
        <v>48460</v>
      </c>
      <c r="C1653" s="23" t="s">
        <v>27</v>
      </c>
      <c r="D1653" s="23">
        <v>14.9</v>
      </c>
      <c r="E1653" s="23" t="s">
        <v>55</v>
      </c>
      <c r="F1653" s="46">
        <v>3250</v>
      </c>
      <c r="G1653" s="23"/>
      <c r="H1653" s="23"/>
      <c r="I1653" s="23"/>
      <c r="J1653" s="94">
        <v>0</v>
      </c>
      <c r="K1653" s="23"/>
      <c r="L1653" s="23"/>
      <c r="M1653" s="23"/>
    </row>
    <row r="1654" spans="1:13" x14ac:dyDescent="0.25">
      <c r="A1654" s="31">
        <v>42382</v>
      </c>
      <c r="B1654" s="94">
        <v>48461</v>
      </c>
      <c r="C1654" s="23" t="s">
        <v>28</v>
      </c>
      <c r="D1654" s="23">
        <v>13.3</v>
      </c>
      <c r="E1654" s="23" t="s">
        <v>55</v>
      </c>
      <c r="F1654" s="46">
        <v>3250</v>
      </c>
      <c r="G1654" s="23"/>
      <c r="H1654" s="23"/>
      <c r="I1654" s="23"/>
      <c r="J1654" s="94">
        <v>0</v>
      </c>
      <c r="K1654" s="23"/>
      <c r="L1654" s="23"/>
      <c r="M1654" s="23"/>
    </row>
    <row r="1655" spans="1:13" x14ac:dyDescent="0.25">
      <c r="A1655" s="31">
        <v>42382</v>
      </c>
      <c r="B1655" s="94">
        <v>48462</v>
      </c>
      <c r="C1655" s="23" t="s">
        <v>27</v>
      </c>
      <c r="D1655" s="23">
        <v>14.9</v>
      </c>
      <c r="E1655" s="23" t="s">
        <v>55</v>
      </c>
      <c r="F1655" s="46">
        <v>3250</v>
      </c>
      <c r="G1655" s="23"/>
      <c r="H1655" s="23"/>
      <c r="I1655" s="23"/>
      <c r="J1655" s="94">
        <v>0</v>
      </c>
      <c r="K1655" s="23"/>
      <c r="L1655" s="23"/>
      <c r="M1655" s="23"/>
    </row>
    <row r="1656" spans="1:13" x14ac:dyDescent="0.25">
      <c r="A1656" s="31">
        <v>42382</v>
      </c>
      <c r="B1656" s="94">
        <v>48463</v>
      </c>
      <c r="C1656" s="23" t="s">
        <v>57</v>
      </c>
      <c r="D1656" s="23">
        <v>14.9</v>
      </c>
      <c r="E1656" s="23" t="s">
        <v>55</v>
      </c>
      <c r="F1656" s="46">
        <v>3250</v>
      </c>
      <c r="G1656" s="23"/>
      <c r="H1656" s="23"/>
      <c r="I1656" s="23"/>
      <c r="J1656" s="94">
        <v>0</v>
      </c>
      <c r="K1656" s="23"/>
      <c r="L1656" s="23"/>
      <c r="M1656" s="23"/>
    </row>
    <row r="1657" spans="1:13" x14ac:dyDescent="0.25">
      <c r="A1657" s="31">
        <v>42382</v>
      </c>
      <c r="B1657" s="94">
        <v>48464</v>
      </c>
      <c r="C1657" s="23" t="s">
        <v>28</v>
      </c>
      <c r="D1657" s="23">
        <v>13.3</v>
      </c>
      <c r="E1657" s="23" t="s">
        <v>55</v>
      </c>
      <c r="F1657" s="46">
        <v>3250</v>
      </c>
      <c r="G1657" s="23"/>
      <c r="H1657" s="23"/>
      <c r="I1657" s="23"/>
      <c r="J1657" s="94">
        <v>0</v>
      </c>
      <c r="K1657" s="23"/>
      <c r="L1657" s="23"/>
      <c r="M1657" s="23"/>
    </row>
    <row r="1658" spans="1:13" x14ac:dyDescent="0.25">
      <c r="A1658" s="31">
        <v>42382</v>
      </c>
      <c r="B1658" s="94">
        <v>48465</v>
      </c>
      <c r="C1658" s="23" t="s">
        <v>27</v>
      </c>
      <c r="D1658" s="23">
        <v>14.9</v>
      </c>
      <c r="E1658" s="23" t="s">
        <v>55</v>
      </c>
      <c r="F1658" s="46">
        <v>3250</v>
      </c>
      <c r="G1658" s="23"/>
      <c r="H1658" s="23"/>
      <c r="I1658" s="23"/>
      <c r="J1658" s="94">
        <v>0</v>
      </c>
      <c r="K1658" s="23"/>
      <c r="L1658" s="23"/>
      <c r="M1658" s="23"/>
    </row>
    <row r="1659" spans="1:13" x14ac:dyDescent="0.25">
      <c r="A1659" s="31">
        <v>42382</v>
      </c>
      <c r="B1659" s="94">
        <v>48466</v>
      </c>
      <c r="C1659" s="23" t="s">
        <v>57</v>
      </c>
      <c r="D1659" s="23">
        <v>14.9</v>
      </c>
      <c r="E1659" s="23" t="s">
        <v>55</v>
      </c>
      <c r="F1659" s="46">
        <v>3250</v>
      </c>
      <c r="G1659" s="23"/>
      <c r="H1659" s="23"/>
      <c r="I1659" s="23"/>
      <c r="J1659" s="94">
        <v>0</v>
      </c>
      <c r="K1659" s="23"/>
      <c r="L1659" s="23"/>
      <c r="M1659" s="23"/>
    </row>
    <row r="1660" spans="1:13" x14ac:dyDescent="0.25">
      <c r="A1660" s="31">
        <v>42382</v>
      </c>
      <c r="B1660" s="94">
        <v>48467</v>
      </c>
      <c r="C1660" s="23" t="s">
        <v>28</v>
      </c>
      <c r="D1660" s="23">
        <v>13.3</v>
      </c>
      <c r="E1660" s="23" t="s">
        <v>55</v>
      </c>
      <c r="F1660" s="46">
        <v>3250</v>
      </c>
      <c r="G1660" s="23"/>
      <c r="H1660" s="23"/>
      <c r="I1660" s="23"/>
      <c r="J1660" s="94">
        <v>0</v>
      </c>
      <c r="K1660" s="23"/>
      <c r="L1660" s="23"/>
      <c r="M1660" s="23"/>
    </row>
    <row r="1661" spans="1:13" x14ac:dyDescent="0.25">
      <c r="A1661" s="31">
        <v>42382</v>
      </c>
      <c r="B1661" s="94">
        <v>48468</v>
      </c>
      <c r="C1661" s="23" t="s">
        <v>27</v>
      </c>
      <c r="D1661" s="23">
        <v>14.9</v>
      </c>
      <c r="E1661" s="23" t="s">
        <v>55</v>
      </c>
      <c r="F1661" s="46">
        <v>3250</v>
      </c>
      <c r="G1661" s="23"/>
      <c r="H1661" s="23"/>
      <c r="I1661" s="23"/>
      <c r="J1661" s="94">
        <v>0</v>
      </c>
      <c r="K1661" s="23"/>
      <c r="L1661" s="23"/>
      <c r="M1661" s="23"/>
    </row>
    <row r="1662" spans="1:13" x14ac:dyDescent="0.25">
      <c r="A1662" s="31">
        <v>42382</v>
      </c>
      <c r="B1662" s="94">
        <v>48469</v>
      </c>
      <c r="C1662" s="23" t="s">
        <v>57</v>
      </c>
      <c r="D1662" s="23">
        <v>14.9</v>
      </c>
      <c r="E1662" s="23" t="s">
        <v>55</v>
      </c>
      <c r="F1662" s="46">
        <v>3250</v>
      </c>
      <c r="G1662" s="23"/>
      <c r="H1662" s="23"/>
      <c r="I1662" s="23"/>
      <c r="J1662" s="94">
        <v>0</v>
      </c>
      <c r="K1662" s="23"/>
      <c r="L1662" s="23"/>
      <c r="M1662" s="23"/>
    </row>
    <row r="1663" spans="1:13" x14ac:dyDescent="0.25">
      <c r="A1663" s="31">
        <v>42382</v>
      </c>
      <c r="B1663" s="94">
        <v>48470</v>
      </c>
      <c r="C1663" s="23" t="s">
        <v>28</v>
      </c>
      <c r="D1663" s="23">
        <v>13.3</v>
      </c>
      <c r="E1663" s="23" t="s">
        <v>55</v>
      </c>
      <c r="F1663" s="46">
        <v>3250</v>
      </c>
      <c r="G1663" s="23"/>
      <c r="H1663" s="23"/>
      <c r="I1663" s="23"/>
      <c r="J1663" s="94">
        <v>0</v>
      </c>
      <c r="K1663" s="23"/>
      <c r="L1663" s="23"/>
      <c r="M1663" s="23"/>
    </row>
    <row r="1664" spans="1:13" x14ac:dyDescent="0.25">
      <c r="A1664" s="31">
        <v>42382</v>
      </c>
      <c r="B1664" s="94">
        <v>48471</v>
      </c>
      <c r="C1664" s="23" t="s">
        <v>27</v>
      </c>
      <c r="D1664" s="23">
        <v>14.9</v>
      </c>
      <c r="E1664" s="23" t="s">
        <v>55</v>
      </c>
      <c r="F1664" s="46">
        <v>3250</v>
      </c>
      <c r="G1664" s="23"/>
      <c r="H1664" s="23"/>
      <c r="I1664" s="23"/>
      <c r="J1664" s="94">
        <v>0</v>
      </c>
      <c r="K1664" s="23"/>
      <c r="L1664" s="23"/>
      <c r="M1664" s="23"/>
    </row>
    <row r="1665" spans="1:13" x14ac:dyDescent="0.25">
      <c r="A1665" s="31">
        <v>42382</v>
      </c>
      <c r="B1665" s="94">
        <v>48472</v>
      </c>
      <c r="C1665" s="23" t="s">
        <v>57</v>
      </c>
      <c r="D1665" s="23">
        <v>14.9</v>
      </c>
      <c r="E1665" s="23" t="s">
        <v>55</v>
      </c>
      <c r="F1665" s="46">
        <v>3250</v>
      </c>
      <c r="G1665" s="23"/>
      <c r="H1665" s="23"/>
      <c r="I1665" s="23"/>
      <c r="J1665" s="94">
        <v>0</v>
      </c>
      <c r="K1665" s="23"/>
      <c r="L1665" s="23"/>
      <c r="M1665" s="23"/>
    </row>
    <row r="1666" spans="1:13" x14ac:dyDescent="0.25">
      <c r="A1666" s="31">
        <v>42382</v>
      </c>
      <c r="B1666" s="94">
        <v>48473</v>
      </c>
      <c r="C1666" s="23" t="s">
        <v>28</v>
      </c>
      <c r="D1666" s="23">
        <v>13.3</v>
      </c>
      <c r="E1666" s="23" t="s">
        <v>55</v>
      </c>
      <c r="F1666" s="46">
        <v>3250</v>
      </c>
      <c r="G1666" s="23"/>
      <c r="H1666" s="23"/>
      <c r="I1666" s="23"/>
      <c r="J1666" s="94">
        <v>0</v>
      </c>
      <c r="K1666" s="23"/>
      <c r="L1666" s="23"/>
      <c r="M1666" s="23"/>
    </row>
    <row r="1667" spans="1:13" x14ac:dyDescent="0.25">
      <c r="A1667" s="31">
        <v>42382</v>
      </c>
      <c r="B1667" s="94">
        <v>48474</v>
      </c>
      <c r="C1667" s="23" t="s">
        <v>27</v>
      </c>
      <c r="D1667" s="23">
        <v>14.9</v>
      </c>
      <c r="E1667" s="23" t="s">
        <v>55</v>
      </c>
      <c r="F1667" s="46">
        <v>3250</v>
      </c>
      <c r="G1667" s="23"/>
      <c r="H1667" s="23"/>
      <c r="I1667" s="23"/>
      <c r="J1667" s="94">
        <v>0</v>
      </c>
      <c r="K1667" s="23"/>
      <c r="L1667" s="23"/>
      <c r="M1667" s="23"/>
    </row>
    <row r="1668" spans="1:13" x14ac:dyDescent="0.25">
      <c r="A1668" s="31">
        <v>42382</v>
      </c>
      <c r="B1668" s="94">
        <v>48475</v>
      </c>
      <c r="C1668" s="23" t="s">
        <v>57</v>
      </c>
      <c r="D1668" s="23">
        <v>14.9</v>
      </c>
      <c r="E1668" s="23" t="s">
        <v>55</v>
      </c>
      <c r="F1668" s="46">
        <v>3250</v>
      </c>
      <c r="G1668" s="23"/>
      <c r="H1668" s="23"/>
      <c r="I1668" s="23"/>
      <c r="J1668" s="94">
        <v>0</v>
      </c>
      <c r="K1668" s="23"/>
      <c r="L1668" s="23"/>
      <c r="M1668" s="23"/>
    </row>
    <row r="1669" spans="1:13" x14ac:dyDescent="0.25">
      <c r="A1669" s="31">
        <v>42382</v>
      </c>
      <c r="B1669" s="94">
        <v>48476</v>
      </c>
      <c r="C1669" s="23" t="s">
        <v>28</v>
      </c>
      <c r="D1669" s="23">
        <v>13.3</v>
      </c>
      <c r="E1669" s="23" t="s">
        <v>55</v>
      </c>
      <c r="F1669" s="46">
        <v>3250</v>
      </c>
      <c r="G1669" s="23"/>
      <c r="H1669" s="23"/>
      <c r="I1669" s="23"/>
      <c r="J1669" s="94">
        <v>0</v>
      </c>
      <c r="K1669" s="23"/>
      <c r="L1669" s="23"/>
      <c r="M1669" s="23"/>
    </row>
    <row r="1670" spans="1:13" x14ac:dyDescent="0.25">
      <c r="A1670" s="31">
        <v>42382</v>
      </c>
      <c r="B1670" s="94">
        <v>48477</v>
      </c>
      <c r="C1670" s="23" t="s">
        <v>57</v>
      </c>
      <c r="D1670" s="23">
        <v>14.9</v>
      </c>
      <c r="E1670" s="23" t="s">
        <v>55</v>
      </c>
      <c r="F1670" s="46">
        <v>3250</v>
      </c>
      <c r="G1670" s="23"/>
      <c r="H1670" s="23"/>
      <c r="I1670" s="23"/>
      <c r="J1670" s="94">
        <v>0</v>
      </c>
      <c r="K1670" s="23"/>
      <c r="L1670" s="23"/>
      <c r="M1670" s="23"/>
    </row>
    <row r="1671" spans="1:13" x14ac:dyDescent="0.25">
      <c r="A1671" s="31">
        <v>42382</v>
      </c>
      <c r="B1671" s="94">
        <v>48478</v>
      </c>
      <c r="C1671" s="23" t="s">
        <v>27</v>
      </c>
      <c r="D1671" s="23">
        <v>14.9</v>
      </c>
      <c r="E1671" s="23" t="s">
        <v>55</v>
      </c>
      <c r="F1671" s="46">
        <v>3250</v>
      </c>
      <c r="G1671" s="23"/>
      <c r="H1671" s="23"/>
      <c r="I1671" s="23"/>
      <c r="J1671" s="94">
        <v>0</v>
      </c>
      <c r="K1671" s="23"/>
      <c r="L1671" s="23"/>
      <c r="M1671" s="23"/>
    </row>
    <row r="1672" spans="1:13" x14ac:dyDescent="0.25">
      <c r="A1672" s="31">
        <v>42382</v>
      </c>
      <c r="B1672" s="94">
        <v>48479</v>
      </c>
      <c r="C1672" s="23" t="s">
        <v>28</v>
      </c>
      <c r="D1672" s="23">
        <v>13.3</v>
      </c>
      <c r="E1672" s="23" t="s">
        <v>55</v>
      </c>
      <c r="F1672" s="46">
        <v>3250</v>
      </c>
      <c r="G1672" s="23"/>
      <c r="H1672" s="23"/>
      <c r="I1672" s="23"/>
      <c r="J1672" s="94">
        <v>0</v>
      </c>
      <c r="K1672" s="23"/>
      <c r="L1672" s="23"/>
      <c r="M1672" s="23"/>
    </row>
    <row r="1673" spans="1:13" x14ac:dyDescent="0.25">
      <c r="A1673" s="31">
        <v>42382</v>
      </c>
      <c r="B1673" s="94">
        <v>48480</v>
      </c>
      <c r="C1673" s="23" t="s">
        <v>57</v>
      </c>
      <c r="D1673" s="23">
        <v>14.9</v>
      </c>
      <c r="E1673" s="23" t="s">
        <v>55</v>
      </c>
      <c r="F1673" s="46">
        <v>3250</v>
      </c>
      <c r="G1673" s="23"/>
      <c r="H1673" s="23"/>
      <c r="I1673" s="23"/>
      <c r="J1673" s="94">
        <v>0</v>
      </c>
      <c r="K1673" s="23"/>
      <c r="L1673" s="23"/>
      <c r="M1673" s="23"/>
    </row>
    <row r="1674" spans="1:13" x14ac:dyDescent="0.25">
      <c r="A1674" s="31">
        <v>42382</v>
      </c>
      <c r="B1674" s="94">
        <v>48481</v>
      </c>
      <c r="C1674" s="23" t="s">
        <v>27</v>
      </c>
      <c r="D1674" s="23">
        <v>14.9</v>
      </c>
      <c r="E1674" s="23" t="s">
        <v>55</v>
      </c>
      <c r="F1674" s="46">
        <v>3250</v>
      </c>
      <c r="G1674" s="23"/>
      <c r="H1674" s="23"/>
      <c r="I1674" s="23"/>
      <c r="J1674" s="94">
        <v>0</v>
      </c>
      <c r="K1674" s="23"/>
      <c r="L1674" s="23"/>
      <c r="M1674" s="23"/>
    </row>
    <row r="1675" spans="1:13" x14ac:dyDescent="0.25">
      <c r="A1675" s="31">
        <v>42382</v>
      </c>
      <c r="B1675" s="94">
        <v>48482</v>
      </c>
      <c r="C1675" s="23" t="s">
        <v>28</v>
      </c>
      <c r="D1675" s="23">
        <v>13.3</v>
      </c>
      <c r="E1675" s="23" t="s">
        <v>55</v>
      </c>
      <c r="F1675" s="46">
        <v>3250</v>
      </c>
      <c r="G1675" s="23"/>
      <c r="H1675" s="23"/>
      <c r="I1675" s="23"/>
      <c r="J1675" s="94">
        <v>0</v>
      </c>
      <c r="K1675" s="23"/>
      <c r="L1675" s="23"/>
      <c r="M1675" s="23"/>
    </row>
    <row r="1676" spans="1:13" x14ac:dyDescent="0.25">
      <c r="A1676" s="31">
        <v>42382</v>
      </c>
      <c r="B1676" s="94">
        <v>48483</v>
      </c>
      <c r="C1676" s="23" t="s">
        <v>57</v>
      </c>
      <c r="D1676" s="23">
        <v>14.9</v>
      </c>
      <c r="E1676" s="23" t="s">
        <v>55</v>
      </c>
      <c r="F1676" s="46">
        <v>3250</v>
      </c>
      <c r="G1676" s="23"/>
      <c r="H1676" s="23"/>
      <c r="I1676" s="23"/>
      <c r="J1676" s="94">
        <v>0</v>
      </c>
      <c r="K1676" s="23"/>
      <c r="L1676" s="23"/>
      <c r="M1676" s="23"/>
    </row>
    <row r="1677" spans="1:13" x14ac:dyDescent="0.25">
      <c r="A1677" s="31">
        <v>42382</v>
      </c>
      <c r="B1677" s="94">
        <v>48484</v>
      </c>
      <c r="C1677" s="23" t="s">
        <v>27</v>
      </c>
      <c r="D1677" s="23">
        <v>14.9</v>
      </c>
      <c r="E1677" s="23" t="s">
        <v>55</v>
      </c>
      <c r="F1677" s="46">
        <v>3250</v>
      </c>
      <c r="G1677" s="23"/>
      <c r="H1677" s="23"/>
      <c r="I1677" s="23"/>
      <c r="J1677" s="94">
        <v>0</v>
      </c>
      <c r="K1677" s="23"/>
      <c r="L1677" s="23"/>
      <c r="M1677" s="23"/>
    </row>
    <row r="1678" spans="1:13" x14ac:dyDescent="0.25">
      <c r="A1678" s="31">
        <v>42382</v>
      </c>
      <c r="B1678" s="94">
        <v>48485</v>
      </c>
      <c r="C1678" s="23" t="s">
        <v>28</v>
      </c>
      <c r="D1678" s="23">
        <v>13.3</v>
      </c>
      <c r="E1678" s="23" t="s">
        <v>55</v>
      </c>
      <c r="F1678" s="46">
        <v>3250</v>
      </c>
      <c r="G1678" s="23"/>
      <c r="H1678" s="23"/>
      <c r="I1678" s="23"/>
      <c r="J1678" s="94">
        <v>0</v>
      </c>
      <c r="K1678" s="23"/>
      <c r="L1678" s="23"/>
      <c r="M1678" s="23"/>
    </row>
    <row r="1679" spans="1:13" x14ac:dyDescent="0.25">
      <c r="A1679" s="31">
        <v>42382</v>
      </c>
      <c r="B1679" s="94">
        <v>48486</v>
      </c>
      <c r="C1679" s="23" t="s">
        <v>57</v>
      </c>
      <c r="D1679" s="23">
        <v>14.9</v>
      </c>
      <c r="E1679" s="23" t="s">
        <v>55</v>
      </c>
      <c r="F1679" s="46">
        <v>3250</v>
      </c>
      <c r="G1679" s="23"/>
      <c r="H1679" s="23"/>
      <c r="I1679" s="23"/>
      <c r="J1679" s="94">
        <v>0</v>
      </c>
      <c r="K1679" s="23"/>
      <c r="L1679" s="23"/>
      <c r="M1679" s="23"/>
    </row>
    <row r="1680" spans="1:13" x14ac:dyDescent="0.25">
      <c r="A1680" s="31">
        <v>42382</v>
      </c>
      <c r="B1680" s="94">
        <v>48487</v>
      </c>
      <c r="C1680" s="23" t="s">
        <v>27</v>
      </c>
      <c r="D1680" s="23">
        <v>14.9</v>
      </c>
      <c r="E1680" s="23" t="s">
        <v>55</v>
      </c>
      <c r="F1680" s="46">
        <v>3250</v>
      </c>
      <c r="G1680" s="23"/>
      <c r="H1680" s="23"/>
      <c r="I1680" s="23"/>
      <c r="J1680" s="94">
        <v>0</v>
      </c>
      <c r="K1680" s="23"/>
      <c r="L1680" s="23"/>
      <c r="M1680" s="23"/>
    </row>
    <row r="1681" spans="1:13" x14ac:dyDescent="0.25">
      <c r="A1681" s="31">
        <v>42382</v>
      </c>
      <c r="B1681" s="94">
        <v>48488</v>
      </c>
      <c r="C1681" s="23" t="s">
        <v>57</v>
      </c>
      <c r="D1681" s="23">
        <v>14.9</v>
      </c>
      <c r="E1681" s="23" t="s">
        <v>55</v>
      </c>
      <c r="F1681" s="46">
        <v>3250</v>
      </c>
      <c r="G1681" s="23"/>
      <c r="H1681" s="23"/>
      <c r="I1681" s="23"/>
      <c r="J1681" s="94">
        <v>0</v>
      </c>
      <c r="K1681" s="23"/>
      <c r="L1681" s="23"/>
      <c r="M1681" s="23"/>
    </row>
    <row r="1682" spans="1:13" x14ac:dyDescent="0.25">
      <c r="A1682" s="31">
        <v>42382</v>
      </c>
      <c r="B1682" s="94">
        <v>48489</v>
      </c>
      <c r="C1682" s="23" t="s">
        <v>28</v>
      </c>
      <c r="D1682" s="23">
        <v>13.3</v>
      </c>
      <c r="E1682" s="23" t="s">
        <v>55</v>
      </c>
      <c r="F1682" s="46">
        <v>3250</v>
      </c>
      <c r="G1682" s="23"/>
      <c r="H1682" s="23"/>
      <c r="I1682" s="23"/>
      <c r="J1682" s="94">
        <v>0</v>
      </c>
      <c r="K1682" s="23"/>
      <c r="L1682" s="23"/>
      <c r="M1682" s="23"/>
    </row>
    <row r="1683" spans="1:13" x14ac:dyDescent="0.25">
      <c r="A1683" s="31">
        <v>42382</v>
      </c>
      <c r="B1683" s="94">
        <v>48490</v>
      </c>
      <c r="C1683" s="23" t="s">
        <v>27</v>
      </c>
      <c r="D1683" s="23">
        <v>14.9</v>
      </c>
      <c r="E1683" s="23" t="s">
        <v>55</v>
      </c>
      <c r="F1683" s="46">
        <v>3250</v>
      </c>
      <c r="G1683" s="23"/>
      <c r="H1683" s="23"/>
      <c r="I1683" s="23"/>
      <c r="J1683" s="94">
        <v>0</v>
      </c>
      <c r="K1683" s="23"/>
      <c r="L1683" s="23"/>
      <c r="M1683" s="23"/>
    </row>
    <row r="1684" spans="1:13" x14ac:dyDescent="0.25">
      <c r="A1684" s="31">
        <v>42382</v>
      </c>
      <c r="B1684" s="94">
        <v>48491</v>
      </c>
      <c r="C1684" s="23" t="s">
        <v>57</v>
      </c>
      <c r="D1684" s="23">
        <v>14.9</v>
      </c>
      <c r="E1684" s="23" t="s">
        <v>55</v>
      </c>
      <c r="F1684" s="46">
        <v>3250</v>
      </c>
      <c r="G1684" s="23"/>
      <c r="H1684" s="23"/>
      <c r="I1684" s="23"/>
      <c r="J1684" s="94">
        <v>0</v>
      </c>
      <c r="K1684" s="23"/>
      <c r="L1684" s="23"/>
      <c r="M1684" s="23"/>
    </row>
    <row r="1685" spans="1:13" x14ac:dyDescent="0.25">
      <c r="A1685" s="31">
        <v>42382</v>
      </c>
      <c r="B1685" s="94">
        <v>48492</v>
      </c>
      <c r="C1685" s="23" t="s">
        <v>28</v>
      </c>
      <c r="D1685" s="23">
        <v>13.3</v>
      </c>
      <c r="E1685" s="23" t="s">
        <v>55</v>
      </c>
      <c r="F1685" s="46">
        <v>3250</v>
      </c>
      <c r="G1685" s="23"/>
      <c r="H1685" s="23"/>
      <c r="I1685" s="23"/>
      <c r="J1685" s="94">
        <v>0</v>
      </c>
      <c r="K1685" s="23"/>
      <c r="L1685" s="23"/>
      <c r="M1685" s="23"/>
    </row>
    <row r="1686" spans="1:13" x14ac:dyDescent="0.25">
      <c r="A1686" s="31">
        <v>42382</v>
      </c>
      <c r="B1686" s="94">
        <v>48493</v>
      </c>
      <c r="C1686" s="23" t="s">
        <v>27</v>
      </c>
      <c r="D1686" s="23">
        <v>14.9</v>
      </c>
      <c r="E1686" s="23" t="s">
        <v>55</v>
      </c>
      <c r="F1686" s="46">
        <v>3250</v>
      </c>
      <c r="G1686" s="23"/>
      <c r="H1686" s="23"/>
      <c r="I1686" s="23"/>
      <c r="J1686" s="94">
        <v>0</v>
      </c>
      <c r="K1686" s="23"/>
      <c r="L1686" s="23"/>
      <c r="M1686" s="23"/>
    </row>
    <row r="1687" spans="1:13" x14ac:dyDescent="0.25">
      <c r="A1687" s="31">
        <v>42382</v>
      </c>
      <c r="B1687" s="94">
        <v>48494</v>
      </c>
      <c r="C1687" s="23" t="s">
        <v>57</v>
      </c>
      <c r="D1687" s="23">
        <v>14.9</v>
      </c>
      <c r="E1687" s="23" t="s">
        <v>55</v>
      </c>
      <c r="F1687" s="46">
        <v>3250</v>
      </c>
      <c r="G1687" s="23"/>
      <c r="H1687" s="23"/>
      <c r="I1687" s="23"/>
      <c r="J1687" s="94">
        <v>0</v>
      </c>
      <c r="K1687" s="23"/>
      <c r="L1687" s="23"/>
      <c r="M1687" s="23"/>
    </row>
    <row r="1688" spans="1:13" x14ac:dyDescent="0.25">
      <c r="A1688" s="31">
        <v>42382</v>
      </c>
      <c r="B1688" s="94">
        <v>48495</v>
      </c>
      <c r="C1688" s="23" t="s">
        <v>28</v>
      </c>
      <c r="D1688" s="23">
        <v>13.3</v>
      </c>
      <c r="E1688" s="23" t="s">
        <v>55</v>
      </c>
      <c r="F1688" s="46">
        <v>3250</v>
      </c>
      <c r="G1688" s="23"/>
      <c r="H1688" s="23"/>
      <c r="I1688" s="23"/>
      <c r="J1688" s="94">
        <v>0</v>
      </c>
      <c r="K1688" s="23"/>
      <c r="L1688" s="23"/>
      <c r="M1688" s="23"/>
    </row>
    <row r="1689" spans="1:13" x14ac:dyDescent="0.25">
      <c r="A1689" s="31">
        <v>42382</v>
      </c>
      <c r="B1689" s="94">
        <v>48496</v>
      </c>
      <c r="C1689" s="23" t="s">
        <v>57</v>
      </c>
      <c r="D1689" s="23">
        <v>14.9</v>
      </c>
      <c r="E1689" s="23" t="s">
        <v>55</v>
      </c>
      <c r="F1689" s="46">
        <v>3250</v>
      </c>
      <c r="G1689" s="23"/>
      <c r="H1689" s="23"/>
      <c r="I1689" s="23"/>
      <c r="J1689" s="94">
        <v>0</v>
      </c>
      <c r="K1689" s="23"/>
      <c r="L1689" s="23"/>
      <c r="M1689" s="23"/>
    </row>
    <row r="1690" spans="1:13" x14ac:dyDescent="0.25">
      <c r="A1690" s="31">
        <v>42382</v>
      </c>
      <c r="B1690" s="94">
        <v>48497</v>
      </c>
      <c r="C1690" s="23" t="s">
        <v>28</v>
      </c>
      <c r="D1690" s="23">
        <v>13.3</v>
      </c>
      <c r="E1690" s="23" t="s">
        <v>55</v>
      </c>
      <c r="F1690" s="46">
        <v>3250</v>
      </c>
      <c r="G1690" s="23"/>
      <c r="H1690" s="23"/>
      <c r="I1690" s="23"/>
      <c r="J1690" s="94">
        <v>0</v>
      </c>
      <c r="K1690" s="23"/>
      <c r="L1690" s="23"/>
      <c r="M1690" s="23"/>
    </row>
    <row r="1691" spans="1:13" x14ac:dyDescent="0.25">
      <c r="A1691" s="31">
        <v>42382</v>
      </c>
      <c r="B1691" s="94">
        <v>48498</v>
      </c>
      <c r="C1691" s="23" t="s">
        <v>57</v>
      </c>
      <c r="D1691" s="23">
        <v>14.9</v>
      </c>
      <c r="E1691" s="23" t="s">
        <v>55</v>
      </c>
      <c r="F1691" s="46">
        <v>3250</v>
      </c>
      <c r="G1691" s="23"/>
      <c r="H1691" s="23"/>
      <c r="I1691" s="23"/>
      <c r="J1691" s="94">
        <v>0</v>
      </c>
      <c r="K1691" s="23"/>
      <c r="L1691" s="23"/>
      <c r="M1691" s="23"/>
    </row>
    <row r="1692" spans="1:13" x14ac:dyDescent="0.25">
      <c r="A1692" s="31">
        <v>42382</v>
      </c>
      <c r="B1692" s="94">
        <v>48499</v>
      </c>
      <c r="C1692" s="23" t="s">
        <v>28</v>
      </c>
      <c r="D1692" s="23">
        <v>13.3</v>
      </c>
      <c r="E1692" s="23" t="s">
        <v>55</v>
      </c>
      <c r="F1692" s="46">
        <v>3250</v>
      </c>
      <c r="G1692" s="23"/>
      <c r="H1692" s="23"/>
      <c r="I1692" s="23"/>
      <c r="J1692" s="94">
        <v>0</v>
      </c>
      <c r="K1692" s="23"/>
      <c r="L1692" s="23"/>
      <c r="M1692" s="23"/>
    </row>
    <row r="1693" spans="1:13" x14ac:dyDescent="0.25">
      <c r="A1693" s="31">
        <v>42382</v>
      </c>
      <c r="B1693" s="94">
        <v>48500</v>
      </c>
      <c r="C1693" s="23" t="s">
        <v>27</v>
      </c>
      <c r="D1693" s="23">
        <v>14.9</v>
      </c>
      <c r="E1693" s="23" t="s">
        <v>55</v>
      </c>
      <c r="F1693" s="46">
        <v>3250</v>
      </c>
      <c r="G1693" s="23"/>
      <c r="H1693" s="23"/>
      <c r="I1693" s="23"/>
      <c r="J1693" s="94">
        <v>0</v>
      </c>
      <c r="K1693" s="23"/>
      <c r="L1693" s="23"/>
      <c r="M1693" s="23"/>
    </row>
    <row r="1694" spans="1:13" x14ac:dyDescent="0.25">
      <c r="A1694" s="31">
        <v>42382</v>
      </c>
      <c r="B1694" s="94">
        <v>48501</v>
      </c>
      <c r="C1694" s="23" t="s">
        <v>57</v>
      </c>
      <c r="D1694" s="23">
        <v>14.9</v>
      </c>
      <c r="E1694" s="23" t="s">
        <v>55</v>
      </c>
      <c r="F1694" s="46">
        <v>3250</v>
      </c>
      <c r="G1694" s="23"/>
      <c r="H1694" s="23"/>
      <c r="I1694" s="23"/>
      <c r="J1694" s="94">
        <v>0</v>
      </c>
      <c r="K1694" s="23"/>
      <c r="L1694" s="23"/>
      <c r="M1694" s="23"/>
    </row>
    <row r="1695" spans="1:13" x14ac:dyDescent="0.25">
      <c r="A1695" s="31">
        <v>42382</v>
      </c>
      <c r="B1695" s="94">
        <v>48502</v>
      </c>
      <c r="C1695" s="23" t="s">
        <v>28</v>
      </c>
      <c r="D1695" s="23">
        <v>13.3</v>
      </c>
      <c r="E1695" s="23" t="s">
        <v>55</v>
      </c>
      <c r="F1695" s="46">
        <v>3250</v>
      </c>
      <c r="G1695" s="23"/>
      <c r="H1695" s="23"/>
      <c r="I1695" s="23"/>
      <c r="J1695" s="94">
        <v>0</v>
      </c>
      <c r="K1695" s="23"/>
      <c r="L1695" s="23"/>
      <c r="M1695" s="23"/>
    </row>
    <row r="1696" spans="1:13" x14ac:dyDescent="0.25">
      <c r="A1696" s="31">
        <v>42382</v>
      </c>
      <c r="B1696" s="94">
        <v>48503</v>
      </c>
      <c r="C1696" s="23" t="s">
        <v>27</v>
      </c>
      <c r="D1696" s="23">
        <v>14.9</v>
      </c>
      <c r="E1696" s="23" t="s">
        <v>55</v>
      </c>
      <c r="F1696" s="46">
        <v>3250</v>
      </c>
      <c r="G1696" s="23"/>
      <c r="H1696" s="23"/>
      <c r="I1696" s="23"/>
      <c r="J1696" s="94">
        <v>0</v>
      </c>
      <c r="K1696" s="23"/>
      <c r="L1696" s="23"/>
      <c r="M1696" s="23"/>
    </row>
    <row r="1697" spans="1:13" x14ac:dyDescent="0.25">
      <c r="A1697" s="31">
        <v>42382</v>
      </c>
      <c r="B1697" s="94">
        <v>48504</v>
      </c>
      <c r="C1697" s="23" t="s">
        <v>57</v>
      </c>
      <c r="D1697" s="23">
        <v>14.9</v>
      </c>
      <c r="E1697" s="23" t="s">
        <v>55</v>
      </c>
      <c r="F1697" s="46">
        <v>3250</v>
      </c>
      <c r="G1697" s="23"/>
      <c r="H1697" s="23"/>
      <c r="I1697" s="23"/>
      <c r="J1697" s="94">
        <v>0</v>
      </c>
      <c r="K1697" s="23"/>
      <c r="L1697" s="23"/>
      <c r="M1697" s="23"/>
    </row>
    <row r="1698" spans="1:13" x14ac:dyDescent="0.25">
      <c r="A1698" s="31">
        <v>42382</v>
      </c>
      <c r="B1698" s="94">
        <v>48505</v>
      </c>
      <c r="C1698" s="23" t="s">
        <v>28</v>
      </c>
      <c r="D1698" s="23">
        <v>13.3</v>
      </c>
      <c r="E1698" s="23" t="s">
        <v>55</v>
      </c>
      <c r="F1698" s="46">
        <v>3250</v>
      </c>
      <c r="G1698" s="23"/>
      <c r="H1698" s="23"/>
      <c r="I1698" s="23"/>
      <c r="J1698" s="94">
        <v>0</v>
      </c>
      <c r="K1698" s="23"/>
      <c r="L1698" s="23"/>
      <c r="M1698" s="23"/>
    </row>
    <row r="1699" spans="1:13" x14ac:dyDescent="0.25">
      <c r="A1699" s="31">
        <v>42382</v>
      </c>
      <c r="B1699" s="94">
        <v>48506</v>
      </c>
      <c r="C1699" s="23" t="s">
        <v>57</v>
      </c>
      <c r="D1699" s="23">
        <v>14.9</v>
      </c>
      <c r="E1699" s="23" t="s">
        <v>55</v>
      </c>
      <c r="F1699" s="46">
        <v>3250</v>
      </c>
      <c r="G1699" s="23"/>
      <c r="H1699" s="23"/>
      <c r="I1699" s="23"/>
      <c r="J1699" s="94">
        <v>0</v>
      </c>
      <c r="K1699" s="23"/>
      <c r="L1699" s="23"/>
      <c r="M1699" s="23"/>
    </row>
    <row r="1700" spans="1:13" x14ac:dyDescent="0.25">
      <c r="A1700" s="31">
        <v>42382</v>
      </c>
      <c r="B1700" s="94">
        <v>48507</v>
      </c>
      <c r="C1700" s="23" t="s">
        <v>27</v>
      </c>
      <c r="D1700" s="23">
        <v>14.9</v>
      </c>
      <c r="E1700" s="23" t="s">
        <v>55</v>
      </c>
      <c r="F1700" s="46">
        <v>3250</v>
      </c>
      <c r="G1700" s="23"/>
      <c r="H1700" s="23"/>
      <c r="I1700" s="23"/>
      <c r="J1700" s="94">
        <v>0</v>
      </c>
      <c r="K1700" s="23"/>
      <c r="L1700" s="23"/>
      <c r="M1700" s="23"/>
    </row>
    <row r="1701" spans="1:13" x14ac:dyDescent="0.25">
      <c r="A1701" s="31">
        <v>42382</v>
      </c>
      <c r="B1701" s="94">
        <v>48508</v>
      </c>
      <c r="C1701" s="23" t="s">
        <v>28</v>
      </c>
      <c r="D1701" s="23">
        <v>13.3</v>
      </c>
      <c r="E1701" s="23" t="s">
        <v>55</v>
      </c>
      <c r="F1701" s="46">
        <v>3250</v>
      </c>
      <c r="G1701" s="23"/>
      <c r="H1701" s="23"/>
      <c r="I1701" s="23"/>
      <c r="J1701" s="94">
        <v>0</v>
      </c>
      <c r="K1701" s="23"/>
      <c r="L1701" s="23"/>
      <c r="M1701" s="23"/>
    </row>
    <row r="1702" spans="1:13" x14ac:dyDescent="0.25">
      <c r="A1702" s="31">
        <v>42382</v>
      </c>
      <c r="B1702" s="94">
        <v>48509</v>
      </c>
      <c r="C1702" s="23" t="s">
        <v>57</v>
      </c>
      <c r="D1702" s="23">
        <v>14.9</v>
      </c>
      <c r="E1702" s="23" t="s">
        <v>55</v>
      </c>
      <c r="F1702" s="46">
        <v>3250</v>
      </c>
      <c r="G1702" s="23"/>
      <c r="H1702" s="23"/>
      <c r="I1702" s="23"/>
      <c r="J1702" s="94">
        <v>0</v>
      </c>
      <c r="K1702" s="23"/>
      <c r="L1702" s="23"/>
      <c r="M1702" s="23"/>
    </row>
    <row r="1703" spans="1:13" x14ac:dyDescent="0.25">
      <c r="A1703" s="31">
        <v>42382</v>
      </c>
      <c r="B1703" s="94">
        <v>48510</v>
      </c>
      <c r="C1703" s="23" t="s">
        <v>27</v>
      </c>
      <c r="D1703" s="23">
        <v>14.9</v>
      </c>
      <c r="E1703" s="23" t="s">
        <v>55</v>
      </c>
      <c r="F1703" s="46">
        <v>3250</v>
      </c>
      <c r="G1703" s="23"/>
      <c r="H1703" s="23"/>
      <c r="I1703" s="23"/>
      <c r="J1703" s="94">
        <v>0</v>
      </c>
      <c r="K1703" s="23"/>
      <c r="L1703" s="23"/>
      <c r="M1703" s="23"/>
    </row>
    <row r="1704" spans="1:13" x14ac:dyDescent="0.25">
      <c r="A1704" s="31">
        <v>42382</v>
      </c>
      <c r="B1704" s="94">
        <v>48511</v>
      </c>
      <c r="C1704" s="23" t="s">
        <v>28</v>
      </c>
      <c r="D1704" s="23">
        <v>13.3</v>
      </c>
      <c r="E1704" s="23" t="s">
        <v>55</v>
      </c>
      <c r="F1704" s="46">
        <v>3250</v>
      </c>
      <c r="G1704" s="23"/>
      <c r="H1704" s="23"/>
      <c r="I1704" s="23"/>
      <c r="J1704" s="94">
        <v>0</v>
      </c>
      <c r="K1704" s="23"/>
      <c r="L1704" s="23"/>
      <c r="M1704" s="23"/>
    </row>
    <row r="1705" spans="1:13" x14ac:dyDescent="0.25">
      <c r="A1705" s="31">
        <v>42382</v>
      </c>
      <c r="B1705" s="94">
        <v>48512</v>
      </c>
      <c r="C1705" s="23" t="s">
        <v>57</v>
      </c>
      <c r="D1705" s="23">
        <v>14.9</v>
      </c>
      <c r="E1705" s="23" t="s">
        <v>55</v>
      </c>
      <c r="F1705" s="46">
        <v>3250</v>
      </c>
      <c r="G1705" s="23"/>
      <c r="H1705" s="23"/>
      <c r="I1705" s="23"/>
      <c r="J1705" s="94">
        <v>0</v>
      </c>
      <c r="K1705" s="23"/>
      <c r="L1705" s="23"/>
      <c r="M1705" s="23"/>
    </row>
    <row r="1706" spans="1:13" x14ac:dyDescent="0.25">
      <c r="A1706" s="31">
        <v>42382</v>
      </c>
      <c r="B1706" s="94">
        <v>48513</v>
      </c>
      <c r="C1706" s="23" t="s">
        <v>27</v>
      </c>
      <c r="D1706" s="23">
        <v>14.9</v>
      </c>
      <c r="E1706" s="23" t="s">
        <v>55</v>
      </c>
      <c r="F1706" s="46">
        <v>3250</v>
      </c>
      <c r="G1706" s="23"/>
      <c r="H1706" s="23"/>
      <c r="I1706" s="23"/>
      <c r="J1706" s="94">
        <v>0</v>
      </c>
      <c r="K1706" s="23"/>
      <c r="L1706" s="23"/>
      <c r="M1706" s="23"/>
    </row>
    <row r="1707" spans="1:13" x14ac:dyDescent="0.25">
      <c r="A1707" s="31">
        <v>42382</v>
      </c>
      <c r="B1707" s="94">
        <v>48514</v>
      </c>
      <c r="C1707" s="23" t="s">
        <v>28</v>
      </c>
      <c r="D1707" s="23">
        <v>13.3</v>
      </c>
      <c r="E1707" s="23" t="s">
        <v>55</v>
      </c>
      <c r="F1707" s="46">
        <v>3250</v>
      </c>
      <c r="G1707" s="23"/>
      <c r="H1707" s="23"/>
      <c r="I1707" s="23"/>
      <c r="J1707" s="94">
        <v>0</v>
      </c>
      <c r="K1707" s="23"/>
      <c r="L1707" s="23"/>
      <c r="M1707" s="23"/>
    </row>
    <row r="1708" spans="1:13" x14ac:dyDescent="0.25">
      <c r="A1708" s="31">
        <v>42382</v>
      </c>
      <c r="B1708" s="94">
        <v>48515</v>
      </c>
      <c r="C1708" s="23" t="s">
        <v>57</v>
      </c>
      <c r="D1708" s="23">
        <v>14.9</v>
      </c>
      <c r="E1708" s="23" t="s">
        <v>55</v>
      </c>
      <c r="F1708" s="46">
        <v>3250</v>
      </c>
      <c r="G1708" s="23"/>
      <c r="H1708" s="23"/>
      <c r="I1708" s="23"/>
      <c r="J1708" s="94">
        <v>0</v>
      </c>
      <c r="K1708" s="23"/>
      <c r="L1708" s="23"/>
      <c r="M1708" s="23"/>
    </row>
    <row r="1709" spans="1:13" x14ac:dyDescent="0.25">
      <c r="A1709" s="31">
        <v>42382</v>
      </c>
      <c r="B1709" s="94">
        <v>48516</v>
      </c>
      <c r="C1709" s="23" t="s">
        <v>28</v>
      </c>
      <c r="D1709" s="23">
        <v>13.3</v>
      </c>
      <c r="E1709" s="23" t="s">
        <v>55</v>
      </c>
      <c r="F1709" s="46">
        <v>3250</v>
      </c>
      <c r="G1709" s="23"/>
      <c r="H1709" s="23"/>
      <c r="I1709" s="23"/>
      <c r="J1709" s="94">
        <v>0</v>
      </c>
      <c r="K1709" s="23"/>
      <c r="L1709" s="23"/>
      <c r="M1709" s="23"/>
    </row>
    <row r="1710" spans="1:13" x14ac:dyDescent="0.25">
      <c r="A1710" s="31">
        <v>42382</v>
      </c>
      <c r="B1710" s="94">
        <v>48517</v>
      </c>
      <c r="C1710" s="23" t="s">
        <v>27</v>
      </c>
      <c r="D1710" s="23">
        <v>14.9</v>
      </c>
      <c r="E1710" s="23" t="s">
        <v>55</v>
      </c>
      <c r="F1710" s="46">
        <v>3250</v>
      </c>
      <c r="G1710" s="23"/>
      <c r="H1710" s="23"/>
      <c r="I1710" s="23"/>
      <c r="J1710" s="94">
        <v>0</v>
      </c>
      <c r="K1710" s="23"/>
      <c r="L1710" s="23"/>
      <c r="M1710" s="23"/>
    </row>
    <row r="1711" spans="1:13" x14ac:dyDescent="0.25">
      <c r="A1711" s="31">
        <v>42382</v>
      </c>
      <c r="B1711" s="94">
        <v>48518</v>
      </c>
      <c r="C1711" s="23" t="s">
        <v>57</v>
      </c>
      <c r="D1711" s="23">
        <v>14.9</v>
      </c>
      <c r="E1711" s="23" t="s">
        <v>55</v>
      </c>
      <c r="F1711" s="46">
        <v>3250</v>
      </c>
      <c r="G1711" s="23"/>
      <c r="H1711" s="23"/>
      <c r="I1711" s="23"/>
      <c r="J1711" s="94">
        <v>0</v>
      </c>
      <c r="K1711" s="23"/>
      <c r="L1711" s="23"/>
      <c r="M1711" s="23"/>
    </row>
    <row r="1712" spans="1:13" x14ac:dyDescent="0.25">
      <c r="A1712" s="31">
        <v>42382</v>
      </c>
      <c r="B1712" s="94">
        <v>48519</v>
      </c>
      <c r="C1712" s="23" t="s">
        <v>28</v>
      </c>
      <c r="D1712" s="23">
        <v>13.3</v>
      </c>
      <c r="E1712" s="23" t="s">
        <v>55</v>
      </c>
      <c r="F1712" s="46">
        <v>3250</v>
      </c>
      <c r="G1712" s="23"/>
      <c r="H1712" s="23"/>
      <c r="I1712" s="23"/>
      <c r="J1712" s="94">
        <v>0</v>
      </c>
      <c r="K1712" s="23"/>
      <c r="L1712" s="23"/>
      <c r="M1712" s="23"/>
    </row>
    <row r="1713" spans="1:13" x14ac:dyDescent="0.25">
      <c r="A1713" s="31">
        <v>42382</v>
      </c>
      <c r="B1713" s="94">
        <v>48520</v>
      </c>
      <c r="C1713" s="23" t="s">
        <v>27</v>
      </c>
      <c r="D1713" s="23">
        <v>14.9</v>
      </c>
      <c r="E1713" s="23" t="s">
        <v>55</v>
      </c>
      <c r="F1713" s="46">
        <v>3250</v>
      </c>
      <c r="G1713" s="23"/>
      <c r="H1713" s="23"/>
      <c r="I1713" s="23"/>
      <c r="J1713" s="94">
        <v>0</v>
      </c>
      <c r="K1713" s="23"/>
      <c r="L1713" s="23"/>
      <c r="M1713" s="23"/>
    </row>
    <row r="1714" spans="1:13" x14ac:dyDescent="0.25">
      <c r="A1714" s="31">
        <v>42382</v>
      </c>
      <c r="B1714" s="94">
        <v>48521</v>
      </c>
      <c r="C1714" s="23" t="s">
        <v>30</v>
      </c>
      <c r="D1714" s="23">
        <v>15.6</v>
      </c>
      <c r="E1714" s="23" t="s">
        <v>55</v>
      </c>
      <c r="F1714" s="46">
        <v>3250</v>
      </c>
      <c r="G1714" s="23"/>
      <c r="H1714" s="23"/>
      <c r="I1714" s="23"/>
      <c r="J1714" s="94">
        <v>0</v>
      </c>
      <c r="K1714" s="23"/>
      <c r="L1714" s="23"/>
      <c r="M1714" s="23"/>
    </row>
    <row r="1715" spans="1:13" x14ac:dyDescent="0.25">
      <c r="A1715" s="31">
        <v>42382</v>
      </c>
      <c r="B1715" s="94">
        <v>48522</v>
      </c>
      <c r="C1715" s="23" t="s">
        <v>57</v>
      </c>
      <c r="D1715" s="23">
        <v>14.9</v>
      </c>
      <c r="E1715" s="23" t="s">
        <v>55</v>
      </c>
      <c r="F1715" s="46">
        <v>3250</v>
      </c>
      <c r="G1715" s="23"/>
      <c r="H1715" s="23"/>
      <c r="I1715" s="23"/>
      <c r="J1715" s="94">
        <v>0</v>
      </c>
      <c r="K1715" s="23"/>
      <c r="L1715" s="23"/>
      <c r="M1715" s="23"/>
    </row>
    <row r="1716" spans="1:13" x14ac:dyDescent="0.25">
      <c r="A1716" s="31">
        <v>42382</v>
      </c>
      <c r="B1716" s="94">
        <v>48523</v>
      </c>
      <c r="C1716" s="23" t="s">
        <v>28</v>
      </c>
      <c r="D1716" s="23">
        <v>13.3</v>
      </c>
      <c r="E1716" s="23" t="s">
        <v>55</v>
      </c>
      <c r="F1716" s="46">
        <v>3250</v>
      </c>
      <c r="G1716" s="23"/>
      <c r="H1716" s="23"/>
      <c r="I1716" s="23"/>
      <c r="J1716" s="94">
        <v>0</v>
      </c>
      <c r="K1716" s="23"/>
      <c r="L1716" s="23"/>
      <c r="M1716" s="23"/>
    </row>
    <row r="1717" spans="1:13" x14ac:dyDescent="0.25">
      <c r="A1717" s="31">
        <v>42382</v>
      </c>
      <c r="B1717" s="94">
        <v>48524</v>
      </c>
      <c r="C1717" s="23" t="s">
        <v>30</v>
      </c>
      <c r="D1717" s="23">
        <v>15.6</v>
      </c>
      <c r="E1717" s="23" t="s">
        <v>55</v>
      </c>
      <c r="F1717" s="46">
        <v>3250</v>
      </c>
      <c r="G1717" s="23"/>
      <c r="H1717" s="23"/>
      <c r="I1717" s="23"/>
      <c r="J1717" s="94">
        <v>0</v>
      </c>
      <c r="K1717" s="23"/>
      <c r="L1717" s="23"/>
      <c r="M1717" s="23"/>
    </row>
    <row r="1718" spans="1:13" x14ac:dyDescent="0.25">
      <c r="A1718" s="31">
        <v>42382</v>
      </c>
      <c r="B1718" s="94">
        <v>48525</v>
      </c>
      <c r="C1718" s="23" t="s">
        <v>27</v>
      </c>
      <c r="D1718" s="23">
        <v>14.9</v>
      </c>
      <c r="E1718" s="23" t="s">
        <v>55</v>
      </c>
      <c r="F1718" s="46">
        <v>3250</v>
      </c>
      <c r="G1718" s="23"/>
      <c r="H1718" s="23"/>
      <c r="I1718" s="23"/>
      <c r="J1718" s="94">
        <v>0</v>
      </c>
      <c r="K1718" s="23"/>
      <c r="L1718" s="23"/>
      <c r="M1718" s="23"/>
    </row>
    <row r="1719" spans="1:13" x14ac:dyDescent="0.25">
      <c r="A1719" s="31">
        <v>42382</v>
      </c>
      <c r="B1719" s="94">
        <v>48526</v>
      </c>
      <c r="C1719" s="23" t="s">
        <v>28</v>
      </c>
      <c r="D1719" s="23">
        <v>13.3</v>
      </c>
      <c r="E1719" s="23" t="s">
        <v>55</v>
      </c>
      <c r="F1719" s="46">
        <v>3250</v>
      </c>
      <c r="G1719" s="23"/>
      <c r="H1719" s="23"/>
      <c r="I1719" s="23"/>
      <c r="J1719" s="94">
        <v>0</v>
      </c>
      <c r="K1719" s="23"/>
      <c r="L1719" s="23"/>
      <c r="M1719" s="23"/>
    </row>
    <row r="1720" spans="1:13" x14ac:dyDescent="0.25">
      <c r="A1720" s="31">
        <v>42382</v>
      </c>
      <c r="B1720" s="94">
        <v>48527</v>
      </c>
      <c r="C1720" s="23" t="s">
        <v>57</v>
      </c>
      <c r="D1720" s="23">
        <v>14.9</v>
      </c>
      <c r="E1720" s="23" t="s">
        <v>55</v>
      </c>
      <c r="F1720" s="46">
        <v>3250</v>
      </c>
      <c r="G1720" s="23"/>
      <c r="H1720" s="23"/>
      <c r="I1720" s="23"/>
      <c r="J1720" s="94">
        <v>0</v>
      </c>
      <c r="K1720" s="23"/>
      <c r="L1720" s="23"/>
      <c r="M1720" s="23"/>
    </row>
    <row r="1721" spans="1:13" x14ac:dyDescent="0.25">
      <c r="A1721" s="31">
        <v>42382</v>
      </c>
      <c r="B1721" s="94">
        <v>48528</v>
      </c>
      <c r="C1721" s="23" t="s">
        <v>27</v>
      </c>
      <c r="D1721" s="23">
        <v>14.9</v>
      </c>
      <c r="E1721" s="23" t="s">
        <v>55</v>
      </c>
      <c r="F1721" s="46">
        <v>3250</v>
      </c>
      <c r="G1721" s="23"/>
      <c r="H1721" s="23"/>
      <c r="I1721" s="23"/>
      <c r="J1721" s="94">
        <v>0</v>
      </c>
      <c r="K1721" s="23"/>
      <c r="L1721" s="23"/>
      <c r="M1721" s="23"/>
    </row>
    <row r="1722" spans="1:13" x14ac:dyDescent="0.25">
      <c r="A1722" s="31">
        <v>42382</v>
      </c>
      <c r="B1722" s="94">
        <v>48529</v>
      </c>
      <c r="C1722" s="23" t="s">
        <v>30</v>
      </c>
      <c r="D1722" s="23">
        <v>15.6</v>
      </c>
      <c r="E1722" s="23" t="s">
        <v>55</v>
      </c>
      <c r="F1722" s="46">
        <v>3250</v>
      </c>
      <c r="G1722" s="23"/>
      <c r="H1722" s="23"/>
      <c r="I1722" s="23"/>
      <c r="J1722" s="94">
        <v>0</v>
      </c>
      <c r="K1722" s="23"/>
      <c r="L1722" s="23"/>
      <c r="M1722" s="23"/>
    </row>
    <row r="1723" spans="1:13" x14ac:dyDescent="0.25">
      <c r="A1723" s="31">
        <v>42382</v>
      </c>
      <c r="B1723" s="94">
        <v>48530</v>
      </c>
      <c r="C1723" s="23" t="s">
        <v>28</v>
      </c>
      <c r="D1723" s="23">
        <v>13.3</v>
      </c>
      <c r="E1723" s="23" t="s">
        <v>55</v>
      </c>
      <c r="F1723" s="46">
        <v>3250</v>
      </c>
      <c r="G1723" s="23"/>
      <c r="H1723" s="23"/>
      <c r="I1723" s="23"/>
      <c r="J1723" s="94">
        <v>0</v>
      </c>
      <c r="K1723" s="23"/>
      <c r="L1723" s="23"/>
      <c r="M1723" s="23"/>
    </row>
    <row r="1724" spans="1:13" x14ac:dyDescent="0.25">
      <c r="A1724" s="31">
        <v>42382</v>
      </c>
      <c r="B1724" s="94">
        <v>48531</v>
      </c>
      <c r="C1724" s="23" t="s">
        <v>57</v>
      </c>
      <c r="D1724" s="23">
        <v>14.9</v>
      </c>
      <c r="E1724" s="23" t="s">
        <v>55</v>
      </c>
      <c r="F1724" s="46">
        <v>3250</v>
      </c>
      <c r="G1724" s="23"/>
      <c r="H1724" s="23"/>
      <c r="I1724" s="23"/>
      <c r="J1724" s="94">
        <v>0</v>
      </c>
      <c r="K1724" s="23"/>
      <c r="L1724" s="23"/>
      <c r="M1724" s="23"/>
    </row>
    <row r="1725" spans="1:13" x14ac:dyDescent="0.25">
      <c r="A1725" s="31">
        <v>42382</v>
      </c>
      <c r="B1725" s="94">
        <v>48532</v>
      </c>
      <c r="C1725" s="23" t="s">
        <v>30</v>
      </c>
      <c r="D1725" s="23">
        <v>15.6</v>
      </c>
      <c r="E1725" s="23" t="s">
        <v>55</v>
      </c>
      <c r="F1725" s="46">
        <v>3250</v>
      </c>
      <c r="G1725" s="23"/>
      <c r="H1725" s="23"/>
      <c r="I1725" s="23"/>
      <c r="J1725" s="94">
        <v>0</v>
      </c>
      <c r="K1725" s="23"/>
      <c r="L1725" s="23"/>
      <c r="M1725" s="23"/>
    </row>
    <row r="1726" spans="1:13" x14ac:dyDescent="0.25">
      <c r="A1726" s="31">
        <v>42382</v>
      </c>
      <c r="B1726" s="94">
        <v>48533</v>
      </c>
      <c r="C1726" s="23" t="s">
        <v>27</v>
      </c>
      <c r="D1726" s="23">
        <v>14.9</v>
      </c>
      <c r="E1726" s="23" t="s">
        <v>55</v>
      </c>
      <c r="F1726" s="46">
        <v>3250</v>
      </c>
      <c r="G1726" s="23"/>
      <c r="H1726" s="23"/>
      <c r="I1726" s="23"/>
      <c r="J1726" s="94">
        <v>0</v>
      </c>
      <c r="K1726" s="23"/>
      <c r="L1726" s="23"/>
      <c r="M1726" s="23"/>
    </row>
    <row r="1727" spans="1:13" x14ac:dyDescent="0.25">
      <c r="A1727" s="31">
        <v>42382</v>
      </c>
      <c r="B1727" s="94">
        <v>48534</v>
      </c>
      <c r="C1727" s="23" t="s">
        <v>28</v>
      </c>
      <c r="D1727" s="23">
        <v>13.3</v>
      </c>
      <c r="E1727" s="23" t="s">
        <v>55</v>
      </c>
      <c r="F1727" s="46">
        <v>3250</v>
      </c>
      <c r="G1727" s="23"/>
      <c r="H1727" s="23"/>
      <c r="I1727" s="23"/>
      <c r="J1727" s="94">
        <v>0</v>
      </c>
      <c r="K1727" s="23"/>
      <c r="L1727" s="23"/>
      <c r="M1727" s="23"/>
    </row>
    <row r="1728" spans="1:13" x14ac:dyDescent="0.25">
      <c r="A1728" s="31">
        <v>42382</v>
      </c>
      <c r="B1728" s="94">
        <v>48535</v>
      </c>
      <c r="C1728" s="23" t="s">
        <v>57</v>
      </c>
      <c r="D1728" s="23">
        <v>14.9</v>
      </c>
      <c r="E1728" s="23" t="s">
        <v>55</v>
      </c>
      <c r="F1728" s="46">
        <v>3250</v>
      </c>
      <c r="G1728" s="23"/>
      <c r="H1728" s="23"/>
      <c r="I1728" s="23"/>
      <c r="J1728" s="94">
        <v>0</v>
      </c>
      <c r="K1728" s="23"/>
      <c r="L1728" s="23"/>
      <c r="M1728" s="23"/>
    </row>
    <row r="1729" spans="1:13" x14ac:dyDescent="0.25">
      <c r="A1729" s="31">
        <v>42382</v>
      </c>
      <c r="B1729" s="94">
        <v>48536</v>
      </c>
      <c r="C1729" s="23" t="s">
        <v>27</v>
      </c>
      <c r="D1729" s="23">
        <v>14.9</v>
      </c>
      <c r="E1729" s="23" t="s">
        <v>55</v>
      </c>
      <c r="F1729" s="46">
        <v>3250</v>
      </c>
      <c r="G1729" s="23"/>
      <c r="H1729" s="23"/>
      <c r="I1729" s="23"/>
      <c r="J1729" s="94">
        <v>0</v>
      </c>
      <c r="K1729" s="23"/>
      <c r="L1729" s="23"/>
      <c r="M1729" s="23"/>
    </row>
    <row r="1730" spans="1:13" x14ac:dyDescent="0.25">
      <c r="A1730" s="31">
        <v>42382</v>
      </c>
      <c r="B1730" s="94">
        <v>48537</v>
      </c>
      <c r="C1730" s="23" t="s">
        <v>30</v>
      </c>
      <c r="D1730" s="23">
        <v>15.6</v>
      </c>
      <c r="E1730" s="23" t="s">
        <v>55</v>
      </c>
      <c r="F1730" s="46">
        <v>3250</v>
      </c>
      <c r="G1730" s="23"/>
      <c r="H1730" s="23"/>
      <c r="I1730" s="23"/>
      <c r="J1730" s="94">
        <v>0</v>
      </c>
      <c r="K1730" s="23"/>
      <c r="L1730" s="23"/>
      <c r="M1730" s="23"/>
    </row>
    <row r="1731" spans="1:13" x14ac:dyDescent="0.25">
      <c r="A1731" s="31">
        <v>42382</v>
      </c>
      <c r="B1731" s="94">
        <v>48538</v>
      </c>
      <c r="C1731" s="23" t="s">
        <v>28</v>
      </c>
      <c r="D1731" s="23">
        <v>13.3</v>
      </c>
      <c r="E1731" s="23" t="s">
        <v>55</v>
      </c>
      <c r="F1731" s="46">
        <v>3250</v>
      </c>
      <c r="G1731" s="23"/>
      <c r="H1731" s="23"/>
      <c r="I1731" s="23"/>
      <c r="J1731" s="94">
        <v>0</v>
      </c>
      <c r="K1731" s="23"/>
      <c r="L1731" s="23"/>
      <c r="M1731" s="23"/>
    </row>
    <row r="1732" spans="1:13" x14ac:dyDescent="0.25">
      <c r="A1732" s="31">
        <v>42382</v>
      </c>
      <c r="B1732" s="94">
        <v>48539</v>
      </c>
      <c r="C1732" s="23" t="s">
        <v>27</v>
      </c>
      <c r="D1732" s="23">
        <v>14.9</v>
      </c>
      <c r="E1732" s="23" t="s">
        <v>55</v>
      </c>
      <c r="F1732" s="46">
        <v>3250</v>
      </c>
      <c r="G1732" s="23"/>
      <c r="H1732" s="23"/>
      <c r="I1732" s="23"/>
      <c r="J1732" s="94">
        <v>0</v>
      </c>
      <c r="K1732" s="23"/>
      <c r="L1732" s="23"/>
      <c r="M1732" s="23"/>
    </row>
    <row r="1733" spans="1:13" x14ac:dyDescent="0.25">
      <c r="A1733" s="31">
        <v>42382</v>
      </c>
      <c r="B1733" s="94">
        <v>48540</v>
      </c>
      <c r="C1733" s="23" t="s">
        <v>30</v>
      </c>
      <c r="D1733" s="23">
        <v>15.6</v>
      </c>
      <c r="E1733" s="23" t="s">
        <v>55</v>
      </c>
      <c r="F1733" s="46">
        <v>3250</v>
      </c>
      <c r="G1733" s="23"/>
      <c r="H1733" s="23"/>
      <c r="I1733" s="23"/>
      <c r="J1733" s="94">
        <v>0</v>
      </c>
      <c r="K1733" s="23"/>
      <c r="L1733" s="23"/>
      <c r="M1733" s="23"/>
    </row>
    <row r="1734" spans="1:13" x14ac:dyDescent="0.25">
      <c r="A1734" s="31">
        <v>42382</v>
      </c>
      <c r="B1734" s="94">
        <v>48541</v>
      </c>
      <c r="C1734" s="23" t="s">
        <v>28</v>
      </c>
      <c r="D1734" s="23">
        <v>13.3</v>
      </c>
      <c r="E1734" s="23" t="s">
        <v>55</v>
      </c>
      <c r="F1734" s="46">
        <v>3250</v>
      </c>
      <c r="G1734" s="23"/>
      <c r="H1734" s="23"/>
      <c r="I1734" s="23"/>
      <c r="J1734" s="94">
        <v>0</v>
      </c>
      <c r="K1734" s="23"/>
      <c r="L1734" s="23"/>
      <c r="M1734" s="23"/>
    </row>
    <row r="1735" spans="1:13" x14ac:dyDescent="0.25">
      <c r="A1735" s="31">
        <v>42382</v>
      </c>
      <c r="B1735" s="94">
        <v>48542</v>
      </c>
      <c r="C1735" s="23" t="s">
        <v>27</v>
      </c>
      <c r="D1735" s="23">
        <v>14.9</v>
      </c>
      <c r="E1735" s="23" t="s">
        <v>55</v>
      </c>
      <c r="F1735" s="46">
        <v>3250</v>
      </c>
      <c r="G1735" s="23"/>
      <c r="H1735" s="23"/>
      <c r="I1735" s="23"/>
      <c r="J1735" s="94">
        <v>0</v>
      </c>
      <c r="K1735" s="23"/>
      <c r="L1735" s="23"/>
      <c r="M1735" s="23"/>
    </row>
    <row r="1736" spans="1:13" x14ac:dyDescent="0.25">
      <c r="A1736" s="31">
        <v>42382</v>
      </c>
      <c r="B1736" s="94">
        <v>48543</v>
      </c>
      <c r="C1736" s="23" t="s">
        <v>498</v>
      </c>
      <c r="D1736" s="23">
        <v>14.9</v>
      </c>
      <c r="E1736" s="23" t="s">
        <v>55</v>
      </c>
      <c r="F1736" s="46">
        <v>3250</v>
      </c>
      <c r="G1736" s="23"/>
      <c r="H1736" s="23"/>
      <c r="I1736" s="23"/>
      <c r="J1736" s="94">
        <v>0</v>
      </c>
      <c r="K1736" s="23"/>
      <c r="L1736" s="23"/>
      <c r="M1736" s="23"/>
    </row>
    <row r="1737" spans="1:13" x14ac:dyDescent="0.25">
      <c r="A1737" s="31">
        <v>42382</v>
      </c>
      <c r="B1737" s="94">
        <v>48544</v>
      </c>
      <c r="C1737" s="23" t="s">
        <v>30</v>
      </c>
      <c r="D1737" s="23">
        <v>15.6</v>
      </c>
      <c r="E1737" s="23" t="s">
        <v>55</v>
      </c>
      <c r="F1737" s="46">
        <v>3250</v>
      </c>
      <c r="G1737" s="23"/>
      <c r="H1737" s="23"/>
      <c r="I1737" s="23"/>
      <c r="J1737" s="94">
        <v>0</v>
      </c>
      <c r="K1737" s="23"/>
      <c r="L1737" s="23"/>
      <c r="M1737" s="23"/>
    </row>
    <row r="1738" spans="1:13" x14ac:dyDescent="0.25">
      <c r="A1738" s="31">
        <v>42382</v>
      </c>
      <c r="B1738" s="94">
        <v>48545</v>
      </c>
      <c r="C1738" s="23" t="s">
        <v>27</v>
      </c>
      <c r="D1738" s="23">
        <v>14.9</v>
      </c>
      <c r="E1738" s="23" t="s">
        <v>55</v>
      </c>
      <c r="F1738" s="46">
        <v>3250</v>
      </c>
      <c r="G1738" s="23"/>
      <c r="H1738" s="23"/>
      <c r="I1738" s="23"/>
      <c r="J1738" s="94">
        <v>0</v>
      </c>
      <c r="K1738" s="23"/>
      <c r="L1738" s="23"/>
      <c r="M1738" s="23"/>
    </row>
    <row r="1739" spans="1:13" x14ac:dyDescent="0.25">
      <c r="A1739" s="31">
        <v>42382</v>
      </c>
      <c r="B1739" s="94">
        <v>48546</v>
      </c>
      <c r="C1739" s="23" t="s">
        <v>28</v>
      </c>
      <c r="D1739" s="23">
        <v>13.3</v>
      </c>
      <c r="E1739" s="23" t="s">
        <v>55</v>
      </c>
      <c r="F1739" s="46">
        <v>3250</v>
      </c>
      <c r="G1739" s="23"/>
      <c r="H1739" s="23"/>
      <c r="I1739" s="23"/>
      <c r="J1739" s="94">
        <v>0</v>
      </c>
      <c r="K1739" s="23"/>
      <c r="L1739" s="23"/>
      <c r="M1739" s="23"/>
    </row>
    <row r="1740" spans="1:13" x14ac:dyDescent="0.25">
      <c r="A1740" s="31">
        <v>42382</v>
      </c>
      <c r="B1740" s="94">
        <v>48547</v>
      </c>
      <c r="C1740" s="23" t="s">
        <v>498</v>
      </c>
      <c r="D1740" s="23">
        <v>14.9</v>
      </c>
      <c r="E1740" s="23" t="s">
        <v>55</v>
      </c>
      <c r="F1740" s="46">
        <v>3250</v>
      </c>
      <c r="G1740" s="23"/>
      <c r="H1740" s="23"/>
      <c r="I1740" s="23"/>
      <c r="J1740" s="94">
        <v>0</v>
      </c>
      <c r="K1740" s="23"/>
      <c r="L1740" s="23"/>
      <c r="M1740" s="23"/>
    </row>
    <row r="1741" spans="1:13" x14ac:dyDescent="0.25">
      <c r="A1741" s="31">
        <v>42382</v>
      </c>
      <c r="B1741" s="94">
        <v>48548</v>
      </c>
      <c r="C1741" s="23" t="s">
        <v>27</v>
      </c>
      <c r="D1741" s="23">
        <v>14.9</v>
      </c>
      <c r="E1741" s="23" t="s">
        <v>55</v>
      </c>
      <c r="F1741" s="46">
        <v>3250</v>
      </c>
      <c r="G1741" s="23"/>
      <c r="H1741" s="23"/>
      <c r="I1741" s="23"/>
      <c r="J1741" s="94">
        <v>0</v>
      </c>
      <c r="K1741" s="23"/>
      <c r="L1741" s="23"/>
      <c r="M1741" s="23"/>
    </row>
    <row r="1742" spans="1:13" x14ac:dyDescent="0.25">
      <c r="A1742" s="31">
        <v>42382</v>
      </c>
      <c r="B1742" s="94">
        <v>48549</v>
      </c>
      <c r="C1742" s="23" t="s">
        <v>28</v>
      </c>
      <c r="D1742" s="23">
        <v>13.3</v>
      </c>
      <c r="E1742" s="23" t="s">
        <v>55</v>
      </c>
      <c r="F1742" s="46">
        <v>3250</v>
      </c>
      <c r="G1742" s="23"/>
      <c r="H1742" s="23"/>
      <c r="I1742" s="23"/>
      <c r="J1742" s="94">
        <v>0</v>
      </c>
      <c r="K1742" s="23"/>
      <c r="L1742" s="23"/>
      <c r="M1742" s="23"/>
    </row>
    <row r="1743" spans="1:13" x14ac:dyDescent="0.25">
      <c r="A1743" s="31">
        <v>42382</v>
      </c>
      <c r="B1743" s="94">
        <v>48550</v>
      </c>
      <c r="C1743" s="23" t="s">
        <v>30</v>
      </c>
      <c r="D1743" s="23">
        <v>15.6</v>
      </c>
      <c r="E1743" s="23" t="s">
        <v>55</v>
      </c>
      <c r="F1743" s="46">
        <v>3250</v>
      </c>
      <c r="G1743" s="23"/>
      <c r="H1743" s="23"/>
      <c r="I1743" s="23"/>
      <c r="J1743" s="94">
        <v>0</v>
      </c>
      <c r="K1743" s="23"/>
      <c r="L1743" s="23"/>
      <c r="M1743" s="23"/>
    </row>
    <row r="1744" spans="1:13" x14ac:dyDescent="0.25">
      <c r="A1744" s="31">
        <v>42382</v>
      </c>
      <c r="B1744" s="94">
        <v>48551</v>
      </c>
      <c r="C1744" s="23" t="s">
        <v>498</v>
      </c>
      <c r="D1744" s="23">
        <v>14.9</v>
      </c>
      <c r="E1744" s="23" t="s">
        <v>55</v>
      </c>
      <c r="F1744" s="46">
        <v>3250</v>
      </c>
      <c r="G1744" s="23"/>
      <c r="H1744" s="23"/>
      <c r="I1744" s="23"/>
      <c r="J1744" s="94">
        <v>0</v>
      </c>
      <c r="K1744" s="23"/>
      <c r="L1744" s="23"/>
      <c r="M1744" s="23"/>
    </row>
    <row r="1745" spans="1:13" x14ac:dyDescent="0.25">
      <c r="A1745" s="31">
        <v>42382</v>
      </c>
      <c r="B1745" s="94">
        <v>48552</v>
      </c>
      <c r="C1745" s="23" t="s">
        <v>27</v>
      </c>
      <c r="D1745" s="23">
        <v>14.9</v>
      </c>
      <c r="E1745" s="23" t="s">
        <v>55</v>
      </c>
      <c r="F1745" s="46">
        <v>3250</v>
      </c>
      <c r="G1745" s="23"/>
      <c r="H1745" s="23"/>
      <c r="I1745" s="23"/>
      <c r="J1745" s="94">
        <v>0</v>
      </c>
      <c r="K1745" s="23"/>
      <c r="L1745" s="23"/>
      <c r="M1745" s="23"/>
    </row>
    <row r="1746" spans="1:13" x14ac:dyDescent="0.25">
      <c r="A1746" s="31">
        <v>42382</v>
      </c>
      <c r="B1746" s="94">
        <v>48553</v>
      </c>
      <c r="C1746" s="23" t="s">
        <v>30</v>
      </c>
      <c r="D1746" s="23">
        <v>15.6</v>
      </c>
      <c r="E1746" s="23" t="s">
        <v>55</v>
      </c>
      <c r="F1746" s="46">
        <v>3250</v>
      </c>
      <c r="G1746" s="23"/>
      <c r="H1746" s="23"/>
      <c r="I1746" s="23"/>
      <c r="J1746" s="94">
        <v>0</v>
      </c>
      <c r="K1746" s="23"/>
      <c r="L1746" s="23"/>
      <c r="M1746" s="23"/>
    </row>
    <row r="1747" spans="1:13" x14ac:dyDescent="0.25">
      <c r="A1747" s="31">
        <v>42382</v>
      </c>
      <c r="B1747" s="94">
        <v>48554</v>
      </c>
      <c r="C1747" s="23" t="s">
        <v>28</v>
      </c>
      <c r="D1747" s="23">
        <v>13.3</v>
      </c>
      <c r="E1747" s="23" t="s">
        <v>55</v>
      </c>
      <c r="F1747" s="46">
        <v>3250</v>
      </c>
      <c r="G1747" s="23"/>
      <c r="H1747" s="23"/>
      <c r="I1747" s="23"/>
      <c r="J1747" s="94">
        <v>0</v>
      </c>
      <c r="K1747" s="23"/>
      <c r="L1747" s="23"/>
      <c r="M1747" s="23"/>
    </row>
    <row r="1748" spans="1:13" x14ac:dyDescent="0.25">
      <c r="A1748" s="31">
        <v>42382</v>
      </c>
      <c r="B1748" s="94">
        <v>48555</v>
      </c>
      <c r="C1748" s="23" t="s">
        <v>498</v>
      </c>
      <c r="D1748" s="23">
        <v>14.9</v>
      </c>
      <c r="E1748" s="23" t="s">
        <v>55</v>
      </c>
      <c r="F1748" s="46">
        <v>3250</v>
      </c>
      <c r="G1748" s="23"/>
      <c r="H1748" s="23"/>
      <c r="I1748" s="23"/>
      <c r="J1748" s="94">
        <v>0</v>
      </c>
      <c r="K1748" s="23"/>
      <c r="L1748" s="23"/>
      <c r="M1748" s="23"/>
    </row>
    <row r="1749" spans="1:13" x14ac:dyDescent="0.25">
      <c r="A1749" s="31">
        <v>42382</v>
      </c>
      <c r="B1749" s="94">
        <v>48556</v>
      </c>
      <c r="C1749" s="23" t="s">
        <v>28</v>
      </c>
      <c r="D1749" s="23">
        <v>13.3</v>
      </c>
      <c r="E1749" s="23" t="s">
        <v>55</v>
      </c>
      <c r="F1749" s="46">
        <v>3250</v>
      </c>
      <c r="G1749" s="23"/>
      <c r="H1749" s="23"/>
      <c r="I1749" s="23"/>
      <c r="J1749" s="94">
        <v>0</v>
      </c>
      <c r="K1749" s="23"/>
      <c r="L1749" s="23"/>
      <c r="M1749" s="23"/>
    </row>
    <row r="1750" spans="1:13" x14ac:dyDescent="0.25">
      <c r="A1750" s="31">
        <v>42382</v>
      </c>
      <c r="B1750" s="94">
        <v>48557</v>
      </c>
      <c r="C1750" s="23" t="s">
        <v>27</v>
      </c>
      <c r="D1750" s="23">
        <v>14.9</v>
      </c>
      <c r="E1750" s="23" t="s">
        <v>55</v>
      </c>
      <c r="F1750" s="46">
        <v>3250</v>
      </c>
      <c r="G1750" s="23"/>
      <c r="H1750" s="23"/>
      <c r="I1750" s="23"/>
      <c r="J1750" s="94">
        <v>0</v>
      </c>
      <c r="K1750" s="23"/>
      <c r="L1750" s="23"/>
      <c r="M1750" s="23"/>
    </row>
    <row r="1751" spans="1:13" x14ac:dyDescent="0.25">
      <c r="A1751" s="31">
        <v>42382</v>
      </c>
      <c r="B1751" s="94">
        <v>48558</v>
      </c>
      <c r="C1751" s="23" t="s">
        <v>30</v>
      </c>
      <c r="D1751" s="23">
        <v>15.6</v>
      </c>
      <c r="E1751" s="23" t="s">
        <v>55</v>
      </c>
      <c r="F1751" s="46">
        <v>3250</v>
      </c>
      <c r="G1751" s="23"/>
      <c r="H1751" s="23"/>
      <c r="I1751" s="23"/>
      <c r="J1751" s="94">
        <v>0</v>
      </c>
      <c r="K1751" s="23"/>
      <c r="L1751" s="23"/>
      <c r="M1751" s="23"/>
    </row>
    <row r="1752" spans="1:13" x14ac:dyDescent="0.25">
      <c r="A1752" s="31">
        <v>42382</v>
      </c>
      <c r="B1752" s="94">
        <v>48559</v>
      </c>
      <c r="C1752" s="23" t="s">
        <v>498</v>
      </c>
      <c r="D1752" s="23">
        <v>14.9</v>
      </c>
      <c r="E1752" s="23" t="s">
        <v>55</v>
      </c>
      <c r="F1752" s="46">
        <v>3250</v>
      </c>
      <c r="G1752" s="23"/>
      <c r="H1752" s="23"/>
      <c r="I1752" s="23"/>
      <c r="J1752" s="94">
        <v>0</v>
      </c>
      <c r="K1752" s="23"/>
      <c r="L1752" s="23"/>
      <c r="M1752" s="23"/>
    </row>
    <row r="1753" spans="1:13" x14ac:dyDescent="0.25">
      <c r="A1753" s="31">
        <v>42382</v>
      </c>
      <c r="B1753" s="94">
        <v>48560</v>
      </c>
      <c r="C1753" s="23" t="s">
        <v>28</v>
      </c>
      <c r="D1753" s="23">
        <v>13.3</v>
      </c>
      <c r="E1753" s="23" t="s">
        <v>55</v>
      </c>
      <c r="F1753" s="46">
        <v>3250</v>
      </c>
      <c r="G1753" s="23"/>
      <c r="H1753" s="23"/>
      <c r="I1753" s="23"/>
      <c r="J1753" s="94">
        <v>0</v>
      </c>
      <c r="K1753" s="23"/>
      <c r="L1753" s="23"/>
      <c r="M1753" s="23"/>
    </row>
    <row r="1754" spans="1:13" x14ac:dyDescent="0.25">
      <c r="A1754" s="31">
        <v>42382</v>
      </c>
      <c r="B1754" s="94">
        <v>48561</v>
      </c>
      <c r="C1754" s="23" t="s">
        <v>27</v>
      </c>
      <c r="D1754" s="23">
        <v>14.9</v>
      </c>
      <c r="E1754" s="23" t="s">
        <v>55</v>
      </c>
      <c r="F1754" s="46">
        <v>3250</v>
      </c>
      <c r="G1754" s="23"/>
      <c r="H1754" s="23"/>
      <c r="I1754" s="23"/>
      <c r="J1754" s="94">
        <v>0</v>
      </c>
      <c r="K1754" s="23"/>
      <c r="L1754" s="23"/>
      <c r="M1754" s="23"/>
    </row>
    <row r="1755" spans="1:13" x14ac:dyDescent="0.25">
      <c r="A1755" s="31">
        <v>42382</v>
      </c>
      <c r="B1755" s="94">
        <v>48562</v>
      </c>
      <c r="C1755" s="23" t="s">
        <v>30</v>
      </c>
      <c r="D1755" s="23">
        <v>15.6</v>
      </c>
      <c r="E1755" s="23" t="s">
        <v>55</v>
      </c>
      <c r="F1755" s="46">
        <v>3250</v>
      </c>
      <c r="G1755" s="23"/>
      <c r="H1755" s="23"/>
      <c r="I1755" s="23"/>
      <c r="J1755" s="94">
        <v>0</v>
      </c>
      <c r="K1755" s="23"/>
      <c r="L1755" s="23"/>
      <c r="M1755" s="23"/>
    </row>
    <row r="1756" spans="1:13" x14ac:dyDescent="0.25">
      <c r="A1756" s="31">
        <v>42382</v>
      </c>
      <c r="B1756" s="94">
        <v>48563</v>
      </c>
      <c r="C1756" s="23" t="s">
        <v>498</v>
      </c>
      <c r="D1756" s="23">
        <v>14.9</v>
      </c>
      <c r="E1756" s="23" t="s">
        <v>55</v>
      </c>
      <c r="F1756" s="46">
        <v>3250</v>
      </c>
      <c r="G1756" s="23"/>
      <c r="H1756" s="23"/>
      <c r="I1756" s="23"/>
      <c r="J1756" s="94">
        <v>0</v>
      </c>
      <c r="K1756" s="23"/>
      <c r="L1756" s="23"/>
      <c r="M1756" s="23"/>
    </row>
    <row r="1757" spans="1:13" x14ac:dyDescent="0.25">
      <c r="A1757" s="31">
        <v>42382</v>
      </c>
      <c r="B1757" s="94">
        <v>48564</v>
      </c>
      <c r="C1757" s="23" t="s">
        <v>28</v>
      </c>
      <c r="D1757" s="23">
        <v>13.3</v>
      </c>
      <c r="E1757" s="23" t="s">
        <v>55</v>
      </c>
      <c r="F1757" s="46">
        <v>3250</v>
      </c>
      <c r="G1757" s="23"/>
      <c r="H1757" s="23"/>
      <c r="I1757" s="23"/>
      <c r="J1757" s="94">
        <v>0</v>
      </c>
      <c r="K1757" s="23"/>
      <c r="L1757" s="23"/>
      <c r="M1757" s="23"/>
    </row>
    <row r="1758" spans="1:13" x14ac:dyDescent="0.25">
      <c r="A1758" s="31">
        <v>42382</v>
      </c>
      <c r="B1758" s="94">
        <v>48565</v>
      </c>
      <c r="C1758" s="23" t="s">
        <v>30</v>
      </c>
      <c r="D1758" s="23">
        <v>15.6</v>
      </c>
      <c r="E1758" s="23" t="s">
        <v>55</v>
      </c>
      <c r="F1758" s="46">
        <v>3250</v>
      </c>
      <c r="G1758" s="23"/>
      <c r="H1758" s="23"/>
      <c r="I1758" s="23"/>
      <c r="J1758" s="94">
        <v>0</v>
      </c>
      <c r="K1758" s="23"/>
      <c r="L1758" s="23"/>
      <c r="M1758" s="23"/>
    </row>
    <row r="1759" spans="1:13" x14ac:dyDescent="0.25">
      <c r="A1759" s="31">
        <v>42382</v>
      </c>
      <c r="B1759" s="94">
        <v>48566</v>
      </c>
      <c r="C1759" s="23" t="s">
        <v>27</v>
      </c>
      <c r="D1759" s="23">
        <v>14.9</v>
      </c>
      <c r="E1759" s="23" t="s">
        <v>55</v>
      </c>
      <c r="F1759" s="46">
        <v>3250</v>
      </c>
      <c r="G1759" s="23"/>
      <c r="H1759" s="23"/>
      <c r="I1759" s="23"/>
      <c r="J1759" s="94">
        <v>0</v>
      </c>
      <c r="K1759" s="23"/>
      <c r="L1759" s="23"/>
      <c r="M1759" s="23"/>
    </row>
    <row r="1760" spans="1:13" x14ac:dyDescent="0.25">
      <c r="A1760" s="31">
        <v>42382</v>
      </c>
      <c r="B1760" s="94">
        <v>48567</v>
      </c>
      <c r="C1760" s="23" t="s">
        <v>498</v>
      </c>
      <c r="D1760" s="23">
        <v>14.9</v>
      </c>
      <c r="E1760" s="23" t="s">
        <v>55</v>
      </c>
      <c r="F1760" s="46">
        <v>3250</v>
      </c>
      <c r="G1760" s="23"/>
      <c r="H1760" s="23"/>
      <c r="I1760" s="23"/>
      <c r="J1760" s="94">
        <v>0</v>
      </c>
      <c r="K1760" s="23"/>
      <c r="L1760" s="23"/>
      <c r="M1760" s="23"/>
    </row>
    <row r="1761" spans="1:13" x14ac:dyDescent="0.25">
      <c r="A1761" s="31">
        <v>42382</v>
      </c>
      <c r="B1761" s="94">
        <v>48568</v>
      </c>
      <c r="C1761" s="23" t="s">
        <v>30</v>
      </c>
      <c r="D1761" s="23">
        <v>15.6</v>
      </c>
      <c r="E1761" s="23" t="s">
        <v>55</v>
      </c>
      <c r="F1761" s="46">
        <v>3250</v>
      </c>
      <c r="G1761" s="23"/>
      <c r="H1761" s="23"/>
      <c r="I1761" s="23"/>
      <c r="J1761" s="94">
        <v>0</v>
      </c>
      <c r="K1761" s="23"/>
      <c r="L1761" s="23"/>
      <c r="M1761" s="23"/>
    </row>
    <row r="1762" spans="1:13" x14ac:dyDescent="0.25">
      <c r="A1762" s="31">
        <v>42382</v>
      </c>
      <c r="B1762" s="94">
        <v>48569</v>
      </c>
      <c r="C1762" s="23" t="s">
        <v>28</v>
      </c>
      <c r="D1762" s="23">
        <v>13.3</v>
      </c>
      <c r="E1762" s="23" t="s">
        <v>55</v>
      </c>
      <c r="F1762" s="46">
        <v>3250</v>
      </c>
      <c r="G1762" s="23"/>
      <c r="H1762" s="23"/>
      <c r="I1762" s="23"/>
      <c r="J1762" s="94">
        <v>0</v>
      </c>
      <c r="K1762" s="23"/>
      <c r="L1762" s="23"/>
      <c r="M1762" s="23"/>
    </row>
    <row r="1763" spans="1:13" x14ac:dyDescent="0.25">
      <c r="A1763" s="31">
        <v>42382</v>
      </c>
      <c r="B1763" s="94">
        <v>48570</v>
      </c>
      <c r="C1763" s="23" t="s">
        <v>27</v>
      </c>
      <c r="D1763" s="23">
        <v>14.9</v>
      </c>
      <c r="E1763" s="23" t="s">
        <v>55</v>
      </c>
      <c r="F1763" s="46">
        <v>3250</v>
      </c>
      <c r="G1763" s="23"/>
      <c r="H1763" s="23"/>
      <c r="I1763" s="23"/>
      <c r="J1763" s="94">
        <v>0</v>
      </c>
      <c r="K1763" s="23"/>
      <c r="L1763" s="23"/>
      <c r="M1763" s="23"/>
    </row>
    <row r="1764" spans="1:13" x14ac:dyDescent="0.25">
      <c r="A1764" s="31">
        <v>42382</v>
      </c>
      <c r="B1764" s="94">
        <v>48571</v>
      </c>
      <c r="C1764" s="23" t="s">
        <v>498</v>
      </c>
      <c r="D1764" s="23">
        <v>14.9</v>
      </c>
      <c r="E1764" s="23" t="s">
        <v>55</v>
      </c>
      <c r="F1764" s="46">
        <v>3250</v>
      </c>
      <c r="G1764" s="23"/>
      <c r="H1764" s="23"/>
      <c r="I1764" s="23"/>
      <c r="J1764" s="94">
        <v>0</v>
      </c>
      <c r="K1764" s="23"/>
      <c r="L1764" s="23"/>
      <c r="M1764" s="23"/>
    </row>
    <row r="1765" spans="1:13" x14ac:dyDescent="0.25">
      <c r="A1765" s="31">
        <v>42382</v>
      </c>
      <c r="B1765" s="94">
        <v>48572</v>
      </c>
      <c r="C1765" s="23" t="s">
        <v>30</v>
      </c>
      <c r="D1765" s="23">
        <v>15.6</v>
      </c>
      <c r="E1765" s="23" t="s">
        <v>55</v>
      </c>
      <c r="F1765" s="46">
        <v>3250</v>
      </c>
      <c r="G1765" s="23"/>
      <c r="H1765" s="23"/>
      <c r="I1765" s="23"/>
      <c r="J1765" s="94">
        <v>0</v>
      </c>
      <c r="K1765" s="23"/>
      <c r="L1765" s="23"/>
      <c r="M1765" s="23"/>
    </row>
    <row r="1766" spans="1:13" x14ac:dyDescent="0.25">
      <c r="A1766" s="31">
        <v>42382</v>
      </c>
      <c r="B1766" s="94">
        <v>48573</v>
      </c>
      <c r="C1766" s="23" t="s">
        <v>28</v>
      </c>
      <c r="D1766" s="23">
        <v>13.3</v>
      </c>
      <c r="E1766" s="23" t="s">
        <v>55</v>
      </c>
      <c r="F1766" s="46">
        <v>3250</v>
      </c>
      <c r="G1766" s="23"/>
      <c r="H1766" s="23"/>
      <c r="I1766" s="23"/>
      <c r="J1766" s="94">
        <v>0</v>
      </c>
      <c r="K1766" s="23"/>
      <c r="L1766" s="23"/>
      <c r="M1766" s="23"/>
    </row>
    <row r="1767" spans="1:13" x14ac:dyDescent="0.25">
      <c r="A1767" s="31">
        <v>42382</v>
      </c>
      <c r="B1767" s="94">
        <v>48574</v>
      </c>
      <c r="C1767" s="23" t="s">
        <v>27</v>
      </c>
      <c r="D1767" s="23">
        <v>14.9</v>
      </c>
      <c r="E1767" s="23" t="s">
        <v>55</v>
      </c>
      <c r="F1767" s="46">
        <v>3250</v>
      </c>
      <c r="G1767" s="23"/>
      <c r="H1767" s="23"/>
      <c r="I1767" s="23"/>
      <c r="J1767" s="94">
        <v>0</v>
      </c>
      <c r="K1767" s="23"/>
      <c r="L1767" s="23"/>
      <c r="M1767" s="23"/>
    </row>
    <row r="1768" spans="1:13" x14ac:dyDescent="0.25">
      <c r="A1768" s="31">
        <v>42382</v>
      </c>
      <c r="B1768" s="94">
        <v>48575</v>
      </c>
      <c r="C1768" s="23" t="s">
        <v>498</v>
      </c>
      <c r="D1768" s="23">
        <v>14.9</v>
      </c>
      <c r="E1768" s="23" t="s">
        <v>55</v>
      </c>
      <c r="F1768" s="46">
        <v>3250</v>
      </c>
      <c r="G1768" s="23"/>
      <c r="H1768" s="23"/>
      <c r="I1768" s="23"/>
      <c r="J1768" s="94">
        <v>0</v>
      </c>
      <c r="K1768" s="23"/>
      <c r="L1768" s="23"/>
      <c r="M1768" s="23"/>
    </row>
    <row r="1769" spans="1:13" x14ac:dyDescent="0.25">
      <c r="A1769" s="31">
        <v>42382</v>
      </c>
      <c r="B1769" s="94">
        <v>48576</v>
      </c>
      <c r="C1769" s="23" t="s">
        <v>30</v>
      </c>
      <c r="D1769" s="23">
        <v>15.6</v>
      </c>
      <c r="E1769" s="23" t="s">
        <v>55</v>
      </c>
      <c r="F1769" s="46">
        <v>3250</v>
      </c>
      <c r="G1769" s="23"/>
      <c r="H1769" s="23"/>
      <c r="I1769" s="23"/>
      <c r="J1769" s="94">
        <v>0</v>
      </c>
      <c r="K1769" s="23"/>
      <c r="L1769" s="23"/>
      <c r="M1769" s="23"/>
    </row>
    <row r="1770" spans="1:13" x14ac:dyDescent="0.25">
      <c r="A1770" s="31">
        <v>42382</v>
      </c>
      <c r="B1770" s="94">
        <v>48577</v>
      </c>
      <c r="C1770" s="23" t="s">
        <v>27</v>
      </c>
      <c r="D1770" s="23">
        <v>14.9</v>
      </c>
      <c r="E1770" s="23" t="s">
        <v>55</v>
      </c>
      <c r="F1770" s="46">
        <v>3250</v>
      </c>
      <c r="G1770" s="23"/>
      <c r="H1770" s="23"/>
      <c r="I1770" s="23"/>
      <c r="J1770" s="94">
        <v>0</v>
      </c>
      <c r="K1770" s="23"/>
      <c r="L1770" s="23"/>
      <c r="M1770" s="23"/>
    </row>
    <row r="1771" spans="1:13" x14ac:dyDescent="0.25">
      <c r="A1771" s="31">
        <v>42382</v>
      </c>
      <c r="B1771" s="94">
        <v>48578</v>
      </c>
      <c r="C1771" s="23" t="s">
        <v>28</v>
      </c>
      <c r="D1771" s="23">
        <v>13.3</v>
      </c>
      <c r="E1771" s="23" t="s">
        <v>55</v>
      </c>
      <c r="F1771" s="46">
        <v>3250</v>
      </c>
      <c r="G1771" s="23"/>
      <c r="H1771" s="23"/>
      <c r="I1771" s="23"/>
      <c r="J1771" s="94">
        <v>0</v>
      </c>
      <c r="K1771" s="23"/>
      <c r="L1771" s="23"/>
      <c r="M1771" s="23"/>
    </row>
    <row r="1772" spans="1:13" x14ac:dyDescent="0.25">
      <c r="A1772" s="31">
        <v>42382</v>
      </c>
      <c r="B1772" s="94">
        <v>48579</v>
      </c>
      <c r="C1772" s="23" t="s">
        <v>498</v>
      </c>
      <c r="D1772" s="23">
        <v>14.9</v>
      </c>
      <c r="E1772" s="23" t="s">
        <v>55</v>
      </c>
      <c r="F1772" s="46">
        <v>3250</v>
      </c>
      <c r="G1772" s="23"/>
      <c r="H1772" s="23"/>
      <c r="I1772" s="23"/>
      <c r="J1772" s="94">
        <v>0</v>
      </c>
      <c r="K1772" s="23"/>
      <c r="L1772" s="23"/>
      <c r="M1772" s="23"/>
    </row>
    <row r="1773" spans="1:13" x14ac:dyDescent="0.25">
      <c r="A1773" s="31">
        <v>42382</v>
      </c>
      <c r="B1773" s="94">
        <v>48580</v>
      </c>
      <c r="C1773" s="23" t="s">
        <v>27</v>
      </c>
      <c r="D1773" s="23">
        <v>14.9</v>
      </c>
      <c r="E1773" s="23" t="s">
        <v>55</v>
      </c>
      <c r="F1773" s="46">
        <v>3250</v>
      </c>
      <c r="G1773" s="23"/>
      <c r="H1773" s="23"/>
      <c r="I1773" s="23"/>
      <c r="J1773" s="94">
        <v>0</v>
      </c>
      <c r="K1773" s="23"/>
      <c r="L1773" s="23"/>
      <c r="M1773" s="23"/>
    </row>
    <row r="1774" spans="1:13" x14ac:dyDescent="0.25">
      <c r="A1774" s="31">
        <v>42382</v>
      </c>
      <c r="B1774" s="94">
        <v>48581</v>
      </c>
      <c r="C1774" s="23" t="s">
        <v>30</v>
      </c>
      <c r="D1774" s="23">
        <v>15.6</v>
      </c>
      <c r="E1774" s="23" t="s">
        <v>55</v>
      </c>
      <c r="F1774" s="46">
        <v>3250</v>
      </c>
      <c r="G1774" s="23"/>
      <c r="H1774" s="23"/>
      <c r="I1774" s="23"/>
      <c r="J1774" s="94">
        <v>0</v>
      </c>
      <c r="K1774" s="23"/>
      <c r="L1774" s="23"/>
      <c r="M1774" s="23"/>
    </row>
    <row r="1775" spans="1:13" x14ac:dyDescent="0.25">
      <c r="A1775" s="31">
        <v>42382</v>
      </c>
      <c r="B1775" s="94">
        <v>48582</v>
      </c>
      <c r="C1775" s="23" t="s">
        <v>28</v>
      </c>
      <c r="D1775" s="23">
        <v>13.3</v>
      </c>
      <c r="E1775" s="23" t="s">
        <v>55</v>
      </c>
      <c r="F1775" s="46">
        <v>3250</v>
      </c>
      <c r="G1775" s="23"/>
      <c r="H1775" s="23"/>
      <c r="I1775" s="23"/>
      <c r="J1775" s="94">
        <v>0</v>
      </c>
      <c r="K1775" s="23"/>
      <c r="L1775" s="23"/>
      <c r="M1775" s="23"/>
    </row>
    <row r="1776" spans="1:13" x14ac:dyDescent="0.25">
      <c r="A1776" s="31">
        <v>42382</v>
      </c>
      <c r="B1776" s="94">
        <v>48583</v>
      </c>
      <c r="C1776" s="23" t="s">
        <v>27</v>
      </c>
      <c r="D1776" s="23">
        <v>14.9</v>
      </c>
      <c r="E1776" s="23" t="s">
        <v>55</v>
      </c>
      <c r="F1776" s="46">
        <v>3250</v>
      </c>
      <c r="G1776" s="23"/>
      <c r="H1776" s="23"/>
      <c r="I1776" s="23"/>
      <c r="J1776" s="94">
        <v>0</v>
      </c>
      <c r="K1776" s="23"/>
      <c r="L1776" s="23"/>
      <c r="M1776" s="23"/>
    </row>
    <row r="1777" spans="1:13" x14ac:dyDescent="0.25">
      <c r="A1777" s="31">
        <v>42382</v>
      </c>
      <c r="B1777" s="94">
        <v>48584</v>
      </c>
      <c r="C1777" s="23" t="s">
        <v>498</v>
      </c>
      <c r="D1777" s="23">
        <v>14.9</v>
      </c>
      <c r="E1777" s="23" t="s">
        <v>55</v>
      </c>
      <c r="F1777" s="46">
        <v>3250</v>
      </c>
      <c r="G1777" s="23"/>
      <c r="H1777" s="23"/>
      <c r="I1777" s="23"/>
      <c r="J1777" s="94">
        <v>0</v>
      </c>
      <c r="K1777" s="23"/>
      <c r="L1777" s="23"/>
      <c r="M1777" s="23"/>
    </row>
    <row r="1778" spans="1:13" x14ac:dyDescent="0.25">
      <c r="A1778" s="31">
        <v>42382</v>
      </c>
      <c r="B1778" s="94">
        <v>48585</v>
      </c>
      <c r="C1778" s="23" t="s">
        <v>30</v>
      </c>
      <c r="D1778" s="23">
        <v>15.6</v>
      </c>
      <c r="E1778" s="23" t="s">
        <v>55</v>
      </c>
      <c r="F1778" s="46">
        <v>3250</v>
      </c>
      <c r="G1778" s="23"/>
      <c r="H1778" s="23"/>
      <c r="I1778" s="23"/>
      <c r="J1778" s="94">
        <v>0</v>
      </c>
      <c r="K1778" s="23"/>
      <c r="L1778" s="23"/>
      <c r="M1778" s="23"/>
    </row>
    <row r="1779" spans="1:13" x14ac:dyDescent="0.25">
      <c r="A1779" s="31">
        <v>42382</v>
      </c>
      <c r="B1779" s="94">
        <v>48586</v>
      </c>
      <c r="C1779" s="23" t="s">
        <v>28</v>
      </c>
      <c r="D1779" s="23">
        <v>13.3</v>
      </c>
      <c r="E1779" s="23" t="s">
        <v>55</v>
      </c>
      <c r="F1779" s="46">
        <v>3250</v>
      </c>
      <c r="G1779" s="23"/>
      <c r="H1779" s="23"/>
      <c r="I1779" s="23"/>
      <c r="J1779" s="94">
        <v>0</v>
      </c>
      <c r="K1779" s="23"/>
      <c r="L1779" s="23"/>
      <c r="M1779" s="23"/>
    </row>
    <row r="1780" spans="1:13" ht="15.75" thickBot="1" x14ac:dyDescent="0.3">
      <c r="A1780" s="43">
        <v>42382</v>
      </c>
      <c r="B1780" s="42">
        <v>48587</v>
      </c>
      <c r="C1780" s="42" t="s">
        <v>498</v>
      </c>
      <c r="D1780" s="42">
        <v>14.9</v>
      </c>
      <c r="E1780" s="23" t="s">
        <v>55</v>
      </c>
      <c r="F1780" s="48">
        <v>3250</v>
      </c>
      <c r="G1780" s="42"/>
      <c r="H1780" s="42"/>
      <c r="I1780" s="42"/>
      <c r="J1780" s="42">
        <v>0</v>
      </c>
      <c r="K1780" s="42"/>
      <c r="L1780" s="42"/>
      <c r="M1780" s="42"/>
    </row>
    <row r="1781" spans="1:13" x14ac:dyDescent="0.25">
      <c r="A1781" s="41">
        <v>42383</v>
      </c>
      <c r="B1781" s="116">
        <v>48588</v>
      </c>
      <c r="C1781" s="32" t="s">
        <v>498</v>
      </c>
      <c r="D1781" s="32">
        <v>14.9</v>
      </c>
      <c r="E1781" s="23" t="s">
        <v>55</v>
      </c>
      <c r="F1781" s="47">
        <v>3250</v>
      </c>
      <c r="G1781" s="32"/>
      <c r="H1781" s="32"/>
      <c r="I1781" s="32"/>
      <c r="J1781" s="116">
        <v>0</v>
      </c>
      <c r="K1781" s="32"/>
      <c r="L1781" s="32"/>
      <c r="M1781" s="32"/>
    </row>
    <row r="1782" spans="1:13" x14ac:dyDescent="0.25">
      <c r="A1782" s="41">
        <v>42383</v>
      </c>
      <c r="B1782" s="94">
        <v>48589</v>
      </c>
      <c r="C1782" s="23" t="s">
        <v>57</v>
      </c>
      <c r="D1782" s="23">
        <v>14.9</v>
      </c>
      <c r="E1782" s="23" t="s">
        <v>55</v>
      </c>
      <c r="F1782" s="46">
        <v>3250</v>
      </c>
      <c r="G1782" s="23"/>
      <c r="H1782" s="23"/>
      <c r="I1782" s="23"/>
      <c r="J1782" s="94">
        <v>0</v>
      </c>
      <c r="K1782" s="23"/>
      <c r="L1782" s="23"/>
      <c r="M1782" s="23"/>
    </row>
    <row r="1783" spans="1:13" x14ac:dyDescent="0.25">
      <c r="A1783" s="41">
        <v>42383</v>
      </c>
      <c r="B1783" s="94">
        <v>48590</v>
      </c>
      <c r="C1783" s="23" t="s">
        <v>498</v>
      </c>
      <c r="D1783" s="23">
        <v>14.9</v>
      </c>
      <c r="E1783" s="23" t="s">
        <v>55</v>
      </c>
      <c r="F1783" s="46">
        <v>3250</v>
      </c>
      <c r="G1783" s="23"/>
      <c r="H1783" s="23"/>
      <c r="I1783" s="23"/>
      <c r="J1783" s="94">
        <v>0</v>
      </c>
      <c r="K1783" s="23"/>
      <c r="L1783" s="23"/>
      <c r="M1783" s="23"/>
    </row>
    <row r="1784" spans="1:13" x14ac:dyDescent="0.25">
      <c r="A1784" s="41">
        <v>42383</v>
      </c>
      <c r="B1784" s="94">
        <v>48591</v>
      </c>
      <c r="C1784" s="23" t="s">
        <v>28</v>
      </c>
      <c r="D1784" s="23">
        <v>13.3</v>
      </c>
      <c r="E1784" s="23" t="s">
        <v>55</v>
      </c>
      <c r="F1784" s="46">
        <v>3250</v>
      </c>
      <c r="G1784" s="23"/>
      <c r="H1784" s="23"/>
      <c r="I1784" s="23"/>
      <c r="J1784" s="94">
        <v>0</v>
      </c>
      <c r="K1784" s="23"/>
      <c r="L1784" s="23"/>
      <c r="M1784" s="23"/>
    </row>
    <row r="1785" spans="1:13" x14ac:dyDescent="0.25">
      <c r="A1785" s="41">
        <v>42383</v>
      </c>
      <c r="B1785" s="94">
        <v>48592</v>
      </c>
      <c r="C1785" s="23" t="s">
        <v>30</v>
      </c>
      <c r="D1785" s="23">
        <v>15.6</v>
      </c>
      <c r="E1785" s="23" t="s">
        <v>55</v>
      </c>
      <c r="F1785" s="46">
        <v>3250</v>
      </c>
      <c r="G1785" s="23"/>
      <c r="H1785" s="23"/>
      <c r="I1785" s="23"/>
      <c r="J1785" s="94">
        <v>0</v>
      </c>
      <c r="K1785" s="23"/>
      <c r="L1785" s="23"/>
      <c r="M1785" s="23"/>
    </row>
    <row r="1786" spans="1:13" x14ac:dyDescent="0.25">
      <c r="A1786" s="41">
        <v>42383</v>
      </c>
      <c r="B1786" s="94">
        <v>48593</v>
      </c>
      <c r="C1786" s="23" t="s">
        <v>57</v>
      </c>
      <c r="D1786" s="23">
        <v>14.9</v>
      </c>
      <c r="E1786" s="23" t="s">
        <v>55</v>
      </c>
      <c r="F1786" s="46">
        <v>3250</v>
      </c>
      <c r="G1786" s="23"/>
      <c r="H1786" s="23"/>
      <c r="I1786" s="23"/>
      <c r="J1786" s="94">
        <v>0</v>
      </c>
      <c r="K1786" s="23"/>
      <c r="L1786" s="23"/>
      <c r="M1786" s="23"/>
    </row>
    <row r="1787" spans="1:13" x14ac:dyDescent="0.25">
      <c r="A1787" s="41">
        <v>42383</v>
      </c>
      <c r="B1787" s="94">
        <v>48594</v>
      </c>
      <c r="C1787" s="23" t="s">
        <v>498</v>
      </c>
      <c r="D1787" s="23">
        <v>14.9</v>
      </c>
      <c r="E1787" s="23" t="s">
        <v>55</v>
      </c>
      <c r="F1787" s="46">
        <v>3250</v>
      </c>
      <c r="G1787" s="23"/>
      <c r="H1787" s="23"/>
      <c r="I1787" s="23"/>
      <c r="J1787" s="94">
        <v>0</v>
      </c>
      <c r="K1787" s="23"/>
      <c r="L1787" s="23"/>
      <c r="M1787" s="23"/>
    </row>
    <row r="1788" spans="1:13" x14ac:dyDescent="0.25">
      <c r="A1788" s="41">
        <v>42383</v>
      </c>
      <c r="B1788" s="94">
        <v>48595</v>
      </c>
      <c r="C1788" s="23" t="s">
        <v>28</v>
      </c>
      <c r="D1788" s="23">
        <v>13.3</v>
      </c>
      <c r="E1788" s="23" t="s">
        <v>55</v>
      </c>
      <c r="F1788" s="46">
        <v>3250</v>
      </c>
      <c r="G1788" s="23"/>
      <c r="H1788" s="23"/>
      <c r="I1788" s="23"/>
      <c r="J1788" s="94">
        <v>0</v>
      </c>
      <c r="K1788" s="23"/>
      <c r="L1788" s="23"/>
      <c r="M1788" s="23"/>
    </row>
    <row r="1789" spans="1:13" x14ac:dyDescent="0.25">
      <c r="A1789" s="41">
        <v>42383</v>
      </c>
      <c r="B1789" s="94">
        <v>48596</v>
      </c>
      <c r="C1789" s="23" t="s">
        <v>30</v>
      </c>
      <c r="D1789" s="23">
        <v>15.6</v>
      </c>
      <c r="E1789" s="23" t="s">
        <v>55</v>
      </c>
      <c r="F1789" s="46">
        <v>3250</v>
      </c>
      <c r="G1789" s="23"/>
      <c r="H1789" s="23"/>
      <c r="I1789" s="23"/>
      <c r="J1789" s="94">
        <v>0</v>
      </c>
      <c r="K1789" s="23"/>
      <c r="L1789" s="23"/>
      <c r="M1789" s="23"/>
    </row>
    <row r="1790" spans="1:13" x14ac:dyDescent="0.25">
      <c r="A1790" s="41">
        <v>42383</v>
      </c>
      <c r="B1790" s="94">
        <v>48597</v>
      </c>
      <c r="C1790" s="23" t="s">
        <v>57</v>
      </c>
      <c r="D1790" s="23">
        <v>14.9</v>
      </c>
      <c r="E1790" s="23" t="s">
        <v>55</v>
      </c>
      <c r="F1790" s="46">
        <v>3250</v>
      </c>
      <c r="G1790" s="23"/>
      <c r="H1790" s="23"/>
      <c r="I1790" s="23"/>
      <c r="J1790" s="94">
        <v>0</v>
      </c>
      <c r="K1790" s="23"/>
      <c r="L1790" s="23"/>
      <c r="M1790" s="23"/>
    </row>
    <row r="1791" spans="1:13" x14ac:dyDescent="0.25">
      <c r="A1791" s="41">
        <v>42383</v>
      </c>
      <c r="B1791" s="94">
        <v>48598</v>
      </c>
      <c r="C1791" s="23" t="s">
        <v>498</v>
      </c>
      <c r="D1791" s="23">
        <v>14.9</v>
      </c>
      <c r="E1791" s="23" t="s">
        <v>55</v>
      </c>
      <c r="F1791" s="46">
        <v>3250</v>
      </c>
      <c r="G1791" s="23"/>
      <c r="H1791" s="23"/>
      <c r="I1791" s="23"/>
      <c r="J1791" s="94">
        <v>0</v>
      </c>
      <c r="K1791" s="23"/>
      <c r="L1791" s="23"/>
      <c r="M1791" s="23"/>
    </row>
    <row r="1792" spans="1:13" x14ac:dyDescent="0.25">
      <c r="A1792" s="41">
        <v>42383</v>
      </c>
      <c r="B1792" s="94">
        <v>48599</v>
      </c>
      <c r="C1792" s="23" t="s">
        <v>28</v>
      </c>
      <c r="D1792" s="23">
        <v>13.3</v>
      </c>
      <c r="E1792" s="23" t="s">
        <v>55</v>
      </c>
      <c r="F1792" s="46">
        <v>3250</v>
      </c>
      <c r="G1792" s="23"/>
      <c r="H1792" s="23"/>
      <c r="I1792" s="23"/>
      <c r="J1792" s="94">
        <v>0</v>
      </c>
      <c r="K1792" s="23"/>
      <c r="L1792" s="23"/>
      <c r="M1792" s="23"/>
    </row>
    <row r="1793" spans="1:13" x14ac:dyDescent="0.25">
      <c r="A1793" s="41">
        <v>42383</v>
      </c>
      <c r="B1793" s="94">
        <v>48600</v>
      </c>
      <c r="C1793" s="23" t="s">
        <v>30</v>
      </c>
      <c r="D1793" s="23">
        <v>15.6</v>
      </c>
      <c r="E1793" s="23" t="s">
        <v>55</v>
      </c>
      <c r="F1793" s="46">
        <v>3250</v>
      </c>
      <c r="G1793" s="23"/>
      <c r="H1793" s="23"/>
      <c r="I1793" s="23"/>
      <c r="J1793" s="94">
        <v>0</v>
      </c>
      <c r="K1793" s="23"/>
      <c r="L1793" s="23"/>
      <c r="M1793" s="23"/>
    </row>
    <row r="1794" spans="1:13" x14ac:dyDescent="0.25">
      <c r="A1794" s="41">
        <v>42383</v>
      </c>
      <c r="B1794" s="94">
        <v>48601</v>
      </c>
      <c r="C1794" s="23" t="s">
        <v>57</v>
      </c>
      <c r="D1794" s="23">
        <v>14.9</v>
      </c>
      <c r="E1794" s="23" t="s">
        <v>55</v>
      </c>
      <c r="F1794" s="46">
        <v>3250</v>
      </c>
      <c r="G1794" s="23"/>
      <c r="H1794" s="23"/>
      <c r="I1794" s="23"/>
      <c r="J1794" s="94">
        <v>0</v>
      </c>
      <c r="K1794" s="23"/>
      <c r="L1794" s="23"/>
      <c r="M1794" s="23"/>
    </row>
    <row r="1795" spans="1:13" x14ac:dyDescent="0.25">
      <c r="A1795" s="41">
        <v>42383</v>
      </c>
      <c r="B1795" s="94">
        <v>48602</v>
      </c>
      <c r="C1795" s="23" t="s">
        <v>498</v>
      </c>
      <c r="D1795" s="23">
        <v>14.9</v>
      </c>
      <c r="E1795" s="23" t="s">
        <v>55</v>
      </c>
      <c r="F1795" s="46">
        <v>3250</v>
      </c>
      <c r="G1795" s="23"/>
      <c r="H1795" s="23"/>
      <c r="I1795" s="23"/>
      <c r="J1795" s="94">
        <v>0</v>
      </c>
      <c r="K1795" s="23"/>
      <c r="L1795" s="23"/>
      <c r="M1795" s="23"/>
    </row>
    <row r="1796" spans="1:13" x14ac:dyDescent="0.25">
      <c r="A1796" s="41">
        <v>42383</v>
      </c>
      <c r="B1796" s="94">
        <v>48603</v>
      </c>
      <c r="C1796" s="23" t="s">
        <v>28</v>
      </c>
      <c r="D1796" s="23">
        <v>13.3</v>
      </c>
      <c r="E1796" s="23" t="s">
        <v>55</v>
      </c>
      <c r="F1796" s="46">
        <v>3250</v>
      </c>
      <c r="G1796" s="23"/>
      <c r="H1796" s="23"/>
      <c r="I1796" s="23"/>
      <c r="J1796" s="94">
        <v>0</v>
      </c>
      <c r="K1796" s="23"/>
      <c r="L1796" s="23"/>
      <c r="M1796" s="23"/>
    </row>
    <row r="1797" spans="1:13" x14ac:dyDescent="0.25">
      <c r="A1797" s="41">
        <v>42383</v>
      </c>
      <c r="B1797" s="94">
        <v>48604</v>
      </c>
      <c r="C1797" s="23" t="s">
        <v>30</v>
      </c>
      <c r="D1797" s="23">
        <v>15.6</v>
      </c>
      <c r="E1797" s="23" t="s">
        <v>55</v>
      </c>
      <c r="F1797" s="46">
        <v>3250</v>
      </c>
      <c r="G1797" s="23"/>
      <c r="H1797" s="23"/>
      <c r="I1797" s="23"/>
      <c r="J1797" s="94">
        <v>0</v>
      </c>
      <c r="K1797" s="23"/>
      <c r="L1797" s="23"/>
      <c r="M1797" s="23"/>
    </row>
    <row r="1798" spans="1:13" x14ac:dyDescent="0.25">
      <c r="A1798" s="41">
        <v>42383</v>
      </c>
      <c r="B1798" s="94">
        <v>48605</v>
      </c>
      <c r="C1798" s="23" t="s">
        <v>57</v>
      </c>
      <c r="D1798" s="23">
        <v>14.9</v>
      </c>
      <c r="E1798" s="23" t="s">
        <v>55</v>
      </c>
      <c r="F1798" s="46">
        <v>3250</v>
      </c>
      <c r="G1798" s="23"/>
      <c r="H1798" s="23"/>
      <c r="I1798" s="23"/>
      <c r="J1798" s="94">
        <v>0</v>
      </c>
      <c r="K1798" s="23"/>
      <c r="L1798" s="23"/>
      <c r="M1798" s="23"/>
    </row>
    <row r="1799" spans="1:13" x14ac:dyDescent="0.25">
      <c r="A1799" s="41">
        <v>42383</v>
      </c>
      <c r="B1799" s="94">
        <v>48606</v>
      </c>
      <c r="C1799" s="23" t="s">
        <v>498</v>
      </c>
      <c r="D1799" s="23">
        <v>14.9</v>
      </c>
      <c r="E1799" s="23" t="s">
        <v>55</v>
      </c>
      <c r="F1799" s="46">
        <v>3250</v>
      </c>
      <c r="G1799" s="23"/>
      <c r="H1799" s="23"/>
      <c r="I1799" s="23"/>
      <c r="J1799" s="94">
        <v>0</v>
      </c>
      <c r="K1799" s="23"/>
      <c r="L1799" s="23"/>
      <c r="M1799" s="23"/>
    </row>
    <row r="1800" spans="1:13" x14ac:dyDescent="0.25">
      <c r="A1800" s="41">
        <v>42383</v>
      </c>
      <c r="B1800" s="94">
        <v>48607</v>
      </c>
      <c r="C1800" s="23" t="s">
        <v>28</v>
      </c>
      <c r="D1800" s="23">
        <v>13.3</v>
      </c>
      <c r="E1800" s="23" t="s">
        <v>55</v>
      </c>
      <c r="F1800" s="46">
        <v>3250</v>
      </c>
      <c r="G1800" s="23"/>
      <c r="H1800" s="23"/>
      <c r="I1800" s="23"/>
      <c r="J1800" s="94">
        <v>0</v>
      </c>
      <c r="K1800" s="23"/>
      <c r="L1800" s="23"/>
      <c r="M1800" s="23"/>
    </row>
    <row r="1801" spans="1:13" x14ac:dyDescent="0.25">
      <c r="A1801" s="41">
        <v>42383</v>
      </c>
      <c r="B1801" s="94">
        <v>48608</v>
      </c>
      <c r="C1801" s="23" t="s">
        <v>30</v>
      </c>
      <c r="D1801" s="23">
        <v>15.6</v>
      </c>
      <c r="E1801" s="23" t="s">
        <v>55</v>
      </c>
      <c r="F1801" s="46">
        <v>3250</v>
      </c>
      <c r="G1801" s="23"/>
      <c r="H1801" s="23"/>
      <c r="I1801" s="23"/>
      <c r="J1801" s="94">
        <v>0</v>
      </c>
      <c r="K1801" s="23"/>
      <c r="L1801" s="23"/>
      <c r="M1801" s="23"/>
    </row>
    <row r="1802" spans="1:13" x14ac:dyDescent="0.25">
      <c r="A1802" s="41">
        <v>42383</v>
      </c>
      <c r="B1802" s="94">
        <v>48609</v>
      </c>
      <c r="C1802" s="23" t="s">
        <v>498</v>
      </c>
      <c r="D1802" s="23">
        <v>14.9</v>
      </c>
      <c r="E1802" s="23" t="s">
        <v>55</v>
      </c>
      <c r="F1802" s="46">
        <v>3250</v>
      </c>
      <c r="G1802" s="23"/>
      <c r="H1802" s="23"/>
      <c r="I1802" s="23"/>
      <c r="J1802" s="94">
        <v>0</v>
      </c>
      <c r="K1802" s="23"/>
      <c r="L1802" s="23"/>
      <c r="M1802" s="23"/>
    </row>
    <row r="1803" spans="1:13" x14ac:dyDescent="0.25">
      <c r="A1803" s="41">
        <v>42383</v>
      </c>
      <c r="B1803" s="94">
        <v>48610</v>
      </c>
      <c r="C1803" s="23" t="s">
        <v>57</v>
      </c>
      <c r="D1803" s="23">
        <v>14.9</v>
      </c>
      <c r="E1803" s="23" t="s">
        <v>55</v>
      </c>
      <c r="F1803" s="46">
        <v>3250</v>
      </c>
      <c r="G1803" s="23"/>
      <c r="H1803" s="23"/>
      <c r="I1803" s="23"/>
      <c r="J1803" s="94">
        <v>0</v>
      </c>
      <c r="K1803" s="23"/>
      <c r="L1803" s="23"/>
      <c r="M1803" s="23"/>
    </row>
    <row r="1804" spans="1:13" x14ac:dyDescent="0.25">
      <c r="A1804" s="41">
        <v>42383</v>
      </c>
      <c r="B1804" s="94">
        <v>48611</v>
      </c>
      <c r="C1804" s="23" t="s">
        <v>28</v>
      </c>
      <c r="D1804" s="23">
        <v>13.3</v>
      </c>
      <c r="E1804" s="23" t="s">
        <v>55</v>
      </c>
      <c r="F1804" s="46">
        <v>3250</v>
      </c>
      <c r="G1804" s="23"/>
      <c r="H1804" s="23"/>
      <c r="I1804" s="23"/>
      <c r="J1804" s="94">
        <v>0</v>
      </c>
      <c r="K1804" s="23"/>
      <c r="L1804" s="23"/>
      <c r="M1804" s="23"/>
    </row>
    <row r="1805" spans="1:13" x14ac:dyDescent="0.25">
      <c r="A1805" s="41">
        <v>42383</v>
      </c>
      <c r="B1805" s="94">
        <v>48612</v>
      </c>
      <c r="C1805" s="23" t="s">
        <v>498</v>
      </c>
      <c r="D1805" s="23">
        <v>14.9</v>
      </c>
      <c r="E1805" s="23" t="s">
        <v>55</v>
      </c>
      <c r="F1805" s="46">
        <v>3250</v>
      </c>
      <c r="G1805" s="23"/>
      <c r="H1805" s="23"/>
      <c r="I1805" s="23"/>
      <c r="J1805" s="94">
        <v>0</v>
      </c>
      <c r="K1805" s="23"/>
      <c r="L1805" s="23"/>
      <c r="M1805" s="23"/>
    </row>
    <row r="1806" spans="1:13" x14ac:dyDescent="0.25">
      <c r="A1806" s="41">
        <v>42383</v>
      </c>
      <c r="B1806" s="94">
        <v>48613</v>
      </c>
      <c r="C1806" s="23" t="s">
        <v>30</v>
      </c>
      <c r="D1806" s="23">
        <v>15.6</v>
      </c>
      <c r="E1806" s="23" t="s">
        <v>55</v>
      </c>
      <c r="F1806" s="46">
        <v>3250</v>
      </c>
      <c r="G1806" s="23"/>
      <c r="H1806" s="23"/>
      <c r="I1806" s="23"/>
      <c r="J1806" s="94">
        <v>0</v>
      </c>
      <c r="K1806" s="23"/>
      <c r="L1806" s="23"/>
      <c r="M1806" s="23"/>
    </row>
    <row r="1807" spans="1:13" x14ac:dyDescent="0.25">
      <c r="A1807" s="41">
        <v>42383</v>
      </c>
      <c r="B1807" s="94">
        <v>48614</v>
      </c>
      <c r="C1807" s="23" t="s">
        <v>57</v>
      </c>
      <c r="D1807" s="23">
        <v>14.9</v>
      </c>
      <c r="E1807" s="23" t="s">
        <v>55</v>
      </c>
      <c r="F1807" s="46">
        <v>3250</v>
      </c>
      <c r="G1807" s="23"/>
      <c r="H1807" s="23"/>
      <c r="I1807" s="23"/>
      <c r="J1807" s="94">
        <v>0</v>
      </c>
      <c r="K1807" s="23"/>
      <c r="L1807" s="23"/>
      <c r="M1807" s="23"/>
    </row>
    <row r="1808" spans="1:13" x14ac:dyDescent="0.25">
      <c r="A1808" s="41">
        <v>42383</v>
      </c>
      <c r="B1808" s="94">
        <v>48615</v>
      </c>
      <c r="C1808" s="23" t="s">
        <v>28</v>
      </c>
      <c r="D1808" s="23">
        <v>13.3</v>
      </c>
      <c r="E1808" s="23" t="s">
        <v>55</v>
      </c>
      <c r="F1808" s="46">
        <v>3250</v>
      </c>
      <c r="G1808" s="23"/>
      <c r="H1808" s="23"/>
      <c r="I1808" s="23"/>
      <c r="J1808" s="94">
        <v>0</v>
      </c>
      <c r="K1808" s="23"/>
      <c r="L1808" s="23"/>
      <c r="M1808" s="23"/>
    </row>
    <row r="1809" spans="1:13" x14ac:dyDescent="0.25">
      <c r="A1809" s="41">
        <v>42383</v>
      </c>
      <c r="B1809" s="94">
        <v>48616</v>
      </c>
      <c r="C1809" s="23" t="s">
        <v>498</v>
      </c>
      <c r="D1809" s="23">
        <v>14.9</v>
      </c>
      <c r="E1809" s="23" t="s">
        <v>55</v>
      </c>
      <c r="F1809" s="46">
        <v>3250</v>
      </c>
      <c r="G1809" s="23"/>
      <c r="H1809" s="23"/>
      <c r="I1809" s="23"/>
      <c r="J1809" s="94">
        <v>0</v>
      </c>
      <c r="K1809" s="23"/>
      <c r="L1809" s="23"/>
      <c r="M1809" s="23"/>
    </row>
    <row r="1810" spans="1:13" x14ac:dyDescent="0.25">
      <c r="A1810" s="41">
        <v>42383</v>
      </c>
      <c r="B1810" s="94">
        <v>48617</v>
      </c>
      <c r="C1810" s="23" t="s">
        <v>30</v>
      </c>
      <c r="D1810" s="23">
        <v>15.6</v>
      </c>
      <c r="E1810" s="23" t="s">
        <v>55</v>
      </c>
      <c r="F1810" s="46">
        <v>3250</v>
      </c>
      <c r="G1810" s="23"/>
      <c r="H1810" s="23"/>
      <c r="I1810" s="23"/>
      <c r="J1810" s="94">
        <v>0</v>
      </c>
      <c r="K1810" s="23"/>
      <c r="L1810" s="23"/>
      <c r="M1810" s="23"/>
    </row>
    <row r="1811" spans="1:13" x14ac:dyDescent="0.25">
      <c r="A1811" s="41">
        <v>42383</v>
      </c>
      <c r="B1811" s="94">
        <v>48618</v>
      </c>
      <c r="C1811" s="23" t="s">
        <v>57</v>
      </c>
      <c r="D1811" s="23">
        <v>14.9</v>
      </c>
      <c r="E1811" s="23" t="s">
        <v>55</v>
      </c>
      <c r="F1811" s="46">
        <v>3250</v>
      </c>
      <c r="G1811" s="23"/>
      <c r="H1811" s="23"/>
      <c r="I1811" s="23"/>
      <c r="J1811" s="94">
        <v>0</v>
      </c>
      <c r="K1811" s="23"/>
      <c r="L1811" s="23"/>
      <c r="M1811" s="23"/>
    </row>
    <row r="1812" spans="1:13" x14ac:dyDescent="0.25">
      <c r="A1812" s="41">
        <v>42383</v>
      </c>
      <c r="B1812" s="94">
        <v>48619</v>
      </c>
      <c r="C1812" s="23" t="s">
        <v>28</v>
      </c>
      <c r="D1812" s="23">
        <v>13.3</v>
      </c>
      <c r="E1812" s="23" t="s">
        <v>55</v>
      </c>
      <c r="F1812" s="46">
        <v>3250</v>
      </c>
      <c r="G1812" s="23"/>
      <c r="H1812" s="23"/>
      <c r="I1812" s="23"/>
      <c r="J1812" s="94">
        <v>0</v>
      </c>
      <c r="K1812" s="23"/>
      <c r="L1812" s="23"/>
      <c r="M1812" s="23"/>
    </row>
    <row r="1813" spans="1:13" x14ac:dyDescent="0.25">
      <c r="A1813" s="41">
        <v>42383</v>
      </c>
      <c r="B1813" s="94">
        <v>48620</v>
      </c>
      <c r="C1813" s="23" t="s">
        <v>498</v>
      </c>
      <c r="D1813" s="23">
        <v>14.9</v>
      </c>
      <c r="E1813" s="23" t="s">
        <v>55</v>
      </c>
      <c r="F1813" s="46">
        <v>3250</v>
      </c>
      <c r="G1813" s="23"/>
      <c r="H1813" s="23"/>
      <c r="I1813" s="23"/>
      <c r="J1813" s="94">
        <v>0</v>
      </c>
      <c r="K1813" s="23"/>
      <c r="L1813" s="23"/>
      <c r="M1813" s="23"/>
    </row>
    <row r="1814" spans="1:13" x14ac:dyDescent="0.25">
      <c r="A1814" s="41">
        <v>42383</v>
      </c>
      <c r="B1814" s="94">
        <v>48621</v>
      </c>
      <c r="C1814" s="23" t="s">
        <v>30</v>
      </c>
      <c r="D1814" s="23">
        <v>15.6</v>
      </c>
      <c r="E1814" s="23" t="s">
        <v>55</v>
      </c>
      <c r="F1814" s="46">
        <v>3250</v>
      </c>
      <c r="G1814" s="23"/>
      <c r="H1814" s="23"/>
      <c r="I1814" s="23"/>
      <c r="J1814" s="94">
        <v>0</v>
      </c>
      <c r="K1814" s="23"/>
      <c r="L1814" s="23"/>
      <c r="M1814" s="23"/>
    </row>
    <row r="1815" spans="1:13" x14ac:dyDescent="0.25">
      <c r="A1815" s="41">
        <v>42383</v>
      </c>
      <c r="B1815" s="94">
        <v>48622</v>
      </c>
      <c r="C1815" s="23" t="s">
        <v>57</v>
      </c>
      <c r="D1815" s="23">
        <v>14.9</v>
      </c>
      <c r="E1815" s="23" t="s">
        <v>55</v>
      </c>
      <c r="F1815" s="46">
        <v>3250</v>
      </c>
      <c r="G1815" s="23"/>
      <c r="H1815" s="23"/>
      <c r="I1815" s="23"/>
      <c r="J1815" s="94">
        <v>0</v>
      </c>
      <c r="K1815" s="23"/>
      <c r="L1815" s="23"/>
      <c r="M1815" s="23"/>
    </row>
    <row r="1816" spans="1:13" x14ac:dyDescent="0.25">
      <c r="A1816" s="41">
        <v>42383</v>
      </c>
      <c r="B1816" s="94">
        <v>48623</v>
      </c>
      <c r="C1816" s="23" t="s">
        <v>28</v>
      </c>
      <c r="D1816" s="23">
        <v>13.3</v>
      </c>
      <c r="E1816" s="23" t="s">
        <v>55</v>
      </c>
      <c r="F1816" s="46">
        <v>3250</v>
      </c>
      <c r="G1816" s="23"/>
      <c r="H1816" s="23"/>
      <c r="I1816" s="23"/>
      <c r="J1816" s="94">
        <v>0</v>
      </c>
      <c r="K1816" s="23"/>
      <c r="L1816" s="23"/>
      <c r="M1816" s="23"/>
    </row>
    <row r="1817" spans="1:13" x14ac:dyDescent="0.25">
      <c r="A1817" s="41">
        <v>42383</v>
      </c>
      <c r="B1817" s="94">
        <v>48624</v>
      </c>
      <c r="C1817" s="23" t="s">
        <v>498</v>
      </c>
      <c r="D1817" s="23">
        <v>14.9</v>
      </c>
      <c r="E1817" s="23" t="s">
        <v>55</v>
      </c>
      <c r="F1817" s="46">
        <v>3250</v>
      </c>
      <c r="G1817" s="23"/>
      <c r="H1817" s="23"/>
      <c r="I1817" s="23"/>
      <c r="J1817" s="94">
        <v>0</v>
      </c>
      <c r="K1817" s="23"/>
      <c r="L1817" s="23"/>
      <c r="M1817" s="23"/>
    </row>
    <row r="1818" spans="1:13" x14ac:dyDescent="0.25">
      <c r="A1818" s="41">
        <v>42383</v>
      </c>
      <c r="B1818" s="94">
        <v>48625</v>
      </c>
      <c r="C1818" s="23" t="s">
        <v>30</v>
      </c>
      <c r="D1818" s="23">
        <v>15.6</v>
      </c>
      <c r="E1818" s="23" t="s">
        <v>55</v>
      </c>
      <c r="F1818" s="46">
        <v>3250</v>
      </c>
      <c r="G1818" s="23"/>
      <c r="H1818" s="23"/>
      <c r="I1818" s="23"/>
      <c r="J1818" s="94">
        <v>0</v>
      </c>
      <c r="K1818" s="23"/>
      <c r="L1818" s="23"/>
      <c r="M1818" s="23"/>
    </row>
    <row r="1819" spans="1:13" x14ac:dyDescent="0.25">
      <c r="A1819" s="41">
        <v>42383</v>
      </c>
      <c r="B1819" s="94">
        <v>48626</v>
      </c>
      <c r="C1819" s="23" t="s">
        <v>57</v>
      </c>
      <c r="D1819" s="23">
        <v>14.9</v>
      </c>
      <c r="E1819" s="23" t="s">
        <v>55</v>
      </c>
      <c r="F1819" s="46">
        <v>3250</v>
      </c>
      <c r="G1819" s="23"/>
      <c r="H1819" s="23"/>
      <c r="I1819" s="23"/>
      <c r="J1819" s="94">
        <v>0</v>
      </c>
      <c r="K1819" s="23"/>
      <c r="L1819" s="23"/>
      <c r="M1819" s="23"/>
    </row>
    <row r="1820" spans="1:13" x14ac:dyDescent="0.25">
      <c r="A1820" s="41">
        <v>42383</v>
      </c>
      <c r="B1820" s="94">
        <v>48627</v>
      </c>
      <c r="C1820" s="23" t="s">
        <v>28</v>
      </c>
      <c r="D1820" s="23">
        <v>13.3</v>
      </c>
      <c r="E1820" s="23" t="s">
        <v>55</v>
      </c>
      <c r="F1820" s="46">
        <v>3250</v>
      </c>
      <c r="G1820" s="23"/>
      <c r="H1820" s="23"/>
      <c r="I1820" s="23"/>
      <c r="J1820" s="94">
        <v>0</v>
      </c>
      <c r="K1820" s="23"/>
      <c r="L1820" s="23"/>
      <c r="M1820" s="23"/>
    </row>
    <row r="1821" spans="1:13" x14ac:dyDescent="0.25">
      <c r="A1821" s="41">
        <v>42383</v>
      </c>
      <c r="B1821" s="94">
        <v>48628</v>
      </c>
      <c r="C1821" s="23" t="s">
        <v>498</v>
      </c>
      <c r="D1821" s="23">
        <v>14.9</v>
      </c>
      <c r="E1821" s="23" t="s">
        <v>55</v>
      </c>
      <c r="F1821" s="46">
        <v>3250</v>
      </c>
      <c r="G1821" s="23"/>
      <c r="H1821" s="23"/>
      <c r="I1821" s="23"/>
      <c r="J1821" s="94">
        <v>0</v>
      </c>
      <c r="K1821" s="23"/>
      <c r="L1821" s="23"/>
      <c r="M1821" s="23"/>
    </row>
    <row r="1822" spans="1:13" x14ac:dyDescent="0.25">
      <c r="A1822" s="41">
        <v>42383</v>
      </c>
      <c r="B1822" s="94">
        <v>48629</v>
      </c>
      <c r="C1822" s="23" t="s">
        <v>57</v>
      </c>
      <c r="D1822" s="23">
        <v>14.9</v>
      </c>
      <c r="E1822" s="23" t="s">
        <v>55</v>
      </c>
      <c r="F1822" s="46">
        <v>3250</v>
      </c>
      <c r="G1822" s="23"/>
      <c r="H1822" s="23"/>
      <c r="I1822" s="23"/>
      <c r="J1822" s="94">
        <v>0</v>
      </c>
      <c r="K1822" s="23"/>
      <c r="L1822" s="23"/>
      <c r="M1822" s="23"/>
    </row>
    <row r="1823" spans="1:13" x14ac:dyDescent="0.25">
      <c r="A1823" s="41">
        <v>42383</v>
      </c>
      <c r="B1823" s="94">
        <v>48630</v>
      </c>
      <c r="C1823" s="23" t="s">
        <v>30</v>
      </c>
      <c r="D1823" s="23">
        <v>15.6</v>
      </c>
      <c r="E1823" s="23" t="s">
        <v>55</v>
      </c>
      <c r="F1823" s="46">
        <v>3250</v>
      </c>
      <c r="G1823" s="23"/>
      <c r="H1823" s="23"/>
      <c r="I1823" s="23"/>
      <c r="J1823" s="94">
        <v>0</v>
      </c>
      <c r="K1823" s="23"/>
      <c r="L1823" s="23"/>
      <c r="M1823" s="23"/>
    </row>
    <row r="1824" spans="1:13" x14ac:dyDescent="0.25">
      <c r="A1824" s="41">
        <v>42383</v>
      </c>
      <c r="B1824" s="94">
        <v>48631</v>
      </c>
      <c r="C1824" s="23" t="s">
        <v>498</v>
      </c>
      <c r="D1824" s="23">
        <v>14.9</v>
      </c>
      <c r="E1824" s="23" t="s">
        <v>55</v>
      </c>
      <c r="F1824" s="46">
        <v>3250</v>
      </c>
      <c r="G1824" s="23"/>
      <c r="H1824" s="23"/>
      <c r="I1824" s="23"/>
      <c r="J1824" s="94">
        <v>0</v>
      </c>
      <c r="K1824" s="23"/>
      <c r="L1824" s="23"/>
      <c r="M1824" s="23"/>
    </row>
    <row r="1825" spans="1:13" x14ac:dyDescent="0.25">
      <c r="A1825" s="41">
        <v>42383</v>
      </c>
      <c r="B1825" s="94">
        <v>48632</v>
      </c>
      <c r="C1825" s="23" t="s">
        <v>28</v>
      </c>
      <c r="D1825" s="23">
        <v>13.3</v>
      </c>
      <c r="E1825" s="23" t="s">
        <v>55</v>
      </c>
      <c r="F1825" s="46">
        <v>3250</v>
      </c>
      <c r="G1825" s="23"/>
      <c r="H1825" s="23"/>
      <c r="I1825" s="23"/>
      <c r="J1825" s="94">
        <v>0</v>
      </c>
      <c r="K1825" s="23"/>
      <c r="L1825" s="23"/>
      <c r="M1825" s="23"/>
    </row>
    <row r="1826" spans="1:13" x14ac:dyDescent="0.25">
      <c r="A1826" s="41">
        <v>42383</v>
      </c>
      <c r="B1826" s="94">
        <v>48633</v>
      </c>
      <c r="C1826" s="23" t="s">
        <v>30</v>
      </c>
      <c r="D1826" s="23">
        <v>15.6</v>
      </c>
      <c r="E1826" s="23" t="s">
        <v>55</v>
      </c>
      <c r="F1826" s="46">
        <v>3250</v>
      </c>
      <c r="G1826" s="23"/>
      <c r="H1826" s="23"/>
      <c r="I1826" s="23"/>
      <c r="J1826" s="94">
        <v>0</v>
      </c>
      <c r="K1826" s="23"/>
      <c r="L1826" s="23"/>
      <c r="M1826" s="23"/>
    </row>
    <row r="1827" spans="1:13" x14ac:dyDescent="0.25">
      <c r="A1827" s="41">
        <v>42383</v>
      </c>
      <c r="B1827" s="94">
        <v>48634</v>
      </c>
      <c r="C1827" s="23" t="s">
        <v>57</v>
      </c>
      <c r="D1827" s="23">
        <v>14.9</v>
      </c>
      <c r="E1827" s="23" t="s">
        <v>55</v>
      </c>
      <c r="F1827" s="46">
        <v>3250</v>
      </c>
      <c r="G1827" s="23"/>
      <c r="H1827" s="23"/>
      <c r="I1827" s="23"/>
      <c r="J1827" s="94">
        <v>0</v>
      </c>
      <c r="K1827" s="23"/>
      <c r="L1827" s="23"/>
      <c r="M1827" s="23"/>
    </row>
    <row r="1828" spans="1:13" x14ac:dyDescent="0.25">
      <c r="A1828" s="41">
        <v>42383</v>
      </c>
      <c r="B1828" s="94">
        <v>48635</v>
      </c>
      <c r="C1828" s="23" t="s">
        <v>498</v>
      </c>
      <c r="D1828" s="23">
        <v>14.9</v>
      </c>
      <c r="E1828" s="23" t="s">
        <v>55</v>
      </c>
      <c r="F1828" s="46">
        <v>3250</v>
      </c>
      <c r="G1828" s="23"/>
      <c r="H1828" s="23"/>
      <c r="I1828" s="23"/>
      <c r="J1828" s="94">
        <v>0</v>
      </c>
      <c r="K1828" s="23"/>
      <c r="L1828" s="23"/>
      <c r="M1828" s="23"/>
    </row>
    <row r="1829" spans="1:13" x14ac:dyDescent="0.25">
      <c r="A1829" s="41">
        <v>42383</v>
      </c>
      <c r="B1829" s="94">
        <v>48636</v>
      </c>
      <c r="C1829" s="23" t="s">
        <v>27</v>
      </c>
      <c r="D1829" s="23">
        <v>14.9</v>
      </c>
      <c r="E1829" s="23" t="s">
        <v>55</v>
      </c>
      <c r="F1829" s="46">
        <v>3250</v>
      </c>
      <c r="G1829" s="23"/>
      <c r="H1829" s="23"/>
      <c r="I1829" s="23"/>
      <c r="J1829" s="94">
        <v>0</v>
      </c>
      <c r="K1829" s="23"/>
      <c r="L1829" s="23"/>
      <c r="M1829" s="23"/>
    </row>
    <row r="1830" spans="1:13" x14ac:dyDescent="0.25">
      <c r="A1830" s="41">
        <v>42383</v>
      </c>
      <c r="B1830" s="94">
        <v>48637</v>
      </c>
      <c r="C1830" s="23" t="s">
        <v>28</v>
      </c>
      <c r="D1830" s="23">
        <v>13.3</v>
      </c>
      <c r="E1830" s="23" t="s">
        <v>55</v>
      </c>
      <c r="F1830" s="46">
        <v>3250</v>
      </c>
      <c r="G1830" s="23"/>
      <c r="H1830" s="23"/>
      <c r="I1830" s="23"/>
      <c r="J1830" s="94">
        <v>0</v>
      </c>
      <c r="K1830" s="23"/>
      <c r="L1830" s="23"/>
      <c r="M1830" s="23"/>
    </row>
    <row r="1831" spans="1:13" x14ac:dyDescent="0.25">
      <c r="A1831" s="41">
        <v>42383</v>
      </c>
      <c r="B1831" s="94">
        <v>48638</v>
      </c>
      <c r="C1831" s="23" t="s">
        <v>30</v>
      </c>
      <c r="D1831" s="23">
        <v>15.6</v>
      </c>
      <c r="E1831" s="23" t="s">
        <v>55</v>
      </c>
      <c r="F1831" s="46">
        <v>3250</v>
      </c>
      <c r="G1831" s="23"/>
      <c r="H1831" s="23"/>
      <c r="I1831" s="23"/>
      <c r="J1831" s="94">
        <v>0</v>
      </c>
      <c r="K1831" s="23"/>
      <c r="L1831" s="23"/>
      <c r="M1831" s="23"/>
    </row>
    <row r="1832" spans="1:13" x14ac:dyDescent="0.25">
      <c r="A1832" s="41">
        <v>42383</v>
      </c>
      <c r="B1832" s="94">
        <v>48639</v>
      </c>
      <c r="C1832" s="23" t="s">
        <v>57</v>
      </c>
      <c r="D1832" s="23">
        <v>14.9</v>
      </c>
      <c r="E1832" s="23" t="s">
        <v>55</v>
      </c>
      <c r="F1832" s="46">
        <v>3250</v>
      </c>
      <c r="G1832" s="23"/>
      <c r="H1832" s="23"/>
      <c r="I1832" s="23"/>
      <c r="J1832" s="94">
        <v>0</v>
      </c>
      <c r="K1832" s="23"/>
      <c r="L1832" s="23"/>
      <c r="M1832" s="23"/>
    </row>
    <row r="1833" spans="1:13" x14ac:dyDescent="0.25">
      <c r="A1833" s="41">
        <v>42383</v>
      </c>
      <c r="B1833" s="94">
        <v>48640</v>
      </c>
      <c r="C1833" s="23" t="s">
        <v>498</v>
      </c>
      <c r="D1833" s="23">
        <v>14.9</v>
      </c>
      <c r="E1833" s="23" t="s">
        <v>55</v>
      </c>
      <c r="F1833" s="46">
        <v>3250</v>
      </c>
      <c r="G1833" s="23"/>
      <c r="H1833" s="23"/>
      <c r="I1833" s="23"/>
      <c r="J1833" s="94">
        <v>0</v>
      </c>
      <c r="K1833" s="23"/>
      <c r="L1833" s="23"/>
      <c r="M1833" s="23"/>
    </row>
    <row r="1834" spans="1:13" x14ac:dyDescent="0.25">
      <c r="A1834" s="41">
        <v>42383</v>
      </c>
      <c r="B1834" s="94">
        <v>48641</v>
      </c>
      <c r="C1834" s="23" t="s">
        <v>27</v>
      </c>
      <c r="D1834" s="23">
        <v>14.9</v>
      </c>
      <c r="E1834" s="23" t="s">
        <v>55</v>
      </c>
      <c r="F1834" s="46">
        <v>3250</v>
      </c>
      <c r="G1834" s="23"/>
      <c r="H1834" s="23"/>
      <c r="I1834" s="23"/>
      <c r="J1834" s="94">
        <v>0</v>
      </c>
      <c r="K1834" s="23"/>
      <c r="L1834" s="23"/>
      <c r="M1834" s="23"/>
    </row>
    <row r="1835" spans="1:13" x14ac:dyDescent="0.25">
      <c r="A1835" s="41">
        <v>42383</v>
      </c>
      <c r="B1835" s="94">
        <v>48642</v>
      </c>
      <c r="C1835" s="23" t="s">
        <v>28</v>
      </c>
      <c r="D1835" s="23">
        <v>13.3</v>
      </c>
      <c r="E1835" s="23" t="s">
        <v>55</v>
      </c>
      <c r="F1835" s="46">
        <v>3250</v>
      </c>
      <c r="G1835" s="23"/>
      <c r="H1835" s="23"/>
      <c r="I1835" s="23"/>
      <c r="J1835" s="94">
        <v>0</v>
      </c>
      <c r="K1835" s="23"/>
      <c r="L1835" s="23"/>
      <c r="M1835" s="23"/>
    </row>
    <row r="1836" spans="1:13" x14ac:dyDescent="0.25">
      <c r="A1836" s="41">
        <v>42383</v>
      </c>
      <c r="B1836" s="94">
        <v>48643</v>
      </c>
      <c r="C1836" s="23" t="s">
        <v>30</v>
      </c>
      <c r="D1836" s="23">
        <v>15.6</v>
      </c>
      <c r="E1836" s="23" t="s">
        <v>55</v>
      </c>
      <c r="F1836" s="46">
        <v>3250</v>
      </c>
      <c r="G1836" s="23"/>
      <c r="H1836" s="23"/>
      <c r="I1836" s="23"/>
      <c r="J1836" s="94">
        <v>0</v>
      </c>
      <c r="K1836" s="23"/>
      <c r="L1836" s="23"/>
      <c r="M1836" s="23"/>
    </row>
    <row r="1837" spans="1:13" x14ac:dyDescent="0.25">
      <c r="A1837" s="41">
        <v>42383</v>
      </c>
      <c r="B1837" s="94">
        <v>48644</v>
      </c>
      <c r="C1837" s="23" t="s">
        <v>57</v>
      </c>
      <c r="D1837" s="23">
        <v>14.9</v>
      </c>
      <c r="E1837" s="23" t="s">
        <v>55</v>
      </c>
      <c r="F1837" s="46">
        <v>3250</v>
      </c>
      <c r="G1837" s="23"/>
      <c r="H1837" s="23"/>
      <c r="I1837" s="23"/>
      <c r="J1837" s="94">
        <v>0</v>
      </c>
      <c r="K1837" s="23"/>
      <c r="L1837" s="23"/>
      <c r="M1837" s="23"/>
    </row>
    <row r="1838" spans="1:13" x14ac:dyDescent="0.25">
      <c r="A1838" s="41">
        <v>42383</v>
      </c>
      <c r="B1838" s="94">
        <v>48645</v>
      </c>
      <c r="C1838" s="23" t="s">
        <v>498</v>
      </c>
      <c r="D1838" s="23">
        <v>14.9</v>
      </c>
      <c r="E1838" s="23" t="s">
        <v>55</v>
      </c>
      <c r="F1838" s="46">
        <v>3250</v>
      </c>
      <c r="G1838" s="23"/>
      <c r="H1838" s="23"/>
      <c r="I1838" s="23"/>
      <c r="J1838" s="94">
        <v>0</v>
      </c>
      <c r="K1838" s="23"/>
      <c r="L1838" s="23"/>
      <c r="M1838" s="23"/>
    </row>
    <row r="1839" spans="1:13" x14ac:dyDescent="0.25">
      <c r="A1839" s="41">
        <v>42383</v>
      </c>
      <c r="B1839" s="94">
        <v>48646</v>
      </c>
      <c r="C1839" s="23" t="s">
        <v>27</v>
      </c>
      <c r="D1839" s="23">
        <v>14.9</v>
      </c>
      <c r="E1839" s="23" t="s">
        <v>55</v>
      </c>
      <c r="F1839" s="46">
        <v>3250</v>
      </c>
      <c r="G1839" s="23"/>
      <c r="H1839" s="23"/>
      <c r="I1839" s="23"/>
      <c r="J1839" s="94">
        <v>0</v>
      </c>
      <c r="K1839" s="23"/>
      <c r="L1839" s="23"/>
      <c r="M1839" s="23"/>
    </row>
    <row r="1840" spans="1:13" x14ac:dyDescent="0.25">
      <c r="A1840" s="41">
        <v>42383</v>
      </c>
      <c r="B1840" s="94">
        <v>48647</v>
      </c>
      <c r="C1840" s="23" t="s">
        <v>28</v>
      </c>
      <c r="D1840" s="23">
        <v>13.3</v>
      </c>
      <c r="E1840" s="23" t="s">
        <v>55</v>
      </c>
      <c r="F1840" s="46">
        <v>3250</v>
      </c>
      <c r="G1840" s="23"/>
      <c r="H1840" s="23"/>
      <c r="I1840" s="23"/>
      <c r="J1840" s="94">
        <v>0</v>
      </c>
      <c r="K1840" s="23"/>
      <c r="L1840" s="23"/>
      <c r="M1840" s="23"/>
    </row>
    <row r="1841" spans="1:13" x14ac:dyDescent="0.25">
      <c r="A1841" s="41">
        <v>42383</v>
      </c>
      <c r="B1841" s="94">
        <v>48648</v>
      </c>
      <c r="C1841" s="23" t="s">
        <v>30</v>
      </c>
      <c r="D1841" s="23">
        <v>15.6</v>
      </c>
      <c r="E1841" s="23" t="s">
        <v>55</v>
      </c>
      <c r="F1841" s="46">
        <v>3250</v>
      </c>
      <c r="G1841" s="23"/>
      <c r="H1841" s="23"/>
      <c r="I1841" s="23"/>
      <c r="J1841" s="94">
        <v>0</v>
      </c>
      <c r="K1841" s="23"/>
      <c r="L1841" s="23"/>
      <c r="M1841" s="23"/>
    </row>
    <row r="1842" spans="1:13" x14ac:dyDescent="0.25">
      <c r="A1842" s="41">
        <v>42383</v>
      </c>
      <c r="B1842" s="94">
        <v>48649</v>
      </c>
      <c r="C1842" s="23" t="s">
        <v>57</v>
      </c>
      <c r="D1842" s="23">
        <v>14.9</v>
      </c>
      <c r="E1842" s="23" t="s">
        <v>55</v>
      </c>
      <c r="F1842" s="46">
        <v>3250</v>
      </c>
      <c r="G1842" s="23"/>
      <c r="H1842" s="23"/>
      <c r="I1842" s="23"/>
      <c r="J1842" s="94">
        <v>0</v>
      </c>
      <c r="K1842" s="23"/>
      <c r="L1842" s="23"/>
      <c r="M1842" s="23"/>
    </row>
    <row r="1843" spans="1:13" x14ac:dyDescent="0.25">
      <c r="A1843" s="41">
        <v>42383</v>
      </c>
      <c r="B1843" s="94">
        <v>48650</v>
      </c>
      <c r="C1843" s="23" t="s">
        <v>498</v>
      </c>
      <c r="D1843" s="23">
        <v>14.9</v>
      </c>
      <c r="E1843" s="23" t="s">
        <v>55</v>
      </c>
      <c r="F1843" s="46">
        <v>3250</v>
      </c>
      <c r="G1843" s="23"/>
      <c r="H1843" s="23"/>
      <c r="I1843" s="23"/>
      <c r="J1843" s="94">
        <v>0</v>
      </c>
      <c r="K1843" s="23"/>
      <c r="L1843" s="23"/>
      <c r="M1843" s="23"/>
    </row>
    <row r="1844" spans="1:13" x14ac:dyDescent="0.25">
      <c r="A1844" s="41">
        <v>42383</v>
      </c>
      <c r="B1844" s="94">
        <v>48651</v>
      </c>
      <c r="C1844" s="23" t="s">
        <v>27</v>
      </c>
      <c r="D1844" s="23">
        <v>14.9</v>
      </c>
      <c r="E1844" s="23" t="s">
        <v>55</v>
      </c>
      <c r="F1844" s="46">
        <v>3250</v>
      </c>
      <c r="G1844" s="23"/>
      <c r="H1844" s="23"/>
      <c r="I1844" s="23"/>
      <c r="J1844" s="94">
        <v>0</v>
      </c>
      <c r="K1844" s="23"/>
      <c r="L1844" s="23"/>
      <c r="M1844" s="23"/>
    </row>
    <row r="1845" spans="1:13" x14ac:dyDescent="0.25">
      <c r="A1845" s="41">
        <v>42383</v>
      </c>
      <c r="B1845" s="94">
        <v>48652</v>
      </c>
      <c r="C1845" s="23" t="s">
        <v>28</v>
      </c>
      <c r="D1845" s="23">
        <v>13.3</v>
      </c>
      <c r="E1845" s="23" t="s">
        <v>55</v>
      </c>
      <c r="F1845" s="46">
        <v>3250</v>
      </c>
      <c r="G1845" s="23"/>
      <c r="H1845" s="23"/>
      <c r="I1845" s="23"/>
      <c r="J1845" s="94">
        <v>0</v>
      </c>
      <c r="K1845" s="23"/>
      <c r="L1845" s="23"/>
      <c r="M1845" s="23"/>
    </row>
    <row r="1846" spans="1:13" x14ac:dyDescent="0.25">
      <c r="A1846" s="41">
        <v>42383</v>
      </c>
      <c r="B1846" s="94">
        <v>48653</v>
      </c>
      <c r="C1846" s="23" t="s">
        <v>30</v>
      </c>
      <c r="D1846" s="23">
        <v>15.6</v>
      </c>
      <c r="E1846" s="23" t="s">
        <v>55</v>
      </c>
      <c r="F1846" s="46">
        <v>3250</v>
      </c>
      <c r="G1846" s="23"/>
      <c r="H1846" s="23"/>
      <c r="I1846" s="23"/>
      <c r="J1846" s="94">
        <v>0</v>
      </c>
      <c r="K1846" s="23"/>
      <c r="L1846" s="23"/>
      <c r="M1846" s="23"/>
    </row>
    <row r="1847" spans="1:13" x14ac:dyDescent="0.25">
      <c r="A1847" s="41">
        <v>42383</v>
      </c>
      <c r="B1847" s="94">
        <v>48654</v>
      </c>
      <c r="C1847" s="23" t="s">
        <v>57</v>
      </c>
      <c r="D1847" s="23">
        <v>14.9</v>
      </c>
      <c r="E1847" s="23" t="s">
        <v>55</v>
      </c>
      <c r="F1847" s="46">
        <v>3250</v>
      </c>
      <c r="G1847" s="23"/>
      <c r="H1847" s="23"/>
      <c r="I1847" s="23"/>
      <c r="J1847" s="94">
        <v>0</v>
      </c>
      <c r="K1847" s="23"/>
      <c r="L1847" s="23"/>
      <c r="M1847" s="23"/>
    </row>
    <row r="1848" spans="1:13" x14ac:dyDescent="0.25">
      <c r="A1848" s="41">
        <v>42383</v>
      </c>
      <c r="B1848" s="94">
        <v>48655</v>
      </c>
      <c r="C1848" s="23" t="s">
        <v>498</v>
      </c>
      <c r="D1848" s="23">
        <v>14.9</v>
      </c>
      <c r="E1848" s="23" t="s">
        <v>55</v>
      </c>
      <c r="F1848" s="46">
        <v>3250</v>
      </c>
      <c r="G1848" s="23"/>
      <c r="H1848" s="23"/>
      <c r="I1848" s="23"/>
      <c r="J1848" s="94">
        <v>0</v>
      </c>
      <c r="K1848" s="23"/>
      <c r="L1848" s="23"/>
      <c r="M1848" s="23"/>
    </row>
    <row r="1849" spans="1:13" x14ac:dyDescent="0.25">
      <c r="A1849" s="41">
        <v>42383</v>
      </c>
      <c r="B1849" s="94">
        <v>48656</v>
      </c>
      <c r="C1849" s="23" t="s">
        <v>27</v>
      </c>
      <c r="D1849" s="23">
        <v>14.9</v>
      </c>
      <c r="E1849" s="23" t="s">
        <v>55</v>
      </c>
      <c r="F1849" s="46">
        <v>3250</v>
      </c>
      <c r="G1849" s="23"/>
      <c r="H1849" s="23"/>
      <c r="I1849" s="23"/>
      <c r="J1849" s="94">
        <v>0</v>
      </c>
      <c r="K1849" s="23"/>
      <c r="L1849" s="23"/>
      <c r="M1849" s="23"/>
    </row>
    <row r="1850" spans="1:13" x14ac:dyDescent="0.25">
      <c r="A1850" s="41">
        <v>42383</v>
      </c>
      <c r="B1850" s="94">
        <v>48657</v>
      </c>
      <c r="C1850" s="23" t="s">
        <v>28</v>
      </c>
      <c r="D1850" s="23">
        <v>13.3</v>
      </c>
      <c r="E1850" s="23" t="s">
        <v>55</v>
      </c>
      <c r="F1850" s="46">
        <v>3250</v>
      </c>
      <c r="G1850" s="23"/>
      <c r="H1850" s="23"/>
      <c r="I1850" s="23"/>
      <c r="J1850" s="94">
        <v>0</v>
      </c>
      <c r="K1850" s="23"/>
      <c r="L1850" s="23"/>
      <c r="M1850" s="23"/>
    </row>
    <row r="1851" spans="1:13" x14ac:dyDescent="0.25">
      <c r="A1851" s="41">
        <v>42383</v>
      </c>
      <c r="B1851" s="94">
        <v>48658</v>
      </c>
      <c r="C1851" s="23" t="s">
        <v>30</v>
      </c>
      <c r="D1851" s="23">
        <v>15.6</v>
      </c>
      <c r="E1851" s="23" t="s">
        <v>55</v>
      </c>
      <c r="F1851" s="46">
        <v>3250</v>
      </c>
      <c r="G1851" s="23"/>
      <c r="H1851" s="23"/>
      <c r="I1851" s="23"/>
      <c r="J1851" s="94">
        <v>0</v>
      </c>
      <c r="K1851" s="23"/>
      <c r="L1851" s="23"/>
      <c r="M1851" s="23"/>
    </row>
    <row r="1852" spans="1:13" x14ac:dyDescent="0.25">
      <c r="A1852" s="41">
        <v>42383</v>
      </c>
      <c r="B1852" s="94">
        <v>48659</v>
      </c>
      <c r="C1852" s="23" t="s">
        <v>57</v>
      </c>
      <c r="D1852" s="23">
        <v>14.9</v>
      </c>
      <c r="E1852" s="23" t="s">
        <v>55</v>
      </c>
      <c r="F1852" s="46">
        <v>3250</v>
      </c>
      <c r="G1852" s="23"/>
      <c r="H1852" s="23"/>
      <c r="I1852" s="23"/>
      <c r="J1852" s="94">
        <v>0</v>
      </c>
      <c r="K1852" s="23"/>
      <c r="L1852" s="23"/>
      <c r="M1852" s="23"/>
    </row>
    <row r="1853" spans="1:13" x14ac:dyDescent="0.25">
      <c r="A1853" s="41">
        <v>42383</v>
      </c>
      <c r="B1853" s="94">
        <v>48660</v>
      </c>
      <c r="C1853" s="23" t="s">
        <v>498</v>
      </c>
      <c r="D1853" s="23">
        <v>14.9</v>
      </c>
      <c r="E1853" s="23" t="s">
        <v>55</v>
      </c>
      <c r="F1853" s="46">
        <v>3250</v>
      </c>
      <c r="G1853" s="23"/>
      <c r="H1853" s="23"/>
      <c r="I1853" s="23"/>
      <c r="J1853" s="94">
        <v>0</v>
      </c>
      <c r="K1853" s="23"/>
      <c r="L1853" s="23"/>
      <c r="M1853" s="23"/>
    </row>
    <row r="1854" spans="1:13" x14ac:dyDescent="0.25">
      <c r="A1854" s="41">
        <v>42383</v>
      </c>
      <c r="B1854" s="94">
        <v>48661</v>
      </c>
      <c r="C1854" s="23" t="s">
        <v>28</v>
      </c>
      <c r="D1854" s="23">
        <v>13.3</v>
      </c>
      <c r="E1854" s="23" t="s">
        <v>55</v>
      </c>
      <c r="F1854" s="46">
        <v>3250</v>
      </c>
      <c r="G1854" s="23"/>
      <c r="H1854" s="23"/>
      <c r="I1854" s="23"/>
      <c r="J1854" s="94">
        <v>0</v>
      </c>
      <c r="K1854" s="23"/>
      <c r="L1854" s="23"/>
      <c r="M1854" s="23"/>
    </row>
    <row r="1855" spans="1:13" x14ac:dyDescent="0.25">
      <c r="A1855" s="41">
        <v>42383</v>
      </c>
      <c r="B1855" s="94">
        <v>48662</v>
      </c>
      <c r="C1855" s="23" t="s">
        <v>30</v>
      </c>
      <c r="D1855" s="23">
        <v>15.6</v>
      </c>
      <c r="E1855" s="23" t="s">
        <v>55</v>
      </c>
      <c r="F1855" s="46">
        <v>3250</v>
      </c>
      <c r="G1855" s="23"/>
      <c r="H1855" s="23"/>
      <c r="I1855" s="23"/>
      <c r="J1855" s="94">
        <v>0</v>
      </c>
      <c r="K1855" s="23"/>
      <c r="L1855" s="23"/>
      <c r="M1855" s="23"/>
    </row>
    <row r="1856" spans="1:13" x14ac:dyDescent="0.25">
      <c r="A1856" s="41">
        <v>42383</v>
      </c>
      <c r="B1856" s="94">
        <v>48663</v>
      </c>
      <c r="C1856" s="23" t="s">
        <v>57</v>
      </c>
      <c r="D1856" s="23">
        <v>14.9</v>
      </c>
      <c r="E1856" s="23" t="s">
        <v>55</v>
      </c>
      <c r="F1856" s="46">
        <v>3250</v>
      </c>
      <c r="G1856" s="23"/>
      <c r="H1856" s="23"/>
      <c r="I1856" s="23"/>
      <c r="J1856" s="94">
        <v>0</v>
      </c>
      <c r="K1856" s="23"/>
      <c r="L1856" s="23"/>
      <c r="M1856" s="23"/>
    </row>
    <row r="1857" spans="1:13" x14ac:dyDescent="0.25">
      <c r="A1857" s="41">
        <v>42383</v>
      </c>
      <c r="B1857" s="94">
        <v>48664</v>
      </c>
      <c r="C1857" s="23" t="s">
        <v>498</v>
      </c>
      <c r="D1857" s="23">
        <v>14.9</v>
      </c>
      <c r="E1857" s="23" t="s">
        <v>55</v>
      </c>
      <c r="F1857" s="46">
        <v>3250</v>
      </c>
      <c r="G1857" s="23"/>
      <c r="H1857" s="23"/>
      <c r="I1857" s="23"/>
      <c r="J1857" s="94">
        <v>0</v>
      </c>
      <c r="K1857" s="23"/>
      <c r="L1857" s="23"/>
      <c r="M1857" s="23"/>
    </row>
    <row r="1858" spans="1:13" x14ac:dyDescent="0.25">
      <c r="A1858" s="41">
        <v>42383</v>
      </c>
      <c r="B1858" s="94">
        <v>48665</v>
      </c>
      <c r="C1858" s="23" t="s">
        <v>27</v>
      </c>
      <c r="D1858" s="23">
        <v>14.9</v>
      </c>
      <c r="E1858" s="23" t="s">
        <v>55</v>
      </c>
      <c r="F1858" s="46">
        <v>3250</v>
      </c>
      <c r="G1858" s="23"/>
      <c r="H1858" s="23"/>
      <c r="I1858" s="23"/>
      <c r="J1858" s="94">
        <v>0</v>
      </c>
      <c r="K1858" s="23"/>
      <c r="L1858" s="23"/>
      <c r="M1858" s="23"/>
    </row>
    <row r="1859" spans="1:13" x14ac:dyDescent="0.25">
      <c r="A1859" s="41">
        <v>42383</v>
      </c>
      <c r="B1859" s="94">
        <v>48666</v>
      </c>
      <c r="C1859" s="23" t="s">
        <v>28</v>
      </c>
      <c r="D1859" s="23">
        <v>13.3</v>
      </c>
      <c r="E1859" s="23" t="s">
        <v>55</v>
      </c>
      <c r="F1859" s="46">
        <v>3250</v>
      </c>
      <c r="G1859" s="23"/>
      <c r="H1859" s="23"/>
      <c r="I1859" s="23"/>
      <c r="J1859" s="94">
        <v>0</v>
      </c>
      <c r="K1859" s="23"/>
      <c r="L1859" s="23"/>
      <c r="M1859" s="23"/>
    </row>
    <row r="1860" spans="1:13" x14ac:dyDescent="0.25">
      <c r="A1860" s="41">
        <v>42383</v>
      </c>
      <c r="B1860" s="94">
        <v>48667</v>
      </c>
      <c r="C1860" s="23" t="s">
        <v>57</v>
      </c>
      <c r="D1860" s="23">
        <v>14.9</v>
      </c>
      <c r="E1860" s="23" t="s">
        <v>55</v>
      </c>
      <c r="F1860" s="46">
        <v>3250</v>
      </c>
      <c r="G1860" s="23"/>
      <c r="H1860" s="23"/>
      <c r="I1860" s="23"/>
      <c r="J1860" s="94">
        <v>0</v>
      </c>
      <c r="K1860" s="23"/>
      <c r="L1860" s="23"/>
      <c r="M1860" s="23"/>
    </row>
    <row r="1861" spans="1:13" x14ac:dyDescent="0.25">
      <c r="A1861" s="41">
        <v>42383</v>
      </c>
      <c r="B1861" s="94">
        <v>48668</v>
      </c>
      <c r="C1861" s="23" t="s">
        <v>498</v>
      </c>
      <c r="D1861" s="23">
        <v>14.9</v>
      </c>
      <c r="E1861" s="23" t="s">
        <v>55</v>
      </c>
      <c r="F1861" s="46">
        <v>3250</v>
      </c>
      <c r="G1861" s="23"/>
      <c r="H1861" s="23"/>
      <c r="I1861" s="23"/>
      <c r="J1861" s="94">
        <v>0</v>
      </c>
      <c r="K1861" s="23"/>
      <c r="L1861" s="23"/>
      <c r="M1861" s="23"/>
    </row>
    <row r="1862" spans="1:13" x14ac:dyDescent="0.25">
      <c r="A1862" s="41">
        <v>42383</v>
      </c>
      <c r="B1862" s="94">
        <v>48669</v>
      </c>
      <c r="C1862" s="23" t="s">
        <v>30</v>
      </c>
      <c r="D1862" s="23">
        <v>15.6</v>
      </c>
      <c r="E1862" s="23" t="s">
        <v>55</v>
      </c>
      <c r="F1862" s="46">
        <v>3250</v>
      </c>
      <c r="G1862" s="23"/>
      <c r="H1862" s="23"/>
      <c r="I1862" s="23"/>
      <c r="J1862" s="94">
        <v>0</v>
      </c>
      <c r="K1862" s="23"/>
      <c r="L1862" s="23"/>
      <c r="M1862" s="23"/>
    </row>
    <row r="1863" spans="1:13" x14ac:dyDescent="0.25">
      <c r="A1863" s="41">
        <v>42383</v>
      </c>
      <c r="B1863" s="94">
        <v>48670</v>
      </c>
      <c r="C1863" s="23" t="s">
        <v>27</v>
      </c>
      <c r="D1863" s="23">
        <v>14.9</v>
      </c>
      <c r="E1863" s="23" t="s">
        <v>55</v>
      </c>
      <c r="F1863" s="46">
        <v>3250</v>
      </c>
      <c r="G1863" s="23"/>
      <c r="H1863" s="23"/>
      <c r="I1863" s="23"/>
      <c r="J1863" s="94">
        <v>0</v>
      </c>
      <c r="K1863" s="23"/>
      <c r="L1863" s="23"/>
      <c r="M1863" s="23"/>
    </row>
    <row r="1864" spans="1:13" x14ac:dyDescent="0.25">
      <c r="A1864" s="41">
        <v>42383</v>
      </c>
      <c r="B1864" s="94">
        <v>48671</v>
      </c>
      <c r="C1864" s="23" t="s">
        <v>28</v>
      </c>
      <c r="D1864" s="23">
        <v>13.3</v>
      </c>
      <c r="E1864" s="23" t="s">
        <v>55</v>
      </c>
      <c r="F1864" s="46">
        <v>3250</v>
      </c>
      <c r="G1864" s="23"/>
      <c r="H1864" s="23"/>
      <c r="I1864" s="23"/>
      <c r="J1864" s="94">
        <v>0</v>
      </c>
      <c r="K1864" s="23"/>
      <c r="L1864" s="23"/>
      <c r="M1864" s="23"/>
    </row>
    <row r="1865" spans="1:13" x14ac:dyDescent="0.25">
      <c r="A1865" s="41">
        <v>42383</v>
      </c>
      <c r="B1865" s="94">
        <v>48672</v>
      </c>
      <c r="C1865" s="23" t="s">
        <v>57</v>
      </c>
      <c r="D1865" s="23">
        <v>14.9</v>
      </c>
      <c r="E1865" s="23" t="s">
        <v>55</v>
      </c>
      <c r="F1865" s="46">
        <v>3250</v>
      </c>
      <c r="G1865" s="23"/>
      <c r="H1865" s="23"/>
      <c r="I1865" s="23"/>
      <c r="J1865" s="94">
        <v>0</v>
      </c>
      <c r="K1865" s="23"/>
      <c r="L1865" s="23"/>
      <c r="M1865" s="23"/>
    </row>
    <row r="1866" spans="1:13" x14ac:dyDescent="0.25">
      <c r="A1866" s="41">
        <v>42383</v>
      </c>
      <c r="B1866" s="94">
        <v>48673</v>
      </c>
      <c r="C1866" s="23" t="s">
        <v>498</v>
      </c>
      <c r="D1866" s="23">
        <v>14.9</v>
      </c>
      <c r="E1866" s="23" t="s">
        <v>55</v>
      </c>
      <c r="F1866" s="46">
        <v>3250</v>
      </c>
      <c r="G1866" s="23"/>
      <c r="H1866" s="23"/>
      <c r="I1866" s="23"/>
      <c r="J1866" s="94">
        <v>0</v>
      </c>
      <c r="K1866" s="23"/>
      <c r="L1866" s="23"/>
      <c r="M1866" s="23"/>
    </row>
    <row r="1867" spans="1:13" x14ac:dyDescent="0.25">
      <c r="A1867" s="41">
        <v>42383</v>
      </c>
      <c r="B1867" s="94">
        <v>48674</v>
      </c>
      <c r="C1867" s="23" t="s">
        <v>30</v>
      </c>
      <c r="D1867" s="23">
        <v>15.6</v>
      </c>
      <c r="E1867" s="23" t="s">
        <v>55</v>
      </c>
      <c r="F1867" s="46">
        <v>3250</v>
      </c>
      <c r="G1867" s="23"/>
      <c r="H1867" s="23"/>
      <c r="I1867" s="23"/>
      <c r="J1867" s="94">
        <v>0</v>
      </c>
      <c r="K1867" s="23"/>
      <c r="L1867" s="23"/>
      <c r="M1867" s="23"/>
    </row>
    <row r="1868" spans="1:13" x14ac:dyDescent="0.25">
      <c r="A1868" s="41">
        <v>42383</v>
      </c>
      <c r="B1868" s="94">
        <v>48675</v>
      </c>
      <c r="C1868" s="23" t="s">
        <v>27</v>
      </c>
      <c r="D1868" s="23">
        <v>14.9</v>
      </c>
      <c r="E1868" s="23" t="s">
        <v>55</v>
      </c>
      <c r="F1868" s="46">
        <v>3250</v>
      </c>
      <c r="G1868" s="23"/>
      <c r="H1868" s="23"/>
      <c r="I1868" s="23"/>
      <c r="J1868" s="94">
        <v>0</v>
      </c>
      <c r="K1868" s="23"/>
      <c r="L1868" s="23"/>
      <c r="M1868" s="23"/>
    </row>
    <row r="1869" spans="1:13" x14ac:dyDescent="0.25">
      <c r="A1869" s="41">
        <v>42383</v>
      </c>
      <c r="B1869" s="94">
        <v>48676</v>
      </c>
      <c r="C1869" s="23" t="s">
        <v>28</v>
      </c>
      <c r="D1869" s="23">
        <v>13.3</v>
      </c>
      <c r="E1869" s="23" t="s">
        <v>55</v>
      </c>
      <c r="F1869" s="46">
        <v>3250</v>
      </c>
      <c r="G1869" s="23"/>
      <c r="H1869" s="23"/>
      <c r="I1869" s="23"/>
      <c r="J1869" s="94">
        <v>0</v>
      </c>
      <c r="K1869" s="23"/>
      <c r="L1869" s="23"/>
      <c r="M1869" s="23"/>
    </row>
    <row r="1870" spans="1:13" x14ac:dyDescent="0.25">
      <c r="A1870" s="41">
        <v>42383</v>
      </c>
      <c r="B1870" s="94">
        <v>48677</v>
      </c>
      <c r="C1870" s="23" t="s">
        <v>57</v>
      </c>
      <c r="D1870" s="23">
        <v>14.9</v>
      </c>
      <c r="E1870" s="23" t="s">
        <v>55</v>
      </c>
      <c r="F1870" s="46">
        <v>3250</v>
      </c>
      <c r="G1870" s="23"/>
      <c r="H1870" s="23"/>
      <c r="I1870" s="23"/>
      <c r="J1870" s="94">
        <v>0</v>
      </c>
      <c r="K1870" s="23"/>
      <c r="L1870" s="23"/>
      <c r="M1870" s="23"/>
    </row>
    <row r="1871" spans="1:13" x14ac:dyDescent="0.25">
      <c r="A1871" s="41">
        <v>42383</v>
      </c>
      <c r="B1871" s="94">
        <v>48678</v>
      </c>
      <c r="C1871" s="23" t="s">
        <v>498</v>
      </c>
      <c r="D1871" s="23">
        <v>14.9</v>
      </c>
      <c r="E1871" s="23" t="s">
        <v>55</v>
      </c>
      <c r="F1871" s="46">
        <v>3250</v>
      </c>
      <c r="G1871" s="23"/>
      <c r="H1871" s="23"/>
      <c r="I1871" s="23"/>
      <c r="J1871" s="94">
        <v>0</v>
      </c>
      <c r="K1871" s="23"/>
      <c r="L1871" s="23"/>
      <c r="M1871" s="23"/>
    </row>
    <row r="1872" spans="1:13" x14ac:dyDescent="0.25">
      <c r="A1872" s="41">
        <v>42383</v>
      </c>
      <c r="B1872" s="94">
        <v>48679</v>
      </c>
      <c r="C1872" s="23" t="s">
        <v>30</v>
      </c>
      <c r="D1872" s="23">
        <v>15.6</v>
      </c>
      <c r="E1872" s="23" t="s">
        <v>55</v>
      </c>
      <c r="F1872" s="46">
        <v>3250</v>
      </c>
      <c r="G1872" s="23"/>
      <c r="H1872" s="23"/>
      <c r="I1872" s="23"/>
      <c r="J1872" s="94">
        <v>0</v>
      </c>
      <c r="K1872" s="23"/>
      <c r="L1872" s="23"/>
      <c r="M1872" s="23"/>
    </row>
    <row r="1873" spans="1:13" x14ac:dyDescent="0.25">
      <c r="A1873" s="41">
        <v>42383</v>
      </c>
      <c r="B1873" s="94">
        <v>48680</v>
      </c>
      <c r="C1873" s="23" t="s">
        <v>27</v>
      </c>
      <c r="D1873" s="23">
        <v>14.9</v>
      </c>
      <c r="E1873" s="23" t="s">
        <v>55</v>
      </c>
      <c r="F1873" s="46">
        <v>3250</v>
      </c>
      <c r="G1873" s="23"/>
      <c r="H1873" s="23"/>
      <c r="I1873" s="23"/>
      <c r="J1873" s="94">
        <v>0</v>
      </c>
      <c r="K1873" s="23"/>
      <c r="L1873" s="23"/>
      <c r="M1873" s="23"/>
    </row>
    <row r="1874" spans="1:13" x14ac:dyDescent="0.25">
      <c r="A1874" s="41">
        <v>42383</v>
      </c>
      <c r="B1874" s="94">
        <v>48681</v>
      </c>
      <c r="C1874" s="23" t="s">
        <v>28</v>
      </c>
      <c r="D1874" s="23">
        <v>13.3</v>
      </c>
      <c r="E1874" s="23" t="s">
        <v>55</v>
      </c>
      <c r="F1874" s="46">
        <v>3250</v>
      </c>
      <c r="G1874" s="23"/>
      <c r="H1874" s="23"/>
      <c r="I1874" s="23"/>
      <c r="J1874" s="94">
        <v>0</v>
      </c>
      <c r="K1874" s="23"/>
      <c r="L1874" s="23"/>
      <c r="M1874" s="23"/>
    </row>
    <row r="1875" spans="1:13" x14ac:dyDescent="0.25">
      <c r="A1875" s="41">
        <v>42383</v>
      </c>
      <c r="B1875" s="94">
        <v>48682</v>
      </c>
      <c r="C1875" s="23" t="s">
        <v>498</v>
      </c>
      <c r="D1875" s="23">
        <v>14.9</v>
      </c>
      <c r="E1875" s="23" t="s">
        <v>55</v>
      </c>
      <c r="F1875" s="46">
        <v>3250</v>
      </c>
      <c r="G1875" s="23"/>
      <c r="H1875" s="23"/>
      <c r="I1875" s="23"/>
      <c r="J1875" s="94">
        <v>0</v>
      </c>
      <c r="K1875" s="23"/>
      <c r="L1875" s="23"/>
      <c r="M1875" s="23"/>
    </row>
    <row r="1876" spans="1:13" x14ac:dyDescent="0.25">
      <c r="A1876" s="41">
        <v>42383</v>
      </c>
      <c r="B1876" s="94">
        <v>48683</v>
      </c>
      <c r="C1876" s="23" t="s">
        <v>27</v>
      </c>
      <c r="D1876" s="23">
        <v>14.9</v>
      </c>
      <c r="E1876" s="23" t="s">
        <v>55</v>
      </c>
      <c r="F1876" s="46">
        <v>3250</v>
      </c>
      <c r="G1876" s="23"/>
      <c r="H1876" s="23"/>
      <c r="I1876" s="23"/>
      <c r="J1876" s="94">
        <v>0</v>
      </c>
      <c r="K1876" s="23"/>
      <c r="L1876" s="23"/>
      <c r="M1876" s="23"/>
    </row>
    <row r="1877" spans="1:13" x14ac:dyDescent="0.25">
      <c r="A1877" s="41">
        <v>42383</v>
      </c>
      <c r="B1877" s="94">
        <v>48684</v>
      </c>
      <c r="C1877" s="23" t="s">
        <v>30</v>
      </c>
      <c r="D1877" s="23">
        <v>15.6</v>
      </c>
      <c r="E1877" s="23" t="s">
        <v>55</v>
      </c>
      <c r="F1877" s="46">
        <v>3250</v>
      </c>
      <c r="G1877" s="23"/>
      <c r="H1877" s="23"/>
      <c r="I1877" s="23"/>
      <c r="J1877" s="94">
        <v>0</v>
      </c>
      <c r="K1877" s="23"/>
      <c r="L1877" s="23"/>
      <c r="M1877" s="23"/>
    </row>
    <row r="1878" spans="1:13" x14ac:dyDescent="0.25">
      <c r="A1878" s="41">
        <v>42383</v>
      </c>
      <c r="B1878" s="94">
        <v>48685</v>
      </c>
      <c r="C1878" s="23" t="s">
        <v>28</v>
      </c>
      <c r="D1878" s="23">
        <v>13.3</v>
      </c>
      <c r="E1878" s="23" t="s">
        <v>55</v>
      </c>
      <c r="F1878" s="46">
        <v>3250</v>
      </c>
      <c r="G1878" s="23"/>
      <c r="H1878" s="23"/>
      <c r="I1878" s="23"/>
      <c r="J1878" s="94">
        <v>0</v>
      </c>
      <c r="K1878" s="23"/>
      <c r="L1878" s="23"/>
      <c r="M1878" s="23"/>
    </row>
    <row r="1879" spans="1:13" x14ac:dyDescent="0.25">
      <c r="A1879" s="41">
        <v>42383</v>
      </c>
      <c r="B1879" s="94">
        <v>48686</v>
      </c>
      <c r="C1879" s="23" t="s">
        <v>498</v>
      </c>
      <c r="D1879" s="23">
        <v>14.9</v>
      </c>
      <c r="E1879" s="23" t="s">
        <v>55</v>
      </c>
      <c r="F1879" s="46">
        <v>3250</v>
      </c>
      <c r="G1879" s="23"/>
      <c r="H1879" s="23"/>
      <c r="I1879" s="23"/>
      <c r="J1879" s="94">
        <v>0</v>
      </c>
      <c r="K1879" s="23"/>
      <c r="L1879" s="23"/>
      <c r="M1879" s="23"/>
    </row>
    <row r="1880" spans="1:13" x14ac:dyDescent="0.25">
      <c r="A1880" s="41">
        <v>42383</v>
      </c>
      <c r="B1880" s="94">
        <v>48687</v>
      </c>
      <c r="C1880" s="23" t="s">
        <v>27</v>
      </c>
      <c r="D1880" s="23">
        <v>14.9</v>
      </c>
      <c r="E1880" s="23" t="s">
        <v>55</v>
      </c>
      <c r="F1880" s="46">
        <v>3250</v>
      </c>
      <c r="G1880" s="23"/>
      <c r="H1880" s="23"/>
      <c r="I1880" s="23"/>
      <c r="J1880" s="94">
        <v>0</v>
      </c>
      <c r="K1880" s="23"/>
      <c r="L1880" s="23"/>
      <c r="M1880" s="23"/>
    </row>
    <row r="1881" spans="1:13" x14ac:dyDescent="0.25">
      <c r="A1881" s="41">
        <v>42383</v>
      </c>
      <c r="B1881" s="94">
        <v>48688</v>
      </c>
      <c r="C1881" s="23" t="s">
        <v>30</v>
      </c>
      <c r="D1881" s="23">
        <v>15.6</v>
      </c>
      <c r="E1881" s="23" t="s">
        <v>55</v>
      </c>
      <c r="F1881" s="46">
        <v>3250</v>
      </c>
      <c r="G1881" s="23"/>
      <c r="H1881" s="23"/>
      <c r="I1881" s="23"/>
      <c r="J1881" s="94">
        <v>0</v>
      </c>
      <c r="K1881" s="23"/>
      <c r="L1881" s="23"/>
      <c r="M1881" s="23"/>
    </row>
    <row r="1882" spans="1:13" x14ac:dyDescent="0.25">
      <c r="A1882" s="41">
        <v>42383</v>
      </c>
      <c r="B1882" s="94">
        <v>48689</v>
      </c>
      <c r="C1882" s="23" t="s">
        <v>28</v>
      </c>
      <c r="D1882" s="23">
        <v>13.3</v>
      </c>
      <c r="E1882" s="23" t="s">
        <v>55</v>
      </c>
      <c r="F1882" s="46">
        <v>3250</v>
      </c>
      <c r="G1882" s="23"/>
      <c r="H1882" s="23"/>
      <c r="I1882" s="23"/>
      <c r="J1882" s="94">
        <v>0</v>
      </c>
      <c r="K1882" s="23"/>
      <c r="L1882" s="23"/>
      <c r="M1882" s="23"/>
    </row>
    <row r="1883" spans="1:13" x14ac:dyDescent="0.25">
      <c r="A1883" s="41">
        <v>42383</v>
      </c>
      <c r="B1883" s="94">
        <v>48690</v>
      </c>
      <c r="C1883" s="23" t="s">
        <v>498</v>
      </c>
      <c r="D1883" s="23">
        <v>14.9</v>
      </c>
      <c r="E1883" s="23" t="s">
        <v>55</v>
      </c>
      <c r="F1883" s="46">
        <v>3250</v>
      </c>
      <c r="G1883" s="23"/>
      <c r="H1883" s="23"/>
      <c r="I1883" s="23"/>
      <c r="J1883" s="94">
        <v>0</v>
      </c>
      <c r="K1883" s="23"/>
      <c r="L1883" s="23"/>
      <c r="M1883" s="23"/>
    </row>
    <row r="1884" spans="1:13" x14ac:dyDescent="0.25">
      <c r="A1884" s="41">
        <v>42383</v>
      </c>
      <c r="B1884" s="94">
        <v>48691</v>
      </c>
      <c r="C1884" s="23" t="s">
        <v>27</v>
      </c>
      <c r="D1884" s="23">
        <v>14.9</v>
      </c>
      <c r="E1884" s="23" t="s">
        <v>55</v>
      </c>
      <c r="F1884" s="46">
        <v>3250</v>
      </c>
      <c r="G1884" s="23"/>
      <c r="H1884" s="23"/>
      <c r="I1884" s="23"/>
      <c r="J1884" s="94">
        <v>0</v>
      </c>
      <c r="K1884" s="23"/>
      <c r="L1884" s="23"/>
      <c r="M1884" s="23"/>
    </row>
    <row r="1885" spans="1:13" x14ac:dyDescent="0.25">
      <c r="A1885" s="41">
        <v>42383</v>
      </c>
      <c r="B1885" s="94">
        <v>48692</v>
      </c>
      <c r="C1885" s="23" t="s">
        <v>30</v>
      </c>
      <c r="D1885" s="23">
        <v>15.6</v>
      </c>
      <c r="E1885" s="23" t="s">
        <v>55</v>
      </c>
      <c r="F1885" s="46">
        <v>3250</v>
      </c>
      <c r="G1885" s="23"/>
      <c r="H1885" s="23"/>
      <c r="I1885" s="23"/>
      <c r="J1885" s="94">
        <v>0</v>
      </c>
      <c r="K1885" s="23"/>
      <c r="L1885" s="23"/>
      <c r="M1885" s="23"/>
    </row>
    <row r="1886" spans="1:13" x14ac:dyDescent="0.25">
      <c r="A1886" s="41">
        <v>42383</v>
      </c>
      <c r="B1886" s="94">
        <v>48693</v>
      </c>
      <c r="C1886" s="23" t="s">
        <v>28</v>
      </c>
      <c r="D1886" s="23">
        <v>13.3</v>
      </c>
      <c r="E1886" s="23" t="s">
        <v>55</v>
      </c>
      <c r="F1886" s="46">
        <v>3250</v>
      </c>
      <c r="G1886" s="23"/>
      <c r="H1886" s="23"/>
      <c r="I1886" s="23"/>
      <c r="J1886" s="94">
        <v>0</v>
      </c>
      <c r="K1886" s="23"/>
      <c r="L1886" s="23"/>
      <c r="M1886" s="23"/>
    </row>
    <row r="1887" spans="1:13" x14ac:dyDescent="0.25">
      <c r="A1887" s="41">
        <v>42383</v>
      </c>
      <c r="B1887" s="94">
        <v>48694</v>
      </c>
      <c r="C1887" s="23" t="s">
        <v>498</v>
      </c>
      <c r="D1887" s="23">
        <v>14.9</v>
      </c>
      <c r="E1887" s="23" t="s">
        <v>55</v>
      </c>
      <c r="F1887" s="46">
        <v>3250</v>
      </c>
      <c r="G1887" s="23"/>
      <c r="H1887" s="23"/>
      <c r="I1887" s="23"/>
      <c r="J1887" s="94">
        <v>0</v>
      </c>
      <c r="K1887" s="23"/>
      <c r="L1887" s="23"/>
      <c r="M1887" s="23"/>
    </row>
    <row r="1888" spans="1:13" x14ac:dyDescent="0.25">
      <c r="A1888" s="41">
        <v>42383</v>
      </c>
      <c r="B1888" s="94">
        <v>48695</v>
      </c>
      <c r="C1888" s="23" t="s">
        <v>27</v>
      </c>
      <c r="D1888" s="23">
        <v>14.9</v>
      </c>
      <c r="E1888" s="23" t="s">
        <v>55</v>
      </c>
      <c r="F1888" s="46">
        <v>3250</v>
      </c>
      <c r="G1888" s="23"/>
      <c r="H1888" s="23"/>
      <c r="I1888" s="23"/>
      <c r="J1888" s="94">
        <v>0</v>
      </c>
      <c r="K1888" s="23"/>
      <c r="L1888" s="23"/>
      <c r="M1888" s="23"/>
    </row>
    <row r="1889" spans="1:13" x14ac:dyDescent="0.25">
      <c r="A1889" s="41">
        <v>42383</v>
      </c>
      <c r="B1889" s="94">
        <v>48696</v>
      </c>
      <c r="C1889" s="23" t="s">
        <v>30</v>
      </c>
      <c r="D1889" s="23">
        <v>15.6</v>
      </c>
      <c r="E1889" s="23" t="s">
        <v>55</v>
      </c>
      <c r="F1889" s="46">
        <v>3250</v>
      </c>
      <c r="G1889" s="23"/>
      <c r="H1889" s="23"/>
      <c r="I1889" s="23"/>
      <c r="J1889" s="94">
        <v>0</v>
      </c>
      <c r="K1889" s="23"/>
      <c r="L1889" s="23"/>
      <c r="M1889" s="23"/>
    </row>
    <row r="1890" spans="1:13" x14ac:dyDescent="0.25">
      <c r="A1890" s="41">
        <v>42383</v>
      </c>
      <c r="B1890" s="94">
        <v>48697</v>
      </c>
      <c r="C1890" s="23" t="s">
        <v>28</v>
      </c>
      <c r="D1890" s="23">
        <v>13.3</v>
      </c>
      <c r="E1890" s="23" t="s">
        <v>55</v>
      </c>
      <c r="F1890" s="46">
        <v>3250</v>
      </c>
      <c r="G1890" s="23"/>
      <c r="H1890" s="23"/>
      <c r="I1890" s="23"/>
      <c r="J1890" s="94">
        <v>0</v>
      </c>
      <c r="K1890" s="23"/>
      <c r="L1890" s="23"/>
      <c r="M1890" s="23"/>
    </row>
    <row r="1891" spans="1:13" x14ac:dyDescent="0.25">
      <c r="A1891" s="41">
        <v>42383</v>
      </c>
      <c r="B1891" s="94">
        <v>48698</v>
      </c>
      <c r="C1891" s="23" t="s">
        <v>498</v>
      </c>
      <c r="D1891" s="23">
        <v>14.9</v>
      </c>
      <c r="E1891" s="23" t="s">
        <v>55</v>
      </c>
      <c r="F1891" s="46">
        <v>3250</v>
      </c>
      <c r="G1891" s="23"/>
      <c r="H1891" s="23"/>
      <c r="I1891" s="23"/>
      <c r="J1891" s="94">
        <v>0</v>
      </c>
      <c r="K1891" s="23"/>
      <c r="L1891" s="23"/>
      <c r="M1891" s="23"/>
    </row>
    <row r="1892" spans="1:13" x14ac:dyDescent="0.25">
      <c r="A1892" s="41">
        <v>42383</v>
      </c>
      <c r="B1892" s="94">
        <v>48699</v>
      </c>
      <c r="C1892" s="23" t="s">
        <v>27</v>
      </c>
      <c r="D1892" s="23">
        <v>14.9</v>
      </c>
      <c r="E1892" s="23" t="s">
        <v>55</v>
      </c>
      <c r="F1892" s="46">
        <v>3250</v>
      </c>
      <c r="G1892" s="23"/>
      <c r="H1892" s="23"/>
      <c r="I1892" s="23"/>
      <c r="J1892" s="94">
        <v>0</v>
      </c>
      <c r="K1892" s="23"/>
      <c r="L1892" s="23"/>
      <c r="M1892" s="23"/>
    </row>
    <row r="1893" spans="1:13" x14ac:dyDescent="0.25">
      <c r="A1893" s="41">
        <v>42383</v>
      </c>
      <c r="B1893" s="94">
        <v>48700</v>
      </c>
      <c r="C1893" s="23" t="s">
        <v>28</v>
      </c>
      <c r="D1893" s="23">
        <v>13.3</v>
      </c>
      <c r="E1893" s="23" t="s">
        <v>55</v>
      </c>
      <c r="F1893" s="46">
        <v>3250</v>
      </c>
      <c r="G1893" s="23"/>
      <c r="H1893" s="23"/>
      <c r="I1893" s="23"/>
      <c r="J1893" s="94">
        <v>0</v>
      </c>
      <c r="K1893" s="23"/>
      <c r="L1893" s="23"/>
      <c r="M1893" s="23"/>
    </row>
    <row r="1894" spans="1:13" x14ac:dyDescent="0.25">
      <c r="A1894" s="41">
        <v>42383</v>
      </c>
      <c r="B1894" s="94">
        <v>48701</v>
      </c>
      <c r="C1894" s="23" t="s">
        <v>30</v>
      </c>
      <c r="D1894" s="23">
        <v>15.6</v>
      </c>
      <c r="E1894" s="23" t="s">
        <v>55</v>
      </c>
      <c r="F1894" s="46">
        <v>3250</v>
      </c>
      <c r="G1894" s="23"/>
      <c r="H1894" s="23"/>
      <c r="I1894" s="23"/>
      <c r="J1894" s="94">
        <v>0</v>
      </c>
      <c r="K1894" s="23"/>
      <c r="L1894" s="23"/>
      <c r="M1894" s="23"/>
    </row>
    <row r="1895" spans="1:13" x14ac:dyDescent="0.25">
      <c r="A1895" s="41">
        <v>42383</v>
      </c>
      <c r="B1895" s="94">
        <v>48702</v>
      </c>
      <c r="C1895" s="23" t="s">
        <v>498</v>
      </c>
      <c r="D1895" s="23">
        <v>14.9</v>
      </c>
      <c r="E1895" s="23" t="s">
        <v>55</v>
      </c>
      <c r="F1895" s="46">
        <v>3250</v>
      </c>
      <c r="G1895" s="23"/>
      <c r="H1895" s="23"/>
      <c r="I1895" s="23"/>
      <c r="J1895" s="94">
        <v>0</v>
      </c>
      <c r="K1895" s="23"/>
      <c r="L1895" s="23"/>
      <c r="M1895" s="23"/>
    </row>
    <row r="1896" spans="1:13" x14ac:dyDescent="0.25">
      <c r="A1896" s="41">
        <v>42383</v>
      </c>
      <c r="B1896" s="94">
        <v>48703</v>
      </c>
      <c r="C1896" s="23" t="s">
        <v>27</v>
      </c>
      <c r="D1896" s="23">
        <v>14.9</v>
      </c>
      <c r="E1896" s="23" t="s">
        <v>55</v>
      </c>
      <c r="F1896" s="46">
        <v>3250</v>
      </c>
      <c r="G1896" s="23"/>
      <c r="H1896" s="23"/>
      <c r="I1896" s="23"/>
      <c r="J1896" s="94">
        <v>0</v>
      </c>
      <c r="K1896" s="23"/>
      <c r="L1896" s="23"/>
      <c r="M1896" s="23"/>
    </row>
    <row r="1897" spans="1:13" x14ac:dyDescent="0.25">
      <c r="A1897" s="41">
        <v>42383</v>
      </c>
      <c r="B1897" s="94">
        <v>48704</v>
      </c>
      <c r="C1897" s="23" t="s">
        <v>30</v>
      </c>
      <c r="D1897" s="23">
        <v>15.6</v>
      </c>
      <c r="E1897" s="23" t="s">
        <v>55</v>
      </c>
      <c r="F1897" s="46">
        <v>3250</v>
      </c>
      <c r="G1897" s="23"/>
      <c r="H1897" s="23"/>
      <c r="I1897" s="23"/>
      <c r="J1897" s="94">
        <v>0</v>
      </c>
      <c r="K1897" s="23"/>
      <c r="L1897" s="23"/>
      <c r="M1897" s="23"/>
    </row>
    <row r="1898" spans="1:13" x14ac:dyDescent="0.25">
      <c r="A1898" s="41">
        <v>42383</v>
      </c>
      <c r="B1898" s="94">
        <v>48705</v>
      </c>
      <c r="C1898" s="23" t="s">
        <v>27</v>
      </c>
      <c r="D1898" s="23">
        <v>14.9</v>
      </c>
      <c r="E1898" s="23" t="s">
        <v>55</v>
      </c>
      <c r="F1898" s="46">
        <v>3250</v>
      </c>
      <c r="G1898" s="23"/>
      <c r="H1898" s="23"/>
      <c r="I1898" s="23"/>
      <c r="J1898" s="94">
        <v>0</v>
      </c>
      <c r="K1898" s="23"/>
      <c r="L1898" s="23"/>
      <c r="M1898" s="23"/>
    </row>
    <row r="1899" spans="1:13" x14ac:dyDescent="0.25">
      <c r="A1899" s="41">
        <v>42383</v>
      </c>
      <c r="B1899" s="94">
        <v>48706</v>
      </c>
      <c r="C1899" s="23" t="s">
        <v>498</v>
      </c>
      <c r="D1899" s="23">
        <v>14.9</v>
      </c>
      <c r="E1899" s="23" t="s">
        <v>55</v>
      </c>
      <c r="F1899" s="46">
        <v>3250</v>
      </c>
      <c r="G1899" s="23"/>
      <c r="H1899" s="23"/>
      <c r="I1899" s="23"/>
      <c r="J1899" s="94">
        <v>0</v>
      </c>
      <c r="K1899" s="23"/>
      <c r="L1899" s="23"/>
      <c r="M1899" s="23"/>
    </row>
    <row r="1900" spans="1:13" x14ac:dyDescent="0.25">
      <c r="A1900" s="41">
        <v>42383</v>
      </c>
      <c r="B1900" s="94">
        <v>48707</v>
      </c>
      <c r="C1900" s="23" t="s">
        <v>28</v>
      </c>
      <c r="D1900" s="23">
        <v>13.3</v>
      </c>
      <c r="E1900" s="23" t="s">
        <v>55</v>
      </c>
      <c r="F1900" s="46">
        <v>3250</v>
      </c>
      <c r="G1900" s="23"/>
      <c r="H1900" s="23"/>
      <c r="I1900" s="23"/>
      <c r="J1900" s="94">
        <v>0</v>
      </c>
      <c r="K1900" s="23"/>
      <c r="L1900" s="23"/>
      <c r="M1900" s="23"/>
    </row>
    <row r="1901" spans="1:13" x14ac:dyDescent="0.25">
      <c r="A1901" s="41">
        <v>42383</v>
      </c>
      <c r="B1901" s="94">
        <v>48708</v>
      </c>
      <c r="C1901" s="23" t="s">
        <v>30</v>
      </c>
      <c r="D1901" s="23">
        <v>15.6</v>
      </c>
      <c r="E1901" s="23" t="s">
        <v>55</v>
      </c>
      <c r="F1901" s="46">
        <v>3250</v>
      </c>
      <c r="G1901" s="23"/>
      <c r="H1901" s="23"/>
      <c r="I1901" s="23"/>
      <c r="J1901" s="94">
        <v>0</v>
      </c>
      <c r="K1901" s="23"/>
      <c r="L1901" s="23"/>
      <c r="M1901" s="23"/>
    </row>
    <row r="1902" spans="1:13" x14ac:dyDescent="0.25">
      <c r="A1902" s="41">
        <v>42383</v>
      </c>
      <c r="B1902" s="94">
        <v>48709</v>
      </c>
      <c r="C1902" s="23" t="s">
        <v>27</v>
      </c>
      <c r="D1902" s="23">
        <v>14.9</v>
      </c>
      <c r="E1902" s="23" t="s">
        <v>55</v>
      </c>
      <c r="F1902" s="46">
        <v>3250</v>
      </c>
      <c r="G1902" s="23"/>
      <c r="H1902" s="23"/>
      <c r="I1902" s="23"/>
      <c r="J1902" s="94">
        <v>0</v>
      </c>
      <c r="K1902" s="23"/>
      <c r="L1902" s="23"/>
      <c r="M1902" s="23"/>
    </row>
    <row r="1903" spans="1:13" x14ac:dyDescent="0.25">
      <c r="A1903" s="41">
        <v>42383</v>
      </c>
      <c r="B1903" s="94">
        <v>48710</v>
      </c>
      <c r="C1903" s="23" t="s">
        <v>498</v>
      </c>
      <c r="D1903" s="23">
        <v>14.9</v>
      </c>
      <c r="E1903" s="23" t="s">
        <v>55</v>
      </c>
      <c r="F1903" s="46">
        <v>3250</v>
      </c>
      <c r="G1903" s="23"/>
      <c r="H1903" s="23"/>
      <c r="I1903" s="23"/>
      <c r="J1903" s="94">
        <v>0</v>
      </c>
      <c r="K1903" s="23"/>
      <c r="L1903" s="23"/>
      <c r="M1903" s="23"/>
    </row>
    <row r="1904" spans="1:13" x14ac:dyDescent="0.25">
      <c r="A1904" s="41">
        <v>42383</v>
      </c>
      <c r="B1904" s="94">
        <v>48711</v>
      </c>
      <c r="C1904" s="23" t="s">
        <v>28</v>
      </c>
      <c r="D1904" s="23">
        <v>13.3</v>
      </c>
      <c r="E1904" s="23" t="s">
        <v>55</v>
      </c>
      <c r="F1904" s="46">
        <v>3250</v>
      </c>
      <c r="G1904" s="23"/>
      <c r="H1904" s="23"/>
      <c r="I1904" s="23"/>
      <c r="J1904" s="94">
        <v>0</v>
      </c>
      <c r="K1904" s="23"/>
      <c r="L1904" s="23"/>
      <c r="M1904" s="23"/>
    </row>
    <row r="1905" spans="1:13" x14ac:dyDescent="0.25">
      <c r="A1905" s="41">
        <v>42383</v>
      </c>
      <c r="B1905" s="94">
        <v>48712</v>
      </c>
      <c r="C1905" s="23" t="s">
        <v>30</v>
      </c>
      <c r="D1905" s="23">
        <v>15.6</v>
      </c>
      <c r="E1905" s="23" t="s">
        <v>55</v>
      </c>
      <c r="F1905" s="46">
        <v>3250</v>
      </c>
      <c r="G1905" s="23"/>
      <c r="H1905" s="23"/>
      <c r="I1905" s="23"/>
      <c r="J1905" s="94">
        <v>0</v>
      </c>
      <c r="K1905" s="23"/>
      <c r="L1905" s="23"/>
      <c r="M1905" s="23"/>
    </row>
    <row r="1906" spans="1:13" x14ac:dyDescent="0.25">
      <c r="A1906" s="41">
        <v>42383</v>
      </c>
      <c r="B1906" s="94">
        <v>48713</v>
      </c>
      <c r="C1906" s="23" t="s">
        <v>27</v>
      </c>
      <c r="D1906" s="23">
        <v>14.9</v>
      </c>
      <c r="E1906" s="23" t="s">
        <v>55</v>
      </c>
      <c r="F1906" s="46">
        <v>3250</v>
      </c>
      <c r="G1906" s="23"/>
      <c r="H1906" s="23"/>
      <c r="I1906" s="23"/>
      <c r="J1906" s="94">
        <v>0</v>
      </c>
      <c r="K1906" s="23"/>
      <c r="L1906" s="23"/>
      <c r="M1906" s="23"/>
    </row>
    <row r="1907" spans="1:13" x14ac:dyDescent="0.25">
      <c r="A1907" s="41">
        <v>42383</v>
      </c>
      <c r="B1907" s="94">
        <v>48714</v>
      </c>
      <c r="C1907" s="23" t="s">
        <v>498</v>
      </c>
      <c r="D1907" s="23">
        <v>14.9</v>
      </c>
      <c r="E1907" s="23" t="s">
        <v>55</v>
      </c>
      <c r="F1907" s="46">
        <v>3250</v>
      </c>
      <c r="G1907" s="23"/>
      <c r="H1907" s="23"/>
      <c r="I1907" s="23"/>
      <c r="J1907" s="94">
        <v>0</v>
      </c>
      <c r="K1907" s="23"/>
      <c r="L1907" s="23"/>
      <c r="M1907" s="23"/>
    </row>
    <row r="1908" spans="1:13" x14ac:dyDescent="0.25">
      <c r="A1908" s="41">
        <v>42383</v>
      </c>
      <c r="B1908" s="94">
        <v>48715</v>
      </c>
      <c r="C1908" s="23" t="s">
        <v>28</v>
      </c>
      <c r="D1908" s="23">
        <v>13.3</v>
      </c>
      <c r="E1908" s="23" t="s">
        <v>55</v>
      </c>
      <c r="F1908" s="46">
        <v>3250</v>
      </c>
      <c r="G1908" s="23"/>
      <c r="H1908" s="23"/>
      <c r="I1908" s="23"/>
      <c r="J1908" s="94">
        <v>0</v>
      </c>
      <c r="K1908" s="23"/>
      <c r="L1908" s="23"/>
      <c r="M1908" s="23"/>
    </row>
    <row r="1909" spans="1:13" x14ac:dyDescent="0.25">
      <c r="A1909" s="41">
        <v>42383</v>
      </c>
      <c r="B1909" s="94">
        <v>48716</v>
      </c>
      <c r="C1909" s="23" t="s">
        <v>30</v>
      </c>
      <c r="D1909" s="23">
        <v>15.6</v>
      </c>
      <c r="E1909" s="23" t="s">
        <v>55</v>
      </c>
      <c r="F1909" s="46">
        <v>3250</v>
      </c>
      <c r="G1909" s="23"/>
      <c r="H1909" s="23"/>
      <c r="I1909" s="23"/>
      <c r="J1909" s="94">
        <v>0</v>
      </c>
      <c r="K1909" s="23"/>
      <c r="L1909" s="23"/>
      <c r="M1909" s="23"/>
    </row>
    <row r="1910" spans="1:13" x14ac:dyDescent="0.25">
      <c r="A1910" s="41">
        <v>42383</v>
      </c>
      <c r="B1910" s="94">
        <v>48717</v>
      </c>
      <c r="C1910" s="23" t="s">
        <v>498</v>
      </c>
      <c r="D1910" s="23">
        <v>14.9</v>
      </c>
      <c r="E1910" s="23" t="s">
        <v>55</v>
      </c>
      <c r="F1910" s="46">
        <v>3250</v>
      </c>
      <c r="G1910" s="23"/>
      <c r="H1910" s="23"/>
      <c r="I1910" s="23"/>
      <c r="J1910" s="94">
        <v>0</v>
      </c>
      <c r="K1910" s="23"/>
      <c r="L1910" s="23"/>
      <c r="M1910" s="23"/>
    </row>
    <row r="1911" spans="1:13" x14ac:dyDescent="0.25">
      <c r="A1911" s="41">
        <v>42383</v>
      </c>
      <c r="B1911" s="94">
        <v>48718</v>
      </c>
      <c r="C1911" s="23" t="s">
        <v>27</v>
      </c>
      <c r="D1911" s="23">
        <v>14.9</v>
      </c>
      <c r="E1911" s="23" t="s">
        <v>55</v>
      </c>
      <c r="F1911" s="46">
        <v>3250</v>
      </c>
      <c r="G1911" s="23"/>
      <c r="H1911" s="23"/>
      <c r="I1911" s="23"/>
      <c r="J1911" s="94">
        <v>0</v>
      </c>
      <c r="K1911" s="23"/>
      <c r="L1911" s="23"/>
      <c r="M1911" s="23"/>
    </row>
    <row r="1912" spans="1:13" x14ac:dyDescent="0.25">
      <c r="A1912" s="41">
        <v>42383</v>
      </c>
      <c r="B1912" s="94">
        <v>48719</v>
      </c>
      <c r="C1912" s="23" t="s">
        <v>28</v>
      </c>
      <c r="D1912" s="23">
        <v>13.3</v>
      </c>
      <c r="E1912" s="23" t="s">
        <v>55</v>
      </c>
      <c r="F1912" s="46">
        <v>3250</v>
      </c>
      <c r="G1912" s="23"/>
      <c r="H1912" s="23"/>
      <c r="I1912" s="23"/>
      <c r="J1912" s="94">
        <v>0</v>
      </c>
      <c r="K1912" s="23"/>
      <c r="L1912" s="23"/>
      <c r="M1912" s="23"/>
    </row>
    <row r="1913" spans="1:13" x14ac:dyDescent="0.25">
      <c r="A1913" s="41">
        <v>42383</v>
      </c>
      <c r="B1913" s="94">
        <v>48720</v>
      </c>
      <c r="C1913" s="23" t="s">
        <v>30</v>
      </c>
      <c r="D1913" s="23">
        <v>15.6</v>
      </c>
      <c r="E1913" s="23" t="s">
        <v>55</v>
      </c>
      <c r="F1913" s="46">
        <v>3250</v>
      </c>
      <c r="G1913" s="23"/>
      <c r="H1913" s="23"/>
      <c r="I1913" s="23"/>
      <c r="J1913" s="94">
        <v>0</v>
      </c>
      <c r="K1913" s="23"/>
      <c r="L1913" s="23"/>
      <c r="M1913" s="23"/>
    </row>
    <row r="1914" spans="1:13" x14ac:dyDescent="0.25">
      <c r="A1914" s="41">
        <v>42383</v>
      </c>
      <c r="B1914" s="94">
        <v>48721</v>
      </c>
      <c r="C1914" s="23" t="s">
        <v>498</v>
      </c>
      <c r="D1914" s="23">
        <v>14.9</v>
      </c>
      <c r="E1914" s="23" t="s">
        <v>55</v>
      </c>
      <c r="F1914" s="46">
        <v>3250</v>
      </c>
      <c r="G1914" s="23"/>
      <c r="H1914" s="23"/>
      <c r="I1914" s="23"/>
      <c r="J1914" s="94">
        <v>0</v>
      </c>
      <c r="K1914" s="23"/>
      <c r="L1914" s="23"/>
      <c r="M1914" s="23"/>
    </row>
    <row r="1915" spans="1:13" x14ac:dyDescent="0.25">
      <c r="A1915" s="41">
        <v>42383</v>
      </c>
      <c r="B1915" s="94">
        <v>48722</v>
      </c>
      <c r="C1915" s="23" t="s">
        <v>27</v>
      </c>
      <c r="D1915" s="23">
        <v>14.9</v>
      </c>
      <c r="E1915" s="23" t="s">
        <v>55</v>
      </c>
      <c r="F1915" s="46">
        <v>3250</v>
      </c>
      <c r="G1915" s="23"/>
      <c r="H1915" s="23"/>
      <c r="I1915" s="23"/>
      <c r="J1915" s="94">
        <v>0</v>
      </c>
      <c r="K1915" s="23"/>
      <c r="L1915" s="23"/>
      <c r="M1915" s="23"/>
    </row>
    <row r="1916" spans="1:13" x14ac:dyDescent="0.25">
      <c r="A1916" s="41">
        <v>42383</v>
      </c>
      <c r="B1916" s="94">
        <v>48723</v>
      </c>
      <c r="C1916" s="23" t="s">
        <v>28</v>
      </c>
      <c r="D1916" s="23">
        <v>13.3</v>
      </c>
      <c r="E1916" s="23" t="s">
        <v>55</v>
      </c>
      <c r="F1916" s="46">
        <v>3250</v>
      </c>
      <c r="G1916" s="23"/>
      <c r="H1916" s="23"/>
      <c r="I1916" s="23"/>
      <c r="J1916" s="94">
        <v>0</v>
      </c>
      <c r="K1916" s="23"/>
      <c r="L1916" s="23"/>
      <c r="M1916" s="23"/>
    </row>
    <row r="1917" spans="1:13" x14ac:dyDescent="0.25">
      <c r="A1917" s="41">
        <v>42383</v>
      </c>
      <c r="B1917" s="94">
        <v>48724</v>
      </c>
      <c r="C1917" s="23" t="s">
        <v>30</v>
      </c>
      <c r="D1917" s="23">
        <v>15.6</v>
      </c>
      <c r="E1917" s="23" t="s">
        <v>55</v>
      </c>
      <c r="F1917" s="46">
        <v>3250</v>
      </c>
      <c r="G1917" s="23"/>
      <c r="H1917" s="23"/>
      <c r="I1917" s="23"/>
      <c r="J1917" s="94">
        <v>0</v>
      </c>
      <c r="K1917" s="23"/>
      <c r="L1917" s="23"/>
      <c r="M1917" s="23"/>
    </row>
    <row r="1918" spans="1:13" x14ac:dyDescent="0.25">
      <c r="A1918" s="41">
        <v>42383</v>
      </c>
      <c r="B1918" s="94">
        <v>48725</v>
      </c>
      <c r="C1918" s="23" t="s">
        <v>498</v>
      </c>
      <c r="D1918" s="23">
        <v>14.9</v>
      </c>
      <c r="E1918" s="23" t="s">
        <v>55</v>
      </c>
      <c r="F1918" s="46">
        <v>3250</v>
      </c>
      <c r="G1918" s="23"/>
      <c r="H1918" s="23"/>
      <c r="I1918" s="23"/>
      <c r="J1918" s="94">
        <v>0</v>
      </c>
      <c r="K1918" s="23"/>
      <c r="L1918" s="23"/>
      <c r="M1918" s="23"/>
    </row>
    <row r="1919" spans="1:13" x14ac:dyDescent="0.25">
      <c r="A1919" s="41">
        <v>42383</v>
      </c>
      <c r="B1919" s="94">
        <v>48726</v>
      </c>
      <c r="C1919" s="23" t="s">
        <v>28</v>
      </c>
      <c r="D1919" s="23">
        <v>13.3</v>
      </c>
      <c r="E1919" s="23" t="s">
        <v>55</v>
      </c>
      <c r="F1919" s="46">
        <v>3250</v>
      </c>
      <c r="G1919" s="23"/>
      <c r="H1919" s="23"/>
      <c r="I1919" s="23"/>
      <c r="J1919" s="94">
        <v>0</v>
      </c>
      <c r="K1919" s="23"/>
      <c r="L1919" s="23"/>
      <c r="M1919" s="23"/>
    </row>
    <row r="1920" spans="1:13" x14ac:dyDescent="0.25">
      <c r="A1920" s="41">
        <v>42383</v>
      </c>
      <c r="B1920" s="94">
        <v>48727</v>
      </c>
      <c r="C1920" s="23" t="s">
        <v>30</v>
      </c>
      <c r="D1920" s="23">
        <v>15.6</v>
      </c>
      <c r="E1920" s="23" t="s">
        <v>55</v>
      </c>
      <c r="F1920" s="46">
        <v>3250</v>
      </c>
      <c r="G1920" s="23"/>
      <c r="H1920" s="23"/>
      <c r="I1920" s="23"/>
      <c r="J1920" s="94">
        <v>0</v>
      </c>
      <c r="K1920" s="23"/>
      <c r="L1920" s="23"/>
      <c r="M1920" s="23"/>
    </row>
    <row r="1921" spans="1:13" x14ac:dyDescent="0.25">
      <c r="A1921" s="41">
        <v>42383</v>
      </c>
      <c r="B1921" s="94">
        <v>48728</v>
      </c>
      <c r="C1921" s="23" t="s">
        <v>498</v>
      </c>
      <c r="D1921" s="23">
        <v>14.9</v>
      </c>
      <c r="E1921" s="23" t="s">
        <v>55</v>
      </c>
      <c r="F1921" s="46">
        <v>3250</v>
      </c>
      <c r="G1921" s="23"/>
      <c r="H1921" s="23"/>
      <c r="I1921" s="23"/>
      <c r="J1921" s="94">
        <v>0</v>
      </c>
      <c r="K1921" s="23"/>
      <c r="L1921" s="23"/>
      <c r="M1921" s="23"/>
    </row>
    <row r="1922" spans="1:13" x14ac:dyDescent="0.25">
      <c r="A1922" s="41">
        <v>42383</v>
      </c>
      <c r="B1922" s="94">
        <v>48729</v>
      </c>
      <c r="C1922" s="23" t="s">
        <v>27</v>
      </c>
      <c r="D1922" s="23">
        <v>14.9</v>
      </c>
      <c r="E1922" s="23" t="s">
        <v>55</v>
      </c>
      <c r="F1922" s="46">
        <v>3250</v>
      </c>
      <c r="G1922" s="23"/>
      <c r="H1922" s="23"/>
      <c r="I1922" s="23"/>
      <c r="J1922" s="94">
        <v>0</v>
      </c>
      <c r="K1922" s="23"/>
      <c r="L1922" s="23"/>
      <c r="M1922" s="23"/>
    </row>
    <row r="1923" spans="1:13" x14ac:dyDescent="0.25">
      <c r="A1923" s="41">
        <v>42383</v>
      </c>
      <c r="B1923" s="94">
        <v>48730</v>
      </c>
      <c r="C1923" s="23" t="s">
        <v>28</v>
      </c>
      <c r="D1923" s="23">
        <v>13.3</v>
      </c>
      <c r="E1923" s="23" t="s">
        <v>55</v>
      </c>
      <c r="F1923" s="46">
        <v>3250</v>
      </c>
      <c r="G1923" s="23"/>
      <c r="H1923" s="23"/>
      <c r="I1923" s="23"/>
      <c r="J1923" s="94">
        <v>0</v>
      </c>
      <c r="K1923" s="23"/>
      <c r="L1923" s="23"/>
      <c r="M1923" s="23"/>
    </row>
    <row r="1924" spans="1:13" x14ac:dyDescent="0.25">
      <c r="A1924" s="41">
        <v>42383</v>
      </c>
      <c r="B1924" s="94">
        <v>48731</v>
      </c>
      <c r="C1924" s="23" t="s">
        <v>30</v>
      </c>
      <c r="D1924" s="23">
        <v>15.6</v>
      </c>
      <c r="E1924" s="23" t="s">
        <v>55</v>
      </c>
      <c r="F1924" s="46">
        <v>3250</v>
      </c>
      <c r="G1924" s="23"/>
      <c r="H1924" s="23"/>
      <c r="I1924" s="23"/>
      <c r="J1924" s="94">
        <v>0</v>
      </c>
      <c r="K1924" s="23"/>
      <c r="L1924" s="23"/>
      <c r="M1924" s="23"/>
    </row>
    <row r="1925" spans="1:13" x14ac:dyDescent="0.25">
      <c r="A1925" s="41">
        <v>42383</v>
      </c>
      <c r="B1925" s="94">
        <v>48732</v>
      </c>
      <c r="C1925" s="23" t="s">
        <v>498</v>
      </c>
      <c r="D1925" s="23">
        <v>14.9</v>
      </c>
      <c r="E1925" s="23" t="s">
        <v>55</v>
      </c>
      <c r="F1925" s="46">
        <v>3250</v>
      </c>
      <c r="G1925" s="23"/>
      <c r="H1925" s="23"/>
      <c r="I1925" s="23"/>
      <c r="J1925" s="94">
        <v>0</v>
      </c>
      <c r="K1925" s="23"/>
      <c r="L1925" s="23"/>
      <c r="M1925" s="23"/>
    </row>
    <row r="1926" spans="1:13" x14ac:dyDescent="0.25">
      <c r="A1926" s="41">
        <v>42383</v>
      </c>
      <c r="B1926" s="94">
        <v>48733</v>
      </c>
      <c r="C1926" s="23" t="s">
        <v>27</v>
      </c>
      <c r="D1926" s="23">
        <v>14.9</v>
      </c>
      <c r="E1926" s="23" t="s">
        <v>55</v>
      </c>
      <c r="F1926" s="46">
        <v>3250</v>
      </c>
      <c r="G1926" s="23"/>
      <c r="H1926" s="23"/>
      <c r="I1926" s="23"/>
      <c r="J1926" s="94">
        <v>0</v>
      </c>
      <c r="K1926" s="23"/>
      <c r="L1926" s="23"/>
      <c r="M1926" s="23"/>
    </row>
    <row r="1927" spans="1:13" x14ac:dyDescent="0.25">
      <c r="A1927" s="41">
        <v>42383</v>
      </c>
      <c r="B1927" s="94">
        <v>48734</v>
      </c>
      <c r="C1927" s="23" t="s">
        <v>30</v>
      </c>
      <c r="D1927" s="23">
        <v>15.6</v>
      </c>
      <c r="E1927" s="23" t="s">
        <v>55</v>
      </c>
      <c r="F1927" s="46">
        <v>3250</v>
      </c>
      <c r="G1927" s="23"/>
      <c r="H1927" s="23"/>
      <c r="I1927" s="23"/>
      <c r="J1927" s="94">
        <v>0</v>
      </c>
      <c r="K1927" s="23"/>
      <c r="L1927" s="23"/>
      <c r="M1927" s="23"/>
    </row>
    <row r="1928" spans="1:13" x14ac:dyDescent="0.25">
      <c r="A1928" s="41">
        <v>42383</v>
      </c>
      <c r="B1928" s="94">
        <v>48735</v>
      </c>
      <c r="C1928" s="23" t="s">
        <v>28</v>
      </c>
      <c r="D1928" s="23">
        <v>13.3</v>
      </c>
      <c r="E1928" s="23" t="s">
        <v>55</v>
      </c>
      <c r="F1928" s="46">
        <v>3250</v>
      </c>
      <c r="G1928" s="23"/>
      <c r="H1928" s="23"/>
      <c r="I1928" s="23"/>
      <c r="J1928" s="94">
        <v>0</v>
      </c>
      <c r="K1928" s="23"/>
      <c r="L1928" s="23"/>
      <c r="M1928" s="23"/>
    </row>
    <row r="1929" spans="1:13" ht="15.75" thickBot="1" x14ac:dyDescent="0.3">
      <c r="A1929" s="43">
        <v>42383</v>
      </c>
      <c r="B1929" s="42">
        <v>48736</v>
      </c>
      <c r="C1929" s="42" t="s">
        <v>498</v>
      </c>
      <c r="D1929" s="42">
        <v>14.9</v>
      </c>
      <c r="E1929" s="23" t="s">
        <v>55</v>
      </c>
      <c r="F1929" s="48">
        <v>3250</v>
      </c>
      <c r="G1929" s="42"/>
      <c r="H1929" s="42"/>
      <c r="I1929" s="42"/>
      <c r="J1929" s="42">
        <v>0</v>
      </c>
      <c r="K1929" s="42"/>
      <c r="L1929" s="42"/>
      <c r="M1929" s="42"/>
    </row>
    <row r="1930" spans="1:13" x14ac:dyDescent="0.25">
      <c r="A1930" s="41">
        <v>42384</v>
      </c>
      <c r="B1930" s="116">
        <v>48737</v>
      </c>
      <c r="C1930" s="32" t="s">
        <v>27</v>
      </c>
      <c r="D1930" s="32">
        <v>14.9</v>
      </c>
      <c r="E1930" s="23" t="s">
        <v>55</v>
      </c>
      <c r="F1930" s="47">
        <v>3250</v>
      </c>
      <c r="G1930" s="32"/>
      <c r="H1930" s="32"/>
      <c r="I1930" s="32"/>
      <c r="J1930" s="116">
        <v>0</v>
      </c>
      <c r="K1930" s="32"/>
      <c r="L1930" s="32"/>
      <c r="M1930" s="32"/>
    </row>
    <row r="1931" spans="1:13" x14ac:dyDescent="0.25">
      <c r="A1931" s="41">
        <v>42384</v>
      </c>
      <c r="B1931" s="94">
        <v>48738</v>
      </c>
      <c r="C1931" s="23" t="s">
        <v>498</v>
      </c>
      <c r="D1931" s="23">
        <v>14.9</v>
      </c>
      <c r="E1931" s="23" t="s">
        <v>55</v>
      </c>
      <c r="F1931" s="46">
        <v>3250</v>
      </c>
      <c r="G1931" s="23"/>
      <c r="H1931" s="23"/>
      <c r="I1931" s="23"/>
      <c r="J1931" s="94">
        <v>0</v>
      </c>
      <c r="K1931" s="23"/>
      <c r="L1931" s="23"/>
      <c r="M1931" s="23"/>
    </row>
    <row r="1932" spans="1:13" x14ac:dyDescent="0.25">
      <c r="A1932" s="41">
        <v>42384</v>
      </c>
      <c r="B1932" s="94">
        <v>48739</v>
      </c>
      <c r="C1932" s="23" t="s">
        <v>30</v>
      </c>
      <c r="D1932" s="23">
        <v>15.6</v>
      </c>
      <c r="E1932" s="23" t="s">
        <v>55</v>
      </c>
      <c r="F1932" s="46">
        <v>3250</v>
      </c>
      <c r="G1932" s="23"/>
      <c r="H1932" s="23"/>
      <c r="I1932" s="23"/>
      <c r="J1932" s="94">
        <v>0</v>
      </c>
      <c r="K1932" s="23"/>
      <c r="L1932" s="23"/>
      <c r="M1932" s="23"/>
    </row>
    <row r="1933" spans="1:13" x14ac:dyDescent="0.25">
      <c r="A1933" s="41">
        <v>42384</v>
      </c>
      <c r="B1933" s="94">
        <v>48740</v>
      </c>
      <c r="C1933" s="23" t="s">
        <v>57</v>
      </c>
      <c r="D1933" s="23">
        <v>14.9</v>
      </c>
      <c r="E1933" s="23" t="s">
        <v>55</v>
      </c>
      <c r="F1933" s="46">
        <v>3250</v>
      </c>
      <c r="G1933" s="23"/>
      <c r="H1933" s="23"/>
      <c r="I1933" s="23"/>
      <c r="J1933" s="94">
        <v>0</v>
      </c>
      <c r="K1933" s="23"/>
      <c r="L1933" s="23"/>
      <c r="M1933" s="23"/>
    </row>
    <row r="1934" spans="1:13" x14ac:dyDescent="0.25">
      <c r="A1934" s="41">
        <v>42384</v>
      </c>
      <c r="B1934" s="94">
        <v>48741</v>
      </c>
      <c r="C1934" s="23" t="s">
        <v>28</v>
      </c>
      <c r="D1934" s="23">
        <v>13.3</v>
      </c>
      <c r="E1934" s="23" t="s">
        <v>55</v>
      </c>
      <c r="F1934" s="46">
        <v>3250</v>
      </c>
      <c r="G1934" s="23"/>
      <c r="H1934" s="23"/>
      <c r="I1934" s="23"/>
      <c r="J1934" s="94">
        <v>0</v>
      </c>
      <c r="K1934" s="23"/>
      <c r="L1934" s="23"/>
      <c r="M1934" s="23"/>
    </row>
    <row r="1935" spans="1:13" x14ac:dyDescent="0.25">
      <c r="A1935" s="41">
        <v>42384</v>
      </c>
      <c r="B1935" s="94">
        <v>48742</v>
      </c>
      <c r="C1935" s="23" t="s">
        <v>27</v>
      </c>
      <c r="D1935" s="23">
        <v>14.9</v>
      </c>
      <c r="E1935" s="23" t="s">
        <v>55</v>
      </c>
      <c r="F1935" s="46">
        <v>3250</v>
      </c>
      <c r="G1935" s="23"/>
      <c r="H1935" s="23"/>
      <c r="I1935" s="23"/>
      <c r="J1935" s="94">
        <v>0</v>
      </c>
      <c r="K1935" s="23"/>
      <c r="L1935" s="23"/>
      <c r="M1935" s="23"/>
    </row>
    <row r="1936" spans="1:13" x14ac:dyDescent="0.25">
      <c r="A1936" s="41">
        <v>42384</v>
      </c>
      <c r="B1936" s="94">
        <v>48743</v>
      </c>
      <c r="C1936" s="23" t="s">
        <v>498</v>
      </c>
      <c r="D1936" s="23">
        <v>14.9</v>
      </c>
      <c r="E1936" s="23" t="s">
        <v>55</v>
      </c>
      <c r="F1936" s="46">
        <v>3250</v>
      </c>
      <c r="G1936" s="23"/>
      <c r="H1936" s="23"/>
      <c r="I1936" s="23"/>
      <c r="J1936" s="94">
        <v>0</v>
      </c>
      <c r="K1936" s="23"/>
      <c r="L1936" s="23"/>
      <c r="M1936" s="23"/>
    </row>
    <row r="1937" spans="1:13" x14ac:dyDescent="0.25">
      <c r="A1937" s="41">
        <v>42384</v>
      </c>
      <c r="B1937" s="94">
        <v>48744</v>
      </c>
      <c r="C1937" s="23" t="s">
        <v>30</v>
      </c>
      <c r="D1937" s="23">
        <v>15.6</v>
      </c>
      <c r="E1937" s="23" t="s">
        <v>55</v>
      </c>
      <c r="F1937" s="46">
        <v>3250</v>
      </c>
      <c r="G1937" s="23"/>
      <c r="H1937" s="23"/>
      <c r="I1937" s="23"/>
      <c r="J1937" s="94">
        <v>0</v>
      </c>
      <c r="K1937" s="23"/>
      <c r="L1937" s="23"/>
      <c r="M1937" s="23"/>
    </row>
    <row r="1938" spans="1:13" x14ac:dyDescent="0.25">
      <c r="A1938" s="41">
        <v>42384</v>
      </c>
      <c r="B1938" s="94">
        <v>48745</v>
      </c>
      <c r="C1938" s="23" t="s">
        <v>57</v>
      </c>
      <c r="D1938" s="23">
        <v>14.9</v>
      </c>
      <c r="E1938" s="23" t="s">
        <v>55</v>
      </c>
      <c r="F1938" s="46">
        <v>3250</v>
      </c>
      <c r="G1938" s="23"/>
      <c r="H1938" s="23"/>
      <c r="I1938" s="23"/>
      <c r="J1938" s="94">
        <v>0</v>
      </c>
      <c r="K1938" s="23"/>
      <c r="L1938" s="23"/>
      <c r="M1938" s="23"/>
    </row>
    <row r="1939" spans="1:13" x14ac:dyDescent="0.25">
      <c r="A1939" s="41">
        <v>42384</v>
      </c>
      <c r="B1939" s="94">
        <v>48746</v>
      </c>
      <c r="C1939" s="23" t="s">
        <v>28</v>
      </c>
      <c r="D1939" s="23">
        <v>13.3</v>
      </c>
      <c r="E1939" s="23" t="s">
        <v>55</v>
      </c>
      <c r="F1939" s="46">
        <v>3250</v>
      </c>
      <c r="G1939" s="23"/>
      <c r="H1939" s="23"/>
      <c r="I1939" s="23"/>
      <c r="J1939" s="94">
        <v>0</v>
      </c>
      <c r="K1939" s="23"/>
      <c r="L1939" s="23"/>
      <c r="M1939" s="23"/>
    </row>
    <row r="1940" spans="1:13" x14ac:dyDescent="0.25">
      <c r="A1940" s="41">
        <v>42384</v>
      </c>
      <c r="B1940" s="94">
        <v>48747</v>
      </c>
      <c r="C1940" s="23" t="s">
        <v>27</v>
      </c>
      <c r="D1940" s="23">
        <v>14.9</v>
      </c>
      <c r="E1940" s="23" t="s">
        <v>55</v>
      </c>
      <c r="F1940" s="46">
        <v>3250</v>
      </c>
      <c r="G1940" s="23"/>
      <c r="H1940" s="23"/>
      <c r="I1940" s="23"/>
      <c r="J1940" s="94">
        <v>0</v>
      </c>
      <c r="K1940" s="23"/>
      <c r="L1940" s="23"/>
      <c r="M1940" s="23"/>
    </row>
    <row r="1941" spans="1:13" x14ac:dyDescent="0.25">
      <c r="A1941" s="41">
        <v>42384</v>
      </c>
      <c r="B1941" s="94">
        <v>48748</v>
      </c>
      <c r="C1941" s="23" t="s">
        <v>498</v>
      </c>
      <c r="D1941" s="23">
        <v>14.9</v>
      </c>
      <c r="E1941" s="23" t="s">
        <v>55</v>
      </c>
      <c r="F1941" s="46">
        <v>3250</v>
      </c>
      <c r="G1941" s="23"/>
      <c r="H1941" s="23"/>
      <c r="I1941" s="23"/>
      <c r="J1941" s="94">
        <v>0</v>
      </c>
      <c r="K1941" s="23"/>
      <c r="L1941" s="23"/>
      <c r="M1941" s="23"/>
    </row>
    <row r="1942" spans="1:13" x14ac:dyDescent="0.25">
      <c r="A1942" s="41">
        <v>42384</v>
      </c>
      <c r="B1942" s="94">
        <v>48749</v>
      </c>
      <c r="C1942" s="23" t="s">
        <v>30</v>
      </c>
      <c r="D1942" s="23">
        <v>15.6</v>
      </c>
      <c r="E1942" s="23" t="s">
        <v>55</v>
      </c>
      <c r="F1942" s="46">
        <v>3250</v>
      </c>
      <c r="G1942" s="23"/>
      <c r="H1942" s="23"/>
      <c r="I1942" s="23"/>
      <c r="J1942" s="94">
        <v>0</v>
      </c>
      <c r="K1942" s="23"/>
      <c r="L1942" s="23"/>
      <c r="M1942" s="23"/>
    </row>
    <row r="1943" spans="1:13" x14ac:dyDescent="0.25">
      <c r="A1943" s="41">
        <v>42384</v>
      </c>
      <c r="B1943" s="94">
        <v>48750</v>
      </c>
      <c r="C1943" s="23" t="s">
        <v>57</v>
      </c>
      <c r="D1943" s="23">
        <v>14.9</v>
      </c>
      <c r="E1943" s="23" t="s">
        <v>55</v>
      </c>
      <c r="F1943" s="46">
        <v>3250</v>
      </c>
      <c r="G1943" s="23"/>
      <c r="H1943" s="23"/>
      <c r="I1943" s="23"/>
      <c r="J1943" s="94">
        <v>0</v>
      </c>
      <c r="K1943" s="23"/>
      <c r="L1943" s="23"/>
      <c r="M1943" s="23"/>
    </row>
    <row r="1944" spans="1:13" x14ac:dyDescent="0.25">
      <c r="A1944" s="41">
        <v>42384</v>
      </c>
      <c r="B1944" s="94">
        <v>48751</v>
      </c>
      <c r="C1944" s="23" t="s">
        <v>28</v>
      </c>
      <c r="D1944" s="23">
        <v>13.3</v>
      </c>
      <c r="E1944" s="23" t="s">
        <v>55</v>
      </c>
      <c r="F1944" s="46">
        <v>3250</v>
      </c>
      <c r="G1944" s="23"/>
      <c r="H1944" s="23"/>
      <c r="I1944" s="23"/>
      <c r="J1944" s="94">
        <v>0</v>
      </c>
      <c r="K1944" s="23"/>
      <c r="L1944" s="23"/>
      <c r="M1944" s="23"/>
    </row>
    <row r="1945" spans="1:13" x14ac:dyDescent="0.25">
      <c r="A1945" s="41">
        <v>42384</v>
      </c>
      <c r="B1945" s="94">
        <v>48752</v>
      </c>
      <c r="C1945" s="23" t="s">
        <v>27</v>
      </c>
      <c r="D1945" s="23">
        <v>14.9</v>
      </c>
      <c r="E1945" s="23" t="s">
        <v>55</v>
      </c>
      <c r="F1945" s="46">
        <v>3250</v>
      </c>
      <c r="G1945" s="23"/>
      <c r="H1945" s="23"/>
      <c r="I1945" s="23"/>
      <c r="J1945" s="94">
        <v>0</v>
      </c>
      <c r="K1945" s="23"/>
      <c r="L1945" s="23"/>
      <c r="M1945" s="23"/>
    </row>
    <row r="1946" spans="1:13" x14ac:dyDescent="0.25">
      <c r="A1946" s="41">
        <v>42384</v>
      </c>
      <c r="B1946" s="94">
        <v>48753</v>
      </c>
      <c r="C1946" s="23" t="s">
        <v>498</v>
      </c>
      <c r="D1946" s="23">
        <v>14.9</v>
      </c>
      <c r="E1946" s="23" t="s">
        <v>55</v>
      </c>
      <c r="F1946" s="46">
        <v>3250</v>
      </c>
      <c r="G1946" s="23"/>
      <c r="H1946" s="23"/>
      <c r="I1946" s="23"/>
      <c r="J1946" s="94">
        <v>0</v>
      </c>
      <c r="K1946" s="23"/>
      <c r="L1946" s="23"/>
      <c r="M1946" s="23"/>
    </row>
    <row r="1947" spans="1:13" x14ac:dyDescent="0.25">
      <c r="A1947" s="41">
        <v>42384</v>
      </c>
      <c r="B1947" s="94">
        <v>48754</v>
      </c>
      <c r="C1947" s="23" t="s">
        <v>30</v>
      </c>
      <c r="D1947" s="23">
        <v>15.6</v>
      </c>
      <c r="E1947" s="23" t="s">
        <v>55</v>
      </c>
      <c r="F1947" s="46">
        <v>3250</v>
      </c>
      <c r="G1947" s="23"/>
      <c r="H1947" s="23"/>
      <c r="I1947" s="23"/>
      <c r="J1947" s="94">
        <v>0</v>
      </c>
      <c r="K1947" s="23"/>
      <c r="L1947" s="23"/>
      <c r="M1947" s="23"/>
    </row>
    <row r="1948" spans="1:13" x14ac:dyDescent="0.25">
      <c r="A1948" s="41">
        <v>42384</v>
      </c>
      <c r="B1948" s="94">
        <v>48755</v>
      </c>
      <c r="C1948" s="23" t="s">
        <v>57</v>
      </c>
      <c r="D1948" s="23">
        <v>14.9</v>
      </c>
      <c r="E1948" s="23" t="s">
        <v>55</v>
      </c>
      <c r="F1948" s="46">
        <v>3250</v>
      </c>
      <c r="G1948" s="23"/>
      <c r="H1948" s="23"/>
      <c r="I1948" s="23"/>
      <c r="J1948" s="94">
        <v>0</v>
      </c>
      <c r="K1948" s="23"/>
      <c r="L1948" s="23"/>
      <c r="M1948" s="23"/>
    </row>
    <row r="1949" spans="1:13" x14ac:dyDescent="0.25">
      <c r="A1949" s="41">
        <v>42384</v>
      </c>
      <c r="B1949" s="94">
        <v>48756</v>
      </c>
      <c r="C1949" s="23" t="s">
        <v>28</v>
      </c>
      <c r="D1949" s="23">
        <v>13.3</v>
      </c>
      <c r="E1949" s="23" t="s">
        <v>55</v>
      </c>
      <c r="F1949" s="46">
        <v>3250</v>
      </c>
      <c r="G1949" s="23"/>
      <c r="H1949" s="23"/>
      <c r="I1949" s="23"/>
      <c r="J1949" s="94">
        <v>0</v>
      </c>
      <c r="K1949" s="23"/>
      <c r="L1949" s="23"/>
      <c r="M1949" s="23"/>
    </row>
    <row r="1950" spans="1:13" x14ac:dyDescent="0.25">
      <c r="A1950" s="41">
        <v>42384</v>
      </c>
      <c r="B1950" s="94">
        <v>48757</v>
      </c>
      <c r="C1950" s="23" t="s">
        <v>27</v>
      </c>
      <c r="D1950" s="23">
        <v>14.9</v>
      </c>
      <c r="E1950" s="23" t="s">
        <v>55</v>
      </c>
      <c r="F1950" s="46">
        <v>3250</v>
      </c>
      <c r="G1950" s="23"/>
      <c r="H1950" s="23"/>
      <c r="I1950" s="23"/>
      <c r="J1950" s="94">
        <v>0</v>
      </c>
      <c r="K1950" s="23"/>
      <c r="L1950" s="23"/>
      <c r="M1950" s="23"/>
    </row>
    <row r="1951" spans="1:13" x14ac:dyDescent="0.25">
      <c r="A1951" s="41">
        <v>42384</v>
      </c>
      <c r="B1951" s="94">
        <v>48758</v>
      </c>
      <c r="C1951" s="23" t="s">
        <v>498</v>
      </c>
      <c r="D1951" s="23">
        <v>14.9</v>
      </c>
      <c r="E1951" s="23" t="s">
        <v>55</v>
      </c>
      <c r="F1951" s="46">
        <v>3250</v>
      </c>
      <c r="G1951" s="23"/>
      <c r="H1951" s="23"/>
      <c r="I1951" s="23"/>
      <c r="J1951" s="94">
        <v>0</v>
      </c>
      <c r="K1951" s="23"/>
      <c r="L1951" s="23"/>
      <c r="M1951" s="23"/>
    </row>
    <row r="1952" spans="1:13" x14ac:dyDescent="0.25">
      <c r="A1952" s="41">
        <v>42384</v>
      </c>
      <c r="B1952" s="94">
        <v>48759</v>
      </c>
      <c r="C1952" s="23" t="s">
        <v>30</v>
      </c>
      <c r="D1952" s="23">
        <v>15.6</v>
      </c>
      <c r="E1952" s="23" t="s">
        <v>55</v>
      </c>
      <c r="F1952" s="46">
        <v>3250</v>
      </c>
      <c r="G1952" s="23"/>
      <c r="H1952" s="23"/>
      <c r="I1952" s="23"/>
      <c r="J1952" s="94">
        <v>0</v>
      </c>
      <c r="K1952" s="23"/>
      <c r="L1952" s="23"/>
      <c r="M1952" s="23"/>
    </row>
    <row r="1953" spans="1:13" x14ac:dyDescent="0.25">
      <c r="A1953" s="41">
        <v>42384</v>
      </c>
      <c r="B1953" s="94">
        <v>48760</v>
      </c>
      <c r="C1953" s="23" t="s">
        <v>57</v>
      </c>
      <c r="D1953" s="23">
        <v>14.9</v>
      </c>
      <c r="E1953" s="23" t="s">
        <v>55</v>
      </c>
      <c r="F1953" s="46">
        <v>3250</v>
      </c>
      <c r="G1953" s="23"/>
      <c r="H1953" s="23"/>
      <c r="I1953" s="23"/>
      <c r="J1953" s="94">
        <v>0</v>
      </c>
      <c r="K1953" s="23"/>
      <c r="L1953" s="23"/>
      <c r="M1953" s="23"/>
    </row>
    <row r="1954" spans="1:13" x14ac:dyDescent="0.25">
      <c r="A1954" s="41">
        <v>42384</v>
      </c>
      <c r="B1954" s="94">
        <v>48761</v>
      </c>
      <c r="C1954" s="23" t="s">
        <v>28</v>
      </c>
      <c r="D1954" s="23">
        <v>13.3</v>
      </c>
      <c r="E1954" s="23" t="s">
        <v>55</v>
      </c>
      <c r="F1954" s="46">
        <v>3250</v>
      </c>
      <c r="G1954" s="23"/>
      <c r="H1954" s="23"/>
      <c r="I1954" s="23"/>
      <c r="J1954" s="94">
        <v>0</v>
      </c>
      <c r="K1954" s="23"/>
      <c r="L1954" s="23"/>
      <c r="M1954" s="23"/>
    </row>
    <row r="1955" spans="1:13" x14ac:dyDescent="0.25">
      <c r="A1955" s="41">
        <v>42384</v>
      </c>
      <c r="B1955" s="94">
        <v>48762</v>
      </c>
      <c r="C1955" s="23" t="s">
        <v>498</v>
      </c>
      <c r="D1955" s="23">
        <v>14.9</v>
      </c>
      <c r="E1955" s="23" t="s">
        <v>55</v>
      </c>
      <c r="F1955" s="46">
        <v>3250</v>
      </c>
      <c r="G1955" s="23"/>
      <c r="H1955" s="23"/>
      <c r="I1955" s="23"/>
      <c r="J1955" s="94">
        <v>0</v>
      </c>
      <c r="K1955" s="23"/>
      <c r="L1955" s="23"/>
      <c r="M1955" s="23"/>
    </row>
    <row r="1956" spans="1:13" x14ac:dyDescent="0.25">
      <c r="A1956" s="41">
        <v>42384</v>
      </c>
      <c r="B1956" s="94">
        <v>48763</v>
      </c>
      <c r="C1956" s="23" t="s">
        <v>28</v>
      </c>
      <c r="D1956" s="23">
        <v>13.3</v>
      </c>
      <c r="E1956" s="23" t="s">
        <v>55</v>
      </c>
      <c r="F1956" s="46">
        <v>3250</v>
      </c>
      <c r="G1956" s="23"/>
      <c r="H1956" s="23"/>
      <c r="I1956" s="23"/>
      <c r="J1956" s="94">
        <v>0</v>
      </c>
      <c r="K1956" s="23"/>
      <c r="L1956" s="23"/>
      <c r="M1956" s="23"/>
    </row>
    <row r="1957" spans="1:13" x14ac:dyDescent="0.25">
      <c r="A1957" s="41">
        <v>42384</v>
      </c>
      <c r="B1957" s="94">
        <v>48764</v>
      </c>
      <c r="C1957" s="23" t="s">
        <v>30</v>
      </c>
      <c r="D1957" s="23">
        <v>15.6</v>
      </c>
      <c r="E1957" s="23" t="s">
        <v>55</v>
      </c>
      <c r="F1957" s="46">
        <v>3250</v>
      </c>
      <c r="G1957" s="23"/>
      <c r="H1957" s="23"/>
      <c r="I1957" s="23"/>
      <c r="J1957" s="94">
        <v>0</v>
      </c>
      <c r="K1957" s="23"/>
      <c r="L1957" s="23"/>
      <c r="M1957" s="23"/>
    </row>
    <row r="1958" spans="1:13" x14ac:dyDescent="0.25">
      <c r="A1958" s="41">
        <v>42384</v>
      </c>
      <c r="B1958" s="94">
        <v>48765</v>
      </c>
      <c r="C1958" s="23" t="s">
        <v>27</v>
      </c>
      <c r="D1958" s="23">
        <v>14.9</v>
      </c>
      <c r="E1958" s="23" t="s">
        <v>55</v>
      </c>
      <c r="F1958" s="46">
        <v>3250</v>
      </c>
      <c r="G1958" s="23"/>
      <c r="H1958" s="23"/>
      <c r="I1958" s="23"/>
      <c r="J1958" s="94">
        <v>0</v>
      </c>
      <c r="K1958" s="23"/>
      <c r="L1958" s="23"/>
      <c r="M1958" s="23"/>
    </row>
    <row r="1959" spans="1:13" x14ac:dyDescent="0.25">
      <c r="A1959" s="41">
        <v>42384</v>
      </c>
      <c r="B1959" s="94">
        <v>48766</v>
      </c>
      <c r="C1959" s="23" t="s">
        <v>57</v>
      </c>
      <c r="D1959" s="23">
        <v>14.9</v>
      </c>
      <c r="E1959" s="23" t="s">
        <v>55</v>
      </c>
      <c r="F1959" s="46">
        <v>3250</v>
      </c>
      <c r="G1959" s="23"/>
      <c r="H1959" s="23"/>
      <c r="I1959" s="23"/>
      <c r="J1959" s="94">
        <v>0</v>
      </c>
      <c r="K1959" s="23"/>
      <c r="L1959" s="23"/>
      <c r="M1959" s="23"/>
    </row>
    <row r="1960" spans="1:13" x14ac:dyDescent="0.25">
      <c r="A1960" s="41">
        <v>42384</v>
      </c>
      <c r="B1960" s="94">
        <v>48767</v>
      </c>
      <c r="C1960" s="23" t="s">
        <v>498</v>
      </c>
      <c r="D1960" s="23">
        <v>14.9</v>
      </c>
      <c r="E1960" s="23" t="s">
        <v>55</v>
      </c>
      <c r="F1960" s="46">
        <v>3250</v>
      </c>
      <c r="G1960" s="23"/>
      <c r="H1960" s="23"/>
      <c r="I1960" s="23"/>
      <c r="J1960" s="94">
        <v>0</v>
      </c>
      <c r="K1960" s="23"/>
      <c r="L1960" s="23"/>
      <c r="M1960" s="23"/>
    </row>
    <row r="1961" spans="1:13" x14ac:dyDescent="0.25">
      <c r="A1961" s="41">
        <v>42384</v>
      </c>
      <c r="B1961" s="94">
        <v>48768</v>
      </c>
      <c r="C1961" s="23" t="s">
        <v>28</v>
      </c>
      <c r="D1961" s="23">
        <v>13.3</v>
      </c>
      <c r="E1961" s="23" t="s">
        <v>55</v>
      </c>
      <c r="F1961" s="46">
        <v>3250</v>
      </c>
      <c r="G1961" s="23"/>
      <c r="H1961" s="23"/>
      <c r="I1961" s="23"/>
      <c r="J1961" s="94">
        <v>0</v>
      </c>
      <c r="K1961" s="23"/>
      <c r="L1961" s="23"/>
      <c r="M1961" s="23"/>
    </row>
    <row r="1962" spans="1:13" x14ac:dyDescent="0.25">
      <c r="A1962" s="41">
        <v>42384</v>
      </c>
      <c r="B1962" s="94">
        <v>48769</v>
      </c>
      <c r="C1962" s="23" t="s">
        <v>30</v>
      </c>
      <c r="D1962" s="23">
        <v>15.6</v>
      </c>
      <c r="E1962" s="23" t="s">
        <v>55</v>
      </c>
      <c r="F1962" s="46">
        <v>3250</v>
      </c>
      <c r="G1962" s="23"/>
      <c r="H1962" s="23"/>
      <c r="I1962" s="23"/>
      <c r="J1962" s="94">
        <v>0</v>
      </c>
      <c r="K1962" s="23"/>
      <c r="L1962" s="23"/>
      <c r="M1962" s="23"/>
    </row>
    <row r="1963" spans="1:13" x14ac:dyDescent="0.25">
      <c r="A1963" s="41">
        <v>42384</v>
      </c>
      <c r="B1963" s="94">
        <v>48770</v>
      </c>
      <c r="C1963" s="23" t="s">
        <v>27</v>
      </c>
      <c r="D1963" s="23">
        <v>14.9</v>
      </c>
      <c r="E1963" s="23" t="s">
        <v>55</v>
      </c>
      <c r="F1963" s="46">
        <v>3250</v>
      </c>
      <c r="G1963" s="23"/>
      <c r="H1963" s="23"/>
      <c r="I1963" s="23"/>
      <c r="J1963" s="94">
        <v>0</v>
      </c>
      <c r="K1963" s="23"/>
      <c r="L1963" s="23"/>
      <c r="M1963" s="23"/>
    </row>
    <row r="1964" spans="1:13" x14ac:dyDescent="0.25">
      <c r="A1964" s="41">
        <v>42384</v>
      </c>
      <c r="B1964" s="94">
        <v>48771</v>
      </c>
      <c r="C1964" s="23" t="s">
        <v>57</v>
      </c>
      <c r="D1964" s="23">
        <v>14.9</v>
      </c>
      <c r="E1964" s="23" t="s">
        <v>55</v>
      </c>
      <c r="F1964" s="46">
        <v>3250</v>
      </c>
      <c r="G1964" s="23"/>
      <c r="H1964" s="23"/>
      <c r="I1964" s="23"/>
      <c r="J1964" s="94">
        <v>0</v>
      </c>
      <c r="K1964" s="23"/>
      <c r="L1964" s="23"/>
      <c r="M1964" s="23"/>
    </row>
    <row r="1965" spans="1:13" x14ac:dyDescent="0.25">
      <c r="A1965" s="41">
        <v>42384</v>
      </c>
      <c r="B1965" s="94">
        <v>48772</v>
      </c>
      <c r="C1965" s="23" t="s">
        <v>498</v>
      </c>
      <c r="D1965" s="23">
        <v>14.9</v>
      </c>
      <c r="E1965" s="23" t="s">
        <v>55</v>
      </c>
      <c r="F1965" s="46">
        <v>3250</v>
      </c>
      <c r="G1965" s="23"/>
      <c r="H1965" s="23"/>
      <c r="I1965" s="23"/>
      <c r="J1965" s="94">
        <v>0</v>
      </c>
      <c r="K1965" s="23"/>
      <c r="L1965" s="23"/>
      <c r="M1965" s="23"/>
    </row>
    <row r="1966" spans="1:13" x14ac:dyDescent="0.25">
      <c r="A1966" s="41">
        <v>42384</v>
      </c>
      <c r="B1966" s="94">
        <v>48773</v>
      </c>
      <c r="C1966" s="23" t="s">
        <v>28</v>
      </c>
      <c r="D1966" s="23">
        <v>13.3</v>
      </c>
      <c r="E1966" s="23" t="s">
        <v>55</v>
      </c>
      <c r="F1966" s="46">
        <v>3250</v>
      </c>
      <c r="G1966" s="23"/>
      <c r="H1966" s="23"/>
      <c r="I1966" s="23"/>
      <c r="J1966" s="94">
        <v>0</v>
      </c>
      <c r="K1966" s="23"/>
      <c r="L1966" s="23"/>
      <c r="M1966" s="23"/>
    </row>
    <row r="1967" spans="1:13" x14ac:dyDescent="0.25">
      <c r="A1967" s="41">
        <v>42384</v>
      </c>
      <c r="B1967" s="94">
        <v>48774</v>
      </c>
      <c r="C1967" s="23" t="s">
        <v>30</v>
      </c>
      <c r="D1967" s="23">
        <v>15.6</v>
      </c>
      <c r="E1967" s="23" t="s">
        <v>55</v>
      </c>
      <c r="F1967" s="46">
        <v>3250</v>
      </c>
      <c r="G1967" s="23"/>
      <c r="H1967" s="23"/>
      <c r="I1967" s="23"/>
      <c r="J1967" s="94">
        <v>0</v>
      </c>
      <c r="K1967" s="23"/>
      <c r="L1967" s="23"/>
      <c r="M1967" s="23"/>
    </row>
    <row r="1968" spans="1:13" x14ac:dyDescent="0.25">
      <c r="A1968" s="41">
        <v>42384</v>
      </c>
      <c r="B1968" s="94">
        <v>48775</v>
      </c>
      <c r="C1968" s="23" t="s">
        <v>27</v>
      </c>
      <c r="D1968" s="23">
        <v>14.9</v>
      </c>
      <c r="E1968" s="23" t="s">
        <v>55</v>
      </c>
      <c r="F1968" s="46">
        <v>3250</v>
      </c>
      <c r="G1968" s="23"/>
      <c r="H1968" s="23"/>
      <c r="I1968" s="23"/>
      <c r="J1968" s="94">
        <v>0</v>
      </c>
      <c r="K1968" s="23"/>
      <c r="L1968" s="23"/>
      <c r="M1968" s="23"/>
    </row>
    <row r="1969" spans="1:13" x14ac:dyDescent="0.25">
      <c r="A1969" s="41">
        <v>42384</v>
      </c>
      <c r="B1969" s="94">
        <v>48776</v>
      </c>
      <c r="C1969" s="23" t="s">
        <v>57</v>
      </c>
      <c r="D1969" s="23">
        <v>14.9</v>
      </c>
      <c r="E1969" s="23" t="s">
        <v>55</v>
      </c>
      <c r="F1969" s="46">
        <v>3250</v>
      </c>
      <c r="G1969" s="23"/>
      <c r="H1969" s="23"/>
      <c r="I1969" s="23"/>
      <c r="J1969" s="94">
        <v>0</v>
      </c>
      <c r="K1969" s="23"/>
      <c r="L1969" s="23"/>
      <c r="M1969" s="23"/>
    </row>
    <row r="1970" spans="1:13" x14ac:dyDescent="0.25">
      <c r="A1970" s="41">
        <v>42384</v>
      </c>
      <c r="B1970" s="94">
        <v>48777</v>
      </c>
      <c r="C1970" s="23" t="s">
        <v>28</v>
      </c>
      <c r="D1970" s="23">
        <v>13.3</v>
      </c>
      <c r="E1970" s="23" t="s">
        <v>55</v>
      </c>
      <c r="F1970" s="46">
        <v>3250</v>
      </c>
      <c r="G1970" s="23"/>
      <c r="H1970" s="23"/>
      <c r="I1970" s="23"/>
      <c r="J1970" s="94">
        <v>0</v>
      </c>
      <c r="K1970" s="23"/>
      <c r="L1970" s="23"/>
      <c r="M1970" s="23"/>
    </row>
    <row r="1971" spans="1:13" x14ac:dyDescent="0.25">
      <c r="A1971" s="41">
        <v>42384</v>
      </c>
      <c r="B1971" s="94">
        <v>48778</v>
      </c>
      <c r="C1971" s="23" t="s">
        <v>498</v>
      </c>
      <c r="D1971" s="23">
        <v>14.9</v>
      </c>
      <c r="E1971" s="23" t="s">
        <v>55</v>
      </c>
      <c r="F1971" s="46">
        <v>3250</v>
      </c>
      <c r="G1971" s="23"/>
      <c r="H1971" s="23"/>
      <c r="I1971" s="23"/>
      <c r="J1971" s="94">
        <v>0</v>
      </c>
      <c r="K1971" s="23"/>
      <c r="L1971" s="23"/>
      <c r="M1971" s="23"/>
    </row>
    <row r="1972" spans="1:13" x14ac:dyDescent="0.25">
      <c r="A1972" s="41">
        <v>42384</v>
      </c>
      <c r="B1972" s="94">
        <v>48779</v>
      </c>
      <c r="C1972" s="23" t="s">
        <v>30</v>
      </c>
      <c r="D1972" s="23">
        <v>15.6</v>
      </c>
      <c r="E1972" s="23" t="s">
        <v>55</v>
      </c>
      <c r="F1972" s="46">
        <v>3250</v>
      </c>
      <c r="G1972" s="23"/>
      <c r="H1972" s="23"/>
      <c r="I1972" s="23"/>
      <c r="J1972" s="94">
        <v>0</v>
      </c>
      <c r="K1972" s="23"/>
      <c r="L1972" s="23"/>
      <c r="M1972" s="23"/>
    </row>
    <row r="1973" spans="1:13" x14ac:dyDescent="0.25">
      <c r="A1973" s="41">
        <v>42384</v>
      </c>
      <c r="B1973" s="94">
        <v>48780</v>
      </c>
      <c r="C1973" s="23" t="s">
        <v>27</v>
      </c>
      <c r="D1973" s="23">
        <v>14.9</v>
      </c>
      <c r="E1973" s="23" t="s">
        <v>55</v>
      </c>
      <c r="F1973" s="46">
        <v>3250</v>
      </c>
      <c r="G1973" s="23"/>
      <c r="H1973" s="23"/>
      <c r="I1973" s="23"/>
      <c r="J1973" s="94">
        <v>0</v>
      </c>
      <c r="K1973" s="23"/>
      <c r="L1973" s="23"/>
      <c r="M1973" s="23"/>
    </row>
    <row r="1974" spans="1:13" x14ac:dyDescent="0.25">
      <c r="A1974" s="41">
        <v>42384</v>
      </c>
      <c r="B1974" s="94">
        <v>48781</v>
      </c>
      <c r="C1974" s="23" t="s">
        <v>57</v>
      </c>
      <c r="D1974" s="23">
        <v>14.9</v>
      </c>
      <c r="E1974" s="23" t="s">
        <v>55</v>
      </c>
      <c r="F1974" s="46">
        <v>3250</v>
      </c>
      <c r="G1974" s="23"/>
      <c r="H1974" s="23"/>
      <c r="I1974" s="23"/>
      <c r="J1974" s="94">
        <v>0</v>
      </c>
      <c r="K1974" s="23"/>
      <c r="L1974" s="23"/>
      <c r="M1974" s="23"/>
    </row>
    <row r="1975" spans="1:13" x14ac:dyDescent="0.25">
      <c r="A1975" s="41">
        <v>42384</v>
      </c>
      <c r="B1975" s="94">
        <v>48782</v>
      </c>
      <c r="C1975" s="23" t="s">
        <v>28</v>
      </c>
      <c r="D1975" s="23">
        <v>13.3</v>
      </c>
      <c r="E1975" s="23" t="s">
        <v>55</v>
      </c>
      <c r="F1975" s="46">
        <v>3250</v>
      </c>
      <c r="G1975" s="23"/>
      <c r="H1975" s="23"/>
      <c r="I1975" s="23"/>
      <c r="J1975" s="94">
        <v>0</v>
      </c>
      <c r="K1975" s="23"/>
      <c r="L1975" s="23"/>
      <c r="M1975" s="23"/>
    </row>
    <row r="1976" spans="1:13" x14ac:dyDescent="0.25">
      <c r="A1976" s="41">
        <v>42384</v>
      </c>
      <c r="B1976" s="94">
        <v>48783</v>
      </c>
      <c r="C1976" s="23" t="s">
        <v>498</v>
      </c>
      <c r="D1976" s="23">
        <v>14.9</v>
      </c>
      <c r="E1976" s="23" t="s">
        <v>55</v>
      </c>
      <c r="F1976" s="46">
        <v>3250</v>
      </c>
      <c r="G1976" s="23"/>
      <c r="H1976" s="23"/>
      <c r="I1976" s="23"/>
      <c r="J1976" s="94">
        <v>0</v>
      </c>
      <c r="K1976" s="23"/>
      <c r="L1976" s="23"/>
      <c r="M1976" s="23"/>
    </row>
    <row r="1977" spans="1:13" x14ac:dyDescent="0.25">
      <c r="A1977" s="41">
        <v>42384</v>
      </c>
      <c r="B1977" s="94">
        <v>48784</v>
      </c>
      <c r="C1977" s="23" t="s">
        <v>27</v>
      </c>
      <c r="D1977" s="23">
        <v>14.9</v>
      </c>
      <c r="E1977" s="23" t="s">
        <v>55</v>
      </c>
      <c r="F1977" s="46">
        <v>3250</v>
      </c>
      <c r="G1977" s="23"/>
      <c r="H1977" s="23"/>
      <c r="I1977" s="23"/>
      <c r="J1977" s="94">
        <v>0</v>
      </c>
      <c r="K1977" s="23"/>
      <c r="L1977" s="23"/>
      <c r="M1977" s="23"/>
    </row>
    <row r="1978" spans="1:13" x14ac:dyDescent="0.25">
      <c r="A1978" s="41">
        <v>42384</v>
      </c>
      <c r="B1978" s="94">
        <v>48785</v>
      </c>
      <c r="C1978" s="23" t="s">
        <v>30</v>
      </c>
      <c r="D1978" s="23">
        <v>15.6</v>
      </c>
      <c r="E1978" s="23" t="s">
        <v>55</v>
      </c>
      <c r="F1978" s="46">
        <v>3250</v>
      </c>
      <c r="G1978" s="23"/>
      <c r="H1978" s="23"/>
      <c r="I1978" s="23"/>
      <c r="J1978" s="94">
        <v>0</v>
      </c>
      <c r="K1978" s="23"/>
      <c r="L1978" s="23"/>
      <c r="M1978" s="23"/>
    </row>
    <row r="1979" spans="1:13" x14ac:dyDescent="0.25">
      <c r="A1979" s="41">
        <v>42384</v>
      </c>
      <c r="B1979" s="94">
        <v>48786</v>
      </c>
      <c r="C1979" s="23" t="s">
        <v>57</v>
      </c>
      <c r="D1979" s="23">
        <v>14.9</v>
      </c>
      <c r="E1979" s="23" t="s">
        <v>55</v>
      </c>
      <c r="F1979" s="46">
        <v>3250</v>
      </c>
      <c r="G1979" s="23"/>
      <c r="H1979" s="23"/>
      <c r="I1979" s="23"/>
      <c r="J1979" s="94">
        <v>0</v>
      </c>
      <c r="K1979" s="23"/>
      <c r="L1979" s="23"/>
      <c r="M1979" s="23"/>
    </row>
    <row r="1980" spans="1:13" x14ac:dyDescent="0.25">
      <c r="A1980" s="41">
        <v>42384</v>
      </c>
      <c r="B1980" s="94">
        <v>48787</v>
      </c>
      <c r="C1980" s="23" t="s">
        <v>28</v>
      </c>
      <c r="D1980" s="23">
        <v>13.3</v>
      </c>
      <c r="E1980" s="23" t="s">
        <v>55</v>
      </c>
      <c r="F1980" s="46">
        <v>3250</v>
      </c>
      <c r="G1980" s="23"/>
      <c r="H1980" s="23"/>
      <c r="I1980" s="23"/>
      <c r="J1980" s="94">
        <v>0</v>
      </c>
      <c r="K1980" s="23"/>
      <c r="L1980" s="23"/>
      <c r="M1980" s="23"/>
    </row>
    <row r="1981" spans="1:13" x14ac:dyDescent="0.25">
      <c r="A1981" s="41">
        <v>42384</v>
      </c>
      <c r="B1981" s="94">
        <v>48788</v>
      </c>
      <c r="C1981" s="23" t="s">
        <v>498</v>
      </c>
      <c r="D1981" s="23">
        <v>14.9</v>
      </c>
      <c r="E1981" s="23" t="s">
        <v>55</v>
      </c>
      <c r="F1981" s="46">
        <v>3250</v>
      </c>
      <c r="G1981" s="23"/>
      <c r="H1981" s="23"/>
      <c r="I1981" s="23"/>
      <c r="J1981" s="94">
        <v>0</v>
      </c>
      <c r="K1981" s="23"/>
      <c r="L1981" s="23"/>
      <c r="M1981" s="23"/>
    </row>
    <row r="1982" spans="1:13" x14ac:dyDescent="0.25">
      <c r="A1982" s="41">
        <v>42384</v>
      </c>
      <c r="B1982" s="94">
        <v>48789</v>
      </c>
      <c r="C1982" s="23" t="s">
        <v>27</v>
      </c>
      <c r="D1982" s="23">
        <v>14.9</v>
      </c>
      <c r="E1982" s="23" t="s">
        <v>55</v>
      </c>
      <c r="F1982" s="46">
        <v>3250</v>
      </c>
      <c r="G1982" s="23"/>
      <c r="H1982" s="23"/>
      <c r="I1982" s="23"/>
      <c r="J1982" s="94">
        <v>0</v>
      </c>
      <c r="K1982" s="23"/>
      <c r="L1982" s="23"/>
      <c r="M1982" s="23"/>
    </row>
    <row r="1983" spans="1:13" x14ac:dyDescent="0.25">
      <c r="A1983" s="41">
        <v>42384</v>
      </c>
      <c r="B1983" s="94">
        <v>48790</v>
      </c>
      <c r="C1983" s="23" t="s">
        <v>57</v>
      </c>
      <c r="D1983" s="23">
        <v>14.9</v>
      </c>
      <c r="E1983" s="23" t="s">
        <v>55</v>
      </c>
      <c r="F1983" s="46">
        <v>3250</v>
      </c>
      <c r="G1983" s="23"/>
      <c r="H1983" s="23"/>
      <c r="I1983" s="23"/>
      <c r="J1983" s="94">
        <v>0</v>
      </c>
      <c r="K1983" s="23"/>
      <c r="L1983" s="23"/>
      <c r="M1983" s="23"/>
    </row>
    <row r="1984" spans="1:13" x14ac:dyDescent="0.25">
      <c r="A1984" s="41">
        <v>42384</v>
      </c>
      <c r="B1984" s="94">
        <v>48791</v>
      </c>
      <c r="C1984" s="23" t="s">
        <v>30</v>
      </c>
      <c r="D1984" s="23">
        <v>15.6</v>
      </c>
      <c r="E1984" s="23" t="s">
        <v>55</v>
      </c>
      <c r="F1984" s="46">
        <v>3250</v>
      </c>
      <c r="G1984" s="23"/>
      <c r="H1984" s="23"/>
      <c r="I1984" s="23"/>
      <c r="J1984" s="94">
        <v>0</v>
      </c>
      <c r="K1984" s="23"/>
      <c r="L1984" s="23"/>
      <c r="M1984" s="23"/>
    </row>
    <row r="1985" spans="1:13" x14ac:dyDescent="0.25">
      <c r="A1985" s="41">
        <v>42384</v>
      </c>
      <c r="B1985" s="94">
        <v>48792</v>
      </c>
      <c r="C1985" s="23" t="s">
        <v>28</v>
      </c>
      <c r="D1985" s="23">
        <v>13.3</v>
      </c>
      <c r="E1985" s="23" t="s">
        <v>55</v>
      </c>
      <c r="F1985" s="46">
        <v>3250</v>
      </c>
      <c r="G1985" s="23"/>
      <c r="H1985" s="23"/>
      <c r="I1985" s="23"/>
      <c r="J1985" s="94">
        <v>0</v>
      </c>
      <c r="K1985" s="23"/>
      <c r="L1985" s="23"/>
      <c r="M1985" s="23"/>
    </row>
    <row r="1986" spans="1:13" x14ac:dyDescent="0.25">
      <c r="A1986" s="41">
        <v>42384</v>
      </c>
      <c r="B1986" s="94">
        <v>48793</v>
      </c>
      <c r="C1986" s="23" t="s">
        <v>27</v>
      </c>
      <c r="D1986" s="23">
        <v>14.9</v>
      </c>
      <c r="E1986" s="23" t="s">
        <v>55</v>
      </c>
      <c r="F1986" s="46">
        <v>3250</v>
      </c>
      <c r="G1986" s="23"/>
      <c r="H1986" s="23"/>
      <c r="I1986" s="23"/>
      <c r="J1986" s="94">
        <v>0</v>
      </c>
      <c r="K1986" s="23"/>
      <c r="L1986" s="23"/>
      <c r="M1986" s="23"/>
    </row>
    <row r="1987" spans="1:13" x14ac:dyDescent="0.25">
      <c r="A1987" s="41">
        <v>42384</v>
      </c>
      <c r="B1987" s="94">
        <v>48794</v>
      </c>
      <c r="C1987" s="23" t="s">
        <v>498</v>
      </c>
      <c r="D1987" s="23">
        <v>14.9</v>
      </c>
      <c r="E1987" s="23" t="s">
        <v>55</v>
      </c>
      <c r="F1987" s="46">
        <v>3250</v>
      </c>
      <c r="G1987" s="23"/>
      <c r="H1987" s="23"/>
      <c r="I1987" s="23"/>
      <c r="J1987" s="94">
        <v>0</v>
      </c>
      <c r="K1987" s="23"/>
      <c r="L1987" s="23"/>
      <c r="M1987" s="23"/>
    </row>
    <row r="1988" spans="1:13" x14ac:dyDescent="0.25">
      <c r="A1988" s="41">
        <v>42384</v>
      </c>
      <c r="B1988" s="94">
        <v>48795</v>
      </c>
      <c r="C1988" s="23" t="s">
        <v>30</v>
      </c>
      <c r="D1988" s="23">
        <v>15.6</v>
      </c>
      <c r="E1988" s="23" t="s">
        <v>55</v>
      </c>
      <c r="F1988" s="46">
        <v>3250</v>
      </c>
      <c r="G1988" s="23"/>
      <c r="H1988" s="23"/>
      <c r="I1988" s="23"/>
      <c r="J1988" s="94">
        <v>0</v>
      </c>
      <c r="K1988" s="23"/>
      <c r="L1988" s="23"/>
      <c r="M1988" s="23"/>
    </row>
    <row r="1989" spans="1:13" x14ac:dyDescent="0.25">
      <c r="A1989" s="41">
        <v>42384</v>
      </c>
      <c r="B1989" s="94">
        <v>48796</v>
      </c>
      <c r="C1989" s="23" t="s">
        <v>57</v>
      </c>
      <c r="D1989" s="23">
        <v>14.9</v>
      </c>
      <c r="E1989" s="23" t="s">
        <v>55</v>
      </c>
      <c r="F1989" s="46">
        <v>3250</v>
      </c>
      <c r="G1989" s="23"/>
      <c r="H1989" s="23"/>
      <c r="I1989" s="23"/>
      <c r="J1989" s="94">
        <v>0</v>
      </c>
      <c r="K1989" s="23"/>
      <c r="L1989" s="23"/>
      <c r="M1989" s="23"/>
    </row>
    <row r="1990" spans="1:13" x14ac:dyDescent="0.25">
      <c r="A1990" s="41">
        <v>42384</v>
      </c>
      <c r="B1990" s="94">
        <v>48797</v>
      </c>
      <c r="C1990" s="23" t="s">
        <v>28</v>
      </c>
      <c r="D1990" s="23">
        <v>13.3</v>
      </c>
      <c r="E1990" s="23" t="s">
        <v>55</v>
      </c>
      <c r="F1990" s="46">
        <v>3250</v>
      </c>
      <c r="G1990" s="23"/>
      <c r="H1990" s="23"/>
      <c r="I1990" s="23"/>
      <c r="J1990" s="94">
        <v>0</v>
      </c>
      <c r="K1990" s="23"/>
      <c r="L1990" s="23"/>
      <c r="M1990" s="23"/>
    </row>
    <row r="1991" spans="1:13" x14ac:dyDescent="0.25">
      <c r="A1991" s="41">
        <v>42384</v>
      </c>
      <c r="B1991" s="94">
        <v>48798</v>
      </c>
      <c r="C1991" s="23" t="s">
        <v>27</v>
      </c>
      <c r="D1991" s="23">
        <v>14.9</v>
      </c>
      <c r="E1991" s="23" t="s">
        <v>55</v>
      </c>
      <c r="F1991" s="46">
        <v>3250</v>
      </c>
      <c r="G1991" s="23"/>
      <c r="H1991" s="23"/>
      <c r="I1991" s="23"/>
      <c r="J1991" s="94">
        <v>0</v>
      </c>
      <c r="K1991" s="23"/>
      <c r="L1991" s="23"/>
      <c r="M1991" s="23"/>
    </row>
    <row r="1992" spans="1:13" x14ac:dyDescent="0.25">
      <c r="A1992" s="41">
        <v>42384</v>
      </c>
      <c r="B1992" s="94">
        <v>48799</v>
      </c>
      <c r="C1992" s="23" t="s">
        <v>498</v>
      </c>
      <c r="D1992" s="23">
        <v>14.9</v>
      </c>
      <c r="E1992" s="23" t="s">
        <v>55</v>
      </c>
      <c r="F1992" s="46">
        <v>3250</v>
      </c>
      <c r="G1992" s="23"/>
      <c r="H1992" s="23"/>
      <c r="I1992" s="23"/>
      <c r="J1992" s="94">
        <v>0</v>
      </c>
      <c r="K1992" s="23"/>
      <c r="L1992" s="23"/>
      <c r="M1992" s="23"/>
    </row>
    <row r="1993" spans="1:13" x14ac:dyDescent="0.25">
      <c r="A1993" s="41">
        <v>42384</v>
      </c>
      <c r="B1993" s="94">
        <v>48800</v>
      </c>
      <c r="C1993" s="23" t="s">
        <v>30</v>
      </c>
      <c r="D1993" s="23">
        <v>15.6</v>
      </c>
      <c r="E1993" s="23" t="s">
        <v>55</v>
      </c>
      <c r="F1993" s="46">
        <v>3250</v>
      </c>
      <c r="G1993" s="23"/>
      <c r="H1993" s="23"/>
      <c r="I1993" s="23"/>
      <c r="J1993" s="94">
        <v>0</v>
      </c>
      <c r="K1993" s="23"/>
      <c r="L1993" s="23"/>
      <c r="M1993" s="23"/>
    </row>
    <row r="1994" spans="1:13" x14ac:dyDescent="0.25">
      <c r="A1994" s="41">
        <v>42384</v>
      </c>
      <c r="B1994" s="94">
        <v>48801</v>
      </c>
      <c r="C1994" s="23" t="s">
        <v>57</v>
      </c>
      <c r="D1994" s="23">
        <v>14.9</v>
      </c>
      <c r="E1994" s="23" t="s">
        <v>55</v>
      </c>
      <c r="F1994" s="46">
        <v>3250</v>
      </c>
      <c r="G1994" s="23"/>
      <c r="H1994" s="23"/>
      <c r="I1994" s="23"/>
      <c r="J1994" s="94">
        <v>0</v>
      </c>
      <c r="K1994" s="23"/>
      <c r="L1994" s="23"/>
      <c r="M1994" s="23"/>
    </row>
    <row r="1995" spans="1:13" x14ac:dyDescent="0.25">
      <c r="A1995" s="41">
        <v>42384</v>
      </c>
      <c r="B1995" s="94">
        <v>48802</v>
      </c>
      <c r="C1995" s="23" t="s">
        <v>28</v>
      </c>
      <c r="D1995" s="23">
        <v>13.3</v>
      </c>
      <c r="E1995" s="23" t="s">
        <v>55</v>
      </c>
      <c r="F1995" s="46">
        <v>3250</v>
      </c>
      <c r="G1995" s="23"/>
      <c r="H1995" s="23"/>
      <c r="I1995" s="23"/>
      <c r="J1995" s="94">
        <v>0</v>
      </c>
      <c r="K1995" s="23"/>
      <c r="L1995" s="23"/>
      <c r="M1995" s="23"/>
    </row>
    <row r="1996" spans="1:13" x14ac:dyDescent="0.25">
      <c r="A1996" s="41">
        <v>42384</v>
      </c>
      <c r="B1996" s="94">
        <v>48803</v>
      </c>
      <c r="C1996" s="23" t="s">
        <v>27</v>
      </c>
      <c r="D1996" s="23">
        <v>14.9</v>
      </c>
      <c r="E1996" s="23" t="s">
        <v>55</v>
      </c>
      <c r="F1996" s="46">
        <v>3250</v>
      </c>
      <c r="G1996" s="23"/>
      <c r="H1996" s="23"/>
      <c r="I1996" s="23"/>
      <c r="J1996" s="94">
        <v>0</v>
      </c>
      <c r="K1996" s="23"/>
      <c r="L1996" s="23"/>
      <c r="M1996" s="23"/>
    </row>
    <row r="1997" spans="1:13" x14ac:dyDescent="0.25">
      <c r="A1997" s="41">
        <v>42384</v>
      </c>
      <c r="B1997" s="94">
        <v>48804</v>
      </c>
      <c r="C1997" s="23" t="s">
        <v>498</v>
      </c>
      <c r="D1997" s="23">
        <v>14.9</v>
      </c>
      <c r="E1997" s="23" t="s">
        <v>55</v>
      </c>
      <c r="F1997" s="46">
        <v>3250</v>
      </c>
      <c r="G1997" s="23"/>
      <c r="H1997" s="23"/>
      <c r="I1997" s="23"/>
      <c r="J1997" s="94">
        <v>0</v>
      </c>
      <c r="K1997" s="23"/>
      <c r="L1997" s="23"/>
      <c r="M1997" s="23"/>
    </row>
    <row r="1998" spans="1:13" x14ac:dyDescent="0.25">
      <c r="A1998" s="41">
        <v>42384</v>
      </c>
      <c r="B1998" s="94">
        <v>48805</v>
      </c>
      <c r="C1998" s="23" t="s">
        <v>30</v>
      </c>
      <c r="D1998" s="23">
        <v>15.6</v>
      </c>
      <c r="E1998" s="23" t="s">
        <v>55</v>
      </c>
      <c r="F1998" s="46">
        <v>3250</v>
      </c>
      <c r="G1998" s="23"/>
      <c r="H1998" s="23"/>
      <c r="I1998" s="23"/>
      <c r="J1998" s="94">
        <v>0</v>
      </c>
      <c r="K1998" s="23"/>
      <c r="L1998" s="23"/>
      <c r="M1998" s="23"/>
    </row>
    <row r="1999" spans="1:13" x14ac:dyDescent="0.25">
      <c r="A1999" s="41">
        <v>42384</v>
      </c>
      <c r="B1999" s="94">
        <v>48806</v>
      </c>
      <c r="C1999" s="23" t="s">
        <v>57</v>
      </c>
      <c r="D1999" s="23">
        <v>14.9</v>
      </c>
      <c r="E1999" s="23" t="s">
        <v>55</v>
      </c>
      <c r="F1999" s="46">
        <v>3250</v>
      </c>
      <c r="G1999" s="23"/>
      <c r="H1999" s="23"/>
      <c r="I1999" s="23"/>
      <c r="J1999" s="94">
        <v>0</v>
      </c>
      <c r="K1999" s="23"/>
      <c r="L1999" s="23"/>
      <c r="M1999" s="23"/>
    </row>
    <row r="2000" spans="1:13" x14ac:dyDescent="0.25">
      <c r="A2000" s="41">
        <v>42384</v>
      </c>
      <c r="B2000" s="94">
        <v>48807</v>
      </c>
      <c r="C2000" s="23" t="s">
        <v>28</v>
      </c>
      <c r="D2000" s="23">
        <v>13.3</v>
      </c>
      <c r="E2000" s="23" t="s">
        <v>55</v>
      </c>
      <c r="F2000" s="46">
        <v>3250</v>
      </c>
      <c r="G2000" s="23"/>
      <c r="H2000" s="23"/>
      <c r="I2000" s="23"/>
      <c r="J2000" s="94">
        <v>0</v>
      </c>
      <c r="K2000" s="23"/>
      <c r="L2000" s="23"/>
      <c r="M2000" s="23"/>
    </row>
    <row r="2001" spans="1:13" x14ac:dyDescent="0.25">
      <c r="A2001" s="41">
        <v>42384</v>
      </c>
      <c r="B2001" s="94">
        <v>48808</v>
      </c>
      <c r="C2001" s="23" t="s">
        <v>498</v>
      </c>
      <c r="D2001" s="23">
        <v>14.9</v>
      </c>
      <c r="E2001" s="23" t="s">
        <v>55</v>
      </c>
      <c r="F2001" s="46">
        <v>3250</v>
      </c>
      <c r="G2001" s="23"/>
      <c r="H2001" s="23"/>
      <c r="I2001" s="23"/>
      <c r="J2001" s="94">
        <v>0</v>
      </c>
      <c r="K2001" s="23"/>
      <c r="L2001" s="23"/>
      <c r="M2001" s="23"/>
    </row>
    <row r="2002" spans="1:13" x14ac:dyDescent="0.25">
      <c r="A2002" s="41">
        <v>42384</v>
      </c>
      <c r="B2002" s="94">
        <v>48809</v>
      </c>
      <c r="C2002" s="23" t="s">
        <v>27</v>
      </c>
      <c r="D2002" s="23">
        <v>14.9</v>
      </c>
      <c r="E2002" s="23" t="s">
        <v>55</v>
      </c>
      <c r="F2002" s="46">
        <v>3250</v>
      </c>
      <c r="G2002" s="23"/>
      <c r="H2002" s="23"/>
      <c r="I2002" s="23"/>
      <c r="J2002" s="94">
        <v>0</v>
      </c>
      <c r="K2002" s="23"/>
      <c r="L2002" s="23"/>
      <c r="M2002" s="23"/>
    </row>
    <row r="2003" spans="1:13" x14ac:dyDescent="0.25">
      <c r="A2003" s="41">
        <v>42384</v>
      </c>
      <c r="B2003" s="94">
        <v>48810</v>
      </c>
      <c r="C2003" s="23" t="s">
        <v>30</v>
      </c>
      <c r="D2003" s="23">
        <v>15.6</v>
      </c>
      <c r="E2003" s="23" t="s">
        <v>55</v>
      </c>
      <c r="F2003" s="46">
        <v>3250</v>
      </c>
      <c r="G2003" s="23"/>
      <c r="H2003" s="23"/>
      <c r="I2003" s="23"/>
      <c r="J2003" s="94">
        <v>0</v>
      </c>
      <c r="K2003" s="23"/>
      <c r="L2003" s="23"/>
      <c r="M2003" s="23"/>
    </row>
    <row r="2004" spans="1:13" x14ac:dyDescent="0.25">
      <c r="A2004" s="41">
        <v>42384</v>
      </c>
      <c r="B2004" s="94">
        <v>48811</v>
      </c>
      <c r="C2004" s="23" t="s">
        <v>57</v>
      </c>
      <c r="D2004" s="23">
        <v>14.9</v>
      </c>
      <c r="E2004" s="23" t="s">
        <v>55</v>
      </c>
      <c r="F2004" s="46">
        <v>3250</v>
      </c>
      <c r="G2004" s="23"/>
      <c r="H2004" s="23"/>
      <c r="I2004" s="23"/>
      <c r="J2004" s="94">
        <v>0</v>
      </c>
      <c r="K2004" s="23"/>
      <c r="L2004" s="23"/>
      <c r="M2004" s="23"/>
    </row>
    <row r="2005" spans="1:13" x14ac:dyDescent="0.25">
      <c r="A2005" s="41">
        <v>42384</v>
      </c>
      <c r="B2005" s="94">
        <v>48812</v>
      </c>
      <c r="C2005" s="23" t="s">
        <v>28</v>
      </c>
      <c r="D2005" s="23">
        <v>13.3</v>
      </c>
      <c r="E2005" s="23" t="s">
        <v>55</v>
      </c>
      <c r="F2005" s="46">
        <v>3250</v>
      </c>
      <c r="G2005" s="23"/>
      <c r="H2005" s="23"/>
      <c r="I2005" s="23"/>
      <c r="J2005" s="94">
        <v>0</v>
      </c>
      <c r="K2005" s="23"/>
      <c r="L2005" s="23"/>
      <c r="M2005" s="23"/>
    </row>
    <row r="2006" spans="1:13" x14ac:dyDescent="0.25">
      <c r="A2006" s="41">
        <v>42384</v>
      </c>
      <c r="B2006" s="94">
        <v>48813</v>
      </c>
      <c r="C2006" s="23" t="s">
        <v>498</v>
      </c>
      <c r="D2006" s="23">
        <v>14.9</v>
      </c>
      <c r="E2006" s="23" t="s">
        <v>55</v>
      </c>
      <c r="F2006" s="46">
        <v>3250</v>
      </c>
      <c r="G2006" s="23"/>
      <c r="H2006" s="23"/>
      <c r="I2006" s="23"/>
      <c r="J2006" s="94">
        <v>0</v>
      </c>
      <c r="K2006" s="23"/>
      <c r="L2006" s="23"/>
      <c r="M2006" s="23"/>
    </row>
    <row r="2007" spans="1:13" x14ac:dyDescent="0.25">
      <c r="A2007" s="41">
        <v>42384</v>
      </c>
      <c r="B2007" s="94">
        <v>48814</v>
      </c>
      <c r="C2007" s="23" t="s">
        <v>27</v>
      </c>
      <c r="D2007" s="23">
        <v>14.9</v>
      </c>
      <c r="E2007" s="23" t="s">
        <v>55</v>
      </c>
      <c r="F2007" s="46">
        <v>3250</v>
      </c>
      <c r="G2007" s="23"/>
      <c r="H2007" s="23"/>
      <c r="I2007" s="23"/>
      <c r="J2007" s="94">
        <v>0</v>
      </c>
      <c r="K2007" s="23"/>
      <c r="L2007" s="23"/>
      <c r="M2007" s="23"/>
    </row>
    <row r="2008" spans="1:13" x14ac:dyDescent="0.25">
      <c r="A2008" s="41">
        <v>42384</v>
      </c>
      <c r="B2008" s="94">
        <v>48815</v>
      </c>
      <c r="C2008" s="23" t="s">
        <v>30</v>
      </c>
      <c r="D2008" s="23">
        <v>15.6</v>
      </c>
      <c r="E2008" s="23" t="s">
        <v>55</v>
      </c>
      <c r="F2008" s="46">
        <v>3250</v>
      </c>
      <c r="G2008" s="23"/>
      <c r="H2008" s="23"/>
      <c r="I2008" s="23"/>
      <c r="J2008" s="94">
        <v>0</v>
      </c>
      <c r="K2008" s="23"/>
      <c r="L2008" s="23"/>
      <c r="M2008" s="23"/>
    </row>
    <row r="2009" spans="1:13" x14ac:dyDescent="0.25">
      <c r="A2009" s="41">
        <v>42384</v>
      </c>
      <c r="B2009" s="94">
        <v>48816</v>
      </c>
      <c r="C2009" s="23" t="s">
        <v>57</v>
      </c>
      <c r="D2009" s="23">
        <v>14.9</v>
      </c>
      <c r="E2009" s="23" t="s">
        <v>55</v>
      </c>
      <c r="F2009" s="46">
        <v>3250</v>
      </c>
      <c r="G2009" s="23"/>
      <c r="H2009" s="23"/>
      <c r="I2009" s="23"/>
      <c r="J2009" s="94">
        <v>0</v>
      </c>
      <c r="K2009" s="23"/>
      <c r="L2009" s="23"/>
      <c r="M2009" s="23"/>
    </row>
    <row r="2010" spans="1:13" x14ac:dyDescent="0.25">
      <c r="A2010" s="41">
        <v>42384</v>
      </c>
      <c r="B2010" s="94">
        <v>48817</v>
      </c>
      <c r="C2010" s="23" t="s">
        <v>28</v>
      </c>
      <c r="D2010" s="23">
        <v>13.3</v>
      </c>
      <c r="E2010" s="23" t="s">
        <v>55</v>
      </c>
      <c r="F2010" s="46">
        <v>3250</v>
      </c>
      <c r="G2010" s="23"/>
      <c r="H2010" s="23"/>
      <c r="I2010" s="23"/>
      <c r="J2010" s="94">
        <v>0</v>
      </c>
      <c r="K2010" s="23"/>
      <c r="L2010" s="23"/>
      <c r="M2010" s="23"/>
    </row>
    <row r="2011" spans="1:13" x14ac:dyDescent="0.25">
      <c r="A2011" s="41">
        <v>42384</v>
      </c>
      <c r="B2011" s="94">
        <v>48818</v>
      </c>
      <c r="C2011" s="23" t="s">
        <v>498</v>
      </c>
      <c r="D2011" s="23">
        <v>14.9</v>
      </c>
      <c r="E2011" s="23" t="s">
        <v>55</v>
      </c>
      <c r="F2011" s="46">
        <v>3250</v>
      </c>
      <c r="G2011" s="23"/>
      <c r="H2011" s="23"/>
      <c r="I2011" s="23"/>
      <c r="J2011" s="94">
        <v>0</v>
      </c>
      <c r="K2011" s="23"/>
      <c r="L2011" s="23"/>
      <c r="M2011" s="23"/>
    </row>
    <row r="2012" spans="1:13" x14ac:dyDescent="0.25">
      <c r="A2012" s="41">
        <v>42384</v>
      </c>
      <c r="B2012" s="94">
        <v>48819</v>
      </c>
      <c r="C2012" s="23" t="s">
        <v>27</v>
      </c>
      <c r="D2012" s="23">
        <v>14.9</v>
      </c>
      <c r="E2012" s="23" t="s">
        <v>55</v>
      </c>
      <c r="F2012" s="46">
        <v>3250</v>
      </c>
      <c r="G2012" s="23"/>
      <c r="H2012" s="23"/>
      <c r="I2012" s="23"/>
      <c r="J2012" s="94">
        <v>0</v>
      </c>
      <c r="K2012" s="23"/>
      <c r="L2012" s="23"/>
      <c r="M2012" s="23"/>
    </row>
    <row r="2013" spans="1:13" x14ac:dyDescent="0.25">
      <c r="A2013" s="41">
        <v>42384</v>
      </c>
      <c r="B2013" s="94">
        <v>48820</v>
      </c>
      <c r="C2013" s="23" t="s">
        <v>30</v>
      </c>
      <c r="D2013" s="23">
        <v>15.6</v>
      </c>
      <c r="E2013" s="23" t="s">
        <v>55</v>
      </c>
      <c r="F2013" s="46">
        <v>3250</v>
      </c>
      <c r="G2013" s="23"/>
      <c r="H2013" s="23"/>
      <c r="I2013" s="23"/>
      <c r="J2013" s="94">
        <v>0</v>
      </c>
      <c r="K2013" s="23"/>
      <c r="L2013" s="23"/>
      <c r="M2013" s="23"/>
    </row>
    <row r="2014" spans="1:13" x14ac:dyDescent="0.25">
      <c r="A2014" s="41">
        <v>42384</v>
      </c>
      <c r="B2014" s="94">
        <v>48821</v>
      </c>
      <c r="C2014" s="23" t="s">
        <v>57</v>
      </c>
      <c r="D2014" s="23">
        <v>14.9</v>
      </c>
      <c r="E2014" s="23" t="s">
        <v>55</v>
      </c>
      <c r="F2014" s="46">
        <v>3250</v>
      </c>
      <c r="G2014" s="23"/>
      <c r="H2014" s="23"/>
      <c r="I2014" s="23"/>
      <c r="J2014" s="94">
        <v>0</v>
      </c>
      <c r="K2014" s="23"/>
      <c r="L2014" s="23"/>
      <c r="M2014" s="23"/>
    </row>
    <row r="2015" spans="1:13" x14ac:dyDescent="0.25">
      <c r="A2015" s="41">
        <v>42384</v>
      </c>
      <c r="B2015" s="94">
        <v>48822</v>
      </c>
      <c r="C2015" s="23" t="s">
        <v>28</v>
      </c>
      <c r="D2015" s="23">
        <v>13.3</v>
      </c>
      <c r="E2015" s="23" t="s">
        <v>55</v>
      </c>
      <c r="F2015" s="46">
        <v>3250</v>
      </c>
      <c r="G2015" s="23"/>
      <c r="H2015" s="23"/>
      <c r="I2015" s="23"/>
      <c r="J2015" s="94">
        <v>0</v>
      </c>
      <c r="K2015" s="23"/>
      <c r="L2015" s="23"/>
      <c r="M2015" s="23"/>
    </row>
    <row r="2016" spans="1:13" x14ac:dyDescent="0.25">
      <c r="A2016" s="41">
        <v>42384</v>
      </c>
      <c r="B2016" s="94">
        <v>48823</v>
      </c>
      <c r="C2016" s="23" t="s">
        <v>498</v>
      </c>
      <c r="D2016" s="23">
        <v>14.9</v>
      </c>
      <c r="E2016" s="23" t="s">
        <v>55</v>
      </c>
      <c r="F2016" s="46">
        <v>3250</v>
      </c>
      <c r="G2016" s="23"/>
      <c r="H2016" s="23"/>
      <c r="I2016" s="23"/>
      <c r="J2016" s="94">
        <v>0</v>
      </c>
      <c r="K2016" s="23"/>
      <c r="L2016" s="23"/>
      <c r="M2016" s="23"/>
    </row>
    <row r="2017" spans="1:13" x14ac:dyDescent="0.25">
      <c r="A2017" s="41">
        <v>42384</v>
      </c>
      <c r="B2017" s="94">
        <v>48824</v>
      </c>
      <c r="C2017" s="23" t="s">
        <v>27</v>
      </c>
      <c r="D2017" s="23">
        <v>14.9</v>
      </c>
      <c r="E2017" s="23" t="s">
        <v>55</v>
      </c>
      <c r="F2017" s="46">
        <v>3250</v>
      </c>
      <c r="G2017" s="23"/>
      <c r="H2017" s="23"/>
      <c r="I2017" s="23"/>
      <c r="J2017" s="94">
        <v>0</v>
      </c>
      <c r="K2017" s="23"/>
      <c r="L2017" s="23"/>
      <c r="M2017" s="23"/>
    </row>
    <row r="2018" spans="1:13" x14ac:dyDescent="0.25">
      <c r="A2018" s="41">
        <v>42384</v>
      </c>
      <c r="B2018" s="94">
        <v>48825</v>
      </c>
      <c r="C2018" s="23" t="s">
        <v>30</v>
      </c>
      <c r="D2018" s="23">
        <v>15.6</v>
      </c>
      <c r="E2018" s="23" t="s">
        <v>55</v>
      </c>
      <c r="F2018" s="46">
        <v>3250</v>
      </c>
      <c r="G2018" s="23"/>
      <c r="H2018" s="23"/>
      <c r="I2018" s="23"/>
      <c r="J2018" s="94">
        <v>0</v>
      </c>
      <c r="K2018" s="23"/>
      <c r="L2018" s="23"/>
      <c r="M2018" s="23"/>
    </row>
    <row r="2019" spans="1:13" x14ac:dyDescent="0.25">
      <c r="A2019" s="41">
        <v>42384</v>
      </c>
      <c r="B2019" s="94">
        <v>48826</v>
      </c>
      <c r="C2019" s="23" t="s">
        <v>498</v>
      </c>
      <c r="D2019" s="23">
        <v>14.9</v>
      </c>
      <c r="E2019" s="23" t="s">
        <v>55</v>
      </c>
      <c r="F2019" s="46">
        <v>3250</v>
      </c>
      <c r="G2019" s="23"/>
      <c r="H2019" s="23"/>
      <c r="I2019" s="23"/>
      <c r="J2019" s="94">
        <v>0</v>
      </c>
      <c r="K2019" s="23"/>
      <c r="L2019" s="23"/>
      <c r="M2019" s="23"/>
    </row>
    <row r="2020" spans="1:13" x14ac:dyDescent="0.25">
      <c r="A2020" s="41">
        <v>42384</v>
      </c>
      <c r="B2020" s="94">
        <v>48827</v>
      </c>
      <c r="C2020" s="23" t="s">
        <v>28</v>
      </c>
      <c r="D2020" s="23">
        <v>13.3</v>
      </c>
      <c r="E2020" s="23" t="s">
        <v>55</v>
      </c>
      <c r="F2020" s="46">
        <v>3250</v>
      </c>
      <c r="G2020" s="23"/>
      <c r="H2020" s="23"/>
      <c r="I2020" s="23"/>
      <c r="J2020" s="94">
        <v>0</v>
      </c>
      <c r="K2020" s="23"/>
      <c r="L2020" s="23"/>
      <c r="M2020" s="23"/>
    </row>
    <row r="2021" spans="1:13" x14ac:dyDescent="0.25">
      <c r="A2021" s="41">
        <v>42384</v>
      </c>
      <c r="B2021" s="94">
        <v>48828</v>
      </c>
      <c r="C2021" s="23" t="s">
        <v>30</v>
      </c>
      <c r="D2021" s="23">
        <v>15.6</v>
      </c>
      <c r="E2021" s="23" t="s">
        <v>55</v>
      </c>
      <c r="F2021" s="46">
        <v>3250</v>
      </c>
      <c r="G2021" s="23"/>
      <c r="H2021" s="23"/>
      <c r="I2021" s="23"/>
      <c r="J2021" s="94">
        <v>0</v>
      </c>
      <c r="K2021" s="23"/>
      <c r="L2021" s="23"/>
      <c r="M2021" s="23"/>
    </row>
    <row r="2022" spans="1:13" x14ac:dyDescent="0.25">
      <c r="A2022" s="41">
        <v>42384</v>
      </c>
      <c r="B2022" s="94">
        <v>48829</v>
      </c>
      <c r="C2022" s="23" t="s">
        <v>57</v>
      </c>
      <c r="D2022" s="23">
        <v>14.9</v>
      </c>
      <c r="E2022" s="23" t="s">
        <v>55</v>
      </c>
      <c r="F2022" s="46">
        <v>3250</v>
      </c>
      <c r="G2022" s="23"/>
      <c r="H2022" s="23"/>
      <c r="I2022" s="23"/>
      <c r="J2022" s="94">
        <v>0</v>
      </c>
      <c r="K2022" s="23"/>
      <c r="L2022" s="23"/>
      <c r="M2022" s="23"/>
    </row>
    <row r="2023" spans="1:13" x14ac:dyDescent="0.25">
      <c r="A2023" s="41">
        <v>42384</v>
      </c>
      <c r="B2023" s="94">
        <v>48830</v>
      </c>
      <c r="C2023" s="23" t="s">
        <v>498</v>
      </c>
      <c r="D2023" s="23">
        <v>14.9</v>
      </c>
      <c r="E2023" s="23" t="s">
        <v>55</v>
      </c>
      <c r="F2023" s="46">
        <v>3250</v>
      </c>
      <c r="G2023" s="23"/>
      <c r="H2023" s="23"/>
      <c r="I2023" s="23"/>
      <c r="J2023" s="94">
        <v>0</v>
      </c>
      <c r="K2023" s="23"/>
      <c r="L2023" s="23"/>
      <c r="M2023" s="23"/>
    </row>
    <row r="2024" spans="1:13" x14ac:dyDescent="0.25">
      <c r="A2024" s="41">
        <v>42384</v>
      </c>
      <c r="B2024" s="94">
        <v>48831</v>
      </c>
      <c r="C2024" s="23" t="s">
        <v>28</v>
      </c>
      <c r="D2024" s="23">
        <v>13.3</v>
      </c>
      <c r="E2024" s="23" t="s">
        <v>55</v>
      </c>
      <c r="F2024" s="46">
        <v>3250</v>
      </c>
      <c r="G2024" s="23"/>
      <c r="H2024" s="23"/>
      <c r="I2024" s="23"/>
      <c r="J2024" s="94">
        <v>0</v>
      </c>
      <c r="K2024" s="23"/>
      <c r="L2024" s="23"/>
      <c r="M2024" s="23"/>
    </row>
    <row r="2025" spans="1:13" x14ac:dyDescent="0.25">
      <c r="A2025" s="41">
        <v>42384</v>
      </c>
      <c r="B2025" s="94">
        <v>48832</v>
      </c>
      <c r="C2025" s="23" t="s">
        <v>57</v>
      </c>
      <c r="D2025" s="23">
        <v>14.9</v>
      </c>
      <c r="E2025" s="23" t="s">
        <v>55</v>
      </c>
      <c r="F2025" s="46">
        <v>3250</v>
      </c>
      <c r="G2025" s="23"/>
      <c r="H2025" s="23"/>
      <c r="I2025" s="23"/>
      <c r="J2025" s="94">
        <v>0</v>
      </c>
      <c r="K2025" s="23"/>
      <c r="L2025" s="23"/>
      <c r="M2025" s="23"/>
    </row>
    <row r="2026" spans="1:13" x14ac:dyDescent="0.25">
      <c r="A2026" s="41">
        <v>42384</v>
      </c>
      <c r="B2026" s="94">
        <v>48833</v>
      </c>
      <c r="C2026" s="23" t="s">
        <v>27</v>
      </c>
      <c r="D2026" s="23">
        <v>14.9</v>
      </c>
      <c r="E2026" s="23" t="s">
        <v>55</v>
      </c>
      <c r="F2026" s="46">
        <v>3250</v>
      </c>
      <c r="G2026" s="23"/>
      <c r="H2026" s="23"/>
      <c r="I2026" s="23"/>
      <c r="J2026" s="94">
        <v>0</v>
      </c>
      <c r="K2026" s="23"/>
      <c r="L2026" s="23"/>
      <c r="M2026" s="23"/>
    </row>
    <row r="2027" spans="1:13" x14ac:dyDescent="0.25">
      <c r="A2027" s="41">
        <v>42384</v>
      </c>
      <c r="B2027" s="94">
        <v>48834</v>
      </c>
      <c r="C2027" s="23" t="s">
        <v>30</v>
      </c>
      <c r="D2027" s="23">
        <v>15.6</v>
      </c>
      <c r="E2027" s="23" t="s">
        <v>55</v>
      </c>
      <c r="F2027" s="46">
        <v>3250</v>
      </c>
      <c r="G2027" s="23"/>
      <c r="H2027" s="23"/>
      <c r="I2027" s="23"/>
      <c r="J2027" s="94">
        <v>0</v>
      </c>
      <c r="K2027" s="23"/>
      <c r="L2027" s="23"/>
      <c r="M2027" s="23"/>
    </row>
    <row r="2028" spans="1:13" x14ac:dyDescent="0.25">
      <c r="A2028" s="41">
        <v>42384</v>
      </c>
      <c r="B2028" s="94">
        <v>48835</v>
      </c>
      <c r="C2028" s="23" t="s">
        <v>498</v>
      </c>
      <c r="D2028" s="23">
        <v>14.9</v>
      </c>
      <c r="E2028" s="23" t="s">
        <v>55</v>
      </c>
      <c r="F2028" s="46">
        <v>3250</v>
      </c>
      <c r="G2028" s="23"/>
      <c r="H2028" s="23"/>
      <c r="I2028" s="23"/>
      <c r="J2028" s="94">
        <v>0</v>
      </c>
      <c r="K2028" s="23"/>
      <c r="L2028" s="23"/>
      <c r="M2028" s="23"/>
    </row>
    <row r="2029" spans="1:13" x14ac:dyDescent="0.25">
      <c r="A2029" s="41">
        <v>42384</v>
      </c>
      <c r="B2029" s="94">
        <v>48836</v>
      </c>
      <c r="C2029" s="23" t="s">
        <v>28</v>
      </c>
      <c r="D2029" s="23">
        <v>13.3</v>
      </c>
      <c r="E2029" s="23" t="s">
        <v>55</v>
      </c>
      <c r="F2029" s="46">
        <v>3250</v>
      </c>
      <c r="G2029" s="23"/>
      <c r="H2029" s="23"/>
      <c r="I2029" s="23"/>
      <c r="J2029" s="94">
        <v>0</v>
      </c>
      <c r="K2029" s="23"/>
      <c r="L2029" s="23"/>
      <c r="M2029" s="23"/>
    </row>
    <row r="2030" spans="1:13" x14ac:dyDescent="0.25">
      <c r="A2030" s="41">
        <v>42384</v>
      </c>
      <c r="B2030" s="94">
        <v>48837</v>
      </c>
      <c r="C2030" s="23" t="s">
        <v>30</v>
      </c>
      <c r="D2030" s="23">
        <v>15.6</v>
      </c>
      <c r="E2030" s="23" t="s">
        <v>55</v>
      </c>
      <c r="F2030" s="46">
        <v>3250</v>
      </c>
      <c r="G2030" s="23"/>
      <c r="H2030" s="23"/>
      <c r="I2030" s="23"/>
      <c r="J2030" s="94">
        <v>0</v>
      </c>
      <c r="K2030" s="23"/>
      <c r="L2030" s="23"/>
      <c r="M2030" s="23"/>
    </row>
    <row r="2031" spans="1:13" x14ac:dyDescent="0.25">
      <c r="A2031" s="41">
        <v>42384</v>
      </c>
      <c r="B2031" s="94">
        <v>48838</v>
      </c>
      <c r="C2031" s="23" t="s">
        <v>27</v>
      </c>
      <c r="D2031" s="23">
        <v>14.9</v>
      </c>
      <c r="E2031" s="23" t="s">
        <v>55</v>
      </c>
      <c r="F2031" s="46">
        <v>3250</v>
      </c>
      <c r="G2031" s="23"/>
      <c r="H2031" s="23"/>
      <c r="I2031" s="23"/>
      <c r="J2031" s="94">
        <v>0</v>
      </c>
      <c r="K2031" s="23"/>
      <c r="L2031" s="23"/>
      <c r="M2031" s="23"/>
    </row>
    <row r="2032" spans="1:13" x14ac:dyDescent="0.25">
      <c r="A2032" s="41">
        <v>42384</v>
      </c>
      <c r="B2032" s="94">
        <v>48839</v>
      </c>
      <c r="C2032" s="23" t="s">
        <v>30</v>
      </c>
      <c r="D2032" s="23">
        <v>15.6</v>
      </c>
      <c r="E2032" s="23" t="s">
        <v>55</v>
      </c>
      <c r="F2032" s="46">
        <v>3250</v>
      </c>
      <c r="G2032" s="23"/>
      <c r="H2032" s="23"/>
      <c r="I2032" s="23"/>
      <c r="J2032" s="94">
        <v>0</v>
      </c>
      <c r="K2032" s="23"/>
      <c r="L2032" s="23"/>
      <c r="M2032" s="23"/>
    </row>
    <row r="2033" spans="1:13" x14ac:dyDescent="0.25">
      <c r="A2033" s="41">
        <v>42384</v>
      </c>
      <c r="B2033" s="94">
        <v>48840</v>
      </c>
      <c r="C2033" s="23" t="s">
        <v>498</v>
      </c>
      <c r="D2033" s="23">
        <v>14.9</v>
      </c>
      <c r="E2033" s="23" t="s">
        <v>55</v>
      </c>
      <c r="F2033" s="46">
        <v>3250</v>
      </c>
      <c r="G2033" s="23"/>
      <c r="H2033" s="23"/>
      <c r="I2033" s="23"/>
      <c r="J2033" s="94">
        <v>0</v>
      </c>
      <c r="K2033" s="23"/>
      <c r="L2033" s="23"/>
      <c r="M2033" s="23"/>
    </row>
    <row r="2034" spans="1:13" x14ac:dyDescent="0.25">
      <c r="A2034" s="41">
        <v>42384</v>
      </c>
      <c r="B2034" s="94">
        <v>48841</v>
      </c>
      <c r="C2034" s="23" t="s">
        <v>28</v>
      </c>
      <c r="D2034" s="23">
        <v>13.3</v>
      </c>
      <c r="E2034" s="23" t="s">
        <v>55</v>
      </c>
      <c r="F2034" s="46">
        <v>3250</v>
      </c>
      <c r="G2034" s="23"/>
      <c r="H2034" s="23"/>
      <c r="I2034" s="23"/>
      <c r="J2034" s="94">
        <v>0</v>
      </c>
      <c r="K2034" s="23"/>
      <c r="L2034" s="23"/>
      <c r="M2034" s="23"/>
    </row>
    <row r="2035" spans="1:13" x14ac:dyDescent="0.25">
      <c r="A2035" s="41">
        <v>42384</v>
      </c>
      <c r="B2035" s="94">
        <v>48842</v>
      </c>
      <c r="C2035" s="23" t="s">
        <v>27</v>
      </c>
      <c r="D2035" s="23">
        <v>14.9</v>
      </c>
      <c r="E2035" s="23" t="s">
        <v>55</v>
      </c>
      <c r="F2035" s="46">
        <v>3250</v>
      </c>
      <c r="G2035" s="23"/>
      <c r="H2035" s="23"/>
      <c r="I2035" s="23"/>
      <c r="J2035" s="94">
        <v>0</v>
      </c>
      <c r="K2035" s="23"/>
      <c r="L2035" s="23"/>
      <c r="M2035" s="23"/>
    </row>
    <row r="2036" spans="1:13" x14ac:dyDescent="0.25">
      <c r="A2036" s="41">
        <v>42384</v>
      </c>
      <c r="B2036" s="94">
        <v>48843</v>
      </c>
      <c r="C2036" s="23" t="s">
        <v>498</v>
      </c>
      <c r="D2036" s="23">
        <v>14.9</v>
      </c>
      <c r="E2036" s="23" t="s">
        <v>55</v>
      </c>
      <c r="F2036" s="46">
        <v>3250</v>
      </c>
      <c r="G2036" s="23"/>
      <c r="H2036" s="23"/>
      <c r="I2036" s="23"/>
      <c r="J2036" s="94">
        <v>0</v>
      </c>
      <c r="K2036" s="23"/>
      <c r="L2036" s="23"/>
      <c r="M2036" s="23"/>
    </row>
    <row r="2037" spans="1:13" x14ac:dyDescent="0.25">
      <c r="A2037" s="41">
        <v>42384</v>
      </c>
      <c r="B2037" s="94">
        <v>48844</v>
      </c>
      <c r="C2037" s="23" t="s">
        <v>57</v>
      </c>
      <c r="D2037" s="23">
        <v>14.9</v>
      </c>
      <c r="E2037" s="23" t="s">
        <v>55</v>
      </c>
      <c r="F2037" s="46">
        <v>3250</v>
      </c>
      <c r="G2037" s="23"/>
      <c r="H2037" s="23"/>
      <c r="I2037" s="23"/>
      <c r="J2037" s="94">
        <v>0</v>
      </c>
      <c r="K2037" s="23"/>
      <c r="L2037" s="23"/>
      <c r="M2037" s="23"/>
    </row>
    <row r="2038" spans="1:13" x14ac:dyDescent="0.25">
      <c r="A2038" s="41">
        <v>42384</v>
      </c>
      <c r="B2038" s="94">
        <v>48845</v>
      </c>
      <c r="C2038" s="23" t="s">
        <v>28</v>
      </c>
      <c r="D2038" s="23">
        <v>13.3</v>
      </c>
      <c r="E2038" s="23" t="s">
        <v>55</v>
      </c>
      <c r="F2038" s="46">
        <v>3250</v>
      </c>
      <c r="G2038" s="23"/>
      <c r="H2038" s="23"/>
      <c r="I2038" s="23"/>
      <c r="J2038" s="94">
        <v>0</v>
      </c>
      <c r="K2038" s="23"/>
      <c r="L2038" s="23"/>
      <c r="M2038" s="23"/>
    </row>
    <row r="2039" spans="1:13" x14ac:dyDescent="0.25">
      <c r="A2039" s="41">
        <v>42384</v>
      </c>
      <c r="B2039" s="94">
        <v>48846</v>
      </c>
      <c r="C2039" s="23" t="s">
        <v>27</v>
      </c>
      <c r="D2039" s="23">
        <v>14.9</v>
      </c>
      <c r="E2039" s="23" t="s">
        <v>55</v>
      </c>
      <c r="F2039" s="46">
        <v>3250</v>
      </c>
      <c r="G2039" s="23"/>
      <c r="H2039" s="23"/>
      <c r="I2039" s="23"/>
      <c r="J2039" s="94">
        <v>0</v>
      </c>
      <c r="K2039" s="23"/>
      <c r="L2039" s="23"/>
      <c r="M2039" s="23"/>
    </row>
    <row r="2040" spans="1:13" x14ac:dyDescent="0.25">
      <c r="A2040" s="41">
        <v>42384</v>
      </c>
      <c r="B2040" s="94">
        <v>48847</v>
      </c>
      <c r="C2040" s="23" t="s">
        <v>30</v>
      </c>
      <c r="D2040" s="23">
        <v>15.6</v>
      </c>
      <c r="E2040" s="23" t="s">
        <v>55</v>
      </c>
      <c r="F2040" s="46">
        <v>3250</v>
      </c>
      <c r="G2040" s="23"/>
      <c r="H2040" s="23"/>
      <c r="I2040" s="23"/>
      <c r="J2040" s="94">
        <v>0</v>
      </c>
      <c r="K2040" s="23"/>
      <c r="L2040" s="23"/>
      <c r="M2040" s="23"/>
    </row>
    <row r="2041" spans="1:13" x14ac:dyDescent="0.25">
      <c r="A2041" s="41">
        <v>42384</v>
      </c>
      <c r="B2041" s="94">
        <v>48848</v>
      </c>
      <c r="C2041" s="23" t="s">
        <v>498</v>
      </c>
      <c r="D2041" s="23">
        <v>14.9</v>
      </c>
      <c r="E2041" s="23" t="s">
        <v>55</v>
      </c>
      <c r="F2041" s="46">
        <v>3250</v>
      </c>
      <c r="G2041" s="23"/>
      <c r="H2041" s="23"/>
      <c r="I2041" s="23"/>
      <c r="J2041" s="94">
        <v>0</v>
      </c>
      <c r="K2041" s="23"/>
      <c r="L2041" s="23"/>
      <c r="M2041" s="23"/>
    </row>
    <row r="2042" spans="1:13" x14ac:dyDescent="0.25">
      <c r="A2042" s="41">
        <v>42384</v>
      </c>
      <c r="B2042" s="94">
        <v>48849</v>
      </c>
      <c r="C2042" s="23" t="s">
        <v>57</v>
      </c>
      <c r="D2042" s="23">
        <v>14.9</v>
      </c>
      <c r="E2042" s="23" t="s">
        <v>55</v>
      </c>
      <c r="F2042" s="46">
        <v>3250</v>
      </c>
      <c r="G2042" s="23"/>
      <c r="H2042" s="23"/>
      <c r="I2042" s="23"/>
      <c r="J2042" s="94">
        <v>0</v>
      </c>
      <c r="K2042" s="23"/>
      <c r="L2042" s="23"/>
      <c r="M2042" s="23"/>
    </row>
    <row r="2043" spans="1:13" x14ac:dyDescent="0.25">
      <c r="A2043" s="41">
        <v>42384</v>
      </c>
      <c r="B2043" s="94">
        <v>48850</v>
      </c>
      <c r="C2043" s="23" t="s">
        <v>28</v>
      </c>
      <c r="D2043" s="23">
        <v>13.3</v>
      </c>
      <c r="E2043" s="23" t="s">
        <v>55</v>
      </c>
      <c r="F2043" s="46">
        <v>3250</v>
      </c>
      <c r="G2043" s="23"/>
      <c r="H2043" s="23"/>
      <c r="I2043" s="23"/>
      <c r="J2043" s="94">
        <v>0</v>
      </c>
      <c r="K2043" s="23"/>
      <c r="L2043" s="23"/>
      <c r="M2043" s="23"/>
    </row>
    <row r="2044" spans="1:13" x14ac:dyDescent="0.25">
      <c r="A2044" s="41">
        <v>42384</v>
      </c>
      <c r="B2044" s="94">
        <v>48851</v>
      </c>
      <c r="C2044" s="23" t="s">
        <v>27</v>
      </c>
      <c r="D2044" s="23">
        <v>14.9</v>
      </c>
      <c r="E2044" s="23" t="s">
        <v>55</v>
      </c>
      <c r="F2044" s="46">
        <v>3250</v>
      </c>
      <c r="G2044" s="23"/>
      <c r="H2044" s="23"/>
      <c r="I2044" s="23"/>
      <c r="J2044" s="94">
        <v>0</v>
      </c>
      <c r="K2044" s="23"/>
      <c r="L2044" s="23"/>
      <c r="M2044" s="23"/>
    </row>
    <row r="2045" spans="1:13" x14ac:dyDescent="0.25">
      <c r="A2045" s="41">
        <v>42384</v>
      </c>
      <c r="B2045" s="94">
        <v>48852</v>
      </c>
      <c r="C2045" s="23" t="s">
        <v>30</v>
      </c>
      <c r="D2045" s="23">
        <v>15.6</v>
      </c>
      <c r="E2045" s="23" t="s">
        <v>55</v>
      </c>
      <c r="F2045" s="46">
        <v>3250</v>
      </c>
      <c r="G2045" s="23"/>
      <c r="H2045" s="23"/>
      <c r="I2045" s="23"/>
      <c r="J2045" s="94">
        <v>0</v>
      </c>
      <c r="K2045" s="23"/>
      <c r="L2045" s="23"/>
      <c r="M2045" s="23"/>
    </row>
    <row r="2046" spans="1:13" x14ac:dyDescent="0.25">
      <c r="A2046" s="41">
        <v>42384</v>
      </c>
      <c r="B2046" s="94">
        <v>48853</v>
      </c>
      <c r="C2046" s="23" t="s">
        <v>498</v>
      </c>
      <c r="D2046" s="23">
        <v>14.9</v>
      </c>
      <c r="E2046" s="23" t="s">
        <v>55</v>
      </c>
      <c r="F2046" s="46">
        <v>3250</v>
      </c>
      <c r="G2046" s="23"/>
      <c r="H2046" s="23"/>
      <c r="I2046" s="23"/>
      <c r="J2046" s="94">
        <v>0</v>
      </c>
      <c r="K2046" s="23"/>
      <c r="L2046" s="23"/>
      <c r="M2046" s="23"/>
    </row>
    <row r="2047" spans="1:13" x14ac:dyDescent="0.25">
      <c r="A2047" s="41">
        <v>42384</v>
      </c>
      <c r="B2047" s="94">
        <v>48854</v>
      </c>
      <c r="C2047" s="23" t="s">
        <v>28</v>
      </c>
      <c r="D2047" s="23">
        <v>13.3</v>
      </c>
      <c r="E2047" s="23" t="s">
        <v>55</v>
      </c>
      <c r="F2047" s="46">
        <v>3250</v>
      </c>
      <c r="G2047" s="23"/>
      <c r="H2047" s="23"/>
      <c r="I2047" s="23"/>
      <c r="J2047" s="94">
        <v>0</v>
      </c>
      <c r="K2047" s="23"/>
      <c r="L2047" s="23"/>
      <c r="M2047" s="23"/>
    </row>
    <row r="2048" spans="1:13" x14ac:dyDescent="0.25">
      <c r="A2048" s="41">
        <v>42384</v>
      </c>
      <c r="B2048" s="94">
        <v>48855</v>
      </c>
      <c r="C2048" s="23" t="s">
        <v>57</v>
      </c>
      <c r="D2048" s="23">
        <v>14.9</v>
      </c>
      <c r="E2048" s="23" t="s">
        <v>55</v>
      </c>
      <c r="F2048" s="46">
        <v>3250</v>
      </c>
      <c r="G2048" s="23"/>
      <c r="H2048" s="23"/>
      <c r="I2048" s="23"/>
      <c r="J2048" s="94">
        <v>0</v>
      </c>
      <c r="K2048" s="23"/>
      <c r="L2048" s="23"/>
      <c r="M2048" s="23"/>
    </row>
    <row r="2049" spans="1:13" x14ac:dyDescent="0.25">
      <c r="A2049" s="41">
        <v>42384</v>
      </c>
      <c r="B2049" s="94">
        <v>48856</v>
      </c>
      <c r="C2049" s="23" t="s">
        <v>27</v>
      </c>
      <c r="D2049" s="23">
        <v>14.9</v>
      </c>
      <c r="E2049" s="23" t="s">
        <v>55</v>
      </c>
      <c r="F2049" s="46">
        <v>3250</v>
      </c>
      <c r="G2049" s="23"/>
      <c r="H2049" s="23"/>
      <c r="I2049" s="23"/>
      <c r="J2049" s="94">
        <v>0</v>
      </c>
      <c r="K2049" s="23"/>
      <c r="L2049" s="23"/>
      <c r="M2049" s="23"/>
    </row>
    <row r="2050" spans="1:13" x14ac:dyDescent="0.25">
      <c r="A2050" s="41">
        <v>42384</v>
      </c>
      <c r="B2050" s="94">
        <v>48857</v>
      </c>
      <c r="C2050" s="23" t="s">
        <v>498</v>
      </c>
      <c r="D2050" s="23">
        <v>14.9</v>
      </c>
      <c r="E2050" s="23" t="s">
        <v>55</v>
      </c>
      <c r="F2050" s="46">
        <v>3250</v>
      </c>
      <c r="G2050" s="23"/>
      <c r="H2050" s="23"/>
      <c r="I2050" s="23"/>
      <c r="J2050" s="94">
        <v>0</v>
      </c>
      <c r="K2050" s="23"/>
      <c r="L2050" s="23"/>
      <c r="M2050" s="23"/>
    </row>
    <row r="2051" spans="1:13" x14ac:dyDescent="0.25">
      <c r="A2051" s="41">
        <v>42384</v>
      </c>
      <c r="B2051" s="94">
        <v>48858</v>
      </c>
      <c r="C2051" s="23" t="s">
        <v>30</v>
      </c>
      <c r="D2051" s="23">
        <v>15.6</v>
      </c>
      <c r="E2051" s="23" t="s">
        <v>55</v>
      </c>
      <c r="F2051" s="46">
        <v>3250</v>
      </c>
      <c r="G2051" s="23"/>
      <c r="H2051" s="23"/>
      <c r="I2051" s="23"/>
      <c r="J2051" s="94">
        <v>0</v>
      </c>
      <c r="K2051" s="23"/>
      <c r="L2051" s="23"/>
      <c r="M2051" s="23"/>
    </row>
    <row r="2052" spans="1:13" x14ac:dyDescent="0.25">
      <c r="A2052" s="41">
        <v>42384</v>
      </c>
      <c r="B2052" s="94">
        <v>48859</v>
      </c>
      <c r="C2052" s="23" t="s">
        <v>28</v>
      </c>
      <c r="D2052" s="23">
        <v>13.3</v>
      </c>
      <c r="E2052" s="23" t="s">
        <v>55</v>
      </c>
      <c r="F2052" s="46">
        <v>3250</v>
      </c>
      <c r="G2052" s="23"/>
      <c r="H2052" s="23"/>
      <c r="I2052" s="23"/>
      <c r="J2052" s="94">
        <v>0</v>
      </c>
      <c r="K2052" s="23"/>
      <c r="L2052" s="23"/>
      <c r="M2052" s="23"/>
    </row>
    <row r="2053" spans="1:13" x14ac:dyDescent="0.25">
      <c r="A2053" s="41">
        <v>42384</v>
      </c>
      <c r="B2053" s="94">
        <v>48860</v>
      </c>
      <c r="C2053" s="23" t="s">
        <v>27</v>
      </c>
      <c r="D2053" s="23">
        <v>14.9</v>
      </c>
      <c r="E2053" s="23" t="s">
        <v>55</v>
      </c>
      <c r="F2053" s="46">
        <v>3250</v>
      </c>
      <c r="G2053" s="23"/>
      <c r="H2053" s="23"/>
      <c r="I2053" s="23"/>
      <c r="J2053" s="94">
        <v>0</v>
      </c>
      <c r="K2053" s="23"/>
      <c r="L2053" s="23"/>
      <c r="M2053" s="23"/>
    </row>
    <row r="2054" spans="1:13" x14ac:dyDescent="0.25">
      <c r="A2054" s="41">
        <v>42384</v>
      </c>
      <c r="B2054" s="94">
        <v>48861</v>
      </c>
      <c r="C2054" s="23" t="s">
        <v>498</v>
      </c>
      <c r="D2054" s="23">
        <v>14.9</v>
      </c>
      <c r="E2054" s="23" t="s">
        <v>55</v>
      </c>
      <c r="F2054" s="46">
        <v>3250</v>
      </c>
      <c r="G2054" s="23"/>
      <c r="H2054" s="23"/>
      <c r="I2054" s="23"/>
      <c r="J2054" s="94">
        <v>0</v>
      </c>
      <c r="K2054" s="23"/>
      <c r="L2054" s="23"/>
      <c r="M2054" s="23"/>
    </row>
    <row r="2055" spans="1:13" x14ac:dyDescent="0.25">
      <c r="A2055" s="41">
        <v>42384</v>
      </c>
      <c r="B2055" s="94">
        <v>48862</v>
      </c>
      <c r="C2055" s="23" t="s">
        <v>30</v>
      </c>
      <c r="D2055" s="23">
        <v>15.6</v>
      </c>
      <c r="E2055" s="23" t="s">
        <v>55</v>
      </c>
      <c r="F2055" s="46">
        <v>3250</v>
      </c>
      <c r="G2055" s="23"/>
      <c r="H2055" s="23"/>
      <c r="I2055" s="23"/>
      <c r="J2055" s="94">
        <v>0</v>
      </c>
      <c r="K2055" s="23"/>
      <c r="L2055" s="23"/>
      <c r="M2055" s="23"/>
    </row>
    <row r="2056" spans="1:13" x14ac:dyDescent="0.25">
      <c r="A2056" s="41">
        <v>42384</v>
      </c>
      <c r="B2056" s="94">
        <v>48863</v>
      </c>
      <c r="C2056" s="23" t="s">
        <v>28</v>
      </c>
      <c r="D2056" s="23">
        <v>13.3</v>
      </c>
      <c r="E2056" s="23" t="s">
        <v>55</v>
      </c>
      <c r="F2056" s="46">
        <v>3250</v>
      </c>
      <c r="G2056" s="23"/>
      <c r="H2056" s="23"/>
      <c r="I2056" s="23"/>
      <c r="J2056" s="94">
        <v>0</v>
      </c>
      <c r="K2056" s="23"/>
      <c r="L2056" s="23"/>
      <c r="M2056" s="23"/>
    </row>
    <row r="2057" spans="1:13" x14ac:dyDescent="0.25">
      <c r="A2057" s="41">
        <v>42384</v>
      </c>
      <c r="B2057" s="94">
        <v>48864</v>
      </c>
      <c r="C2057" s="23" t="s">
        <v>27</v>
      </c>
      <c r="D2057" s="23">
        <v>14.9</v>
      </c>
      <c r="E2057" s="23" t="s">
        <v>55</v>
      </c>
      <c r="F2057" s="46">
        <v>3250</v>
      </c>
      <c r="G2057" s="23"/>
      <c r="H2057" s="23"/>
      <c r="I2057" s="23"/>
      <c r="J2057" s="94">
        <v>0</v>
      </c>
      <c r="K2057" s="23"/>
      <c r="L2057" s="23"/>
      <c r="M2057" s="23"/>
    </row>
    <row r="2058" spans="1:13" x14ac:dyDescent="0.25">
      <c r="A2058" s="41">
        <v>42384</v>
      </c>
      <c r="B2058" s="94">
        <v>48865</v>
      </c>
      <c r="C2058" s="23" t="s">
        <v>498</v>
      </c>
      <c r="D2058" s="23">
        <v>14.9</v>
      </c>
      <c r="E2058" s="23" t="s">
        <v>55</v>
      </c>
      <c r="F2058" s="46">
        <v>3250</v>
      </c>
      <c r="G2058" s="23"/>
      <c r="H2058" s="23"/>
      <c r="I2058" s="23"/>
      <c r="J2058" s="94">
        <v>0</v>
      </c>
      <c r="K2058" s="23"/>
      <c r="L2058" s="23"/>
      <c r="M2058" s="23"/>
    </row>
    <row r="2059" spans="1:13" x14ac:dyDescent="0.25">
      <c r="A2059" s="41">
        <v>42384</v>
      </c>
      <c r="B2059" s="94">
        <v>48866</v>
      </c>
      <c r="C2059" s="23" t="s">
        <v>30</v>
      </c>
      <c r="D2059" s="23">
        <v>15.6</v>
      </c>
      <c r="E2059" s="23" t="s">
        <v>55</v>
      </c>
      <c r="F2059" s="46">
        <v>3250</v>
      </c>
      <c r="G2059" s="23"/>
      <c r="H2059" s="23"/>
      <c r="I2059" s="23"/>
      <c r="J2059" s="94">
        <v>0</v>
      </c>
      <c r="K2059" s="23"/>
      <c r="L2059" s="23"/>
      <c r="M2059" s="23"/>
    </row>
    <row r="2060" spans="1:13" x14ac:dyDescent="0.25">
      <c r="A2060" s="41">
        <v>42384</v>
      </c>
      <c r="B2060" s="94">
        <v>48867</v>
      </c>
      <c r="C2060" s="23" t="s">
        <v>28</v>
      </c>
      <c r="D2060" s="23">
        <v>13.3</v>
      </c>
      <c r="E2060" s="23" t="s">
        <v>55</v>
      </c>
      <c r="F2060" s="46">
        <v>3250</v>
      </c>
      <c r="G2060" s="23"/>
      <c r="H2060" s="23"/>
      <c r="I2060" s="23"/>
      <c r="J2060" s="94">
        <v>0</v>
      </c>
      <c r="K2060" s="23"/>
      <c r="L2060" s="23"/>
      <c r="M2060" s="23"/>
    </row>
    <row r="2061" spans="1:13" x14ac:dyDescent="0.25">
      <c r="A2061" s="41">
        <v>42384</v>
      </c>
      <c r="B2061" s="94">
        <v>48868</v>
      </c>
      <c r="C2061" s="23" t="s">
        <v>498</v>
      </c>
      <c r="D2061" s="23">
        <v>14.9</v>
      </c>
      <c r="E2061" s="23" t="s">
        <v>55</v>
      </c>
      <c r="F2061" s="46">
        <v>3250</v>
      </c>
      <c r="G2061" s="23"/>
      <c r="H2061" s="23"/>
      <c r="I2061" s="23"/>
      <c r="J2061" s="94">
        <v>0</v>
      </c>
      <c r="K2061" s="23"/>
      <c r="L2061" s="23"/>
      <c r="M2061" s="23"/>
    </row>
    <row r="2062" spans="1:13" x14ac:dyDescent="0.25">
      <c r="A2062" s="41">
        <v>42384</v>
      </c>
      <c r="B2062" s="94">
        <v>48869</v>
      </c>
      <c r="C2062" s="23" t="s">
        <v>27</v>
      </c>
      <c r="D2062" s="23">
        <v>14.9</v>
      </c>
      <c r="E2062" s="23" t="s">
        <v>55</v>
      </c>
      <c r="F2062" s="46">
        <v>3250</v>
      </c>
      <c r="G2062" s="23"/>
      <c r="H2062" s="23"/>
      <c r="I2062" s="23"/>
      <c r="J2062" s="94">
        <v>0</v>
      </c>
      <c r="K2062" s="23"/>
      <c r="L2062" s="23"/>
      <c r="M2062" s="23"/>
    </row>
    <row r="2063" spans="1:13" x14ac:dyDescent="0.25">
      <c r="A2063" s="41">
        <v>42384</v>
      </c>
      <c r="B2063" s="94">
        <v>48870</v>
      </c>
      <c r="C2063" s="23" t="s">
        <v>30</v>
      </c>
      <c r="D2063" s="23">
        <v>15.6</v>
      </c>
      <c r="E2063" s="23" t="s">
        <v>55</v>
      </c>
      <c r="F2063" s="46">
        <v>3250</v>
      </c>
      <c r="G2063" s="23"/>
      <c r="H2063" s="23"/>
      <c r="I2063" s="23"/>
      <c r="J2063" s="94">
        <v>0</v>
      </c>
      <c r="K2063" s="23"/>
      <c r="L2063" s="23"/>
      <c r="M2063" s="23"/>
    </row>
    <row r="2064" spans="1:13" x14ac:dyDescent="0.25">
      <c r="A2064" s="41">
        <v>42384</v>
      </c>
      <c r="B2064" s="94">
        <v>48871</v>
      </c>
      <c r="C2064" s="23" t="s">
        <v>27</v>
      </c>
      <c r="D2064" s="23">
        <v>14.9</v>
      </c>
      <c r="E2064" s="23" t="s">
        <v>55</v>
      </c>
      <c r="F2064" s="46">
        <v>3250</v>
      </c>
      <c r="G2064" s="23"/>
      <c r="H2064" s="23"/>
      <c r="I2064" s="23"/>
      <c r="J2064" s="94">
        <v>0</v>
      </c>
      <c r="K2064" s="23"/>
      <c r="L2064" s="23"/>
      <c r="M2064" s="23"/>
    </row>
    <row r="2065" spans="1:13" x14ac:dyDescent="0.25">
      <c r="A2065" s="41">
        <v>42384</v>
      </c>
      <c r="B2065" s="94">
        <v>48872</v>
      </c>
      <c r="C2065" s="23" t="s">
        <v>28</v>
      </c>
      <c r="D2065" s="23">
        <v>13.3</v>
      </c>
      <c r="E2065" s="23" t="s">
        <v>55</v>
      </c>
      <c r="F2065" s="46">
        <v>3250</v>
      </c>
      <c r="G2065" s="23"/>
      <c r="H2065" s="23"/>
      <c r="I2065" s="23"/>
      <c r="J2065" s="94">
        <v>0</v>
      </c>
      <c r="K2065" s="23"/>
      <c r="L2065" s="23"/>
      <c r="M2065" s="23"/>
    </row>
    <row r="2066" spans="1:13" x14ac:dyDescent="0.25">
      <c r="A2066" s="41">
        <v>42384</v>
      </c>
      <c r="B2066" s="94">
        <v>48873</v>
      </c>
      <c r="C2066" s="23" t="s">
        <v>498</v>
      </c>
      <c r="D2066" s="23">
        <v>14.9</v>
      </c>
      <c r="E2066" s="23" t="s">
        <v>55</v>
      </c>
      <c r="F2066" s="46">
        <v>3250</v>
      </c>
      <c r="G2066" s="23"/>
      <c r="H2066" s="23"/>
      <c r="I2066" s="23"/>
      <c r="J2066" s="94">
        <v>0</v>
      </c>
      <c r="K2066" s="23"/>
      <c r="L2066" s="23"/>
      <c r="M2066" s="23"/>
    </row>
    <row r="2067" spans="1:13" x14ac:dyDescent="0.25">
      <c r="A2067" s="41">
        <v>42384</v>
      </c>
      <c r="B2067" s="94">
        <v>48874</v>
      </c>
      <c r="C2067" s="23" t="s">
        <v>30</v>
      </c>
      <c r="D2067" s="23">
        <v>15.6</v>
      </c>
      <c r="E2067" s="23" t="s">
        <v>55</v>
      </c>
      <c r="F2067" s="46">
        <v>3250</v>
      </c>
      <c r="G2067" s="23"/>
      <c r="H2067" s="23"/>
      <c r="I2067" s="23"/>
      <c r="J2067" s="94">
        <v>0</v>
      </c>
      <c r="K2067" s="23"/>
      <c r="L2067" s="23"/>
      <c r="M2067" s="23"/>
    </row>
    <row r="2068" spans="1:13" x14ac:dyDescent="0.25">
      <c r="A2068" s="41">
        <v>42384</v>
      </c>
      <c r="B2068" s="94">
        <v>48875</v>
      </c>
      <c r="C2068" s="23" t="s">
        <v>27</v>
      </c>
      <c r="D2068" s="23">
        <v>14.9</v>
      </c>
      <c r="E2068" s="23" t="s">
        <v>55</v>
      </c>
      <c r="F2068" s="46">
        <v>3250</v>
      </c>
      <c r="G2068" s="23"/>
      <c r="H2068" s="23"/>
      <c r="I2068" s="23"/>
      <c r="J2068" s="94">
        <v>0</v>
      </c>
      <c r="K2068" s="23"/>
      <c r="L2068" s="23"/>
      <c r="M2068" s="23"/>
    </row>
    <row r="2069" spans="1:13" x14ac:dyDescent="0.25">
      <c r="A2069" s="41">
        <v>42384</v>
      </c>
      <c r="B2069" s="94">
        <v>48876</v>
      </c>
      <c r="C2069" s="23" t="s">
        <v>498</v>
      </c>
      <c r="D2069" s="23">
        <v>14.9</v>
      </c>
      <c r="E2069" s="23" t="s">
        <v>55</v>
      </c>
      <c r="F2069" s="46">
        <v>3250</v>
      </c>
      <c r="G2069" s="23"/>
      <c r="H2069" s="23"/>
      <c r="I2069" s="23"/>
      <c r="J2069" s="94">
        <v>0</v>
      </c>
      <c r="K2069" s="23"/>
      <c r="L2069" s="23"/>
      <c r="M2069" s="23"/>
    </row>
    <row r="2070" spans="1:13" x14ac:dyDescent="0.25">
      <c r="A2070" s="41">
        <v>42384</v>
      </c>
      <c r="B2070" s="94">
        <v>48877</v>
      </c>
      <c r="C2070" s="23" t="s">
        <v>30</v>
      </c>
      <c r="D2070" s="23">
        <v>15.6</v>
      </c>
      <c r="E2070" s="23" t="s">
        <v>55</v>
      </c>
      <c r="F2070" s="46">
        <v>3250</v>
      </c>
      <c r="G2070" s="23"/>
      <c r="H2070" s="23"/>
      <c r="I2070" s="23"/>
      <c r="J2070" s="94">
        <v>0</v>
      </c>
      <c r="K2070" s="23"/>
      <c r="L2070" s="23"/>
      <c r="M2070" s="23"/>
    </row>
    <row r="2071" spans="1:13" x14ac:dyDescent="0.25">
      <c r="A2071" s="41">
        <v>42384</v>
      </c>
      <c r="B2071" s="94">
        <v>48878</v>
      </c>
      <c r="C2071" s="23" t="s">
        <v>27</v>
      </c>
      <c r="D2071" s="23">
        <v>14.9</v>
      </c>
      <c r="E2071" s="23" t="s">
        <v>55</v>
      </c>
      <c r="F2071" s="46">
        <v>3250</v>
      </c>
      <c r="G2071" s="23"/>
      <c r="H2071" s="23"/>
      <c r="I2071" s="23"/>
      <c r="J2071" s="94">
        <v>0</v>
      </c>
      <c r="K2071" s="23"/>
      <c r="L2071" s="23"/>
      <c r="M2071" s="23"/>
    </row>
    <row r="2072" spans="1:13" x14ac:dyDescent="0.25">
      <c r="A2072" s="41">
        <v>42384</v>
      </c>
      <c r="B2072" s="94">
        <v>48879</v>
      </c>
      <c r="C2072" s="23" t="s">
        <v>28</v>
      </c>
      <c r="D2072" s="23">
        <v>13.3</v>
      </c>
      <c r="E2072" s="23" t="s">
        <v>55</v>
      </c>
      <c r="F2072" s="46">
        <v>3250</v>
      </c>
      <c r="G2072" s="23"/>
      <c r="H2072" s="23"/>
      <c r="I2072" s="23"/>
      <c r="J2072" s="94">
        <v>0</v>
      </c>
      <c r="K2072" s="23"/>
      <c r="L2072" s="23"/>
      <c r="M2072" s="23"/>
    </row>
    <row r="2073" spans="1:13" x14ac:dyDescent="0.25">
      <c r="A2073" s="41">
        <v>42384</v>
      </c>
      <c r="B2073" s="94">
        <v>48880</v>
      </c>
      <c r="C2073" s="23" t="s">
        <v>498</v>
      </c>
      <c r="D2073" s="23">
        <v>14.9</v>
      </c>
      <c r="E2073" s="23" t="s">
        <v>55</v>
      </c>
      <c r="F2073" s="46">
        <v>3250</v>
      </c>
      <c r="G2073" s="23"/>
      <c r="H2073" s="23"/>
      <c r="I2073" s="23"/>
      <c r="J2073" s="94">
        <v>0</v>
      </c>
      <c r="K2073" s="23"/>
      <c r="L2073" s="23"/>
      <c r="M2073" s="23"/>
    </row>
    <row r="2074" spans="1:13" x14ac:dyDescent="0.25">
      <c r="A2074" s="41">
        <v>42384</v>
      </c>
      <c r="B2074" s="94">
        <v>48881</v>
      </c>
      <c r="C2074" s="23" t="s">
        <v>30</v>
      </c>
      <c r="D2074" s="23">
        <v>15.6</v>
      </c>
      <c r="E2074" s="23" t="s">
        <v>55</v>
      </c>
      <c r="F2074" s="46">
        <v>3250</v>
      </c>
      <c r="G2074" s="23"/>
      <c r="H2074" s="23"/>
      <c r="I2074" s="23"/>
      <c r="J2074" s="94">
        <v>0</v>
      </c>
      <c r="K2074" s="23"/>
      <c r="L2074" s="23"/>
      <c r="M2074" s="23"/>
    </row>
    <row r="2075" spans="1:13" x14ac:dyDescent="0.25">
      <c r="A2075" s="41">
        <v>42384</v>
      </c>
      <c r="B2075" s="94">
        <v>48882</v>
      </c>
      <c r="C2075" s="23" t="s">
        <v>28</v>
      </c>
      <c r="D2075" s="23">
        <v>13.3</v>
      </c>
      <c r="E2075" s="23" t="s">
        <v>55</v>
      </c>
      <c r="F2075" s="46">
        <v>3250</v>
      </c>
      <c r="G2075" s="23"/>
      <c r="H2075" s="23"/>
      <c r="I2075" s="23"/>
      <c r="J2075" s="94">
        <v>0</v>
      </c>
      <c r="K2075" s="23"/>
      <c r="L2075" s="23"/>
      <c r="M2075" s="23"/>
    </row>
    <row r="2076" spans="1:13" x14ac:dyDescent="0.25">
      <c r="A2076" s="41">
        <v>42384</v>
      </c>
      <c r="B2076" s="94">
        <v>48883</v>
      </c>
      <c r="C2076" s="23" t="s">
        <v>27</v>
      </c>
      <c r="D2076" s="23">
        <v>14.9</v>
      </c>
      <c r="E2076" s="23" t="s">
        <v>55</v>
      </c>
      <c r="F2076" s="46">
        <v>3250</v>
      </c>
      <c r="G2076" s="23"/>
      <c r="H2076" s="23"/>
      <c r="I2076" s="23"/>
      <c r="J2076" s="94">
        <v>0</v>
      </c>
      <c r="K2076" s="23"/>
      <c r="L2076" s="23"/>
      <c r="M2076" s="23"/>
    </row>
    <row r="2077" spans="1:13" x14ac:dyDescent="0.25">
      <c r="A2077" s="41">
        <v>42384</v>
      </c>
      <c r="B2077" s="94">
        <v>48884</v>
      </c>
      <c r="C2077" s="23" t="s">
        <v>498</v>
      </c>
      <c r="D2077" s="23">
        <v>14.9</v>
      </c>
      <c r="E2077" s="23" t="s">
        <v>55</v>
      </c>
      <c r="F2077" s="46">
        <v>3250</v>
      </c>
      <c r="G2077" s="23"/>
      <c r="H2077" s="23"/>
      <c r="I2077" s="23"/>
      <c r="J2077" s="94">
        <v>0</v>
      </c>
      <c r="K2077" s="23"/>
      <c r="L2077" s="23"/>
      <c r="M2077" s="23"/>
    </row>
    <row r="2078" spans="1:13" x14ac:dyDescent="0.25">
      <c r="A2078" s="41">
        <v>42384</v>
      </c>
      <c r="B2078" s="94">
        <v>48885</v>
      </c>
      <c r="C2078" s="23" t="s">
        <v>28</v>
      </c>
      <c r="D2078" s="23">
        <v>13.3</v>
      </c>
      <c r="E2078" s="23" t="s">
        <v>55</v>
      </c>
      <c r="F2078" s="46">
        <v>3250</v>
      </c>
      <c r="G2078" s="23"/>
      <c r="H2078" s="23"/>
      <c r="I2078" s="23"/>
      <c r="J2078" s="94">
        <v>0</v>
      </c>
      <c r="K2078" s="23"/>
      <c r="L2078" s="23"/>
      <c r="M2078" s="23"/>
    </row>
    <row r="2079" spans="1:13" x14ac:dyDescent="0.25">
      <c r="A2079" s="41">
        <v>42384</v>
      </c>
      <c r="B2079" s="94">
        <v>48886</v>
      </c>
      <c r="C2079" s="23" t="s">
        <v>27</v>
      </c>
      <c r="D2079" s="23">
        <v>14.9</v>
      </c>
      <c r="E2079" s="23" t="s">
        <v>55</v>
      </c>
      <c r="F2079" s="46">
        <v>3250</v>
      </c>
      <c r="G2079" s="23"/>
      <c r="H2079" s="23"/>
      <c r="I2079" s="23"/>
      <c r="J2079" s="94">
        <v>0</v>
      </c>
      <c r="K2079" s="23"/>
      <c r="L2079" s="23"/>
      <c r="M2079" s="23"/>
    </row>
    <row r="2080" spans="1:13" x14ac:dyDescent="0.25">
      <c r="A2080" s="41">
        <v>42384</v>
      </c>
      <c r="B2080" s="94">
        <v>48887</v>
      </c>
      <c r="C2080" s="23" t="s">
        <v>30</v>
      </c>
      <c r="D2080" s="23">
        <v>15.6</v>
      </c>
      <c r="E2080" s="23" t="s">
        <v>55</v>
      </c>
      <c r="F2080" s="46">
        <v>3250</v>
      </c>
      <c r="G2080" s="23"/>
      <c r="H2080" s="23"/>
      <c r="I2080" s="23"/>
      <c r="J2080" s="94">
        <v>0</v>
      </c>
      <c r="K2080" s="23"/>
      <c r="L2080" s="23"/>
      <c r="M2080" s="23"/>
    </row>
    <row r="2081" spans="1:13" x14ac:dyDescent="0.25">
      <c r="A2081" s="41">
        <v>42384</v>
      </c>
      <c r="B2081" s="94">
        <v>48888</v>
      </c>
      <c r="C2081" s="23" t="s">
        <v>498</v>
      </c>
      <c r="D2081" s="23">
        <v>14.9</v>
      </c>
      <c r="E2081" s="23" t="s">
        <v>55</v>
      </c>
      <c r="F2081" s="46">
        <v>3250</v>
      </c>
      <c r="G2081" s="23"/>
      <c r="H2081" s="23"/>
      <c r="I2081" s="23"/>
      <c r="J2081" s="94">
        <v>0</v>
      </c>
      <c r="K2081" s="23"/>
      <c r="L2081" s="23"/>
      <c r="M2081" s="23"/>
    </row>
    <row r="2082" spans="1:13" x14ac:dyDescent="0.25">
      <c r="A2082" s="41">
        <v>42384</v>
      </c>
      <c r="B2082" s="94">
        <v>48889</v>
      </c>
      <c r="C2082" s="23" t="s">
        <v>28</v>
      </c>
      <c r="D2082" s="23">
        <v>13.3</v>
      </c>
      <c r="E2082" s="23" t="s">
        <v>55</v>
      </c>
      <c r="F2082" s="46">
        <v>3250</v>
      </c>
      <c r="G2082" s="23"/>
      <c r="H2082" s="23"/>
      <c r="I2082" s="23"/>
      <c r="J2082" s="94">
        <v>0</v>
      </c>
      <c r="K2082" s="23"/>
      <c r="L2082" s="23"/>
      <c r="M2082" s="23"/>
    </row>
    <row r="2083" spans="1:13" x14ac:dyDescent="0.25">
      <c r="A2083" s="41">
        <v>42384</v>
      </c>
      <c r="B2083" s="94">
        <v>48890</v>
      </c>
      <c r="C2083" s="23" t="s">
        <v>27</v>
      </c>
      <c r="D2083" s="23">
        <v>14.9</v>
      </c>
      <c r="E2083" s="23" t="s">
        <v>55</v>
      </c>
      <c r="F2083" s="46">
        <v>3250</v>
      </c>
      <c r="G2083" s="23"/>
      <c r="H2083" s="23"/>
      <c r="I2083" s="23"/>
      <c r="J2083" s="94">
        <v>0</v>
      </c>
      <c r="K2083" s="23"/>
      <c r="L2083" s="23"/>
      <c r="M2083" s="23"/>
    </row>
    <row r="2084" spans="1:13" x14ac:dyDescent="0.25">
      <c r="A2084" s="41">
        <v>42384</v>
      </c>
      <c r="B2084" s="94">
        <v>48891</v>
      </c>
      <c r="C2084" s="23" t="s">
        <v>28</v>
      </c>
      <c r="D2084" s="23">
        <v>13.3</v>
      </c>
      <c r="E2084" s="23" t="s">
        <v>55</v>
      </c>
      <c r="F2084" s="46">
        <v>3250</v>
      </c>
      <c r="G2084" s="23"/>
      <c r="H2084" s="23"/>
      <c r="I2084" s="23"/>
      <c r="J2084" s="94">
        <v>0</v>
      </c>
      <c r="K2084" s="23"/>
      <c r="L2084" s="23"/>
      <c r="M2084" s="23"/>
    </row>
    <row r="2085" spans="1:13" x14ac:dyDescent="0.25">
      <c r="A2085" s="41">
        <v>42384</v>
      </c>
      <c r="B2085" s="94">
        <v>48892</v>
      </c>
      <c r="C2085" s="23" t="s">
        <v>27</v>
      </c>
      <c r="D2085" s="23">
        <v>14.9</v>
      </c>
      <c r="E2085" s="23" t="s">
        <v>55</v>
      </c>
      <c r="F2085" s="46">
        <v>3250</v>
      </c>
      <c r="G2085" s="23"/>
      <c r="H2085" s="23"/>
      <c r="I2085" s="23"/>
      <c r="J2085" s="94">
        <v>0</v>
      </c>
      <c r="K2085" s="23"/>
      <c r="L2085" s="23"/>
      <c r="M2085" s="23"/>
    </row>
    <row r="2086" spans="1:13" x14ac:dyDescent="0.25">
      <c r="A2086" s="41">
        <v>42384</v>
      </c>
      <c r="B2086" s="94">
        <v>48893</v>
      </c>
      <c r="C2086" s="23" t="s">
        <v>498</v>
      </c>
      <c r="D2086" s="23">
        <v>14.9</v>
      </c>
      <c r="E2086" s="23" t="s">
        <v>55</v>
      </c>
      <c r="F2086" s="46">
        <v>3250</v>
      </c>
      <c r="G2086" s="23"/>
      <c r="H2086" s="23"/>
      <c r="I2086" s="23"/>
      <c r="J2086" s="94">
        <v>0</v>
      </c>
      <c r="K2086" s="23"/>
      <c r="L2086" s="23"/>
      <c r="M2086" s="23"/>
    </row>
    <row r="2087" spans="1:13" x14ac:dyDescent="0.25">
      <c r="A2087" s="41">
        <v>42384</v>
      </c>
      <c r="B2087" s="94">
        <v>48894</v>
      </c>
      <c r="C2087" s="23" t="s">
        <v>30</v>
      </c>
      <c r="D2087" s="23">
        <v>15.6</v>
      </c>
      <c r="E2087" s="23" t="s">
        <v>55</v>
      </c>
      <c r="F2087" s="46">
        <v>3250</v>
      </c>
      <c r="G2087" s="23"/>
      <c r="H2087" s="23"/>
      <c r="I2087" s="23"/>
      <c r="J2087" s="94">
        <v>0</v>
      </c>
      <c r="K2087" s="23"/>
      <c r="L2087" s="23"/>
      <c r="M2087" s="23"/>
    </row>
    <row r="2088" spans="1:13" x14ac:dyDescent="0.25">
      <c r="A2088" s="41">
        <v>42384</v>
      </c>
      <c r="B2088" s="94">
        <v>48895</v>
      </c>
      <c r="C2088" s="23" t="s">
        <v>28</v>
      </c>
      <c r="D2088" s="23">
        <v>13.3</v>
      </c>
      <c r="E2088" s="23" t="s">
        <v>55</v>
      </c>
      <c r="F2088" s="46">
        <v>3250</v>
      </c>
      <c r="G2088" s="23"/>
      <c r="H2088" s="23"/>
      <c r="I2088" s="23"/>
      <c r="J2088" s="94">
        <v>0</v>
      </c>
      <c r="K2088" s="23"/>
      <c r="L2088" s="23"/>
      <c r="M2088" s="23"/>
    </row>
    <row r="2089" spans="1:13" x14ac:dyDescent="0.25">
      <c r="A2089" s="41">
        <v>42384</v>
      </c>
      <c r="B2089" s="94">
        <v>48896</v>
      </c>
      <c r="C2089" s="23" t="s">
        <v>27</v>
      </c>
      <c r="D2089" s="23">
        <v>14.9</v>
      </c>
      <c r="E2089" s="23" t="s">
        <v>55</v>
      </c>
      <c r="F2089" s="46">
        <v>3250</v>
      </c>
      <c r="G2089" s="23"/>
      <c r="H2089" s="23"/>
      <c r="I2089" s="23"/>
      <c r="J2089" s="94">
        <v>0</v>
      </c>
      <c r="K2089" s="23"/>
      <c r="L2089" s="23"/>
      <c r="M2089" s="23"/>
    </row>
    <row r="2090" spans="1:13" x14ac:dyDescent="0.25">
      <c r="A2090" s="41">
        <v>42384</v>
      </c>
      <c r="B2090" s="94">
        <v>48897</v>
      </c>
      <c r="C2090" s="23" t="s">
        <v>498</v>
      </c>
      <c r="D2090" s="23">
        <v>14.9</v>
      </c>
      <c r="E2090" s="23" t="s">
        <v>55</v>
      </c>
      <c r="F2090" s="46">
        <v>3250</v>
      </c>
      <c r="G2090" s="23"/>
      <c r="H2090" s="23"/>
      <c r="I2090" s="23"/>
      <c r="J2090" s="94">
        <v>0</v>
      </c>
      <c r="K2090" s="23"/>
      <c r="L2090" s="23"/>
      <c r="M2090" s="23"/>
    </row>
    <row r="2091" spans="1:13" x14ac:dyDescent="0.25">
      <c r="A2091" s="41">
        <v>42384</v>
      </c>
      <c r="B2091" s="94">
        <v>48898</v>
      </c>
      <c r="C2091" s="23" t="s">
        <v>28</v>
      </c>
      <c r="D2091" s="23">
        <v>13.3</v>
      </c>
      <c r="E2091" s="23" t="s">
        <v>55</v>
      </c>
      <c r="F2091" s="46">
        <v>3250</v>
      </c>
      <c r="G2091" s="23"/>
      <c r="H2091" s="23"/>
      <c r="I2091" s="23"/>
      <c r="J2091" s="94">
        <v>0</v>
      </c>
      <c r="K2091" s="23"/>
      <c r="L2091" s="23"/>
      <c r="M2091" s="23"/>
    </row>
    <row r="2092" spans="1:13" x14ac:dyDescent="0.25">
      <c r="A2092" s="41">
        <v>42384</v>
      </c>
      <c r="B2092" s="94">
        <v>48899</v>
      </c>
      <c r="C2092" s="23" t="s">
        <v>30</v>
      </c>
      <c r="D2092" s="23">
        <v>15.6</v>
      </c>
      <c r="E2092" s="23" t="s">
        <v>55</v>
      </c>
      <c r="F2092" s="46">
        <v>3250</v>
      </c>
      <c r="G2092" s="23"/>
      <c r="H2092" s="23"/>
      <c r="I2092" s="23"/>
      <c r="J2092" s="94">
        <v>0</v>
      </c>
      <c r="K2092" s="23"/>
      <c r="L2092" s="23"/>
      <c r="M2092" s="23"/>
    </row>
    <row r="2093" spans="1:13" x14ac:dyDescent="0.25">
      <c r="A2093" s="41">
        <v>42384</v>
      </c>
      <c r="B2093" s="94">
        <v>48900</v>
      </c>
      <c r="C2093" s="23" t="s">
        <v>27</v>
      </c>
      <c r="D2093" s="23">
        <v>14.9</v>
      </c>
      <c r="E2093" s="23" t="s">
        <v>55</v>
      </c>
      <c r="F2093" s="46">
        <v>3250</v>
      </c>
      <c r="G2093" s="23"/>
      <c r="H2093" s="23"/>
      <c r="I2093" s="23"/>
      <c r="J2093" s="94">
        <v>0</v>
      </c>
      <c r="K2093" s="23"/>
      <c r="L2093" s="23"/>
      <c r="M2093" s="23"/>
    </row>
    <row r="2094" spans="1:13" x14ac:dyDescent="0.25">
      <c r="A2094" s="41">
        <v>42384</v>
      </c>
      <c r="B2094" s="94">
        <v>48901</v>
      </c>
      <c r="C2094" s="23" t="s">
        <v>498</v>
      </c>
      <c r="D2094" s="23">
        <v>14.9</v>
      </c>
      <c r="E2094" s="23" t="s">
        <v>55</v>
      </c>
      <c r="F2094" s="46">
        <v>3250</v>
      </c>
      <c r="G2094" s="23"/>
      <c r="H2094" s="23"/>
      <c r="I2094" s="23"/>
      <c r="J2094" s="94">
        <v>0</v>
      </c>
      <c r="K2094" s="23"/>
      <c r="L2094" s="23"/>
      <c r="M2094" s="23"/>
    </row>
    <row r="2095" spans="1:13" x14ac:dyDescent="0.25">
      <c r="A2095" s="41">
        <v>42384</v>
      </c>
      <c r="B2095" s="94">
        <v>48902</v>
      </c>
      <c r="C2095" s="23" t="s">
        <v>28</v>
      </c>
      <c r="D2095" s="23">
        <v>13.3</v>
      </c>
      <c r="E2095" s="23" t="s">
        <v>55</v>
      </c>
      <c r="F2095" s="46">
        <v>3250</v>
      </c>
      <c r="G2095" s="23"/>
      <c r="H2095" s="23"/>
      <c r="I2095" s="23"/>
      <c r="J2095" s="94">
        <v>0</v>
      </c>
      <c r="K2095" s="23"/>
      <c r="L2095" s="23"/>
      <c r="M2095" s="23"/>
    </row>
    <row r="2096" spans="1:13" x14ac:dyDescent="0.25">
      <c r="A2096" s="41">
        <v>42384</v>
      </c>
      <c r="B2096" s="94">
        <v>48903</v>
      </c>
      <c r="C2096" s="23" t="s">
        <v>30</v>
      </c>
      <c r="D2096" s="23">
        <v>15.6</v>
      </c>
      <c r="E2096" s="23" t="s">
        <v>55</v>
      </c>
      <c r="F2096" s="46">
        <v>3250</v>
      </c>
      <c r="G2096" s="23"/>
      <c r="H2096" s="23"/>
      <c r="I2096" s="23"/>
      <c r="J2096" s="94">
        <v>0</v>
      </c>
      <c r="K2096" s="23"/>
      <c r="L2096" s="23"/>
      <c r="M2096" s="23"/>
    </row>
    <row r="2097" spans="1:13" x14ac:dyDescent="0.25">
      <c r="A2097" s="41">
        <v>42384</v>
      </c>
      <c r="B2097" s="94">
        <v>48904</v>
      </c>
      <c r="C2097" s="23" t="s">
        <v>498</v>
      </c>
      <c r="D2097" s="23">
        <v>14.9</v>
      </c>
      <c r="E2097" s="23" t="s">
        <v>55</v>
      </c>
      <c r="F2097" s="46">
        <v>3250</v>
      </c>
      <c r="G2097" s="23"/>
      <c r="H2097" s="23"/>
      <c r="I2097" s="23"/>
      <c r="J2097" s="94">
        <v>0</v>
      </c>
      <c r="K2097" s="23"/>
      <c r="L2097" s="23"/>
      <c r="M2097" s="23"/>
    </row>
    <row r="2098" spans="1:13" x14ac:dyDescent="0.25">
      <c r="A2098" s="41">
        <v>42384</v>
      </c>
      <c r="B2098" s="94">
        <v>48905</v>
      </c>
      <c r="C2098" s="23" t="s">
        <v>27</v>
      </c>
      <c r="D2098" s="23">
        <v>14.9</v>
      </c>
      <c r="E2098" s="23" t="s">
        <v>55</v>
      </c>
      <c r="F2098" s="46">
        <v>3250</v>
      </c>
      <c r="G2098" s="23"/>
      <c r="H2098" s="23"/>
      <c r="I2098" s="23"/>
      <c r="J2098" s="94">
        <v>0</v>
      </c>
      <c r="K2098" s="23"/>
      <c r="L2098" s="23"/>
      <c r="M2098" s="23"/>
    </row>
    <row r="2099" spans="1:13" x14ac:dyDescent="0.25">
      <c r="A2099" s="41">
        <v>42384</v>
      </c>
      <c r="B2099" s="94">
        <v>48906</v>
      </c>
      <c r="C2099" s="23" t="s">
        <v>28</v>
      </c>
      <c r="D2099" s="23">
        <v>13.3</v>
      </c>
      <c r="E2099" s="23" t="s">
        <v>55</v>
      </c>
      <c r="F2099" s="46">
        <v>3250</v>
      </c>
      <c r="G2099" s="23"/>
      <c r="H2099" s="23"/>
      <c r="I2099" s="23"/>
      <c r="J2099" s="94">
        <v>0</v>
      </c>
      <c r="K2099" s="23"/>
      <c r="L2099" s="23"/>
      <c r="M2099" s="23"/>
    </row>
    <row r="2100" spans="1:13" x14ac:dyDescent="0.25">
      <c r="A2100" s="41">
        <v>42384</v>
      </c>
      <c r="B2100" s="94">
        <v>48907</v>
      </c>
      <c r="C2100" s="23" t="s">
        <v>30</v>
      </c>
      <c r="D2100" s="23">
        <v>15.6</v>
      </c>
      <c r="E2100" s="23" t="s">
        <v>55</v>
      </c>
      <c r="F2100" s="46">
        <v>3250</v>
      </c>
      <c r="G2100" s="23"/>
      <c r="H2100" s="23"/>
      <c r="I2100" s="23"/>
      <c r="J2100" s="94">
        <v>0</v>
      </c>
      <c r="K2100" s="23"/>
      <c r="L2100" s="23"/>
      <c r="M2100" s="23"/>
    </row>
    <row r="2101" spans="1:13" x14ac:dyDescent="0.25">
      <c r="A2101" s="41">
        <v>42384</v>
      </c>
      <c r="B2101" s="94">
        <v>48908</v>
      </c>
      <c r="C2101" s="23" t="s">
        <v>498</v>
      </c>
      <c r="D2101" s="23">
        <v>14.9</v>
      </c>
      <c r="E2101" s="23" t="s">
        <v>55</v>
      </c>
      <c r="F2101" s="46">
        <v>3250</v>
      </c>
      <c r="G2101" s="23"/>
      <c r="H2101" s="23"/>
      <c r="I2101" s="23"/>
      <c r="J2101" s="94">
        <v>0</v>
      </c>
      <c r="K2101" s="23"/>
      <c r="L2101" s="23"/>
      <c r="M2101" s="23"/>
    </row>
    <row r="2102" spans="1:13" x14ac:dyDescent="0.25">
      <c r="A2102" s="41">
        <v>42384</v>
      </c>
      <c r="B2102" s="94">
        <v>48909</v>
      </c>
      <c r="C2102" s="23" t="s">
        <v>27</v>
      </c>
      <c r="D2102" s="23">
        <v>14.9</v>
      </c>
      <c r="E2102" s="23" t="s">
        <v>55</v>
      </c>
      <c r="F2102" s="46">
        <v>3250</v>
      </c>
      <c r="G2102" s="23"/>
      <c r="H2102" s="23"/>
      <c r="I2102" s="23"/>
      <c r="J2102" s="94">
        <v>0</v>
      </c>
      <c r="K2102" s="23"/>
      <c r="L2102" s="23"/>
      <c r="M2102" s="23"/>
    </row>
    <row r="2103" spans="1:13" x14ac:dyDescent="0.25">
      <c r="A2103" s="41">
        <v>42384</v>
      </c>
      <c r="B2103" s="94">
        <v>48910</v>
      </c>
      <c r="C2103" s="23" t="s">
        <v>28</v>
      </c>
      <c r="D2103" s="23">
        <v>13.3</v>
      </c>
      <c r="E2103" s="23" t="s">
        <v>55</v>
      </c>
      <c r="F2103" s="46">
        <v>3250</v>
      </c>
      <c r="G2103" s="23"/>
      <c r="H2103" s="23"/>
      <c r="I2103" s="23"/>
      <c r="J2103" s="94">
        <v>0</v>
      </c>
      <c r="K2103" s="23"/>
      <c r="L2103" s="23"/>
      <c r="M2103" s="23"/>
    </row>
    <row r="2104" spans="1:13" x14ac:dyDescent="0.25">
      <c r="A2104" s="41">
        <v>42384</v>
      </c>
      <c r="B2104" s="94">
        <v>48911</v>
      </c>
      <c r="C2104" s="23" t="s">
        <v>498</v>
      </c>
      <c r="D2104" s="23">
        <v>14.9</v>
      </c>
      <c r="E2104" s="23" t="s">
        <v>55</v>
      </c>
      <c r="F2104" s="46">
        <v>3250</v>
      </c>
      <c r="G2104" s="23"/>
      <c r="H2104" s="23"/>
      <c r="I2104" s="23"/>
      <c r="J2104" s="94">
        <v>0</v>
      </c>
      <c r="K2104" s="23"/>
      <c r="L2104" s="23"/>
      <c r="M2104" s="23"/>
    </row>
    <row r="2105" spans="1:13" x14ac:dyDescent="0.25">
      <c r="A2105" s="41">
        <v>42384</v>
      </c>
      <c r="B2105" s="94">
        <v>48912</v>
      </c>
      <c r="C2105" s="23" t="s">
        <v>27</v>
      </c>
      <c r="D2105" s="23">
        <v>14.9</v>
      </c>
      <c r="E2105" s="23" t="s">
        <v>55</v>
      </c>
      <c r="F2105" s="46">
        <v>3250</v>
      </c>
      <c r="G2105" s="23"/>
      <c r="H2105" s="23"/>
      <c r="I2105" s="23"/>
      <c r="J2105" s="94">
        <v>0</v>
      </c>
      <c r="K2105" s="23"/>
      <c r="L2105" s="23"/>
      <c r="M2105" s="23"/>
    </row>
    <row r="2106" spans="1:13" x14ac:dyDescent="0.25">
      <c r="A2106" s="41">
        <v>42384</v>
      </c>
      <c r="B2106" s="94">
        <v>48913</v>
      </c>
      <c r="C2106" s="23" t="s">
        <v>28</v>
      </c>
      <c r="D2106" s="23">
        <v>13.3</v>
      </c>
      <c r="E2106" s="23" t="s">
        <v>55</v>
      </c>
      <c r="F2106" s="46">
        <v>3250</v>
      </c>
      <c r="G2106" s="23"/>
      <c r="H2106" s="23"/>
      <c r="I2106" s="23"/>
      <c r="J2106" s="94">
        <v>0</v>
      </c>
      <c r="K2106" s="23"/>
      <c r="L2106" s="23"/>
      <c r="M2106" s="23"/>
    </row>
    <row r="2107" spans="1:13" x14ac:dyDescent="0.25">
      <c r="A2107" s="41">
        <v>42384</v>
      </c>
      <c r="B2107" s="94">
        <v>48914</v>
      </c>
      <c r="C2107" s="23" t="s">
        <v>30</v>
      </c>
      <c r="D2107" s="23">
        <v>15.6</v>
      </c>
      <c r="E2107" s="23" t="s">
        <v>55</v>
      </c>
      <c r="F2107" s="46">
        <v>3250</v>
      </c>
      <c r="G2107" s="23"/>
      <c r="H2107" s="23"/>
      <c r="I2107" s="23"/>
      <c r="J2107" s="94">
        <v>0</v>
      </c>
      <c r="K2107" s="23"/>
      <c r="L2107" s="23"/>
      <c r="M2107" s="23"/>
    </row>
    <row r="2108" spans="1:13" x14ac:dyDescent="0.25">
      <c r="A2108" s="41">
        <v>42384</v>
      </c>
      <c r="B2108" s="94">
        <v>48915</v>
      </c>
      <c r="C2108" s="23" t="s">
        <v>498</v>
      </c>
      <c r="D2108" s="23">
        <v>14.9</v>
      </c>
      <c r="E2108" s="23" t="s">
        <v>55</v>
      </c>
      <c r="F2108" s="46">
        <v>3250</v>
      </c>
      <c r="G2108" s="23"/>
      <c r="H2108" s="23"/>
      <c r="I2108" s="23"/>
      <c r="J2108" s="94">
        <v>0</v>
      </c>
      <c r="K2108" s="23"/>
      <c r="L2108" s="23"/>
      <c r="M2108" s="23"/>
    </row>
    <row r="2109" spans="1:13" x14ac:dyDescent="0.25">
      <c r="A2109" s="41">
        <v>42384</v>
      </c>
      <c r="B2109" s="94">
        <v>48916</v>
      </c>
      <c r="C2109" s="23" t="s">
        <v>28</v>
      </c>
      <c r="D2109" s="23">
        <v>13.3</v>
      </c>
      <c r="E2109" s="23" t="s">
        <v>55</v>
      </c>
      <c r="F2109" s="46">
        <v>3250</v>
      </c>
      <c r="G2109" s="23"/>
      <c r="H2109" s="23"/>
      <c r="I2109" s="23"/>
      <c r="J2109" s="94">
        <v>0</v>
      </c>
      <c r="K2109" s="23"/>
      <c r="L2109" s="23"/>
      <c r="M2109" s="23"/>
    </row>
    <row r="2110" spans="1:13" x14ac:dyDescent="0.25">
      <c r="A2110" s="41">
        <v>42384</v>
      </c>
      <c r="B2110" s="94">
        <v>48917</v>
      </c>
      <c r="C2110" s="23" t="s">
        <v>30</v>
      </c>
      <c r="D2110" s="23">
        <v>15.6</v>
      </c>
      <c r="E2110" s="23" t="s">
        <v>55</v>
      </c>
      <c r="F2110" s="46">
        <v>3250</v>
      </c>
      <c r="G2110" s="23"/>
      <c r="H2110" s="23"/>
      <c r="I2110" s="23"/>
      <c r="J2110" s="94">
        <v>0</v>
      </c>
      <c r="K2110" s="23"/>
      <c r="L2110" s="23"/>
      <c r="M2110" s="23"/>
    </row>
    <row r="2111" spans="1:13" x14ac:dyDescent="0.25">
      <c r="A2111" s="41">
        <v>42384</v>
      </c>
      <c r="B2111" s="94">
        <v>48918</v>
      </c>
      <c r="C2111" s="23" t="s">
        <v>27</v>
      </c>
      <c r="D2111" s="23">
        <v>14.9</v>
      </c>
      <c r="E2111" s="23" t="s">
        <v>55</v>
      </c>
      <c r="F2111" s="46">
        <v>3250</v>
      </c>
      <c r="G2111" s="23"/>
      <c r="H2111" s="23"/>
      <c r="I2111" s="23"/>
      <c r="J2111" s="94">
        <v>0</v>
      </c>
      <c r="K2111" s="23"/>
      <c r="L2111" s="23"/>
      <c r="M2111" s="23"/>
    </row>
    <row r="2112" spans="1:13" x14ac:dyDescent="0.25">
      <c r="A2112" s="41">
        <v>42384</v>
      </c>
      <c r="B2112" s="94">
        <v>48919</v>
      </c>
      <c r="C2112" s="23" t="s">
        <v>498</v>
      </c>
      <c r="D2112" s="23">
        <v>14.9</v>
      </c>
      <c r="E2112" s="23" t="s">
        <v>55</v>
      </c>
      <c r="F2112" s="46">
        <v>3250</v>
      </c>
      <c r="G2112" s="23"/>
      <c r="H2112" s="23"/>
      <c r="I2112" s="23"/>
      <c r="J2112" s="94">
        <v>0</v>
      </c>
      <c r="K2112" s="23"/>
      <c r="L2112" s="23"/>
      <c r="M2112" s="23"/>
    </row>
    <row r="2113" spans="1:13" x14ac:dyDescent="0.25">
      <c r="A2113" s="41">
        <v>42384</v>
      </c>
      <c r="B2113" s="94">
        <v>48920</v>
      </c>
      <c r="C2113" s="23" t="s">
        <v>28</v>
      </c>
      <c r="D2113" s="23">
        <v>13.3</v>
      </c>
      <c r="E2113" s="23" t="s">
        <v>55</v>
      </c>
      <c r="F2113" s="46">
        <v>3250</v>
      </c>
      <c r="G2113" s="23"/>
      <c r="H2113" s="23"/>
      <c r="I2113" s="23"/>
      <c r="J2113" s="94">
        <v>0</v>
      </c>
      <c r="K2113" s="23"/>
      <c r="L2113" s="23"/>
      <c r="M2113" s="23"/>
    </row>
    <row r="2114" spans="1:13" x14ac:dyDescent="0.25">
      <c r="A2114" s="41">
        <v>42384</v>
      </c>
      <c r="B2114" s="94">
        <v>48921</v>
      </c>
      <c r="C2114" s="23" t="s">
        <v>30</v>
      </c>
      <c r="D2114" s="23">
        <v>15.6</v>
      </c>
      <c r="E2114" s="23" t="s">
        <v>55</v>
      </c>
      <c r="F2114" s="46">
        <v>3250</v>
      </c>
      <c r="G2114" s="23"/>
      <c r="H2114" s="23"/>
      <c r="I2114" s="23"/>
      <c r="J2114" s="94">
        <v>0</v>
      </c>
      <c r="K2114" s="23"/>
      <c r="L2114" s="23"/>
      <c r="M2114" s="23"/>
    </row>
    <row r="2115" spans="1:13" x14ac:dyDescent="0.25">
      <c r="A2115" s="41">
        <v>42384</v>
      </c>
      <c r="B2115" s="94">
        <v>48922</v>
      </c>
      <c r="C2115" s="23" t="s">
        <v>27</v>
      </c>
      <c r="D2115" s="23">
        <v>14.9</v>
      </c>
      <c r="E2115" s="23" t="s">
        <v>55</v>
      </c>
      <c r="F2115" s="46">
        <v>3250</v>
      </c>
      <c r="G2115" s="23"/>
      <c r="H2115" s="23"/>
      <c r="I2115" s="23"/>
      <c r="J2115" s="94">
        <v>0</v>
      </c>
      <c r="K2115" s="23"/>
      <c r="L2115" s="23"/>
      <c r="M2115" s="23"/>
    </row>
    <row r="2116" spans="1:13" x14ac:dyDescent="0.25">
      <c r="A2116" s="41">
        <v>42384</v>
      </c>
      <c r="B2116" s="94">
        <v>48923</v>
      </c>
      <c r="C2116" s="23" t="s">
        <v>498</v>
      </c>
      <c r="D2116" s="23">
        <v>14.9</v>
      </c>
      <c r="E2116" s="23" t="s">
        <v>55</v>
      </c>
      <c r="F2116" s="46">
        <v>3250</v>
      </c>
      <c r="G2116" s="23"/>
      <c r="H2116" s="23"/>
      <c r="I2116" s="23"/>
      <c r="J2116" s="94">
        <v>0</v>
      </c>
      <c r="K2116" s="23"/>
      <c r="L2116" s="23"/>
      <c r="M2116" s="23"/>
    </row>
    <row r="2117" spans="1:13" x14ac:dyDescent="0.25">
      <c r="A2117" s="41">
        <v>42384</v>
      </c>
      <c r="B2117" s="94">
        <v>48924</v>
      </c>
      <c r="C2117" s="23" t="s">
        <v>28</v>
      </c>
      <c r="D2117" s="23">
        <v>13.3</v>
      </c>
      <c r="E2117" s="23" t="s">
        <v>55</v>
      </c>
      <c r="F2117" s="46">
        <v>3250</v>
      </c>
      <c r="G2117" s="23"/>
      <c r="H2117" s="23"/>
      <c r="I2117" s="23"/>
      <c r="J2117" s="94">
        <v>0</v>
      </c>
      <c r="K2117" s="23"/>
      <c r="L2117" s="23"/>
      <c r="M2117" s="23"/>
    </row>
    <row r="2118" spans="1:13" ht="15.75" thickBot="1" x14ac:dyDescent="0.3">
      <c r="A2118" s="43">
        <v>42384</v>
      </c>
      <c r="B2118" s="42">
        <v>48925</v>
      </c>
      <c r="C2118" s="42" t="s">
        <v>27</v>
      </c>
      <c r="D2118" s="42">
        <v>14.9</v>
      </c>
      <c r="E2118" s="23" t="s">
        <v>55</v>
      </c>
      <c r="F2118" s="48">
        <v>3250</v>
      </c>
      <c r="G2118" s="42"/>
      <c r="H2118" s="42"/>
      <c r="I2118" s="42"/>
      <c r="J2118" s="42">
        <v>0</v>
      </c>
      <c r="K2118" s="42"/>
      <c r="L2118" s="42"/>
      <c r="M2118" s="42"/>
    </row>
    <row r="2119" spans="1:13" x14ac:dyDescent="0.25">
      <c r="A2119" s="41">
        <v>42385</v>
      </c>
      <c r="B2119" s="116">
        <v>48926</v>
      </c>
      <c r="C2119" s="32" t="s">
        <v>28</v>
      </c>
      <c r="D2119" s="32">
        <v>13.3</v>
      </c>
      <c r="E2119" s="23" t="s">
        <v>55</v>
      </c>
      <c r="F2119" s="47">
        <v>3250</v>
      </c>
      <c r="G2119" s="32"/>
      <c r="H2119" s="32"/>
      <c r="I2119" s="32"/>
      <c r="J2119" s="116">
        <v>0</v>
      </c>
      <c r="K2119" s="32"/>
      <c r="L2119" s="32"/>
      <c r="M2119" s="32"/>
    </row>
    <row r="2120" spans="1:13" x14ac:dyDescent="0.25">
      <c r="A2120" s="41">
        <v>42385</v>
      </c>
      <c r="B2120" s="94">
        <v>48927</v>
      </c>
      <c r="C2120" s="23" t="s">
        <v>57</v>
      </c>
      <c r="D2120" s="23">
        <v>14.9</v>
      </c>
      <c r="E2120" s="23" t="s">
        <v>55</v>
      </c>
      <c r="F2120" s="46">
        <v>3250</v>
      </c>
      <c r="G2120" s="23"/>
      <c r="H2120" s="23"/>
      <c r="I2120" s="23"/>
      <c r="J2120" s="94">
        <v>0</v>
      </c>
      <c r="K2120" s="23"/>
      <c r="L2120" s="23"/>
      <c r="M2120" s="23"/>
    </row>
    <row r="2121" spans="1:13" x14ac:dyDescent="0.25">
      <c r="A2121" s="41">
        <v>42385</v>
      </c>
      <c r="B2121" s="94">
        <v>48928</v>
      </c>
      <c r="C2121" s="23" t="s">
        <v>30</v>
      </c>
      <c r="D2121" s="23">
        <v>15.6</v>
      </c>
      <c r="E2121" s="23" t="s">
        <v>55</v>
      </c>
      <c r="F2121" s="46">
        <v>3250</v>
      </c>
      <c r="G2121" s="23"/>
      <c r="H2121" s="23"/>
      <c r="I2121" s="23"/>
      <c r="J2121" s="94">
        <v>0</v>
      </c>
      <c r="K2121" s="23"/>
      <c r="L2121" s="23"/>
      <c r="M2121" s="23"/>
    </row>
    <row r="2122" spans="1:13" x14ac:dyDescent="0.25">
      <c r="A2122" s="41">
        <v>42385</v>
      </c>
      <c r="B2122" s="94">
        <v>48929</v>
      </c>
      <c r="C2122" s="23" t="s">
        <v>27</v>
      </c>
      <c r="D2122" s="23">
        <v>14.9</v>
      </c>
      <c r="E2122" s="23" t="s">
        <v>55</v>
      </c>
      <c r="F2122" s="46">
        <v>3250</v>
      </c>
      <c r="G2122" s="23"/>
      <c r="H2122" s="23"/>
      <c r="I2122" s="23"/>
      <c r="J2122" s="94">
        <v>0</v>
      </c>
      <c r="K2122" s="23"/>
      <c r="L2122" s="23"/>
      <c r="M2122" s="23"/>
    </row>
    <row r="2123" spans="1:13" x14ac:dyDescent="0.25">
      <c r="A2123" s="41">
        <v>42385</v>
      </c>
      <c r="B2123" s="94">
        <v>48930</v>
      </c>
      <c r="C2123" s="23" t="s">
        <v>28</v>
      </c>
      <c r="D2123" s="23">
        <v>13.3</v>
      </c>
      <c r="E2123" s="23" t="s">
        <v>55</v>
      </c>
      <c r="F2123" s="46">
        <v>3250</v>
      </c>
      <c r="G2123" s="23"/>
      <c r="H2123" s="23"/>
      <c r="I2123" s="23"/>
      <c r="J2123" s="94">
        <v>0</v>
      </c>
      <c r="K2123" s="23"/>
      <c r="L2123" s="23"/>
      <c r="M2123" s="23"/>
    </row>
    <row r="2124" spans="1:13" x14ac:dyDescent="0.25">
      <c r="A2124" s="41">
        <v>42385</v>
      </c>
      <c r="B2124" s="94">
        <v>48931</v>
      </c>
      <c r="C2124" s="23" t="s">
        <v>57</v>
      </c>
      <c r="D2124" s="23">
        <v>14.9</v>
      </c>
      <c r="E2124" s="23" t="s">
        <v>55</v>
      </c>
      <c r="F2124" s="46">
        <v>3250</v>
      </c>
      <c r="G2124" s="23"/>
      <c r="H2124" s="23"/>
      <c r="I2124" s="23"/>
      <c r="J2124" s="94">
        <v>0</v>
      </c>
      <c r="K2124" s="23"/>
      <c r="L2124" s="23"/>
      <c r="M2124" s="23"/>
    </row>
    <row r="2125" spans="1:13" x14ac:dyDescent="0.25">
      <c r="A2125" s="41">
        <v>42385</v>
      </c>
      <c r="B2125" s="94">
        <v>48932</v>
      </c>
      <c r="C2125" s="23" t="s">
        <v>30</v>
      </c>
      <c r="D2125" s="23">
        <v>15.6</v>
      </c>
      <c r="E2125" s="23" t="s">
        <v>55</v>
      </c>
      <c r="F2125" s="46">
        <v>3250</v>
      </c>
      <c r="G2125" s="23"/>
      <c r="H2125" s="23"/>
      <c r="I2125" s="23"/>
      <c r="J2125" s="94">
        <v>0</v>
      </c>
      <c r="K2125" s="23"/>
      <c r="L2125" s="23"/>
      <c r="M2125" s="23"/>
    </row>
    <row r="2126" spans="1:13" x14ac:dyDescent="0.25">
      <c r="A2126" s="41">
        <v>42385</v>
      </c>
      <c r="B2126" s="94">
        <v>48933</v>
      </c>
      <c r="C2126" s="23" t="s">
        <v>28</v>
      </c>
      <c r="D2126" s="23">
        <v>13.3</v>
      </c>
      <c r="E2126" s="23" t="s">
        <v>55</v>
      </c>
      <c r="F2126" s="46">
        <v>3250</v>
      </c>
      <c r="G2126" s="23"/>
      <c r="H2126" s="23"/>
      <c r="I2126" s="23"/>
      <c r="J2126" s="94">
        <v>0</v>
      </c>
      <c r="K2126" s="23"/>
      <c r="L2126" s="23"/>
      <c r="M2126" s="23"/>
    </row>
    <row r="2127" spans="1:13" x14ac:dyDescent="0.25">
      <c r="A2127" s="41">
        <v>42385</v>
      </c>
      <c r="B2127" s="94">
        <v>48934</v>
      </c>
      <c r="C2127" s="23" t="s">
        <v>57</v>
      </c>
      <c r="D2127" s="23">
        <v>14.9</v>
      </c>
      <c r="E2127" s="23" t="s">
        <v>55</v>
      </c>
      <c r="F2127" s="46">
        <v>3250</v>
      </c>
      <c r="G2127" s="23"/>
      <c r="H2127" s="23"/>
      <c r="I2127" s="23"/>
      <c r="J2127" s="94">
        <v>0</v>
      </c>
      <c r="K2127" s="23"/>
      <c r="L2127" s="23"/>
      <c r="M2127" s="23"/>
    </row>
    <row r="2128" spans="1:13" x14ac:dyDescent="0.25">
      <c r="A2128" s="41">
        <v>42385</v>
      </c>
      <c r="B2128" s="94">
        <v>48935</v>
      </c>
      <c r="C2128" s="23" t="s">
        <v>30</v>
      </c>
      <c r="D2128" s="23">
        <v>15.6</v>
      </c>
      <c r="E2128" s="23" t="s">
        <v>55</v>
      </c>
      <c r="F2128" s="46">
        <v>3250</v>
      </c>
      <c r="G2128" s="23"/>
      <c r="H2128" s="23"/>
      <c r="I2128" s="23"/>
      <c r="J2128" s="94">
        <v>0</v>
      </c>
      <c r="K2128" s="23"/>
      <c r="L2128" s="23"/>
      <c r="M2128" s="23"/>
    </row>
    <row r="2129" spans="1:13" x14ac:dyDescent="0.25">
      <c r="A2129" s="41">
        <v>42385</v>
      </c>
      <c r="B2129" s="94">
        <v>48936</v>
      </c>
      <c r="C2129" s="23" t="s">
        <v>27</v>
      </c>
      <c r="D2129" s="23">
        <v>14.9</v>
      </c>
      <c r="E2129" s="23" t="s">
        <v>55</v>
      </c>
      <c r="F2129" s="46">
        <v>3250</v>
      </c>
      <c r="G2129" s="23"/>
      <c r="H2129" s="23"/>
      <c r="I2129" s="23"/>
      <c r="J2129" s="94">
        <v>0</v>
      </c>
      <c r="K2129" s="23"/>
      <c r="L2129" s="23"/>
      <c r="M2129" s="23"/>
    </row>
    <row r="2130" spans="1:13" x14ac:dyDescent="0.25">
      <c r="A2130" s="41">
        <v>42385</v>
      </c>
      <c r="B2130" s="94">
        <v>48937</v>
      </c>
      <c r="C2130" s="23" t="s">
        <v>28</v>
      </c>
      <c r="D2130" s="23">
        <v>13.3</v>
      </c>
      <c r="E2130" s="23" t="s">
        <v>55</v>
      </c>
      <c r="F2130" s="46">
        <v>3250</v>
      </c>
      <c r="G2130" s="23"/>
      <c r="H2130" s="23"/>
      <c r="I2130" s="23"/>
      <c r="J2130" s="94">
        <v>0</v>
      </c>
      <c r="K2130" s="23"/>
      <c r="L2130" s="23"/>
      <c r="M2130" s="23"/>
    </row>
    <row r="2131" spans="1:13" x14ac:dyDescent="0.25">
      <c r="A2131" s="41">
        <v>42385</v>
      </c>
      <c r="B2131" s="94">
        <v>48938</v>
      </c>
      <c r="C2131" s="23" t="s">
        <v>57</v>
      </c>
      <c r="D2131" s="23">
        <v>14.9</v>
      </c>
      <c r="E2131" s="23" t="s">
        <v>55</v>
      </c>
      <c r="F2131" s="46">
        <v>3250</v>
      </c>
      <c r="G2131" s="23"/>
      <c r="H2131" s="23"/>
      <c r="I2131" s="23"/>
      <c r="J2131" s="94">
        <v>0</v>
      </c>
      <c r="K2131" s="23"/>
      <c r="L2131" s="23"/>
      <c r="M2131" s="23"/>
    </row>
    <row r="2132" spans="1:13" x14ac:dyDescent="0.25">
      <c r="A2132" s="41">
        <v>42385</v>
      </c>
      <c r="B2132" s="94">
        <v>48939</v>
      </c>
      <c r="C2132" s="23" t="s">
        <v>30</v>
      </c>
      <c r="D2132" s="23">
        <v>15.6</v>
      </c>
      <c r="E2132" s="23" t="s">
        <v>55</v>
      </c>
      <c r="F2132" s="46">
        <v>3250</v>
      </c>
      <c r="G2132" s="23"/>
      <c r="H2132" s="23"/>
      <c r="I2132" s="23"/>
      <c r="J2132" s="94">
        <v>0</v>
      </c>
      <c r="K2132" s="23"/>
      <c r="L2132" s="23"/>
      <c r="M2132" s="23"/>
    </row>
    <row r="2133" spans="1:13" x14ac:dyDescent="0.25">
      <c r="A2133" s="41">
        <v>42385</v>
      </c>
      <c r="B2133" s="94">
        <v>48940</v>
      </c>
      <c r="C2133" s="23" t="s">
        <v>28</v>
      </c>
      <c r="D2133" s="23">
        <v>13.3</v>
      </c>
      <c r="E2133" s="23" t="s">
        <v>55</v>
      </c>
      <c r="F2133" s="46">
        <v>3250</v>
      </c>
      <c r="G2133" s="23"/>
      <c r="H2133" s="23"/>
      <c r="I2133" s="23"/>
      <c r="J2133" s="94">
        <v>0</v>
      </c>
      <c r="K2133" s="23"/>
      <c r="L2133" s="23"/>
      <c r="M2133" s="23"/>
    </row>
    <row r="2134" spans="1:13" x14ac:dyDescent="0.25">
      <c r="A2134" s="41">
        <v>42385</v>
      </c>
      <c r="B2134" s="94">
        <v>48941</v>
      </c>
      <c r="C2134" s="23" t="s">
        <v>27</v>
      </c>
      <c r="D2134" s="23">
        <v>14.9</v>
      </c>
      <c r="E2134" s="23" t="s">
        <v>55</v>
      </c>
      <c r="F2134" s="46">
        <v>3250</v>
      </c>
      <c r="G2134" s="23"/>
      <c r="H2134" s="23"/>
      <c r="I2134" s="23"/>
      <c r="J2134" s="94">
        <v>0</v>
      </c>
      <c r="K2134" s="23"/>
      <c r="L2134" s="23"/>
      <c r="M2134" s="23"/>
    </row>
    <row r="2135" spans="1:13" x14ac:dyDescent="0.25">
      <c r="A2135" s="41">
        <v>42385</v>
      </c>
      <c r="B2135" s="94">
        <v>48942</v>
      </c>
      <c r="C2135" s="23" t="s">
        <v>57</v>
      </c>
      <c r="D2135" s="23">
        <v>14.9</v>
      </c>
      <c r="E2135" s="23" t="s">
        <v>55</v>
      </c>
      <c r="F2135" s="46">
        <v>3250</v>
      </c>
      <c r="G2135" s="23"/>
      <c r="H2135" s="23"/>
      <c r="I2135" s="23"/>
      <c r="J2135" s="94">
        <v>0</v>
      </c>
      <c r="K2135" s="23"/>
      <c r="L2135" s="23"/>
      <c r="M2135" s="23"/>
    </row>
    <row r="2136" spans="1:13" x14ac:dyDescent="0.25">
      <c r="A2136" s="41">
        <v>42385</v>
      </c>
      <c r="B2136" s="94">
        <v>48943</v>
      </c>
      <c r="C2136" s="23" t="s">
        <v>30</v>
      </c>
      <c r="D2136" s="23">
        <v>15.6</v>
      </c>
      <c r="E2136" s="23" t="s">
        <v>55</v>
      </c>
      <c r="F2136" s="46">
        <v>3250</v>
      </c>
      <c r="G2136" s="23"/>
      <c r="H2136" s="23"/>
      <c r="I2136" s="23"/>
      <c r="J2136" s="94">
        <v>0</v>
      </c>
      <c r="K2136" s="23"/>
      <c r="L2136" s="23"/>
      <c r="M2136" s="23"/>
    </row>
    <row r="2137" spans="1:13" x14ac:dyDescent="0.25">
      <c r="A2137" s="41">
        <v>42385</v>
      </c>
      <c r="B2137" s="94">
        <v>48944</v>
      </c>
      <c r="C2137" s="23" t="s">
        <v>28</v>
      </c>
      <c r="D2137" s="23">
        <v>13.3</v>
      </c>
      <c r="E2137" s="23" t="s">
        <v>55</v>
      </c>
      <c r="F2137" s="46">
        <v>3250</v>
      </c>
      <c r="G2137" s="23"/>
      <c r="H2137" s="23"/>
      <c r="I2137" s="23"/>
      <c r="J2137" s="94">
        <v>0</v>
      </c>
      <c r="K2137" s="23"/>
      <c r="L2137" s="23"/>
      <c r="M2137" s="23"/>
    </row>
    <row r="2138" spans="1:13" x14ac:dyDescent="0.25">
      <c r="A2138" s="41">
        <v>42385</v>
      </c>
      <c r="B2138" s="94">
        <v>48945</v>
      </c>
      <c r="C2138" s="23" t="s">
        <v>27</v>
      </c>
      <c r="D2138" s="23">
        <v>14.9</v>
      </c>
      <c r="E2138" s="23" t="s">
        <v>55</v>
      </c>
      <c r="F2138" s="46">
        <v>3250</v>
      </c>
      <c r="G2138" s="23"/>
      <c r="H2138" s="23"/>
      <c r="I2138" s="23"/>
      <c r="J2138" s="94">
        <v>0</v>
      </c>
      <c r="K2138" s="23"/>
      <c r="L2138" s="23"/>
      <c r="M2138" s="23"/>
    </row>
    <row r="2139" spans="1:13" x14ac:dyDescent="0.25">
      <c r="A2139" s="41">
        <v>42385</v>
      </c>
      <c r="B2139" s="94">
        <v>48946</v>
      </c>
      <c r="C2139" s="23" t="s">
        <v>57</v>
      </c>
      <c r="D2139" s="23">
        <v>14.9</v>
      </c>
      <c r="E2139" s="23" t="s">
        <v>55</v>
      </c>
      <c r="F2139" s="46">
        <v>3250</v>
      </c>
      <c r="G2139" s="23"/>
      <c r="H2139" s="23"/>
      <c r="I2139" s="23"/>
      <c r="J2139" s="94">
        <v>0</v>
      </c>
      <c r="K2139" s="23"/>
      <c r="L2139" s="23"/>
      <c r="M2139" s="23"/>
    </row>
    <row r="2140" spans="1:13" x14ac:dyDescent="0.25">
      <c r="A2140" s="41">
        <v>42385</v>
      </c>
      <c r="B2140" s="94">
        <v>48947</v>
      </c>
      <c r="C2140" s="23" t="s">
        <v>30</v>
      </c>
      <c r="D2140" s="23">
        <v>15.6</v>
      </c>
      <c r="E2140" s="23" t="s">
        <v>55</v>
      </c>
      <c r="F2140" s="46">
        <v>3250</v>
      </c>
      <c r="G2140" s="23"/>
      <c r="H2140" s="23"/>
      <c r="I2140" s="23"/>
      <c r="J2140" s="94">
        <v>0</v>
      </c>
      <c r="K2140" s="23"/>
      <c r="L2140" s="23"/>
      <c r="M2140" s="23"/>
    </row>
    <row r="2141" spans="1:13" x14ac:dyDescent="0.25">
      <c r="A2141" s="41">
        <v>42385</v>
      </c>
      <c r="B2141" s="94">
        <v>48948</v>
      </c>
      <c r="C2141" s="23" t="s">
        <v>28</v>
      </c>
      <c r="D2141" s="23">
        <v>13.3</v>
      </c>
      <c r="E2141" s="23" t="s">
        <v>55</v>
      </c>
      <c r="F2141" s="46">
        <v>3250</v>
      </c>
      <c r="G2141" s="23"/>
      <c r="H2141" s="23"/>
      <c r="I2141" s="23"/>
      <c r="J2141" s="94">
        <v>0</v>
      </c>
      <c r="K2141" s="23"/>
      <c r="L2141" s="23"/>
      <c r="M2141" s="23"/>
    </row>
    <row r="2142" spans="1:13" x14ac:dyDescent="0.25">
      <c r="A2142" s="41">
        <v>42385</v>
      </c>
      <c r="B2142" s="94">
        <v>48949</v>
      </c>
      <c r="C2142" s="23" t="s">
        <v>27</v>
      </c>
      <c r="D2142" s="23">
        <v>14.9</v>
      </c>
      <c r="E2142" s="23" t="s">
        <v>55</v>
      </c>
      <c r="F2142" s="46">
        <v>3250</v>
      </c>
      <c r="G2142" s="23"/>
      <c r="H2142" s="23"/>
      <c r="I2142" s="23"/>
      <c r="J2142" s="94">
        <v>0</v>
      </c>
      <c r="K2142" s="23"/>
      <c r="L2142" s="23"/>
      <c r="M2142" s="23"/>
    </row>
    <row r="2143" spans="1:13" x14ac:dyDescent="0.25">
      <c r="A2143" s="41">
        <v>42385</v>
      </c>
      <c r="B2143" s="94">
        <v>48950</v>
      </c>
      <c r="C2143" s="23" t="s">
        <v>498</v>
      </c>
      <c r="D2143" s="23">
        <v>14.9</v>
      </c>
      <c r="E2143" s="23" t="s">
        <v>55</v>
      </c>
      <c r="F2143" s="46">
        <v>3250</v>
      </c>
      <c r="G2143" s="23"/>
      <c r="H2143" s="23"/>
      <c r="I2143" s="23"/>
      <c r="J2143" s="94">
        <v>0</v>
      </c>
      <c r="K2143" s="23"/>
      <c r="L2143" s="23"/>
      <c r="M2143" s="23"/>
    </row>
    <row r="2144" spans="1:13" x14ac:dyDescent="0.25">
      <c r="A2144" s="41">
        <v>42385</v>
      </c>
      <c r="B2144" s="94">
        <v>48951</v>
      </c>
      <c r="C2144" s="23" t="s">
        <v>57</v>
      </c>
      <c r="D2144" s="23">
        <v>14.9</v>
      </c>
      <c r="E2144" s="23" t="s">
        <v>55</v>
      </c>
      <c r="F2144" s="46">
        <v>3250</v>
      </c>
      <c r="G2144" s="23"/>
      <c r="H2144" s="23"/>
      <c r="I2144" s="23"/>
      <c r="J2144" s="94">
        <v>0</v>
      </c>
      <c r="K2144" s="23"/>
      <c r="L2144" s="23"/>
      <c r="M2144" s="23"/>
    </row>
    <row r="2145" spans="1:13" x14ac:dyDescent="0.25">
      <c r="A2145" s="41">
        <v>42385</v>
      </c>
      <c r="B2145" s="94">
        <v>48952</v>
      </c>
      <c r="C2145" s="23" t="s">
        <v>30</v>
      </c>
      <c r="D2145" s="23">
        <v>15.6</v>
      </c>
      <c r="E2145" s="23" t="s">
        <v>55</v>
      </c>
      <c r="F2145" s="46">
        <v>3250</v>
      </c>
      <c r="G2145" s="23"/>
      <c r="H2145" s="23"/>
      <c r="I2145" s="23"/>
      <c r="J2145" s="94">
        <v>0</v>
      </c>
      <c r="K2145" s="23"/>
      <c r="L2145" s="23"/>
      <c r="M2145" s="23"/>
    </row>
    <row r="2146" spans="1:13" x14ac:dyDescent="0.25">
      <c r="A2146" s="41">
        <v>42385</v>
      </c>
      <c r="B2146" s="94">
        <v>48953</v>
      </c>
      <c r="C2146" s="23" t="s">
        <v>28</v>
      </c>
      <c r="D2146" s="23">
        <v>13.3</v>
      </c>
      <c r="E2146" s="23" t="s">
        <v>55</v>
      </c>
      <c r="F2146" s="46">
        <v>3250</v>
      </c>
      <c r="G2146" s="23"/>
      <c r="H2146" s="23"/>
      <c r="I2146" s="23"/>
      <c r="J2146" s="94">
        <v>0</v>
      </c>
      <c r="K2146" s="23"/>
      <c r="L2146" s="23"/>
      <c r="M2146" s="23"/>
    </row>
    <row r="2147" spans="1:13" x14ac:dyDescent="0.25">
      <c r="A2147" s="41">
        <v>42385</v>
      </c>
      <c r="B2147" s="94">
        <v>48954</v>
      </c>
      <c r="C2147" s="23" t="s">
        <v>27</v>
      </c>
      <c r="D2147" s="23">
        <v>14.9</v>
      </c>
      <c r="E2147" s="23" t="s">
        <v>55</v>
      </c>
      <c r="F2147" s="46">
        <v>3250</v>
      </c>
      <c r="G2147" s="23"/>
      <c r="H2147" s="23"/>
      <c r="I2147" s="23"/>
      <c r="J2147" s="94">
        <v>0</v>
      </c>
      <c r="K2147" s="23"/>
      <c r="L2147" s="23"/>
      <c r="M2147" s="23"/>
    </row>
    <row r="2148" spans="1:13" x14ac:dyDescent="0.25">
      <c r="A2148" s="41">
        <v>42385</v>
      </c>
      <c r="B2148" s="94">
        <v>48955</v>
      </c>
      <c r="C2148" s="23" t="s">
        <v>498</v>
      </c>
      <c r="D2148" s="23">
        <v>14.9</v>
      </c>
      <c r="E2148" s="23" t="s">
        <v>55</v>
      </c>
      <c r="F2148" s="46">
        <v>3250</v>
      </c>
      <c r="G2148" s="23"/>
      <c r="H2148" s="23"/>
      <c r="I2148" s="23"/>
      <c r="J2148" s="94">
        <v>0</v>
      </c>
      <c r="K2148" s="23"/>
      <c r="L2148" s="23"/>
      <c r="M2148" s="23"/>
    </row>
    <row r="2149" spans="1:13" x14ac:dyDescent="0.25">
      <c r="A2149" s="41">
        <v>42385</v>
      </c>
      <c r="B2149" s="94">
        <v>48956</v>
      </c>
      <c r="C2149" s="23" t="s">
        <v>57</v>
      </c>
      <c r="D2149" s="23">
        <v>14.9</v>
      </c>
      <c r="E2149" s="23" t="s">
        <v>55</v>
      </c>
      <c r="F2149" s="46">
        <v>3250</v>
      </c>
      <c r="G2149" s="23"/>
      <c r="H2149" s="23"/>
      <c r="I2149" s="23"/>
      <c r="J2149" s="94">
        <v>0</v>
      </c>
      <c r="K2149" s="23"/>
      <c r="L2149" s="23"/>
      <c r="M2149" s="23"/>
    </row>
    <row r="2150" spans="1:13" x14ac:dyDescent="0.25">
      <c r="A2150" s="41">
        <v>42385</v>
      </c>
      <c r="B2150" s="94">
        <v>48957</v>
      </c>
      <c r="C2150" s="23" t="s">
        <v>30</v>
      </c>
      <c r="D2150" s="23">
        <v>15.6</v>
      </c>
      <c r="E2150" s="23" t="s">
        <v>55</v>
      </c>
      <c r="F2150" s="46">
        <v>3250</v>
      </c>
      <c r="G2150" s="23"/>
      <c r="H2150" s="23"/>
      <c r="I2150" s="23"/>
      <c r="J2150" s="94">
        <v>0</v>
      </c>
      <c r="K2150" s="23"/>
      <c r="L2150" s="23"/>
      <c r="M2150" s="23"/>
    </row>
    <row r="2151" spans="1:13" x14ac:dyDescent="0.25">
      <c r="A2151" s="41">
        <v>42385</v>
      </c>
      <c r="B2151" s="94">
        <v>48958</v>
      </c>
      <c r="C2151" s="23" t="s">
        <v>28</v>
      </c>
      <c r="D2151" s="23">
        <v>13.3</v>
      </c>
      <c r="E2151" s="23" t="s">
        <v>55</v>
      </c>
      <c r="F2151" s="46">
        <v>3250</v>
      </c>
      <c r="G2151" s="23"/>
      <c r="H2151" s="23"/>
      <c r="I2151" s="23"/>
      <c r="J2151" s="94">
        <v>0</v>
      </c>
      <c r="K2151" s="23"/>
      <c r="L2151" s="23"/>
      <c r="M2151" s="23"/>
    </row>
    <row r="2152" spans="1:13" x14ac:dyDescent="0.25">
      <c r="A2152" s="41">
        <v>42385</v>
      </c>
      <c r="B2152" s="94">
        <v>48959</v>
      </c>
      <c r="C2152" s="23" t="s">
        <v>27</v>
      </c>
      <c r="D2152" s="23">
        <v>14.9</v>
      </c>
      <c r="E2152" s="23" t="s">
        <v>55</v>
      </c>
      <c r="F2152" s="46">
        <v>3250</v>
      </c>
      <c r="G2152" s="23"/>
      <c r="H2152" s="23"/>
      <c r="I2152" s="23"/>
      <c r="J2152" s="94">
        <v>0</v>
      </c>
      <c r="K2152" s="23"/>
      <c r="L2152" s="23"/>
      <c r="M2152" s="23"/>
    </row>
    <row r="2153" spans="1:13" x14ac:dyDescent="0.25">
      <c r="A2153" s="41">
        <v>42385</v>
      </c>
      <c r="B2153" s="94">
        <v>48960</v>
      </c>
      <c r="C2153" s="23" t="s">
        <v>498</v>
      </c>
      <c r="D2153" s="23">
        <v>14.9</v>
      </c>
      <c r="E2153" s="23" t="s">
        <v>55</v>
      </c>
      <c r="F2153" s="46">
        <v>3250</v>
      </c>
      <c r="G2153" s="23"/>
      <c r="H2153" s="23"/>
      <c r="I2153" s="23"/>
      <c r="J2153" s="94">
        <v>0</v>
      </c>
      <c r="K2153" s="23"/>
      <c r="L2153" s="23"/>
      <c r="M2153" s="23"/>
    </row>
    <row r="2154" spans="1:13" x14ac:dyDescent="0.25">
      <c r="A2154" s="41">
        <v>42385</v>
      </c>
      <c r="B2154" s="94">
        <v>48961</v>
      </c>
      <c r="C2154" s="23" t="s">
        <v>57</v>
      </c>
      <c r="D2154" s="23">
        <v>14.9</v>
      </c>
      <c r="E2154" s="23" t="s">
        <v>55</v>
      </c>
      <c r="F2154" s="46">
        <v>3250</v>
      </c>
      <c r="G2154" s="23"/>
      <c r="H2154" s="23"/>
      <c r="I2154" s="23"/>
      <c r="J2154" s="94">
        <v>0</v>
      </c>
      <c r="K2154" s="23"/>
      <c r="L2154" s="23"/>
      <c r="M2154" s="23"/>
    </row>
    <row r="2155" spans="1:13" x14ac:dyDescent="0.25">
      <c r="A2155" s="41">
        <v>42385</v>
      </c>
      <c r="B2155" s="94">
        <v>48962</v>
      </c>
      <c r="C2155" s="23" t="s">
        <v>30</v>
      </c>
      <c r="D2155" s="23">
        <v>15.6</v>
      </c>
      <c r="E2155" s="23" t="s">
        <v>55</v>
      </c>
      <c r="F2155" s="46">
        <v>3250</v>
      </c>
      <c r="G2155" s="23"/>
      <c r="H2155" s="23"/>
      <c r="I2155" s="23"/>
      <c r="J2155" s="94">
        <v>0</v>
      </c>
      <c r="K2155" s="23"/>
      <c r="L2155" s="23"/>
      <c r="M2155" s="23"/>
    </row>
    <row r="2156" spans="1:13" x14ac:dyDescent="0.25">
      <c r="A2156" s="41">
        <v>42385</v>
      </c>
      <c r="B2156" s="94">
        <v>48963</v>
      </c>
      <c r="C2156" s="23" t="s">
        <v>28</v>
      </c>
      <c r="D2156" s="23">
        <v>13.3</v>
      </c>
      <c r="E2156" s="23" t="s">
        <v>55</v>
      </c>
      <c r="F2156" s="46">
        <v>3250</v>
      </c>
      <c r="G2156" s="23"/>
      <c r="H2156" s="23"/>
      <c r="I2156" s="23"/>
      <c r="J2156" s="94">
        <v>0</v>
      </c>
      <c r="K2156" s="23"/>
      <c r="L2156" s="23"/>
      <c r="M2156" s="23"/>
    </row>
    <row r="2157" spans="1:13" x14ac:dyDescent="0.25">
      <c r="A2157" s="41">
        <v>42385</v>
      </c>
      <c r="B2157" s="94">
        <v>48964</v>
      </c>
      <c r="C2157" s="23" t="s">
        <v>27</v>
      </c>
      <c r="D2157" s="23">
        <v>14.9</v>
      </c>
      <c r="E2157" s="23" t="s">
        <v>55</v>
      </c>
      <c r="F2157" s="46">
        <v>3250</v>
      </c>
      <c r="G2157" s="23"/>
      <c r="H2157" s="23"/>
      <c r="I2157" s="23"/>
      <c r="J2157" s="94">
        <v>0</v>
      </c>
      <c r="K2157" s="23"/>
      <c r="L2157" s="23"/>
      <c r="M2157" s="23"/>
    </row>
    <row r="2158" spans="1:13" x14ac:dyDescent="0.25">
      <c r="A2158" s="41">
        <v>42385</v>
      </c>
      <c r="B2158" s="94">
        <v>48965</v>
      </c>
      <c r="C2158" s="23" t="s">
        <v>498</v>
      </c>
      <c r="D2158" s="23">
        <v>14.9</v>
      </c>
      <c r="E2158" s="23" t="s">
        <v>55</v>
      </c>
      <c r="F2158" s="46">
        <v>3250</v>
      </c>
      <c r="G2158" s="23"/>
      <c r="H2158" s="23"/>
      <c r="I2158" s="23"/>
      <c r="J2158" s="94">
        <v>0</v>
      </c>
      <c r="K2158" s="23"/>
      <c r="L2158" s="23"/>
      <c r="M2158" s="23"/>
    </row>
    <row r="2159" spans="1:13" x14ac:dyDescent="0.25">
      <c r="A2159" s="41">
        <v>42385</v>
      </c>
      <c r="B2159" s="94">
        <v>48966</v>
      </c>
      <c r="C2159" s="23" t="s">
        <v>57</v>
      </c>
      <c r="D2159" s="23">
        <v>14.9</v>
      </c>
      <c r="E2159" s="23" t="s">
        <v>55</v>
      </c>
      <c r="F2159" s="46">
        <v>3250</v>
      </c>
      <c r="G2159" s="23"/>
      <c r="H2159" s="23"/>
      <c r="I2159" s="23"/>
      <c r="J2159" s="94">
        <v>0</v>
      </c>
      <c r="K2159" s="23"/>
      <c r="L2159" s="23"/>
      <c r="M2159" s="23"/>
    </row>
    <row r="2160" spans="1:13" x14ac:dyDescent="0.25">
      <c r="A2160" s="41">
        <v>42385</v>
      </c>
      <c r="B2160" s="94">
        <v>48967</v>
      </c>
      <c r="C2160" s="23" t="s">
        <v>30</v>
      </c>
      <c r="D2160" s="23">
        <v>15.6</v>
      </c>
      <c r="E2160" s="23" t="s">
        <v>55</v>
      </c>
      <c r="F2160" s="46">
        <v>3250</v>
      </c>
      <c r="G2160" s="23"/>
      <c r="H2160" s="23"/>
      <c r="I2160" s="23"/>
      <c r="J2160" s="94">
        <v>0</v>
      </c>
      <c r="K2160" s="23"/>
      <c r="L2160" s="23"/>
      <c r="M2160" s="23"/>
    </row>
    <row r="2161" spans="1:13" x14ac:dyDescent="0.25">
      <c r="A2161" s="41">
        <v>42385</v>
      </c>
      <c r="B2161" s="94">
        <v>48968</v>
      </c>
      <c r="C2161" s="23" t="s">
        <v>28</v>
      </c>
      <c r="D2161" s="23">
        <v>13.3</v>
      </c>
      <c r="E2161" s="23" t="s">
        <v>55</v>
      </c>
      <c r="F2161" s="46">
        <v>3250</v>
      </c>
      <c r="G2161" s="23"/>
      <c r="H2161" s="23"/>
      <c r="I2161" s="23"/>
      <c r="J2161" s="94">
        <v>0</v>
      </c>
      <c r="K2161" s="23"/>
      <c r="L2161" s="23"/>
      <c r="M2161" s="23"/>
    </row>
    <row r="2162" spans="1:13" x14ac:dyDescent="0.25">
      <c r="A2162" s="41">
        <v>42385</v>
      </c>
      <c r="B2162" s="94">
        <v>48969</v>
      </c>
      <c r="C2162" s="23" t="s">
        <v>498</v>
      </c>
      <c r="D2162" s="23">
        <v>14.9</v>
      </c>
      <c r="E2162" s="23" t="s">
        <v>55</v>
      </c>
      <c r="F2162" s="46">
        <v>3250</v>
      </c>
      <c r="G2162" s="23"/>
      <c r="H2162" s="23"/>
      <c r="I2162" s="23"/>
      <c r="J2162" s="94">
        <v>0</v>
      </c>
      <c r="K2162" s="23"/>
      <c r="L2162" s="23"/>
      <c r="M2162" s="23"/>
    </row>
    <row r="2163" spans="1:13" x14ac:dyDescent="0.25">
      <c r="A2163" s="41">
        <v>42385</v>
      </c>
      <c r="B2163" s="94">
        <v>48970</v>
      </c>
      <c r="C2163" s="23" t="s">
        <v>27</v>
      </c>
      <c r="D2163" s="23">
        <v>14.9</v>
      </c>
      <c r="E2163" s="23" t="s">
        <v>55</v>
      </c>
      <c r="F2163" s="46">
        <v>3250</v>
      </c>
      <c r="G2163" s="23"/>
      <c r="H2163" s="23"/>
      <c r="I2163" s="23"/>
      <c r="J2163" s="94">
        <v>0</v>
      </c>
      <c r="K2163" s="23"/>
      <c r="L2163" s="23"/>
      <c r="M2163" s="23"/>
    </row>
    <row r="2164" spans="1:13" x14ac:dyDescent="0.25">
      <c r="A2164" s="41">
        <v>42385</v>
      </c>
      <c r="B2164" s="94">
        <v>48971</v>
      </c>
      <c r="C2164" s="23" t="s">
        <v>57</v>
      </c>
      <c r="D2164" s="23">
        <v>14.9</v>
      </c>
      <c r="E2164" s="23" t="s">
        <v>55</v>
      </c>
      <c r="F2164" s="46">
        <v>3250</v>
      </c>
      <c r="G2164" s="23"/>
      <c r="H2164" s="23"/>
      <c r="I2164" s="23"/>
      <c r="J2164" s="94">
        <v>0</v>
      </c>
      <c r="K2164" s="23"/>
      <c r="L2164" s="23"/>
      <c r="M2164" s="23"/>
    </row>
    <row r="2165" spans="1:13" x14ac:dyDescent="0.25">
      <c r="A2165" s="41">
        <v>42385</v>
      </c>
      <c r="B2165" s="94">
        <v>48972</v>
      </c>
      <c r="C2165" s="23" t="s">
        <v>30</v>
      </c>
      <c r="D2165" s="23">
        <v>15.6</v>
      </c>
      <c r="E2165" s="23" t="s">
        <v>55</v>
      </c>
      <c r="F2165" s="46">
        <v>3250</v>
      </c>
      <c r="G2165" s="23"/>
      <c r="H2165" s="23"/>
      <c r="I2165" s="23"/>
      <c r="J2165" s="94">
        <v>0</v>
      </c>
      <c r="K2165" s="23"/>
      <c r="L2165" s="23"/>
      <c r="M2165" s="23"/>
    </row>
    <row r="2166" spans="1:13" x14ac:dyDescent="0.25">
      <c r="A2166" s="41">
        <v>42385</v>
      </c>
      <c r="B2166" s="94">
        <v>48973</v>
      </c>
      <c r="C2166" s="23" t="s">
        <v>28</v>
      </c>
      <c r="D2166" s="23">
        <v>13.3</v>
      </c>
      <c r="E2166" s="23" t="s">
        <v>55</v>
      </c>
      <c r="F2166" s="46">
        <v>3250</v>
      </c>
      <c r="G2166" s="23"/>
      <c r="H2166" s="23"/>
      <c r="I2166" s="23"/>
      <c r="J2166" s="94">
        <v>0</v>
      </c>
      <c r="K2166" s="23"/>
      <c r="L2166" s="23"/>
      <c r="M2166" s="23"/>
    </row>
    <row r="2167" spans="1:13" x14ac:dyDescent="0.25">
      <c r="A2167" s="41">
        <v>42385</v>
      </c>
      <c r="B2167" s="94">
        <v>48974</v>
      </c>
      <c r="C2167" s="23" t="s">
        <v>498</v>
      </c>
      <c r="D2167" s="23">
        <v>14.9</v>
      </c>
      <c r="E2167" s="23" t="s">
        <v>55</v>
      </c>
      <c r="F2167" s="46">
        <v>3250</v>
      </c>
      <c r="G2167" s="23"/>
      <c r="H2167" s="23"/>
      <c r="I2167" s="23"/>
      <c r="J2167" s="94">
        <v>0</v>
      </c>
      <c r="K2167" s="23"/>
      <c r="L2167" s="23"/>
      <c r="M2167" s="23"/>
    </row>
    <row r="2168" spans="1:13" x14ac:dyDescent="0.25">
      <c r="A2168" s="41">
        <v>42385</v>
      </c>
      <c r="B2168" s="94">
        <v>48975</v>
      </c>
      <c r="C2168" s="23" t="s">
        <v>27</v>
      </c>
      <c r="D2168" s="23">
        <v>14.9</v>
      </c>
      <c r="E2168" s="23" t="s">
        <v>55</v>
      </c>
      <c r="F2168" s="46">
        <v>3250</v>
      </c>
      <c r="G2168" s="23"/>
      <c r="H2168" s="23"/>
      <c r="I2168" s="23"/>
      <c r="J2168" s="94">
        <v>0</v>
      </c>
      <c r="K2168" s="23"/>
      <c r="L2168" s="23"/>
      <c r="M2168" s="23"/>
    </row>
    <row r="2169" spans="1:13" x14ac:dyDescent="0.25">
      <c r="A2169" s="41">
        <v>42385</v>
      </c>
      <c r="B2169" s="94">
        <v>48976</v>
      </c>
      <c r="C2169" s="23" t="s">
        <v>57</v>
      </c>
      <c r="D2169" s="23">
        <v>14.9</v>
      </c>
      <c r="E2169" s="23" t="s">
        <v>55</v>
      </c>
      <c r="F2169" s="46">
        <v>3250</v>
      </c>
      <c r="G2169" s="23"/>
      <c r="H2169" s="23"/>
      <c r="I2169" s="23"/>
      <c r="J2169" s="94">
        <v>0</v>
      </c>
      <c r="K2169" s="23"/>
      <c r="L2169" s="23"/>
      <c r="M2169" s="23"/>
    </row>
    <row r="2170" spans="1:13" x14ac:dyDescent="0.25">
      <c r="A2170" s="41">
        <v>42385</v>
      </c>
      <c r="B2170" s="94">
        <v>48977</v>
      </c>
      <c r="C2170" s="23" t="s">
        <v>28</v>
      </c>
      <c r="D2170" s="23">
        <v>13.3</v>
      </c>
      <c r="E2170" s="23" t="s">
        <v>55</v>
      </c>
      <c r="F2170" s="46">
        <v>3250</v>
      </c>
      <c r="G2170" s="23"/>
      <c r="H2170" s="23"/>
      <c r="I2170" s="23"/>
      <c r="J2170" s="94">
        <v>0</v>
      </c>
      <c r="K2170" s="23"/>
      <c r="L2170" s="23"/>
      <c r="M2170" s="23"/>
    </row>
    <row r="2171" spans="1:13" x14ac:dyDescent="0.25">
      <c r="A2171" s="41">
        <v>42385</v>
      </c>
      <c r="B2171" s="94">
        <v>48978</v>
      </c>
      <c r="C2171" s="23" t="s">
        <v>498</v>
      </c>
      <c r="D2171" s="23">
        <v>14.9</v>
      </c>
      <c r="E2171" s="23" t="s">
        <v>55</v>
      </c>
      <c r="F2171" s="46">
        <v>3250</v>
      </c>
      <c r="G2171" s="23"/>
      <c r="H2171" s="23"/>
      <c r="I2171" s="23"/>
      <c r="J2171" s="94">
        <v>0</v>
      </c>
      <c r="K2171" s="23"/>
      <c r="L2171" s="23"/>
      <c r="M2171" s="23"/>
    </row>
    <row r="2172" spans="1:13" x14ac:dyDescent="0.25">
      <c r="A2172" s="41">
        <v>42385</v>
      </c>
      <c r="B2172" s="94">
        <v>48979</v>
      </c>
      <c r="C2172" s="23" t="s">
        <v>27</v>
      </c>
      <c r="D2172" s="23">
        <v>14.9</v>
      </c>
      <c r="E2172" s="23" t="s">
        <v>55</v>
      </c>
      <c r="F2172" s="46">
        <v>3250</v>
      </c>
      <c r="G2172" s="23"/>
      <c r="H2172" s="23"/>
      <c r="I2172" s="23"/>
      <c r="J2172" s="94">
        <v>0</v>
      </c>
      <c r="K2172" s="23"/>
      <c r="L2172" s="23"/>
      <c r="M2172" s="23"/>
    </row>
    <row r="2173" spans="1:13" x14ac:dyDescent="0.25">
      <c r="A2173" s="41">
        <v>42385</v>
      </c>
      <c r="B2173" s="94">
        <v>48980</v>
      </c>
      <c r="C2173" s="23" t="s">
        <v>57</v>
      </c>
      <c r="D2173" s="23">
        <v>14.9</v>
      </c>
      <c r="E2173" s="23" t="s">
        <v>55</v>
      </c>
      <c r="F2173" s="46">
        <v>3250</v>
      </c>
      <c r="G2173" s="23"/>
      <c r="H2173" s="23"/>
      <c r="I2173" s="23"/>
      <c r="J2173" s="94">
        <v>0</v>
      </c>
      <c r="K2173" s="23"/>
      <c r="L2173" s="23"/>
      <c r="M2173" s="23"/>
    </row>
    <row r="2174" spans="1:13" x14ac:dyDescent="0.25">
      <c r="A2174" s="41">
        <v>42385</v>
      </c>
      <c r="B2174" s="94">
        <v>48981</v>
      </c>
      <c r="C2174" s="23" t="s">
        <v>30</v>
      </c>
      <c r="D2174" s="23">
        <v>15.6</v>
      </c>
      <c r="E2174" s="23" t="s">
        <v>55</v>
      </c>
      <c r="F2174" s="46">
        <v>3250</v>
      </c>
      <c r="G2174" s="23"/>
      <c r="H2174" s="23"/>
      <c r="I2174" s="23"/>
      <c r="J2174" s="94">
        <v>0</v>
      </c>
      <c r="K2174" s="23"/>
      <c r="L2174" s="23"/>
      <c r="M2174" s="23"/>
    </row>
    <row r="2175" spans="1:13" x14ac:dyDescent="0.25">
      <c r="A2175" s="41">
        <v>42385</v>
      </c>
      <c r="B2175" s="94">
        <v>48982</v>
      </c>
      <c r="C2175" s="23" t="s">
        <v>498</v>
      </c>
      <c r="D2175" s="23">
        <v>14.9</v>
      </c>
      <c r="E2175" s="23" t="s">
        <v>55</v>
      </c>
      <c r="F2175" s="46">
        <v>3250</v>
      </c>
      <c r="G2175" s="23"/>
      <c r="H2175" s="23"/>
      <c r="I2175" s="23"/>
      <c r="J2175" s="94">
        <v>0</v>
      </c>
      <c r="K2175" s="23"/>
      <c r="L2175" s="23"/>
      <c r="M2175" s="23"/>
    </row>
    <row r="2176" spans="1:13" x14ac:dyDescent="0.25">
      <c r="A2176" s="41">
        <v>42385</v>
      </c>
      <c r="B2176" s="94">
        <v>48983</v>
      </c>
      <c r="C2176" s="23" t="s">
        <v>28</v>
      </c>
      <c r="D2176" s="23">
        <v>13.3</v>
      </c>
      <c r="E2176" s="23" t="s">
        <v>55</v>
      </c>
      <c r="F2176" s="46">
        <v>3250</v>
      </c>
      <c r="G2176" s="23"/>
      <c r="H2176" s="23"/>
      <c r="I2176" s="23"/>
      <c r="J2176" s="94">
        <v>0</v>
      </c>
      <c r="K2176" s="23"/>
      <c r="L2176" s="23"/>
      <c r="M2176" s="23"/>
    </row>
    <row r="2177" spans="1:13" x14ac:dyDescent="0.25">
      <c r="A2177" s="41">
        <v>42385</v>
      </c>
      <c r="B2177" s="94">
        <v>48984</v>
      </c>
      <c r="C2177" s="23" t="s">
        <v>27</v>
      </c>
      <c r="D2177" s="23">
        <v>14.9</v>
      </c>
      <c r="E2177" s="23" t="s">
        <v>55</v>
      </c>
      <c r="F2177" s="46">
        <v>3250</v>
      </c>
      <c r="G2177" s="23"/>
      <c r="H2177" s="23"/>
      <c r="I2177" s="23"/>
      <c r="J2177" s="94">
        <v>0</v>
      </c>
      <c r="K2177" s="23"/>
      <c r="L2177" s="23"/>
      <c r="M2177" s="23"/>
    </row>
    <row r="2178" spans="1:13" x14ac:dyDescent="0.25">
      <c r="A2178" s="41">
        <v>42385</v>
      </c>
      <c r="B2178" s="23">
        <v>48985</v>
      </c>
      <c r="C2178" s="23" t="s">
        <v>30</v>
      </c>
      <c r="D2178" s="23">
        <v>15.6</v>
      </c>
      <c r="E2178" s="23" t="s">
        <v>55</v>
      </c>
      <c r="F2178" s="46">
        <v>3250</v>
      </c>
      <c r="G2178" s="23"/>
      <c r="H2178" s="23"/>
      <c r="I2178" s="23"/>
      <c r="J2178" s="23">
        <v>0</v>
      </c>
      <c r="K2178" s="23"/>
      <c r="L2178" s="23"/>
      <c r="M2178" s="23"/>
    </row>
    <row r="2179" spans="1:13" x14ac:dyDescent="0.25">
      <c r="A2179" s="31">
        <v>42385</v>
      </c>
      <c r="B2179" s="23">
        <v>48986</v>
      </c>
      <c r="C2179" s="23" t="s">
        <v>498</v>
      </c>
      <c r="D2179" s="23">
        <v>14.9</v>
      </c>
      <c r="E2179" s="23" t="s">
        <v>55</v>
      </c>
      <c r="F2179" s="46">
        <v>3250</v>
      </c>
      <c r="G2179" s="131"/>
      <c r="H2179" s="131"/>
      <c r="I2179" s="131"/>
      <c r="J2179" s="23">
        <v>0</v>
      </c>
      <c r="K2179" s="131"/>
      <c r="L2179" s="131"/>
      <c r="M2179" s="131"/>
    </row>
    <row r="2180" spans="1:13" x14ac:dyDescent="0.25">
      <c r="A2180" s="31">
        <v>42385</v>
      </c>
      <c r="B2180" s="23">
        <v>48987</v>
      </c>
      <c r="C2180" s="23" t="s">
        <v>57</v>
      </c>
      <c r="D2180" s="23">
        <v>14.9</v>
      </c>
      <c r="E2180" s="23" t="s">
        <v>55</v>
      </c>
      <c r="F2180" s="46">
        <v>3250</v>
      </c>
      <c r="G2180" s="131"/>
      <c r="H2180" s="131"/>
      <c r="I2180" s="131"/>
      <c r="J2180" s="23">
        <v>0</v>
      </c>
      <c r="K2180" s="131"/>
      <c r="L2180" s="131"/>
      <c r="M2180" s="131"/>
    </row>
    <row r="2181" spans="1:13" x14ac:dyDescent="0.25">
      <c r="A2181" s="31">
        <v>42385</v>
      </c>
      <c r="B2181" s="23">
        <v>48988</v>
      </c>
      <c r="C2181" s="23" t="s">
        <v>28</v>
      </c>
      <c r="D2181" s="23">
        <v>13.3</v>
      </c>
      <c r="E2181" s="23" t="s">
        <v>55</v>
      </c>
      <c r="F2181" s="46">
        <v>3250</v>
      </c>
      <c r="G2181" s="131"/>
      <c r="H2181" s="131"/>
      <c r="I2181" s="131"/>
      <c r="J2181" s="23">
        <v>0</v>
      </c>
      <c r="K2181" s="131"/>
      <c r="L2181" s="131"/>
      <c r="M2181" s="131"/>
    </row>
    <row r="2182" spans="1:13" x14ac:dyDescent="0.25">
      <c r="A2182" s="31">
        <v>42385</v>
      </c>
      <c r="B2182" s="23">
        <v>48989</v>
      </c>
      <c r="C2182" s="23" t="s">
        <v>27</v>
      </c>
      <c r="D2182" s="23">
        <v>14.9</v>
      </c>
      <c r="E2182" s="23" t="s">
        <v>55</v>
      </c>
      <c r="F2182" s="46">
        <v>3250</v>
      </c>
      <c r="G2182" s="131"/>
      <c r="H2182" s="131"/>
      <c r="I2182" s="131"/>
      <c r="J2182" s="23">
        <v>0</v>
      </c>
      <c r="K2182" s="131"/>
      <c r="L2182" s="131"/>
      <c r="M2182" s="131"/>
    </row>
    <row r="2183" spans="1:13" x14ac:dyDescent="0.25">
      <c r="A2183" s="31">
        <v>42385</v>
      </c>
      <c r="B2183" s="23">
        <v>48990</v>
      </c>
      <c r="C2183" s="23" t="s">
        <v>30</v>
      </c>
      <c r="D2183" s="23">
        <v>15.6</v>
      </c>
      <c r="E2183" s="23" t="s">
        <v>55</v>
      </c>
      <c r="F2183" s="46">
        <v>3250</v>
      </c>
      <c r="G2183" s="131"/>
      <c r="H2183" s="131"/>
      <c r="I2183" s="131"/>
      <c r="J2183" s="23">
        <v>0</v>
      </c>
      <c r="K2183" s="131"/>
      <c r="L2183" s="131"/>
      <c r="M2183" s="131"/>
    </row>
    <row r="2184" spans="1:13" x14ac:dyDescent="0.25">
      <c r="A2184" s="31">
        <v>42385</v>
      </c>
      <c r="B2184" s="23">
        <v>48991</v>
      </c>
      <c r="C2184" s="23" t="s">
        <v>498</v>
      </c>
      <c r="D2184" s="23">
        <v>14.9</v>
      </c>
      <c r="E2184" s="23" t="s">
        <v>55</v>
      </c>
      <c r="F2184" s="46">
        <v>3250</v>
      </c>
      <c r="G2184" s="131"/>
      <c r="H2184" s="131"/>
      <c r="I2184" s="131"/>
      <c r="J2184" s="23">
        <v>0</v>
      </c>
      <c r="K2184" s="131"/>
      <c r="L2184" s="131"/>
      <c r="M2184" s="131"/>
    </row>
    <row r="2185" spans="1:13" x14ac:dyDescent="0.25">
      <c r="A2185" s="31">
        <v>42385</v>
      </c>
      <c r="B2185" s="23">
        <v>48992</v>
      </c>
      <c r="C2185" s="23" t="s">
        <v>57</v>
      </c>
      <c r="D2185" s="23">
        <v>14.9</v>
      </c>
      <c r="E2185" s="23" t="s">
        <v>55</v>
      </c>
      <c r="F2185" s="46">
        <v>3250</v>
      </c>
      <c r="G2185" s="131"/>
      <c r="H2185" s="131"/>
      <c r="I2185" s="131"/>
      <c r="J2185" s="23">
        <v>0</v>
      </c>
      <c r="K2185" s="131"/>
      <c r="L2185" s="131"/>
      <c r="M2185" s="131"/>
    </row>
    <row r="2186" spans="1:13" x14ac:dyDescent="0.25">
      <c r="A2186" s="31">
        <v>42385</v>
      </c>
      <c r="B2186" s="23">
        <v>48993</v>
      </c>
      <c r="C2186" s="23" t="s">
        <v>28</v>
      </c>
      <c r="D2186" s="23">
        <v>13.3</v>
      </c>
      <c r="E2186" s="23" t="s">
        <v>55</v>
      </c>
      <c r="F2186" s="46">
        <v>3250</v>
      </c>
      <c r="G2186" s="131"/>
      <c r="H2186" s="131"/>
      <c r="I2186" s="131"/>
      <c r="J2186" s="23">
        <v>0</v>
      </c>
      <c r="K2186" s="131"/>
      <c r="L2186" s="131"/>
      <c r="M2186" s="131"/>
    </row>
    <row r="2187" spans="1:13" x14ac:dyDescent="0.25">
      <c r="A2187" s="31">
        <v>42385</v>
      </c>
      <c r="B2187" s="23">
        <v>48994</v>
      </c>
      <c r="C2187" s="23" t="s">
        <v>30</v>
      </c>
      <c r="D2187" s="23">
        <v>15.6</v>
      </c>
      <c r="E2187" s="23" t="s">
        <v>55</v>
      </c>
      <c r="F2187" s="46">
        <v>3250</v>
      </c>
      <c r="G2187" s="131"/>
      <c r="H2187" s="131"/>
      <c r="I2187" s="131"/>
      <c r="J2187" s="23">
        <v>0</v>
      </c>
      <c r="K2187" s="131"/>
      <c r="L2187" s="131"/>
      <c r="M2187" s="131"/>
    </row>
    <row r="2188" spans="1:13" x14ac:dyDescent="0.25">
      <c r="A2188" s="31">
        <v>42385</v>
      </c>
      <c r="B2188" s="23">
        <v>48995</v>
      </c>
      <c r="C2188" s="23" t="s">
        <v>27</v>
      </c>
      <c r="D2188" s="23">
        <v>14.9</v>
      </c>
      <c r="E2188" s="23" t="s">
        <v>55</v>
      </c>
      <c r="F2188" s="46">
        <v>3250</v>
      </c>
      <c r="G2188" s="131"/>
      <c r="H2188" s="131"/>
      <c r="I2188" s="131"/>
      <c r="J2188" s="23">
        <v>0</v>
      </c>
      <c r="K2188" s="131"/>
      <c r="L2188" s="131"/>
      <c r="M2188" s="131"/>
    </row>
    <row r="2189" spans="1:13" x14ac:dyDescent="0.25">
      <c r="A2189" s="31">
        <v>42385</v>
      </c>
      <c r="B2189" s="23">
        <v>48996</v>
      </c>
      <c r="C2189" s="23" t="s">
        <v>498</v>
      </c>
      <c r="D2189" s="23">
        <v>14.9</v>
      </c>
      <c r="E2189" s="23" t="s">
        <v>55</v>
      </c>
      <c r="F2189" s="46">
        <v>3250</v>
      </c>
      <c r="G2189" s="131"/>
      <c r="H2189" s="131"/>
      <c r="I2189" s="131"/>
      <c r="J2189" s="23">
        <v>0</v>
      </c>
      <c r="K2189" s="131"/>
      <c r="L2189" s="131"/>
      <c r="M2189" s="131"/>
    </row>
    <row r="2190" spans="1:13" x14ac:dyDescent="0.25">
      <c r="A2190" s="31">
        <v>42385</v>
      </c>
      <c r="B2190" s="23">
        <v>48997</v>
      </c>
      <c r="C2190" s="23" t="s">
        <v>28</v>
      </c>
      <c r="D2190" s="23">
        <v>13.3</v>
      </c>
      <c r="E2190" s="23" t="s">
        <v>55</v>
      </c>
      <c r="F2190" s="46">
        <v>3250</v>
      </c>
      <c r="G2190" s="131"/>
      <c r="H2190" s="131"/>
      <c r="I2190" s="131"/>
      <c r="J2190" s="23">
        <v>0</v>
      </c>
      <c r="K2190" s="131"/>
      <c r="L2190" s="131"/>
      <c r="M2190" s="131"/>
    </row>
    <row r="2191" spans="1:13" x14ac:dyDescent="0.25">
      <c r="A2191" s="31">
        <v>42385</v>
      </c>
      <c r="B2191" s="23">
        <v>48998</v>
      </c>
      <c r="C2191" s="23" t="s">
        <v>57</v>
      </c>
      <c r="D2191" s="23">
        <v>14.9</v>
      </c>
      <c r="E2191" s="23" t="s">
        <v>55</v>
      </c>
      <c r="F2191" s="46">
        <v>3250</v>
      </c>
      <c r="G2191" s="131"/>
      <c r="H2191" s="131"/>
      <c r="I2191" s="131"/>
      <c r="J2191" s="23">
        <v>0</v>
      </c>
      <c r="K2191" s="131"/>
      <c r="L2191" s="131"/>
      <c r="M2191" s="131"/>
    </row>
    <row r="2192" spans="1:13" x14ac:dyDescent="0.25">
      <c r="A2192" s="31">
        <v>42385</v>
      </c>
      <c r="B2192" s="23">
        <v>48999</v>
      </c>
      <c r="C2192" s="23" t="s">
        <v>30</v>
      </c>
      <c r="D2192" s="23">
        <v>15.6</v>
      </c>
      <c r="E2192" s="23" t="s">
        <v>55</v>
      </c>
      <c r="F2192" s="46">
        <v>3250</v>
      </c>
      <c r="G2192" s="131"/>
      <c r="H2192" s="131"/>
      <c r="I2192" s="131"/>
      <c r="J2192" s="23">
        <v>0</v>
      </c>
      <c r="K2192" s="131"/>
      <c r="L2192" s="131"/>
      <c r="M2192" s="131"/>
    </row>
    <row r="2193" spans="1:13" x14ac:dyDescent="0.25">
      <c r="A2193" s="31">
        <v>42385</v>
      </c>
      <c r="B2193" s="23">
        <v>49000</v>
      </c>
      <c r="C2193" s="23" t="s">
        <v>498</v>
      </c>
      <c r="D2193" s="23">
        <v>14.9</v>
      </c>
      <c r="E2193" s="23" t="s">
        <v>55</v>
      </c>
      <c r="F2193" s="46">
        <v>3250</v>
      </c>
      <c r="G2193" s="131"/>
      <c r="H2193" s="131"/>
      <c r="I2193" s="131"/>
      <c r="J2193" s="23">
        <v>0</v>
      </c>
      <c r="K2193" s="131"/>
      <c r="L2193" s="131"/>
      <c r="M2193" s="131"/>
    </row>
    <row r="2194" spans="1:13" x14ac:dyDescent="0.25">
      <c r="A2194" s="31">
        <v>42385</v>
      </c>
      <c r="B2194" s="23">
        <v>49001</v>
      </c>
      <c r="C2194" s="23" t="s">
        <v>28</v>
      </c>
      <c r="D2194" s="23">
        <v>13.3</v>
      </c>
      <c r="E2194" s="23" t="s">
        <v>55</v>
      </c>
      <c r="F2194" s="46">
        <v>3250</v>
      </c>
      <c r="G2194" s="131"/>
      <c r="H2194" s="131"/>
      <c r="I2194" s="131"/>
      <c r="J2194" s="23">
        <v>0</v>
      </c>
      <c r="K2194" s="131"/>
      <c r="L2194" s="131"/>
      <c r="M2194" s="131"/>
    </row>
    <row r="2195" spans="1:13" x14ac:dyDescent="0.25">
      <c r="A2195" s="31">
        <v>42385</v>
      </c>
      <c r="B2195" s="23">
        <v>49002</v>
      </c>
      <c r="C2195" s="23" t="s">
        <v>27</v>
      </c>
      <c r="D2195" s="23">
        <v>14.9</v>
      </c>
      <c r="E2195" s="23" t="s">
        <v>55</v>
      </c>
      <c r="F2195" s="46">
        <v>3250</v>
      </c>
      <c r="G2195" s="131"/>
      <c r="H2195" s="131"/>
      <c r="I2195" s="131"/>
      <c r="J2195" s="23">
        <v>0</v>
      </c>
      <c r="K2195" s="131"/>
      <c r="L2195" s="131"/>
      <c r="M2195" s="131"/>
    </row>
    <row r="2196" spans="1:13" x14ac:dyDescent="0.25">
      <c r="A2196" s="31">
        <v>42385</v>
      </c>
      <c r="B2196" s="23">
        <v>49003</v>
      </c>
      <c r="C2196" s="23" t="s">
        <v>30</v>
      </c>
      <c r="D2196" s="23">
        <v>15.6</v>
      </c>
      <c r="E2196" s="23" t="s">
        <v>55</v>
      </c>
      <c r="F2196" s="46">
        <v>3250</v>
      </c>
      <c r="G2196" s="131"/>
      <c r="H2196" s="131"/>
      <c r="I2196" s="131"/>
      <c r="J2196" s="23">
        <v>0</v>
      </c>
      <c r="K2196" s="131"/>
      <c r="L2196" s="131"/>
      <c r="M2196" s="131"/>
    </row>
    <row r="2197" spans="1:13" x14ac:dyDescent="0.25">
      <c r="A2197" s="31">
        <v>42385</v>
      </c>
      <c r="B2197" s="23">
        <v>49004</v>
      </c>
      <c r="C2197" s="23" t="s">
        <v>498</v>
      </c>
      <c r="D2197" s="23">
        <v>14.9</v>
      </c>
      <c r="E2197" s="23" t="s">
        <v>55</v>
      </c>
      <c r="F2197" s="46">
        <v>3250</v>
      </c>
      <c r="G2197" s="131"/>
      <c r="H2197" s="131"/>
      <c r="I2197" s="131"/>
      <c r="J2197" s="23">
        <v>0</v>
      </c>
      <c r="K2197" s="131"/>
      <c r="L2197" s="131"/>
      <c r="M2197" s="131"/>
    </row>
    <row r="2198" spans="1:13" x14ac:dyDescent="0.25">
      <c r="A2198" s="31">
        <v>42385</v>
      </c>
      <c r="B2198" s="23">
        <v>49005</v>
      </c>
      <c r="C2198" s="23" t="s">
        <v>57</v>
      </c>
      <c r="D2198" s="23">
        <v>14.9</v>
      </c>
      <c r="E2198" s="23" t="s">
        <v>55</v>
      </c>
      <c r="F2198" s="46">
        <v>3250</v>
      </c>
      <c r="G2198" s="131"/>
      <c r="H2198" s="131"/>
      <c r="I2198" s="131"/>
      <c r="J2198" s="23">
        <v>0</v>
      </c>
      <c r="K2198" s="131"/>
      <c r="L2198" s="131"/>
      <c r="M2198" s="131"/>
    </row>
    <row r="2199" spans="1:13" x14ac:dyDescent="0.25">
      <c r="A2199" s="31">
        <v>42385</v>
      </c>
      <c r="B2199" s="23">
        <v>49006</v>
      </c>
      <c r="C2199" s="23" t="s">
        <v>28</v>
      </c>
      <c r="D2199" s="23">
        <v>13.3</v>
      </c>
      <c r="E2199" s="23" t="s">
        <v>55</v>
      </c>
      <c r="F2199" s="46">
        <v>3250</v>
      </c>
      <c r="G2199" s="131"/>
      <c r="H2199" s="131"/>
      <c r="I2199" s="131"/>
      <c r="J2199" s="23">
        <v>0</v>
      </c>
      <c r="K2199" s="131"/>
      <c r="L2199" s="131"/>
      <c r="M2199" s="131"/>
    </row>
    <row r="2200" spans="1:13" x14ac:dyDescent="0.25">
      <c r="A2200" s="31">
        <v>42385</v>
      </c>
      <c r="B2200" s="23">
        <v>49007</v>
      </c>
      <c r="C2200" s="23" t="s">
        <v>30</v>
      </c>
      <c r="D2200" s="23">
        <v>15.6</v>
      </c>
      <c r="E2200" s="23" t="s">
        <v>55</v>
      </c>
      <c r="F2200" s="46">
        <v>3250</v>
      </c>
      <c r="G2200" s="131"/>
      <c r="H2200" s="131"/>
      <c r="I2200" s="131"/>
      <c r="J2200" s="23">
        <v>0</v>
      </c>
      <c r="K2200" s="131"/>
      <c r="L2200" s="131"/>
      <c r="M2200" s="131"/>
    </row>
    <row r="2201" spans="1:13" x14ac:dyDescent="0.25">
      <c r="A2201" s="31">
        <v>42385</v>
      </c>
      <c r="B2201" s="23">
        <v>49008</v>
      </c>
      <c r="C2201" s="23" t="s">
        <v>27</v>
      </c>
      <c r="D2201" s="23">
        <v>14.9</v>
      </c>
      <c r="E2201" s="23" t="s">
        <v>55</v>
      </c>
      <c r="F2201" s="46">
        <v>3250</v>
      </c>
      <c r="G2201" s="131"/>
      <c r="H2201" s="131"/>
      <c r="I2201" s="131"/>
      <c r="J2201" s="23">
        <v>0</v>
      </c>
      <c r="K2201" s="131"/>
      <c r="L2201" s="131"/>
      <c r="M2201" s="131"/>
    </row>
    <row r="2202" spans="1:13" x14ac:dyDescent="0.25">
      <c r="A2202" s="31">
        <v>42385</v>
      </c>
      <c r="B2202" s="23">
        <v>49009</v>
      </c>
      <c r="C2202" s="23" t="s">
        <v>498</v>
      </c>
      <c r="D2202" s="23">
        <v>14.9</v>
      </c>
      <c r="E2202" s="23" t="s">
        <v>55</v>
      </c>
      <c r="F2202" s="46">
        <v>3250</v>
      </c>
      <c r="G2202" s="131"/>
      <c r="H2202" s="131"/>
      <c r="I2202" s="131"/>
      <c r="J2202" s="23">
        <v>0</v>
      </c>
      <c r="K2202" s="131"/>
      <c r="L2202" s="131"/>
      <c r="M2202" s="131"/>
    </row>
    <row r="2203" spans="1:13" x14ac:dyDescent="0.25">
      <c r="A2203" s="31">
        <v>42385</v>
      </c>
      <c r="B2203" s="23">
        <v>49010</v>
      </c>
      <c r="C2203" s="23" t="s">
        <v>28</v>
      </c>
      <c r="D2203" s="23">
        <v>13.3</v>
      </c>
      <c r="E2203" s="23" t="s">
        <v>55</v>
      </c>
      <c r="F2203" s="46">
        <v>3250</v>
      </c>
      <c r="G2203" s="131"/>
      <c r="H2203" s="131"/>
      <c r="I2203" s="131"/>
      <c r="J2203" s="23">
        <v>0</v>
      </c>
      <c r="K2203" s="131"/>
      <c r="L2203" s="131"/>
      <c r="M2203" s="131"/>
    </row>
    <row r="2204" spans="1:13" x14ac:dyDescent="0.25">
      <c r="A2204" s="31">
        <v>42385</v>
      </c>
      <c r="B2204" s="23">
        <v>49011</v>
      </c>
      <c r="C2204" s="23" t="s">
        <v>57</v>
      </c>
      <c r="D2204" s="23">
        <v>14.9</v>
      </c>
      <c r="E2204" s="23" t="s">
        <v>55</v>
      </c>
      <c r="F2204" s="46">
        <v>3250</v>
      </c>
      <c r="G2204" s="131"/>
      <c r="H2204" s="131"/>
      <c r="I2204" s="131"/>
      <c r="J2204" s="23">
        <v>0</v>
      </c>
      <c r="K2204" s="131"/>
      <c r="L2204" s="131"/>
      <c r="M2204" s="131"/>
    </row>
    <row r="2205" spans="1:13" x14ac:dyDescent="0.25">
      <c r="A2205" s="31">
        <v>42385</v>
      </c>
      <c r="B2205" s="23">
        <v>49012</v>
      </c>
      <c r="C2205" s="23" t="s">
        <v>30</v>
      </c>
      <c r="D2205" s="23">
        <v>15.6</v>
      </c>
      <c r="E2205" s="23" t="s">
        <v>55</v>
      </c>
      <c r="F2205" s="46">
        <v>3250</v>
      </c>
      <c r="G2205" s="131"/>
      <c r="H2205" s="131"/>
      <c r="I2205" s="131"/>
      <c r="J2205" s="23">
        <v>0</v>
      </c>
      <c r="K2205" s="131"/>
      <c r="L2205" s="131"/>
      <c r="M2205" s="131"/>
    </row>
    <row r="2206" spans="1:13" x14ac:dyDescent="0.25">
      <c r="A2206" s="31">
        <v>42385</v>
      </c>
      <c r="B2206" s="23">
        <v>49013</v>
      </c>
      <c r="C2206" s="23" t="s">
        <v>498</v>
      </c>
      <c r="D2206" s="23">
        <v>14.9</v>
      </c>
      <c r="E2206" s="23" t="s">
        <v>55</v>
      </c>
      <c r="F2206" s="46">
        <v>3250</v>
      </c>
      <c r="G2206" s="131"/>
      <c r="H2206" s="131"/>
      <c r="I2206" s="131"/>
      <c r="J2206" s="23">
        <v>0</v>
      </c>
      <c r="K2206" s="131"/>
      <c r="L2206" s="131"/>
      <c r="M2206" s="131"/>
    </row>
    <row r="2207" spans="1:13" x14ac:dyDescent="0.25">
      <c r="A2207" s="31">
        <v>42385</v>
      </c>
      <c r="B2207" s="23">
        <v>49014</v>
      </c>
      <c r="C2207" s="23" t="s">
        <v>27</v>
      </c>
      <c r="D2207" s="23">
        <v>14.9</v>
      </c>
      <c r="E2207" s="23" t="s">
        <v>55</v>
      </c>
      <c r="F2207" s="46">
        <v>3250</v>
      </c>
      <c r="G2207" s="131"/>
      <c r="H2207" s="131"/>
      <c r="I2207" s="131"/>
      <c r="J2207" s="23">
        <v>0</v>
      </c>
      <c r="K2207" s="131"/>
      <c r="L2207" s="131"/>
      <c r="M2207" s="131"/>
    </row>
    <row r="2208" spans="1:13" x14ac:dyDescent="0.25">
      <c r="A2208" s="31">
        <v>42385</v>
      </c>
      <c r="B2208" s="23">
        <v>49015</v>
      </c>
      <c r="C2208" s="23" t="s">
        <v>57</v>
      </c>
      <c r="D2208" s="23">
        <v>14.9</v>
      </c>
      <c r="E2208" s="23" t="s">
        <v>55</v>
      </c>
      <c r="F2208" s="46">
        <v>3250</v>
      </c>
      <c r="G2208" s="131"/>
      <c r="H2208" s="131"/>
      <c r="I2208" s="131"/>
      <c r="J2208" s="23">
        <v>0</v>
      </c>
      <c r="K2208" s="131"/>
      <c r="L2208" s="131"/>
      <c r="M2208" s="131"/>
    </row>
    <row r="2209" spans="1:13" x14ac:dyDescent="0.25">
      <c r="A2209" s="31">
        <v>42385</v>
      </c>
      <c r="B2209" s="23">
        <v>49016</v>
      </c>
      <c r="C2209" s="23" t="s">
        <v>28</v>
      </c>
      <c r="D2209" s="23">
        <v>13.3</v>
      </c>
      <c r="E2209" s="23" t="s">
        <v>55</v>
      </c>
      <c r="F2209" s="46">
        <v>3250</v>
      </c>
      <c r="G2209" s="131"/>
      <c r="H2209" s="131"/>
      <c r="I2209" s="131"/>
      <c r="J2209" s="23">
        <v>0</v>
      </c>
      <c r="K2209" s="131"/>
      <c r="L2209" s="131"/>
      <c r="M2209" s="131"/>
    </row>
    <row r="2210" spans="1:13" x14ac:dyDescent="0.25">
      <c r="A2210" s="31">
        <v>42385</v>
      </c>
      <c r="B2210" s="23">
        <v>49017</v>
      </c>
      <c r="C2210" s="23" t="s">
        <v>30</v>
      </c>
      <c r="D2210" s="23">
        <v>15.6</v>
      </c>
      <c r="E2210" s="23" t="s">
        <v>55</v>
      </c>
      <c r="F2210" s="46">
        <v>3250</v>
      </c>
      <c r="G2210" s="131"/>
      <c r="H2210" s="131"/>
      <c r="I2210" s="131"/>
      <c r="J2210" s="23">
        <v>0</v>
      </c>
      <c r="K2210" s="131"/>
      <c r="L2210" s="131"/>
      <c r="M2210" s="131"/>
    </row>
    <row r="2211" spans="1:13" x14ac:dyDescent="0.25">
      <c r="A2211" s="31">
        <v>42385</v>
      </c>
      <c r="B2211" s="23">
        <v>49018</v>
      </c>
      <c r="C2211" s="23" t="s">
        <v>498</v>
      </c>
      <c r="D2211" s="23">
        <v>14.9</v>
      </c>
      <c r="E2211" s="23" t="s">
        <v>55</v>
      </c>
      <c r="F2211" s="46">
        <v>3250</v>
      </c>
      <c r="G2211" s="131"/>
      <c r="H2211" s="131"/>
      <c r="I2211" s="131"/>
      <c r="J2211" s="23">
        <v>0</v>
      </c>
      <c r="K2211" s="131"/>
      <c r="L2211" s="131"/>
      <c r="M2211" s="131"/>
    </row>
    <row r="2212" spans="1:13" x14ac:dyDescent="0.25">
      <c r="A2212" s="31">
        <v>42385</v>
      </c>
      <c r="B2212" s="23">
        <v>49019</v>
      </c>
      <c r="C2212" s="23" t="s">
        <v>27</v>
      </c>
      <c r="D2212" s="23">
        <v>14.9</v>
      </c>
      <c r="E2212" s="23" t="s">
        <v>55</v>
      </c>
      <c r="F2212" s="46">
        <v>3250</v>
      </c>
      <c r="G2212" s="131"/>
      <c r="H2212" s="131"/>
      <c r="I2212" s="131"/>
      <c r="J2212" s="23">
        <v>0</v>
      </c>
      <c r="K2212" s="131"/>
      <c r="L2212" s="131"/>
      <c r="M2212" s="131"/>
    </row>
    <row r="2213" spans="1:13" x14ac:dyDescent="0.25">
      <c r="A2213" s="31">
        <v>42385</v>
      </c>
      <c r="B2213" s="23">
        <v>49020</v>
      </c>
      <c r="C2213" s="23" t="s">
        <v>57</v>
      </c>
      <c r="D2213" s="23">
        <v>14.9</v>
      </c>
      <c r="E2213" s="23" t="s">
        <v>55</v>
      </c>
      <c r="F2213" s="46">
        <v>3250</v>
      </c>
      <c r="G2213" s="131"/>
      <c r="H2213" s="131"/>
      <c r="I2213" s="131"/>
      <c r="J2213" s="23">
        <v>0</v>
      </c>
      <c r="K2213" s="131"/>
      <c r="L2213" s="131"/>
      <c r="M2213" s="131"/>
    </row>
    <row r="2214" spans="1:13" x14ac:dyDescent="0.25">
      <c r="A2214" s="31">
        <v>42385</v>
      </c>
      <c r="B2214" s="23">
        <v>49021</v>
      </c>
      <c r="C2214" s="23" t="s">
        <v>29</v>
      </c>
      <c r="D2214" s="23">
        <v>13</v>
      </c>
      <c r="E2214" s="23" t="s">
        <v>55</v>
      </c>
      <c r="F2214" s="46">
        <v>3250</v>
      </c>
      <c r="G2214" s="131"/>
      <c r="H2214" s="131"/>
      <c r="I2214" s="131"/>
      <c r="J2214" s="23">
        <v>0</v>
      </c>
      <c r="K2214" s="131"/>
      <c r="L2214" s="131"/>
      <c r="M2214" s="131"/>
    </row>
    <row r="2215" spans="1:13" x14ac:dyDescent="0.25">
      <c r="A2215" s="31">
        <v>42385</v>
      </c>
      <c r="B2215" s="23">
        <v>49022</v>
      </c>
      <c r="C2215" s="23" t="s">
        <v>28</v>
      </c>
      <c r="D2215" s="23">
        <v>13.3</v>
      </c>
      <c r="E2215" s="23" t="s">
        <v>55</v>
      </c>
      <c r="F2215" s="46">
        <v>3250</v>
      </c>
      <c r="G2215" s="131"/>
      <c r="H2215" s="131"/>
      <c r="I2215" s="131"/>
      <c r="J2215" s="23">
        <v>0</v>
      </c>
      <c r="K2215" s="131"/>
      <c r="L2215" s="131"/>
      <c r="M2215" s="131"/>
    </row>
    <row r="2216" spans="1:13" x14ac:dyDescent="0.25">
      <c r="A2216" s="31">
        <v>42385</v>
      </c>
      <c r="B2216" s="23">
        <v>49023</v>
      </c>
      <c r="C2216" s="23" t="s">
        <v>30</v>
      </c>
      <c r="D2216" s="23">
        <v>15.6</v>
      </c>
      <c r="E2216" s="23" t="s">
        <v>55</v>
      </c>
      <c r="F2216" s="46">
        <v>3250</v>
      </c>
      <c r="G2216" s="131"/>
      <c r="H2216" s="131"/>
      <c r="I2216" s="131"/>
      <c r="J2216" s="23">
        <v>0</v>
      </c>
      <c r="K2216" s="131"/>
      <c r="L2216" s="131"/>
      <c r="M2216" s="131"/>
    </row>
    <row r="2217" spans="1:13" x14ac:dyDescent="0.25">
      <c r="A2217" s="31">
        <v>42385</v>
      </c>
      <c r="B2217" s="23">
        <v>49024</v>
      </c>
      <c r="C2217" s="23" t="s">
        <v>498</v>
      </c>
      <c r="D2217" s="23">
        <v>14.9</v>
      </c>
      <c r="E2217" s="23" t="s">
        <v>55</v>
      </c>
      <c r="F2217" s="46">
        <v>3250</v>
      </c>
      <c r="G2217" s="131"/>
      <c r="H2217" s="131"/>
      <c r="I2217" s="131"/>
      <c r="J2217" s="23">
        <v>0</v>
      </c>
      <c r="K2217" s="131"/>
      <c r="L2217" s="131"/>
      <c r="M2217" s="131"/>
    </row>
    <row r="2218" spans="1:13" x14ac:dyDescent="0.25">
      <c r="A2218" s="31">
        <v>42385</v>
      </c>
      <c r="B2218" s="23">
        <v>49025</v>
      </c>
      <c r="C2218" s="23" t="s">
        <v>57</v>
      </c>
      <c r="D2218" s="23">
        <v>14.9</v>
      </c>
      <c r="E2218" s="23" t="s">
        <v>55</v>
      </c>
      <c r="F2218" s="46">
        <v>3250</v>
      </c>
      <c r="G2218" s="131"/>
      <c r="H2218" s="131"/>
      <c r="I2218" s="131"/>
      <c r="J2218" s="23">
        <v>0</v>
      </c>
      <c r="K2218" s="131"/>
      <c r="L2218" s="131"/>
      <c r="M2218" s="131"/>
    </row>
    <row r="2219" spans="1:13" x14ac:dyDescent="0.25">
      <c r="A2219" s="31">
        <v>42385</v>
      </c>
      <c r="B2219" s="23">
        <v>49026</v>
      </c>
      <c r="C2219" s="23" t="s">
        <v>27</v>
      </c>
      <c r="D2219" s="23">
        <v>14.9</v>
      </c>
      <c r="E2219" s="23" t="s">
        <v>55</v>
      </c>
      <c r="F2219" s="46">
        <v>3250</v>
      </c>
      <c r="G2219" s="131"/>
      <c r="H2219" s="131"/>
      <c r="I2219" s="131"/>
      <c r="J2219" s="23">
        <v>0</v>
      </c>
      <c r="K2219" s="131"/>
      <c r="L2219" s="131"/>
      <c r="M2219" s="131"/>
    </row>
    <row r="2220" spans="1:13" x14ac:dyDescent="0.25">
      <c r="A2220" s="31">
        <v>42385</v>
      </c>
      <c r="B2220" s="23">
        <v>49027</v>
      </c>
      <c r="C2220" s="23" t="s">
        <v>29</v>
      </c>
      <c r="D2220" s="23">
        <v>13</v>
      </c>
      <c r="E2220" s="23" t="s">
        <v>55</v>
      </c>
      <c r="F2220" s="46">
        <v>3250</v>
      </c>
      <c r="G2220" s="131"/>
      <c r="H2220" s="131"/>
      <c r="I2220" s="131"/>
      <c r="J2220" s="23">
        <v>0</v>
      </c>
      <c r="K2220" s="131"/>
      <c r="L2220" s="131"/>
      <c r="M2220" s="131"/>
    </row>
    <row r="2221" spans="1:13" x14ac:dyDescent="0.25">
      <c r="A2221" s="31">
        <v>42385</v>
      </c>
      <c r="B2221" s="23">
        <v>49028</v>
      </c>
      <c r="C2221" s="23" t="s">
        <v>28</v>
      </c>
      <c r="D2221" s="23">
        <v>13.3</v>
      </c>
      <c r="E2221" s="23" t="s">
        <v>55</v>
      </c>
      <c r="F2221" s="46">
        <v>3250</v>
      </c>
      <c r="G2221" s="131"/>
      <c r="H2221" s="131"/>
      <c r="I2221" s="131"/>
      <c r="J2221" s="23">
        <v>0</v>
      </c>
      <c r="K2221" s="131"/>
      <c r="L2221" s="131"/>
      <c r="M2221" s="131"/>
    </row>
    <row r="2222" spans="1:13" x14ac:dyDescent="0.25">
      <c r="A2222" s="31">
        <v>42385</v>
      </c>
      <c r="B2222" s="23">
        <v>49029</v>
      </c>
      <c r="C2222" s="23" t="s">
        <v>30</v>
      </c>
      <c r="D2222" s="23">
        <v>15.6</v>
      </c>
      <c r="E2222" s="23" t="s">
        <v>55</v>
      </c>
      <c r="F2222" s="46">
        <v>3250</v>
      </c>
      <c r="G2222" s="131"/>
      <c r="H2222" s="131"/>
      <c r="I2222" s="131"/>
      <c r="J2222" s="23">
        <v>0</v>
      </c>
      <c r="K2222" s="131"/>
      <c r="L2222" s="131"/>
      <c r="M2222" s="131"/>
    </row>
    <row r="2223" spans="1:13" x14ac:dyDescent="0.25">
      <c r="A2223" s="31">
        <v>42385</v>
      </c>
      <c r="B2223" s="23">
        <v>49030</v>
      </c>
      <c r="C2223" s="23" t="s">
        <v>57</v>
      </c>
      <c r="D2223" s="23">
        <v>14.9</v>
      </c>
      <c r="E2223" s="23" t="s">
        <v>55</v>
      </c>
      <c r="F2223" s="46">
        <v>3250</v>
      </c>
      <c r="G2223" s="131"/>
      <c r="H2223" s="131"/>
      <c r="I2223" s="131"/>
      <c r="J2223" s="23">
        <v>0</v>
      </c>
      <c r="K2223" s="131"/>
      <c r="L2223" s="131"/>
      <c r="M2223" s="131"/>
    </row>
    <row r="2224" spans="1:13" x14ac:dyDescent="0.25">
      <c r="A2224" s="31">
        <v>42385</v>
      </c>
      <c r="B2224" s="23">
        <v>49031</v>
      </c>
      <c r="C2224" s="23" t="s">
        <v>498</v>
      </c>
      <c r="D2224" s="23">
        <v>14.9</v>
      </c>
      <c r="E2224" s="23" t="s">
        <v>55</v>
      </c>
      <c r="F2224" s="46">
        <v>3250</v>
      </c>
      <c r="G2224" s="131"/>
      <c r="H2224" s="131"/>
      <c r="I2224" s="131"/>
      <c r="J2224" s="23">
        <v>0</v>
      </c>
      <c r="K2224" s="131"/>
      <c r="L2224" s="131"/>
      <c r="M2224" s="131"/>
    </row>
    <row r="2225" spans="1:13" x14ac:dyDescent="0.25">
      <c r="A2225" s="31">
        <v>42385</v>
      </c>
      <c r="B2225" s="23">
        <v>49032</v>
      </c>
      <c r="C2225" s="23" t="s">
        <v>27</v>
      </c>
      <c r="D2225" s="23">
        <v>14.9</v>
      </c>
      <c r="E2225" s="23" t="s">
        <v>55</v>
      </c>
      <c r="F2225" s="46">
        <v>3250</v>
      </c>
      <c r="G2225" s="131"/>
      <c r="H2225" s="131"/>
      <c r="I2225" s="131"/>
      <c r="J2225" s="23">
        <v>0</v>
      </c>
      <c r="K2225" s="131"/>
      <c r="L2225" s="131"/>
      <c r="M2225" s="131"/>
    </row>
    <row r="2226" spans="1:13" x14ac:dyDescent="0.25">
      <c r="A2226" s="31">
        <v>42385</v>
      </c>
      <c r="B2226" s="23">
        <v>49033</v>
      </c>
      <c r="C2226" s="23" t="s">
        <v>28</v>
      </c>
      <c r="D2226" s="23">
        <v>13.3</v>
      </c>
      <c r="E2226" s="23" t="s">
        <v>55</v>
      </c>
      <c r="F2226" s="46">
        <v>3250</v>
      </c>
      <c r="G2226" s="131"/>
      <c r="H2226" s="131"/>
      <c r="I2226" s="131"/>
      <c r="J2226" s="23">
        <v>0</v>
      </c>
      <c r="K2226" s="131"/>
      <c r="L2226" s="131"/>
      <c r="M2226" s="131"/>
    </row>
    <row r="2227" spans="1:13" x14ac:dyDescent="0.25">
      <c r="A2227" s="31">
        <v>42385</v>
      </c>
      <c r="B2227" s="23">
        <v>49034</v>
      </c>
      <c r="C2227" s="23" t="s">
        <v>29</v>
      </c>
      <c r="D2227" s="23">
        <v>13</v>
      </c>
      <c r="E2227" s="23" t="s">
        <v>55</v>
      </c>
      <c r="F2227" s="46">
        <v>3250</v>
      </c>
      <c r="G2227" s="131"/>
      <c r="H2227" s="131"/>
      <c r="I2227" s="131"/>
      <c r="J2227" s="23">
        <v>0</v>
      </c>
      <c r="K2227" s="131"/>
      <c r="L2227" s="131"/>
      <c r="M2227" s="131"/>
    </row>
    <row r="2228" spans="1:13" x14ac:dyDescent="0.25">
      <c r="A2228" s="31">
        <v>42385</v>
      </c>
      <c r="B2228" s="23">
        <v>49035</v>
      </c>
      <c r="C2228" s="23" t="s">
        <v>57</v>
      </c>
      <c r="D2228" s="23">
        <v>14.9</v>
      </c>
      <c r="E2228" s="23" t="s">
        <v>55</v>
      </c>
      <c r="F2228" s="46">
        <v>3250</v>
      </c>
      <c r="G2228" s="131"/>
      <c r="H2228" s="131"/>
      <c r="I2228" s="131"/>
      <c r="J2228" s="23">
        <v>0</v>
      </c>
      <c r="K2228" s="131"/>
      <c r="L2228" s="131"/>
      <c r="M2228" s="131"/>
    </row>
    <row r="2229" spans="1:13" x14ac:dyDescent="0.25">
      <c r="A2229" s="31">
        <v>42385</v>
      </c>
      <c r="B2229" s="23">
        <v>49036</v>
      </c>
      <c r="C2229" s="23" t="s">
        <v>498</v>
      </c>
      <c r="D2229" s="23">
        <v>14.9</v>
      </c>
      <c r="E2229" s="23" t="s">
        <v>55</v>
      </c>
      <c r="F2229" s="46">
        <v>3250</v>
      </c>
      <c r="G2229" s="131"/>
      <c r="H2229" s="131"/>
      <c r="I2229" s="131"/>
      <c r="J2229" s="23">
        <v>0</v>
      </c>
      <c r="K2229" s="131"/>
      <c r="L2229" s="131"/>
      <c r="M2229" s="131"/>
    </row>
    <row r="2230" spans="1:13" x14ac:dyDescent="0.25">
      <c r="A2230" s="31">
        <v>42385</v>
      </c>
      <c r="B2230" s="23">
        <v>49037</v>
      </c>
      <c r="C2230" s="23" t="s">
        <v>27</v>
      </c>
      <c r="D2230" s="23">
        <v>14.9</v>
      </c>
      <c r="E2230" s="23" t="s">
        <v>55</v>
      </c>
      <c r="F2230" s="46">
        <v>3250</v>
      </c>
      <c r="G2230" s="131"/>
      <c r="H2230" s="131"/>
      <c r="I2230" s="131"/>
      <c r="J2230" s="23">
        <v>0</v>
      </c>
      <c r="K2230" s="131"/>
      <c r="L2230" s="131"/>
      <c r="M2230" s="131"/>
    </row>
    <row r="2231" spans="1:13" x14ac:dyDescent="0.25">
      <c r="A2231" s="31">
        <v>42385</v>
      </c>
      <c r="B2231" s="23">
        <v>49038</v>
      </c>
      <c r="C2231" s="23" t="s">
        <v>57</v>
      </c>
      <c r="D2231" s="23">
        <v>14.9</v>
      </c>
      <c r="E2231" s="23" t="s">
        <v>55</v>
      </c>
      <c r="F2231" s="46">
        <v>3250</v>
      </c>
      <c r="G2231" s="131"/>
      <c r="H2231" s="131"/>
      <c r="I2231" s="131"/>
      <c r="J2231" s="23">
        <v>0</v>
      </c>
      <c r="K2231" s="131"/>
      <c r="L2231" s="131"/>
      <c r="M2231" s="131"/>
    </row>
    <row r="2232" spans="1:13" x14ac:dyDescent="0.25">
      <c r="A2232" s="31">
        <v>42385</v>
      </c>
      <c r="B2232" s="23">
        <v>49039</v>
      </c>
      <c r="C2232" s="23" t="s">
        <v>28</v>
      </c>
      <c r="D2232" s="23">
        <v>13.3</v>
      </c>
      <c r="E2232" s="23" t="s">
        <v>55</v>
      </c>
      <c r="F2232" s="46">
        <v>3250</v>
      </c>
      <c r="G2232" s="131"/>
      <c r="H2232" s="131"/>
      <c r="I2232" s="131"/>
      <c r="J2232" s="23">
        <v>0</v>
      </c>
      <c r="K2232" s="131"/>
      <c r="L2232" s="131"/>
      <c r="M2232" s="131"/>
    </row>
    <row r="2233" spans="1:13" x14ac:dyDescent="0.25">
      <c r="A2233" s="31">
        <v>42385</v>
      </c>
      <c r="B2233" s="23">
        <v>49040</v>
      </c>
      <c r="C2233" s="23" t="s">
        <v>29</v>
      </c>
      <c r="D2233" s="23">
        <v>13</v>
      </c>
      <c r="E2233" s="23" t="s">
        <v>55</v>
      </c>
      <c r="F2233" s="46">
        <v>3250</v>
      </c>
      <c r="G2233" s="131"/>
      <c r="H2233" s="131"/>
      <c r="I2233" s="131"/>
      <c r="J2233" s="23">
        <v>0</v>
      </c>
      <c r="K2233" s="131"/>
      <c r="L2233" s="131"/>
      <c r="M2233" s="131"/>
    </row>
    <row r="2234" spans="1:13" x14ac:dyDescent="0.25">
      <c r="A2234" s="31">
        <v>42385</v>
      </c>
      <c r="B2234" s="23">
        <v>49041</v>
      </c>
      <c r="C2234" s="23" t="s">
        <v>498</v>
      </c>
      <c r="D2234" s="23">
        <v>14.9</v>
      </c>
      <c r="E2234" s="23" t="s">
        <v>55</v>
      </c>
      <c r="F2234" s="46">
        <v>3250</v>
      </c>
      <c r="G2234" s="131"/>
      <c r="H2234" s="131"/>
      <c r="I2234" s="131"/>
      <c r="J2234" s="23">
        <v>0</v>
      </c>
      <c r="K2234" s="131"/>
      <c r="L2234" s="131"/>
      <c r="M2234" s="131"/>
    </row>
    <row r="2235" spans="1:13" x14ac:dyDescent="0.25">
      <c r="A2235" s="31">
        <v>42385</v>
      </c>
      <c r="B2235" s="23">
        <v>49042</v>
      </c>
      <c r="C2235" s="23" t="s">
        <v>30</v>
      </c>
      <c r="D2235" s="23">
        <v>15.6</v>
      </c>
      <c r="E2235" s="23" t="s">
        <v>55</v>
      </c>
      <c r="F2235" s="46">
        <v>3250</v>
      </c>
      <c r="G2235" s="131"/>
      <c r="H2235" s="131"/>
      <c r="I2235" s="131"/>
      <c r="J2235" s="23">
        <v>0</v>
      </c>
      <c r="K2235" s="131"/>
      <c r="L2235" s="131"/>
      <c r="M2235" s="131"/>
    </row>
    <row r="2236" spans="1:13" x14ac:dyDescent="0.25">
      <c r="A2236" s="31">
        <v>42385</v>
      </c>
      <c r="B2236" s="23">
        <v>49043</v>
      </c>
      <c r="C2236" s="23" t="s">
        <v>27</v>
      </c>
      <c r="D2236" s="23">
        <v>14.9</v>
      </c>
      <c r="E2236" s="23" t="s">
        <v>55</v>
      </c>
      <c r="F2236" s="46">
        <v>3250</v>
      </c>
      <c r="G2236" s="131"/>
      <c r="H2236" s="131"/>
      <c r="I2236" s="131"/>
      <c r="J2236" s="23">
        <v>0</v>
      </c>
      <c r="K2236" s="131"/>
      <c r="L2236" s="131"/>
      <c r="M2236" s="131"/>
    </row>
    <row r="2237" spans="1:13" x14ac:dyDescent="0.25">
      <c r="A2237" s="31">
        <v>42385</v>
      </c>
      <c r="B2237" s="23">
        <v>49044</v>
      </c>
      <c r="C2237" s="23" t="s">
        <v>28</v>
      </c>
      <c r="D2237" s="23">
        <v>13.3</v>
      </c>
      <c r="E2237" s="23" t="s">
        <v>55</v>
      </c>
      <c r="F2237" s="46">
        <v>3250</v>
      </c>
      <c r="G2237" s="131"/>
      <c r="H2237" s="131"/>
      <c r="I2237" s="131"/>
      <c r="J2237" s="23">
        <v>0</v>
      </c>
      <c r="K2237" s="131"/>
      <c r="L2237" s="131"/>
      <c r="M2237" s="131"/>
    </row>
    <row r="2238" spans="1:13" x14ac:dyDescent="0.25">
      <c r="A2238" s="31">
        <v>42385</v>
      </c>
      <c r="B2238" s="23">
        <v>49045</v>
      </c>
      <c r="C2238" s="23" t="s">
        <v>57</v>
      </c>
      <c r="D2238" s="23">
        <v>14.9</v>
      </c>
      <c r="E2238" s="23" t="s">
        <v>55</v>
      </c>
      <c r="F2238" s="46">
        <v>3250</v>
      </c>
      <c r="G2238" s="131"/>
      <c r="H2238" s="131"/>
      <c r="I2238" s="131"/>
      <c r="J2238" s="23">
        <v>0</v>
      </c>
      <c r="K2238" s="131"/>
      <c r="L2238" s="131"/>
      <c r="M2238" s="131"/>
    </row>
    <row r="2239" spans="1:13" x14ac:dyDescent="0.25">
      <c r="A2239" s="31">
        <v>42385</v>
      </c>
      <c r="B2239" s="23">
        <v>49046</v>
      </c>
      <c r="C2239" s="23" t="s">
        <v>498</v>
      </c>
      <c r="D2239" s="23">
        <v>14.9</v>
      </c>
      <c r="E2239" s="23" t="s">
        <v>55</v>
      </c>
      <c r="F2239" s="46">
        <v>3250</v>
      </c>
      <c r="G2239" s="131"/>
      <c r="H2239" s="131"/>
      <c r="I2239" s="131"/>
      <c r="J2239" s="23">
        <v>0</v>
      </c>
      <c r="K2239" s="131"/>
      <c r="L2239" s="131"/>
      <c r="M2239" s="131"/>
    </row>
    <row r="2240" spans="1:13" x14ac:dyDescent="0.25">
      <c r="A2240" s="31">
        <v>42385</v>
      </c>
      <c r="B2240" s="23">
        <v>49047</v>
      </c>
      <c r="C2240" s="23" t="s">
        <v>29</v>
      </c>
      <c r="D2240" s="23">
        <v>13</v>
      </c>
      <c r="E2240" s="23" t="s">
        <v>55</v>
      </c>
      <c r="F2240" s="46">
        <v>3250</v>
      </c>
      <c r="G2240" s="131"/>
      <c r="H2240" s="131"/>
      <c r="I2240" s="131"/>
      <c r="J2240" s="23">
        <v>0</v>
      </c>
      <c r="K2240" s="131"/>
      <c r="L2240" s="131"/>
      <c r="M2240" s="131"/>
    </row>
    <row r="2241" spans="1:13" x14ac:dyDescent="0.25">
      <c r="A2241" s="31">
        <v>42385</v>
      </c>
      <c r="B2241" s="23">
        <v>49048</v>
      </c>
      <c r="C2241" s="23" t="s">
        <v>27</v>
      </c>
      <c r="D2241" s="23">
        <v>14.9</v>
      </c>
      <c r="E2241" s="23" t="s">
        <v>55</v>
      </c>
      <c r="F2241" s="46">
        <v>3250</v>
      </c>
      <c r="G2241" s="131"/>
      <c r="H2241" s="131"/>
      <c r="I2241" s="131"/>
      <c r="J2241" s="23">
        <v>0</v>
      </c>
      <c r="K2241" s="131"/>
      <c r="L2241" s="131"/>
      <c r="M2241" s="131"/>
    </row>
    <row r="2242" spans="1:13" x14ac:dyDescent="0.25">
      <c r="A2242" s="31">
        <v>42385</v>
      </c>
      <c r="B2242" s="23">
        <v>49049</v>
      </c>
      <c r="C2242" s="23" t="s">
        <v>30</v>
      </c>
      <c r="D2242" s="23">
        <v>15.6</v>
      </c>
      <c r="E2242" s="23" t="s">
        <v>55</v>
      </c>
      <c r="F2242" s="46">
        <v>3250</v>
      </c>
      <c r="G2242" s="131"/>
      <c r="H2242" s="131"/>
      <c r="I2242" s="131"/>
      <c r="J2242" s="23">
        <v>0</v>
      </c>
      <c r="K2242" s="131"/>
      <c r="L2242" s="131"/>
      <c r="M2242" s="131"/>
    </row>
    <row r="2243" spans="1:13" x14ac:dyDescent="0.25">
      <c r="A2243" s="31">
        <v>42385</v>
      </c>
      <c r="B2243" s="23">
        <v>49050</v>
      </c>
      <c r="C2243" s="23" t="s">
        <v>498</v>
      </c>
      <c r="D2243" s="23">
        <v>14.9</v>
      </c>
      <c r="E2243" s="23" t="s">
        <v>55</v>
      </c>
      <c r="F2243" s="46">
        <v>3250</v>
      </c>
      <c r="G2243" s="131"/>
      <c r="H2243" s="131"/>
      <c r="I2243" s="131"/>
      <c r="J2243" s="23">
        <v>0</v>
      </c>
      <c r="K2243" s="131"/>
      <c r="L2243" s="131"/>
      <c r="M2243" s="131"/>
    </row>
    <row r="2244" spans="1:13" x14ac:dyDescent="0.25">
      <c r="A2244" s="31">
        <v>42385</v>
      </c>
      <c r="B2244" s="23">
        <v>49051</v>
      </c>
      <c r="C2244" s="23" t="s">
        <v>28</v>
      </c>
      <c r="D2244" s="23">
        <v>13.3</v>
      </c>
      <c r="E2244" s="23" t="s">
        <v>55</v>
      </c>
      <c r="F2244" s="46">
        <v>3250</v>
      </c>
      <c r="G2244" s="131"/>
      <c r="H2244" s="131"/>
      <c r="I2244" s="131"/>
      <c r="J2244" s="23">
        <v>0</v>
      </c>
      <c r="K2244" s="131"/>
      <c r="L2244" s="131"/>
      <c r="M2244" s="131"/>
    </row>
    <row r="2245" spans="1:13" x14ac:dyDescent="0.25">
      <c r="A2245" s="31">
        <v>42385</v>
      </c>
      <c r="B2245" s="23">
        <v>49052</v>
      </c>
      <c r="C2245" s="23" t="s">
        <v>29</v>
      </c>
      <c r="D2245" s="23">
        <v>13</v>
      </c>
      <c r="E2245" s="23" t="s">
        <v>55</v>
      </c>
      <c r="F2245" s="46">
        <v>3250</v>
      </c>
      <c r="G2245" s="131"/>
      <c r="H2245" s="131"/>
      <c r="I2245" s="131"/>
      <c r="J2245" s="23">
        <v>0</v>
      </c>
      <c r="K2245" s="131"/>
      <c r="L2245" s="131"/>
      <c r="M2245" s="131"/>
    </row>
    <row r="2246" spans="1:13" x14ac:dyDescent="0.25">
      <c r="A2246" s="31">
        <v>42385</v>
      </c>
      <c r="B2246" s="23">
        <v>49053</v>
      </c>
      <c r="C2246" s="23" t="s">
        <v>27</v>
      </c>
      <c r="D2246" s="23">
        <v>14.9</v>
      </c>
      <c r="E2246" s="23" t="s">
        <v>55</v>
      </c>
      <c r="F2246" s="46">
        <v>3250</v>
      </c>
      <c r="G2246" s="131"/>
      <c r="H2246" s="131"/>
      <c r="I2246" s="131"/>
      <c r="J2246" s="23">
        <v>0</v>
      </c>
      <c r="K2246" s="131"/>
      <c r="L2246" s="131"/>
      <c r="M2246" s="131"/>
    </row>
    <row r="2247" spans="1:13" x14ac:dyDescent="0.25">
      <c r="A2247" s="31">
        <v>42385</v>
      </c>
      <c r="B2247" s="23">
        <v>49054</v>
      </c>
      <c r="C2247" s="23" t="s">
        <v>30</v>
      </c>
      <c r="D2247" s="23">
        <v>15.6</v>
      </c>
      <c r="E2247" s="23" t="s">
        <v>55</v>
      </c>
      <c r="F2247" s="46">
        <v>3250</v>
      </c>
      <c r="G2247" s="131"/>
      <c r="H2247" s="131"/>
      <c r="I2247" s="131"/>
      <c r="J2247" s="23">
        <v>0</v>
      </c>
      <c r="K2247" s="131"/>
      <c r="L2247" s="131"/>
      <c r="M2247" s="131"/>
    </row>
    <row r="2248" spans="1:13" x14ac:dyDescent="0.25">
      <c r="A2248" s="31">
        <v>42385</v>
      </c>
      <c r="B2248" s="23">
        <v>49055</v>
      </c>
      <c r="C2248" s="23" t="s">
        <v>498</v>
      </c>
      <c r="D2248" s="23">
        <v>14.9</v>
      </c>
      <c r="E2248" s="23" t="s">
        <v>55</v>
      </c>
      <c r="F2248" s="46">
        <v>3250</v>
      </c>
      <c r="G2248" s="131"/>
      <c r="H2248" s="131"/>
      <c r="I2248" s="131"/>
      <c r="J2248" s="23">
        <v>0</v>
      </c>
      <c r="K2248" s="131"/>
      <c r="L2248" s="131"/>
      <c r="M2248" s="131"/>
    </row>
    <row r="2249" spans="1:13" x14ac:dyDescent="0.25">
      <c r="A2249" s="31">
        <v>42385</v>
      </c>
      <c r="B2249" s="23">
        <v>49056</v>
      </c>
      <c r="C2249" s="23" t="s">
        <v>28</v>
      </c>
      <c r="D2249" s="23">
        <v>13.3</v>
      </c>
      <c r="E2249" s="23" t="s">
        <v>55</v>
      </c>
      <c r="F2249" s="46">
        <v>3250</v>
      </c>
      <c r="G2249" s="131"/>
      <c r="H2249" s="131"/>
      <c r="I2249" s="131"/>
      <c r="J2249" s="23">
        <v>0</v>
      </c>
      <c r="K2249" s="131"/>
      <c r="L2249" s="131"/>
      <c r="M2249" s="131"/>
    </row>
    <row r="2250" spans="1:13" x14ac:dyDescent="0.25">
      <c r="A2250" s="31">
        <v>42385</v>
      </c>
      <c r="B2250" s="23">
        <v>49057</v>
      </c>
      <c r="C2250" s="23" t="s">
        <v>29</v>
      </c>
      <c r="D2250" s="23">
        <v>13</v>
      </c>
      <c r="E2250" s="23" t="s">
        <v>55</v>
      </c>
      <c r="F2250" s="46">
        <v>3250</v>
      </c>
      <c r="G2250" s="131"/>
      <c r="H2250" s="131"/>
      <c r="I2250" s="131"/>
      <c r="J2250" s="23">
        <v>0</v>
      </c>
      <c r="K2250" s="131"/>
      <c r="L2250" s="131"/>
      <c r="M2250" s="131"/>
    </row>
    <row r="2251" spans="1:13" x14ac:dyDescent="0.25">
      <c r="A2251" s="31">
        <v>42385</v>
      </c>
      <c r="B2251" s="23">
        <v>49058</v>
      </c>
      <c r="C2251" s="23" t="s">
        <v>30</v>
      </c>
      <c r="D2251" s="23">
        <v>15.6</v>
      </c>
      <c r="E2251" s="23" t="s">
        <v>55</v>
      </c>
      <c r="F2251" s="46">
        <v>3250</v>
      </c>
      <c r="G2251" s="131"/>
      <c r="H2251" s="131"/>
      <c r="I2251" s="131"/>
      <c r="J2251" s="23">
        <v>0</v>
      </c>
      <c r="K2251" s="131"/>
      <c r="L2251" s="131"/>
      <c r="M2251" s="131"/>
    </row>
    <row r="2252" spans="1:13" x14ac:dyDescent="0.25">
      <c r="A2252" s="31">
        <v>42385</v>
      </c>
      <c r="B2252" s="23">
        <v>49059</v>
      </c>
      <c r="C2252" s="23" t="s">
        <v>498</v>
      </c>
      <c r="D2252" s="23">
        <v>14.9</v>
      </c>
      <c r="E2252" s="23" t="s">
        <v>55</v>
      </c>
      <c r="F2252" s="46">
        <v>3250</v>
      </c>
      <c r="G2252" s="131"/>
      <c r="H2252" s="131"/>
      <c r="I2252" s="131"/>
      <c r="J2252" s="23">
        <v>0</v>
      </c>
      <c r="K2252" s="131"/>
      <c r="L2252" s="131"/>
      <c r="M2252" s="131"/>
    </row>
    <row r="2253" spans="1:13" x14ac:dyDescent="0.25">
      <c r="A2253" s="31">
        <v>42385</v>
      </c>
      <c r="B2253" s="23">
        <v>49060</v>
      </c>
      <c r="C2253" s="23" t="s">
        <v>27</v>
      </c>
      <c r="D2253" s="23">
        <v>14.9</v>
      </c>
      <c r="E2253" s="23" t="s">
        <v>55</v>
      </c>
      <c r="F2253" s="46">
        <v>3250</v>
      </c>
      <c r="G2253" s="131"/>
      <c r="H2253" s="131"/>
      <c r="I2253" s="131"/>
      <c r="J2253" s="23">
        <v>0</v>
      </c>
      <c r="K2253" s="131"/>
      <c r="L2253" s="131"/>
      <c r="M2253" s="131"/>
    </row>
    <row r="2254" spans="1:13" x14ac:dyDescent="0.25">
      <c r="A2254" s="31">
        <v>42385</v>
      </c>
      <c r="B2254" s="23">
        <v>49061</v>
      </c>
      <c r="C2254" s="23" t="s">
        <v>29</v>
      </c>
      <c r="D2254" s="23">
        <v>13</v>
      </c>
      <c r="E2254" s="23" t="s">
        <v>55</v>
      </c>
      <c r="F2254" s="46">
        <v>3250</v>
      </c>
      <c r="G2254" s="131"/>
      <c r="H2254" s="131"/>
      <c r="I2254" s="131"/>
      <c r="J2254" s="23">
        <v>0</v>
      </c>
      <c r="K2254" s="131"/>
      <c r="L2254" s="131"/>
      <c r="M2254" s="131"/>
    </row>
    <row r="2255" spans="1:13" x14ac:dyDescent="0.25">
      <c r="A2255" s="31">
        <v>42385</v>
      </c>
      <c r="B2255" s="23">
        <v>49062</v>
      </c>
      <c r="C2255" s="23" t="s">
        <v>28</v>
      </c>
      <c r="D2255" s="23">
        <v>13.3</v>
      </c>
      <c r="E2255" s="23" t="s">
        <v>55</v>
      </c>
      <c r="F2255" s="46">
        <v>3250</v>
      </c>
      <c r="G2255" s="131"/>
      <c r="H2255" s="131"/>
      <c r="I2255" s="131"/>
      <c r="J2255" s="23">
        <v>0</v>
      </c>
      <c r="K2255" s="131"/>
      <c r="L2255" s="131"/>
      <c r="M2255" s="131"/>
    </row>
    <row r="2256" spans="1:13" x14ac:dyDescent="0.25">
      <c r="A2256" s="31">
        <v>42385</v>
      </c>
      <c r="B2256" s="23">
        <v>49063</v>
      </c>
      <c r="C2256" s="23" t="s">
        <v>498</v>
      </c>
      <c r="D2256" s="23">
        <v>14.9</v>
      </c>
      <c r="E2256" s="23" t="s">
        <v>55</v>
      </c>
      <c r="F2256" s="46">
        <v>3250</v>
      </c>
      <c r="G2256" s="131"/>
      <c r="H2256" s="131"/>
      <c r="I2256" s="131"/>
      <c r="J2256" s="23">
        <v>0</v>
      </c>
      <c r="K2256" s="131"/>
      <c r="L2256" s="131"/>
      <c r="M2256" s="131"/>
    </row>
    <row r="2257" spans="1:13" x14ac:dyDescent="0.25">
      <c r="A2257" s="31">
        <v>42385</v>
      </c>
      <c r="B2257" s="23">
        <v>49064</v>
      </c>
      <c r="C2257" s="23" t="s">
        <v>27</v>
      </c>
      <c r="D2257" s="23">
        <v>14.9</v>
      </c>
      <c r="E2257" s="23" t="s">
        <v>55</v>
      </c>
      <c r="F2257" s="46">
        <v>3250</v>
      </c>
      <c r="G2257" s="131"/>
      <c r="H2257" s="131"/>
      <c r="I2257" s="131"/>
      <c r="J2257" s="23">
        <v>0</v>
      </c>
      <c r="K2257" s="131"/>
      <c r="L2257" s="131"/>
      <c r="M2257" s="131"/>
    </row>
    <row r="2258" spans="1:13" x14ac:dyDescent="0.25">
      <c r="A2258" s="31">
        <v>42385</v>
      </c>
      <c r="B2258" s="23">
        <v>49065</v>
      </c>
      <c r="C2258" s="23" t="s">
        <v>29</v>
      </c>
      <c r="D2258" s="23">
        <v>13</v>
      </c>
      <c r="E2258" s="23" t="s">
        <v>55</v>
      </c>
      <c r="F2258" s="46">
        <v>3250</v>
      </c>
      <c r="G2258" s="131"/>
      <c r="H2258" s="131"/>
      <c r="I2258" s="131"/>
      <c r="J2258" s="23">
        <v>0</v>
      </c>
      <c r="K2258" s="131"/>
      <c r="L2258" s="131"/>
      <c r="M2258" s="131"/>
    </row>
    <row r="2259" spans="1:13" x14ac:dyDescent="0.25">
      <c r="A2259" s="31">
        <v>42385</v>
      </c>
      <c r="B2259" s="23">
        <v>49066</v>
      </c>
      <c r="C2259" s="23" t="s">
        <v>28</v>
      </c>
      <c r="D2259" s="23">
        <v>13.3</v>
      </c>
      <c r="E2259" s="23" t="s">
        <v>55</v>
      </c>
      <c r="F2259" s="46">
        <v>3250</v>
      </c>
      <c r="G2259" s="131"/>
      <c r="H2259" s="131"/>
      <c r="I2259" s="131"/>
      <c r="J2259" s="23">
        <v>0</v>
      </c>
      <c r="K2259" s="131"/>
      <c r="L2259" s="131"/>
      <c r="M2259" s="131"/>
    </row>
    <row r="2260" spans="1:13" x14ac:dyDescent="0.25">
      <c r="A2260" s="31">
        <v>42385</v>
      </c>
      <c r="B2260" s="23">
        <v>49067</v>
      </c>
      <c r="C2260" s="23" t="s">
        <v>29</v>
      </c>
      <c r="D2260" s="23">
        <v>13</v>
      </c>
      <c r="E2260" s="23" t="s">
        <v>55</v>
      </c>
      <c r="F2260" s="46">
        <v>3250</v>
      </c>
      <c r="G2260" s="131"/>
      <c r="H2260" s="131"/>
      <c r="I2260" s="131"/>
      <c r="J2260" s="23">
        <v>0</v>
      </c>
      <c r="K2260" s="131"/>
      <c r="L2260" s="131"/>
      <c r="M2260" s="131"/>
    </row>
    <row r="2261" spans="1:13" x14ac:dyDescent="0.25">
      <c r="A2261" s="31">
        <v>42385</v>
      </c>
      <c r="B2261" s="23">
        <v>49068</v>
      </c>
      <c r="C2261" s="23" t="s">
        <v>30</v>
      </c>
      <c r="D2261" s="23">
        <v>15.6</v>
      </c>
      <c r="E2261" s="23" t="s">
        <v>55</v>
      </c>
      <c r="F2261" s="46">
        <v>3250</v>
      </c>
      <c r="G2261" s="131"/>
      <c r="H2261" s="131"/>
      <c r="I2261" s="131"/>
      <c r="J2261" s="23">
        <v>0</v>
      </c>
      <c r="K2261" s="131"/>
      <c r="L2261" s="131"/>
      <c r="M2261" s="131"/>
    </row>
    <row r="2262" spans="1:13" x14ac:dyDescent="0.25">
      <c r="A2262" s="31">
        <v>42385</v>
      </c>
      <c r="B2262" s="23">
        <v>49069</v>
      </c>
      <c r="C2262" s="23" t="s">
        <v>498</v>
      </c>
      <c r="D2262" s="23">
        <v>14.9</v>
      </c>
      <c r="E2262" s="23" t="s">
        <v>55</v>
      </c>
      <c r="F2262" s="46">
        <v>3250</v>
      </c>
      <c r="G2262" s="131"/>
      <c r="H2262" s="131"/>
      <c r="I2262" s="131"/>
      <c r="J2262" s="23">
        <v>0</v>
      </c>
      <c r="K2262" s="131"/>
      <c r="L2262" s="131"/>
      <c r="M2262" s="131"/>
    </row>
    <row r="2263" spans="1:13" x14ac:dyDescent="0.25">
      <c r="A2263" s="31">
        <v>42385</v>
      </c>
      <c r="B2263" s="23">
        <v>49070</v>
      </c>
      <c r="C2263" s="23" t="s">
        <v>27</v>
      </c>
      <c r="D2263" s="23">
        <v>14.9</v>
      </c>
      <c r="E2263" s="23" t="s">
        <v>55</v>
      </c>
      <c r="F2263" s="46">
        <v>3250</v>
      </c>
      <c r="G2263" s="131"/>
      <c r="H2263" s="131"/>
      <c r="I2263" s="131"/>
      <c r="J2263" s="23">
        <v>0</v>
      </c>
      <c r="K2263" s="131"/>
      <c r="L2263" s="131"/>
      <c r="M2263" s="131"/>
    </row>
    <row r="2264" spans="1:13" x14ac:dyDescent="0.25">
      <c r="A2264" s="31">
        <v>42385</v>
      </c>
      <c r="B2264" s="23">
        <v>49071</v>
      </c>
      <c r="C2264" s="23" t="s">
        <v>28</v>
      </c>
      <c r="D2264" s="23">
        <v>13.3</v>
      </c>
      <c r="E2264" s="23" t="s">
        <v>55</v>
      </c>
      <c r="F2264" s="46">
        <v>3250</v>
      </c>
      <c r="G2264" s="131"/>
      <c r="H2264" s="131"/>
      <c r="I2264" s="131"/>
      <c r="J2264" s="23">
        <v>0</v>
      </c>
      <c r="K2264" s="131"/>
      <c r="L2264" s="131"/>
      <c r="M2264" s="131"/>
    </row>
    <row r="2265" spans="1:13" x14ac:dyDescent="0.25">
      <c r="A2265" s="31">
        <v>42385</v>
      </c>
      <c r="B2265" s="23">
        <v>49072</v>
      </c>
      <c r="C2265" s="23" t="s">
        <v>29</v>
      </c>
      <c r="D2265" s="23">
        <v>13</v>
      </c>
      <c r="E2265" s="23" t="s">
        <v>55</v>
      </c>
      <c r="F2265" s="46">
        <v>3250</v>
      </c>
      <c r="G2265" s="131"/>
      <c r="H2265" s="131"/>
      <c r="I2265" s="131"/>
      <c r="J2265" s="23">
        <v>0</v>
      </c>
      <c r="K2265" s="131"/>
      <c r="L2265" s="131"/>
      <c r="M2265" s="131"/>
    </row>
    <row r="2266" spans="1:13" x14ac:dyDescent="0.25">
      <c r="A2266" s="31">
        <v>42385</v>
      </c>
      <c r="B2266" s="23">
        <v>49073</v>
      </c>
      <c r="C2266" s="23" t="s">
        <v>30</v>
      </c>
      <c r="D2266" s="23">
        <v>15.6</v>
      </c>
      <c r="E2266" s="23" t="s">
        <v>55</v>
      </c>
      <c r="F2266" s="46">
        <v>3250</v>
      </c>
      <c r="G2266" s="131"/>
      <c r="H2266" s="131"/>
      <c r="I2266" s="131"/>
      <c r="J2266" s="23">
        <v>0</v>
      </c>
      <c r="K2266" s="131"/>
      <c r="L2266" s="131"/>
      <c r="M2266" s="131"/>
    </row>
    <row r="2267" spans="1:13" x14ac:dyDescent="0.25">
      <c r="A2267" s="31">
        <v>42385</v>
      </c>
      <c r="B2267" s="23">
        <v>49074</v>
      </c>
      <c r="C2267" s="23" t="s">
        <v>498</v>
      </c>
      <c r="D2267" s="23">
        <v>14.9</v>
      </c>
      <c r="E2267" s="23" t="s">
        <v>55</v>
      </c>
      <c r="F2267" s="46">
        <v>3250</v>
      </c>
      <c r="G2267" s="131"/>
      <c r="H2267" s="131"/>
      <c r="I2267" s="131"/>
      <c r="J2267" s="23">
        <v>0</v>
      </c>
      <c r="K2267" s="131"/>
      <c r="L2267" s="131"/>
      <c r="M2267" s="131"/>
    </row>
    <row r="2268" spans="1:13" x14ac:dyDescent="0.25">
      <c r="A2268" s="31">
        <v>42385</v>
      </c>
      <c r="B2268" s="23">
        <v>49075</v>
      </c>
      <c r="C2268" s="23" t="s">
        <v>27</v>
      </c>
      <c r="D2268" s="23">
        <v>14.9</v>
      </c>
      <c r="E2268" s="23" t="s">
        <v>55</v>
      </c>
      <c r="F2268" s="46">
        <v>3250</v>
      </c>
      <c r="G2268" s="131"/>
      <c r="H2268" s="131"/>
      <c r="I2268" s="131"/>
      <c r="J2268" s="23">
        <v>0</v>
      </c>
      <c r="K2268" s="131"/>
      <c r="L2268" s="131"/>
      <c r="M2268" s="131"/>
    </row>
    <row r="2269" spans="1:13" x14ac:dyDescent="0.25">
      <c r="A2269" s="31">
        <v>42385</v>
      </c>
      <c r="B2269" s="23">
        <v>49076</v>
      </c>
      <c r="C2269" s="23" t="s">
        <v>28</v>
      </c>
      <c r="D2269" s="23">
        <v>13.3</v>
      </c>
      <c r="E2269" s="23" t="s">
        <v>55</v>
      </c>
      <c r="F2269" s="46">
        <v>3250</v>
      </c>
      <c r="G2269" s="131"/>
      <c r="H2269" s="131"/>
      <c r="I2269" s="131"/>
      <c r="J2269" s="23">
        <v>0</v>
      </c>
      <c r="K2269" s="131"/>
      <c r="L2269" s="131"/>
      <c r="M2269" s="131"/>
    </row>
    <row r="2270" spans="1:13" x14ac:dyDescent="0.25">
      <c r="A2270" s="31">
        <v>42385</v>
      </c>
      <c r="B2270" s="23">
        <v>49077</v>
      </c>
      <c r="C2270" s="23" t="s">
        <v>30</v>
      </c>
      <c r="D2270" s="23">
        <v>15.6</v>
      </c>
      <c r="E2270" s="23" t="s">
        <v>55</v>
      </c>
      <c r="F2270" s="46">
        <v>3250</v>
      </c>
      <c r="G2270" s="131"/>
      <c r="H2270" s="131"/>
      <c r="I2270" s="131"/>
      <c r="J2270" s="23">
        <v>0</v>
      </c>
      <c r="K2270" s="131"/>
      <c r="L2270" s="131"/>
      <c r="M2270" s="131"/>
    </row>
    <row r="2271" spans="1:13" x14ac:dyDescent="0.25">
      <c r="A2271" s="31">
        <v>42385</v>
      </c>
      <c r="B2271" s="23">
        <v>49078</v>
      </c>
      <c r="C2271" s="23" t="s">
        <v>29</v>
      </c>
      <c r="D2271" s="23">
        <v>13</v>
      </c>
      <c r="E2271" s="23" t="s">
        <v>55</v>
      </c>
      <c r="F2271" s="46">
        <v>3250</v>
      </c>
      <c r="G2271" s="131"/>
      <c r="H2271" s="131"/>
      <c r="I2271" s="131"/>
      <c r="J2271" s="23">
        <v>0</v>
      </c>
      <c r="K2271" s="131"/>
      <c r="L2271" s="131"/>
      <c r="M2271" s="131"/>
    </row>
    <row r="2272" spans="1:13" x14ac:dyDescent="0.25">
      <c r="A2272" s="31">
        <v>42385</v>
      </c>
      <c r="B2272" s="23">
        <v>49079</v>
      </c>
      <c r="C2272" s="23" t="s">
        <v>498</v>
      </c>
      <c r="D2272" s="23">
        <v>14.9</v>
      </c>
      <c r="E2272" s="23" t="s">
        <v>55</v>
      </c>
      <c r="F2272" s="46">
        <v>3250</v>
      </c>
      <c r="G2272" s="131"/>
      <c r="H2272" s="131"/>
      <c r="I2272" s="131"/>
      <c r="J2272" s="23">
        <v>0</v>
      </c>
      <c r="K2272" s="131"/>
      <c r="L2272" s="131"/>
      <c r="M2272" s="131"/>
    </row>
    <row r="2273" spans="1:13" x14ac:dyDescent="0.25">
      <c r="A2273" s="31">
        <v>42385</v>
      </c>
      <c r="B2273" s="23">
        <v>49080</v>
      </c>
      <c r="C2273" s="23" t="s">
        <v>28</v>
      </c>
      <c r="D2273" s="23">
        <v>13.3</v>
      </c>
      <c r="E2273" s="23" t="s">
        <v>55</v>
      </c>
      <c r="F2273" s="46">
        <v>3250</v>
      </c>
      <c r="G2273" s="131"/>
      <c r="H2273" s="131"/>
      <c r="I2273" s="131"/>
      <c r="J2273" s="23">
        <v>0</v>
      </c>
      <c r="K2273" s="131"/>
      <c r="L2273" s="131"/>
      <c r="M2273" s="131"/>
    </row>
    <row r="2274" spans="1:13" x14ac:dyDescent="0.25">
      <c r="A2274" s="31">
        <v>42385</v>
      </c>
      <c r="B2274" s="23">
        <v>49081</v>
      </c>
      <c r="C2274" s="23" t="s">
        <v>27</v>
      </c>
      <c r="D2274" s="23">
        <v>14.9</v>
      </c>
      <c r="E2274" s="23" t="s">
        <v>55</v>
      </c>
      <c r="F2274" s="46">
        <v>3250</v>
      </c>
      <c r="G2274" s="131"/>
      <c r="H2274" s="131"/>
      <c r="I2274" s="131"/>
      <c r="J2274" s="23">
        <v>0</v>
      </c>
      <c r="K2274" s="131"/>
      <c r="L2274" s="131"/>
      <c r="M2274" s="131"/>
    </row>
    <row r="2275" spans="1:13" x14ac:dyDescent="0.25">
      <c r="A2275" s="31">
        <v>42385</v>
      </c>
      <c r="B2275" s="23">
        <v>49082</v>
      </c>
      <c r="C2275" s="23" t="s">
        <v>29</v>
      </c>
      <c r="D2275" s="23">
        <v>13</v>
      </c>
      <c r="E2275" s="23" t="s">
        <v>55</v>
      </c>
      <c r="F2275" s="46">
        <v>3250</v>
      </c>
      <c r="G2275" s="131"/>
      <c r="H2275" s="131"/>
      <c r="I2275" s="131"/>
      <c r="J2275" s="23">
        <v>0</v>
      </c>
      <c r="K2275" s="131"/>
      <c r="L2275" s="131"/>
      <c r="M2275" s="131"/>
    </row>
    <row r="2276" spans="1:13" x14ac:dyDescent="0.25">
      <c r="A2276" s="31">
        <v>42385</v>
      </c>
      <c r="B2276" s="23">
        <v>49083</v>
      </c>
      <c r="C2276" s="23" t="s">
        <v>27</v>
      </c>
      <c r="D2276" s="23">
        <v>14.9</v>
      </c>
      <c r="E2276" s="23" t="s">
        <v>55</v>
      </c>
      <c r="F2276" s="46">
        <v>3250</v>
      </c>
      <c r="G2276" s="131"/>
      <c r="H2276" s="131"/>
      <c r="I2276" s="131"/>
      <c r="J2276" s="23">
        <v>0</v>
      </c>
      <c r="K2276" s="131"/>
      <c r="L2276" s="131"/>
      <c r="M2276" s="131"/>
    </row>
    <row r="2277" spans="1:13" x14ac:dyDescent="0.25">
      <c r="A2277" s="31">
        <v>42385</v>
      </c>
      <c r="B2277" s="23">
        <v>49084</v>
      </c>
      <c r="C2277" s="23" t="s">
        <v>30</v>
      </c>
      <c r="D2277" s="23">
        <v>15.6</v>
      </c>
      <c r="E2277" s="23" t="s">
        <v>55</v>
      </c>
      <c r="F2277" s="46">
        <v>3250</v>
      </c>
      <c r="G2277" s="131"/>
      <c r="H2277" s="131"/>
      <c r="I2277" s="131"/>
      <c r="J2277" s="23">
        <v>0</v>
      </c>
      <c r="K2277" s="131"/>
      <c r="L2277" s="131"/>
      <c r="M2277" s="131"/>
    </row>
    <row r="2278" spans="1:13" x14ac:dyDescent="0.25">
      <c r="A2278" s="31">
        <v>42385</v>
      </c>
      <c r="B2278" s="23">
        <v>49085</v>
      </c>
      <c r="C2278" s="23" t="s">
        <v>28</v>
      </c>
      <c r="D2278" s="23">
        <v>13.3</v>
      </c>
      <c r="E2278" s="23" t="s">
        <v>55</v>
      </c>
      <c r="F2278" s="46">
        <v>3250</v>
      </c>
      <c r="G2278" s="131"/>
      <c r="H2278" s="131"/>
      <c r="I2278" s="131"/>
      <c r="J2278" s="23">
        <v>0</v>
      </c>
      <c r="K2278" s="131"/>
      <c r="L2278" s="131"/>
      <c r="M2278" s="131"/>
    </row>
    <row r="2279" spans="1:13" x14ac:dyDescent="0.25">
      <c r="A2279" s="31">
        <v>42385</v>
      </c>
      <c r="B2279" s="23">
        <v>49086</v>
      </c>
      <c r="C2279" s="23" t="s">
        <v>498</v>
      </c>
      <c r="D2279" s="23">
        <v>14.9</v>
      </c>
      <c r="E2279" s="23" t="s">
        <v>55</v>
      </c>
      <c r="F2279" s="46">
        <v>3250</v>
      </c>
      <c r="G2279" s="131"/>
      <c r="H2279" s="131"/>
      <c r="I2279" s="131"/>
      <c r="J2279" s="23">
        <v>0</v>
      </c>
      <c r="K2279" s="131"/>
      <c r="L2279" s="131"/>
      <c r="M2279" s="131"/>
    </row>
    <row r="2280" spans="1:13" x14ac:dyDescent="0.25">
      <c r="A2280" s="31">
        <v>42385</v>
      </c>
      <c r="B2280" s="23">
        <v>49087</v>
      </c>
      <c r="C2280" s="23" t="s">
        <v>27</v>
      </c>
      <c r="D2280" s="23">
        <v>14.9</v>
      </c>
      <c r="E2280" s="23" t="s">
        <v>55</v>
      </c>
      <c r="F2280" s="46">
        <v>3250</v>
      </c>
      <c r="G2280" s="131"/>
      <c r="H2280" s="131"/>
      <c r="I2280" s="131"/>
      <c r="J2280" s="23">
        <v>0</v>
      </c>
      <c r="K2280" s="131"/>
      <c r="L2280" s="131"/>
      <c r="M2280" s="131"/>
    </row>
    <row r="2281" spans="1:13" x14ac:dyDescent="0.25">
      <c r="A2281" s="31">
        <v>42385</v>
      </c>
      <c r="B2281" s="23">
        <v>49088</v>
      </c>
      <c r="C2281" s="23" t="s">
        <v>498</v>
      </c>
      <c r="D2281" s="23">
        <v>14.9</v>
      </c>
      <c r="E2281" s="23" t="s">
        <v>55</v>
      </c>
      <c r="F2281" s="46">
        <v>3250</v>
      </c>
      <c r="G2281" s="131"/>
      <c r="H2281" s="131"/>
      <c r="I2281" s="131"/>
      <c r="J2281" s="23">
        <v>0</v>
      </c>
      <c r="K2281" s="131"/>
      <c r="L2281" s="131"/>
      <c r="M2281" s="131"/>
    </row>
    <row r="2282" spans="1:13" x14ac:dyDescent="0.25">
      <c r="A2282" s="31">
        <v>42385</v>
      </c>
      <c r="B2282" s="23">
        <v>49089</v>
      </c>
      <c r="C2282" s="23" t="s">
        <v>28</v>
      </c>
      <c r="D2282" s="23">
        <v>13.3</v>
      </c>
      <c r="E2282" s="23" t="s">
        <v>55</v>
      </c>
      <c r="F2282" s="46">
        <v>3250</v>
      </c>
      <c r="G2282" s="131"/>
      <c r="H2282" s="131"/>
      <c r="I2282" s="131"/>
      <c r="J2282" s="23">
        <v>0</v>
      </c>
      <c r="K2282" s="131"/>
      <c r="L2282" s="131"/>
      <c r="M2282" s="131"/>
    </row>
    <row r="2283" spans="1:13" x14ac:dyDescent="0.25">
      <c r="A2283" s="31">
        <v>42385</v>
      </c>
      <c r="B2283" s="23">
        <v>49090</v>
      </c>
      <c r="C2283" s="23" t="s">
        <v>27</v>
      </c>
      <c r="D2283" s="23">
        <v>14.9</v>
      </c>
      <c r="E2283" s="23" t="s">
        <v>55</v>
      </c>
      <c r="F2283" s="46">
        <v>3250</v>
      </c>
      <c r="G2283" s="131"/>
      <c r="H2283" s="131"/>
      <c r="I2283" s="131"/>
      <c r="J2283" s="23">
        <v>0</v>
      </c>
      <c r="K2283" s="131"/>
      <c r="L2283" s="131"/>
      <c r="M2283" s="131"/>
    </row>
    <row r="2284" spans="1:13" x14ac:dyDescent="0.25">
      <c r="A2284" s="31">
        <v>42385</v>
      </c>
      <c r="B2284" s="23">
        <v>49091</v>
      </c>
      <c r="C2284" s="23" t="s">
        <v>29</v>
      </c>
      <c r="D2284" s="23">
        <v>13</v>
      </c>
      <c r="E2284" s="23" t="s">
        <v>55</v>
      </c>
      <c r="F2284" s="46">
        <v>3250</v>
      </c>
      <c r="G2284" s="131"/>
      <c r="H2284" s="131"/>
      <c r="I2284" s="131"/>
      <c r="J2284" s="23">
        <v>0</v>
      </c>
      <c r="K2284" s="131"/>
      <c r="L2284" s="131"/>
      <c r="M2284" s="131"/>
    </row>
    <row r="2285" spans="1:13" x14ac:dyDescent="0.25">
      <c r="A2285" s="31">
        <v>42385</v>
      </c>
      <c r="B2285" s="23">
        <v>49092</v>
      </c>
      <c r="C2285" s="23" t="s">
        <v>498</v>
      </c>
      <c r="D2285" s="23">
        <v>14.9</v>
      </c>
      <c r="E2285" s="23" t="s">
        <v>55</v>
      </c>
      <c r="F2285" s="46">
        <v>3250</v>
      </c>
      <c r="G2285" s="131"/>
      <c r="H2285" s="131"/>
      <c r="I2285" s="131"/>
      <c r="J2285" s="23">
        <v>0</v>
      </c>
      <c r="K2285" s="131"/>
      <c r="L2285" s="131"/>
      <c r="M2285" s="131"/>
    </row>
    <row r="2286" spans="1:13" x14ac:dyDescent="0.25">
      <c r="A2286" s="31">
        <v>42385</v>
      </c>
      <c r="B2286" s="23">
        <v>49093</v>
      </c>
      <c r="C2286" s="23" t="s">
        <v>27</v>
      </c>
      <c r="D2286" s="23">
        <v>14.9</v>
      </c>
      <c r="E2286" s="23" t="s">
        <v>55</v>
      </c>
      <c r="F2286" s="46">
        <v>3250</v>
      </c>
      <c r="G2286" s="131"/>
      <c r="H2286" s="131"/>
      <c r="I2286" s="131"/>
      <c r="J2286" s="23">
        <v>0</v>
      </c>
      <c r="K2286" s="131"/>
      <c r="L2286" s="131"/>
      <c r="M2286" s="131"/>
    </row>
    <row r="2287" spans="1:13" x14ac:dyDescent="0.25">
      <c r="A2287" s="31">
        <v>42385</v>
      </c>
      <c r="B2287" s="23">
        <v>49094</v>
      </c>
      <c r="C2287" s="23" t="s">
        <v>29</v>
      </c>
      <c r="D2287" s="23">
        <v>13</v>
      </c>
      <c r="E2287" s="23" t="s">
        <v>55</v>
      </c>
      <c r="F2287" s="46">
        <v>3250</v>
      </c>
      <c r="G2287" s="131"/>
      <c r="H2287" s="131"/>
      <c r="I2287" s="131"/>
      <c r="J2287" s="23">
        <v>0</v>
      </c>
      <c r="K2287" s="131"/>
      <c r="L2287" s="131"/>
      <c r="M2287" s="131"/>
    </row>
    <row r="2288" spans="1:13" x14ac:dyDescent="0.25">
      <c r="A2288" s="31">
        <v>42385</v>
      </c>
      <c r="B2288" s="23">
        <v>49095</v>
      </c>
      <c r="C2288" s="23" t="s">
        <v>28</v>
      </c>
      <c r="D2288" s="23">
        <v>13.3</v>
      </c>
      <c r="E2288" s="23" t="s">
        <v>55</v>
      </c>
      <c r="F2288" s="46">
        <v>3250</v>
      </c>
      <c r="G2288" s="131"/>
      <c r="H2288" s="131"/>
      <c r="I2288" s="131"/>
      <c r="J2288" s="23">
        <v>0</v>
      </c>
      <c r="K2288" s="131"/>
      <c r="L2288" s="131"/>
      <c r="M2288" s="131"/>
    </row>
    <row r="2289" spans="1:13" x14ac:dyDescent="0.25">
      <c r="A2289" s="31">
        <v>42385</v>
      </c>
      <c r="B2289" s="23">
        <v>49096</v>
      </c>
      <c r="C2289" s="23" t="s">
        <v>498</v>
      </c>
      <c r="D2289" s="23">
        <v>14.9</v>
      </c>
      <c r="E2289" s="23" t="s">
        <v>55</v>
      </c>
      <c r="F2289" s="46">
        <v>3250</v>
      </c>
      <c r="G2289" s="131"/>
      <c r="H2289" s="131"/>
      <c r="I2289" s="131"/>
      <c r="J2289" s="23">
        <v>0</v>
      </c>
      <c r="K2289" s="131"/>
      <c r="L2289" s="131"/>
      <c r="M2289" s="131"/>
    </row>
    <row r="2290" spans="1:13" x14ac:dyDescent="0.25">
      <c r="A2290" s="31">
        <v>42385</v>
      </c>
      <c r="B2290" s="23">
        <v>49097</v>
      </c>
      <c r="C2290" s="23" t="s">
        <v>27</v>
      </c>
      <c r="D2290" s="23">
        <v>14.9</v>
      </c>
      <c r="E2290" s="23" t="s">
        <v>55</v>
      </c>
      <c r="F2290" s="46">
        <v>3250</v>
      </c>
      <c r="G2290" s="131"/>
      <c r="H2290" s="131"/>
      <c r="I2290" s="131"/>
      <c r="J2290" s="23">
        <v>0</v>
      </c>
      <c r="K2290" s="131"/>
      <c r="L2290" s="131"/>
      <c r="M2290" s="131"/>
    </row>
    <row r="2291" spans="1:13" x14ac:dyDescent="0.25">
      <c r="A2291" s="31">
        <v>42385</v>
      </c>
      <c r="B2291" s="23">
        <v>49098</v>
      </c>
      <c r="C2291" s="23" t="s">
        <v>498</v>
      </c>
      <c r="D2291" s="23">
        <v>14.9</v>
      </c>
      <c r="E2291" s="23" t="s">
        <v>55</v>
      </c>
      <c r="F2291" s="46">
        <v>3250</v>
      </c>
      <c r="G2291" s="131"/>
      <c r="H2291" s="131"/>
      <c r="I2291" s="131"/>
      <c r="J2291" s="23">
        <v>0</v>
      </c>
      <c r="K2291" s="131"/>
      <c r="L2291" s="131"/>
      <c r="M2291" s="131"/>
    </row>
    <row r="2292" spans="1:13" x14ac:dyDescent="0.25">
      <c r="A2292" s="31">
        <v>42385</v>
      </c>
      <c r="B2292" s="23">
        <v>49099</v>
      </c>
      <c r="C2292" s="23" t="s">
        <v>28</v>
      </c>
      <c r="D2292" s="23">
        <v>13.3</v>
      </c>
      <c r="E2292" s="23" t="s">
        <v>55</v>
      </c>
      <c r="F2292" s="46">
        <v>3250</v>
      </c>
      <c r="G2292" s="131"/>
      <c r="H2292" s="131"/>
      <c r="I2292" s="131"/>
      <c r="J2292" s="23">
        <v>0</v>
      </c>
      <c r="K2292" s="131"/>
      <c r="L2292" s="131"/>
      <c r="M2292" s="131"/>
    </row>
    <row r="2293" spans="1:13" x14ac:dyDescent="0.25">
      <c r="A2293" s="31">
        <v>42385</v>
      </c>
      <c r="B2293" s="23">
        <v>49100</v>
      </c>
      <c r="C2293" s="23" t="s">
        <v>29</v>
      </c>
      <c r="D2293" s="23">
        <v>13</v>
      </c>
      <c r="E2293" s="23" t="s">
        <v>55</v>
      </c>
      <c r="F2293" s="46">
        <v>3250</v>
      </c>
      <c r="G2293" s="131"/>
      <c r="H2293" s="131"/>
      <c r="I2293" s="131"/>
      <c r="J2293" s="23">
        <v>0</v>
      </c>
      <c r="K2293" s="131"/>
      <c r="L2293" s="131"/>
      <c r="M2293" s="131"/>
    </row>
    <row r="2294" spans="1:13" x14ac:dyDescent="0.25">
      <c r="A2294" s="31">
        <v>42385</v>
      </c>
      <c r="B2294" s="23">
        <v>49101</v>
      </c>
      <c r="C2294" s="23" t="s">
        <v>27</v>
      </c>
      <c r="D2294" s="23">
        <v>14.9</v>
      </c>
      <c r="E2294" s="23" t="s">
        <v>55</v>
      </c>
      <c r="F2294" s="46">
        <v>3250</v>
      </c>
      <c r="G2294" s="131"/>
      <c r="H2294" s="131"/>
      <c r="I2294" s="131"/>
      <c r="J2294" s="23">
        <v>0</v>
      </c>
      <c r="K2294" s="131"/>
      <c r="L2294" s="131"/>
      <c r="M2294" s="131"/>
    </row>
    <row r="2295" spans="1:13" x14ac:dyDescent="0.25">
      <c r="A2295" s="31">
        <v>42385</v>
      </c>
      <c r="B2295" s="23">
        <v>49102</v>
      </c>
      <c r="C2295" s="23" t="s">
        <v>498</v>
      </c>
      <c r="D2295" s="23">
        <v>14.9</v>
      </c>
      <c r="E2295" s="23" t="s">
        <v>55</v>
      </c>
      <c r="F2295" s="46">
        <v>3250</v>
      </c>
      <c r="G2295" s="131"/>
      <c r="H2295" s="131"/>
      <c r="I2295" s="131"/>
      <c r="J2295" s="23">
        <v>0</v>
      </c>
      <c r="K2295" s="131"/>
      <c r="L2295" s="131"/>
      <c r="M2295" s="131"/>
    </row>
    <row r="2296" spans="1:13" x14ac:dyDescent="0.25">
      <c r="A2296" s="31">
        <v>42385</v>
      </c>
      <c r="B2296" s="23">
        <v>49103</v>
      </c>
      <c r="C2296" s="23" t="s">
        <v>28</v>
      </c>
      <c r="D2296" s="23">
        <v>13.3</v>
      </c>
      <c r="E2296" s="23" t="s">
        <v>55</v>
      </c>
      <c r="F2296" s="46">
        <v>3250</v>
      </c>
      <c r="G2296" s="131"/>
      <c r="H2296" s="131"/>
      <c r="I2296" s="131"/>
      <c r="J2296" s="23">
        <v>0</v>
      </c>
      <c r="K2296" s="131"/>
      <c r="L2296" s="131"/>
      <c r="M2296" s="131"/>
    </row>
    <row r="2297" spans="1:13" ht="15.75" thickBot="1" x14ac:dyDescent="0.3">
      <c r="A2297" s="43">
        <v>42385</v>
      </c>
      <c r="B2297" s="42">
        <v>49104</v>
      </c>
      <c r="C2297" s="42" t="s">
        <v>29</v>
      </c>
      <c r="D2297" s="42">
        <v>13</v>
      </c>
      <c r="E2297" s="23" t="s">
        <v>55</v>
      </c>
      <c r="F2297" s="48">
        <v>3250</v>
      </c>
      <c r="G2297" s="137"/>
      <c r="H2297" s="137"/>
      <c r="I2297" s="137"/>
      <c r="J2297" s="42">
        <v>0</v>
      </c>
      <c r="K2297" s="137"/>
      <c r="L2297" s="137"/>
      <c r="M2297" s="137"/>
    </row>
    <row r="2298" spans="1:13" x14ac:dyDescent="0.25">
      <c r="A2298" s="41">
        <v>42386</v>
      </c>
      <c r="B2298" s="32">
        <v>49105</v>
      </c>
      <c r="C2298" s="32" t="s">
        <v>28</v>
      </c>
      <c r="D2298" s="32">
        <v>13.3</v>
      </c>
      <c r="E2298" s="23" t="s">
        <v>55</v>
      </c>
      <c r="F2298" s="47">
        <v>3250</v>
      </c>
      <c r="G2298" s="140"/>
      <c r="H2298" s="140"/>
      <c r="I2298" s="140"/>
      <c r="J2298" s="32">
        <v>0</v>
      </c>
      <c r="K2298" s="140"/>
      <c r="L2298" s="140"/>
      <c r="M2298" s="140"/>
    </row>
    <row r="2299" spans="1:13" x14ac:dyDescent="0.25">
      <c r="A2299" s="41">
        <v>42386</v>
      </c>
      <c r="B2299" s="23">
        <v>49106</v>
      </c>
      <c r="C2299" s="23" t="s">
        <v>27</v>
      </c>
      <c r="D2299" s="23">
        <v>14.9</v>
      </c>
      <c r="E2299" s="23" t="s">
        <v>55</v>
      </c>
      <c r="F2299" s="46">
        <v>3250</v>
      </c>
      <c r="G2299" s="131"/>
      <c r="H2299" s="131"/>
      <c r="I2299" s="131"/>
      <c r="J2299" s="23">
        <v>0</v>
      </c>
      <c r="K2299" s="131"/>
      <c r="L2299" s="131"/>
      <c r="M2299" s="131"/>
    </row>
    <row r="2300" spans="1:13" x14ac:dyDescent="0.25">
      <c r="A2300" s="41">
        <v>42386</v>
      </c>
      <c r="B2300" s="23">
        <v>49107</v>
      </c>
      <c r="C2300" s="23" t="s">
        <v>30</v>
      </c>
      <c r="D2300" s="23">
        <v>15.6</v>
      </c>
      <c r="E2300" s="23" t="s">
        <v>55</v>
      </c>
      <c r="F2300" s="46">
        <v>3250</v>
      </c>
      <c r="G2300" s="131"/>
      <c r="H2300" s="131"/>
      <c r="I2300" s="131"/>
      <c r="J2300" s="23">
        <v>0</v>
      </c>
      <c r="K2300" s="131"/>
      <c r="L2300" s="131"/>
      <c r="M2300" s="131"/>
    </row>
    <row r="2301" spans="1:13" x14ac:dyDescent="0.25">
      <c r="A2301" s="41">
        <v>42386</v>
      </c>
      <c r="B2301" s="23">
        <v>49108</v>
      </c>
      <c r="C2301" s="23" t="s">
        <v>27</v>
      </c>
      <c r="D2301" s="23">
        <v>14.9</v>
      </c>
      <c r="E2301" s="23" t="s">
        <v>55</v>
      </c>
      <c r="F2301" s="46">
        <v>3250</v>
      </c>
      <c r="G2301" s="131"/>
      <c r="H2301" s="131"/>
      <c r="I2301" s="131"/>
      <c r="J2301" s="23">
        <v>0</v>
      </c>
      <c r="K2301" s="131"/>
      <c r="L2301" s="131"/>
      <c r="M2301" s="131"/>
    </row>
    <row r="2302" spans="1:13" x14ac:dyDescent="0.25">
      <c r="A2302" s="41">
        <v>42386</v>
      </c>
      <c r="B2302" s="23">
        <v>49109</v>
      </c>
      <c r="C2302" s="23" t="s">
        <v>28</v>
      </c>
      <c r="D2302" s="23">
        <v>13.3</v>
      </c>
      <c r="E2302" s="23" t="s">
        <v>55</v>
      </c>
      <c r="F2302" s="46">
        <v>3250</v>
      </c>
      <c r="G2302" s="131"/>
      <c r="H2302" s="131"/>
      <c r="I2302" s="131"/>
      <c r="J2302" s="23">
        <v>0</v>
      </c>
      <c r="K2302" s="131"/>
      <c r="L2302" s="131"/>
      <c r="M2302" s="131"/>
    </row>
    <row r="2303" spans="1:13" x14ac:dyDescent="0.25">
      <c r="A2303" s="41">
        <v>42386</v>
      </c>
      <c r="B2303" s="23">
        <v>49110</v>
      </c>
      <c r="C2303" s="23" t="s">
        <v>30</v>
      </c>
      <c r="D2303" s="23">
        <v>15.6</v>
      </c>
      <c r="E2303" s="23" t="s">
        <v>55</v>
      </c>
      <c r="F2303" s="46">
        <v>3250</v>
      </c>
      <c r="G2303" s="131"/>
      <c r="H2303" s="131"/>
      <c r="I2303" s="131"/>
      <c r="J2303" s="23">
        <v>0</v>
      </c>
      <c r="K2303" s="131"/>
      <c r="L2303" s="131"/>
      <c r="M2303" s="131"/>
    </row>
    <row r="2304" spans="1:13" x14ac:dyDescent="0.25">
      <c r="A2304" s="41">
        <v>42386</v>
      </c>
      <c r="B2304" s="23">
        <v>49111</v>
      </c>
      <c r="C2304" s="23" t="s">
        <v>27</v>
      </c>
      <c r="D2304" s="23">
        <v>14.9</v>
      </c>
      <c r="E2304" s="23" t="s">
        <v>55</v>
      </c>
      <c r="F2304" s="46">
        <v>3250</v>
      </c>
      <c r="G2304" s="131"/>
      <c r="H2304" s="131"/>
      <c r="I2304" s="131"/>
      <c r="J2304" s="23">
        <v>0</v>
      </c>
      <c r="K2304" s="131"/>
      <c r="L2304" s="131"/>
      <c r="M2304" s="131"/>
    </row>
    <row r="2305" spans="1:13" x14ac:dyDescent="0.25">
      <c r="A2305" s="41">
        <v>42386</v>
      </c>
      <c r="B2305" s="23">
        <v>49112</v>
      </c>
      <c r="C2305" s="23" t="s">
        <v>28</v>
      </c>
      <c r="D2305" s="23">
        <v>13.3</v>
      </c>
      <c r="E2305" s="23" t="s">
        <v>55</v>
      </c>
      <c r="F2305" s="46">
        <v>3250</v>
      </c>
      <c r="G2305" s="131"/>
      <c r="H2305" s="131"/>
      <c r="I2305" s="131"/>
      <c r="J2305" s="23">
        <v>0</v>
      </c>
      <c r="K2305" s="131"/>
      <c r="L2305" s="131"/>
      <c r="M2305" s="131"/>
    </row>
    <row r="2306" spans="1:13" x14ac:dyDescent="0.25">
      <c r="A2306" s="41">
        <v>42386</v>
      </c>
      <c r="B2306" s="23">
        <v>49113</v>
      </c>
      <c r="C2306" s="23" t="s">
        <v>30</v>
      </c>
      <c r="D2306" s="23">
        <v>15.6</v>
      </c>
      <c r="E2306" s="23" t="s">
        <v>55</v>
      </c>
      <c r="F2306" s="46">
        <v>3250</v>
      </c>
      <c r="G2306" s="131"/>
      <c r="H2306" s="131"/>
      <c r="I2306" s="131"/>
      <c r="J2306" s="23">
        <v>0</v>
      </c>
      <c r="K2306" s="131"/>
      <c r="L2306" s="131"/>
      <c r="M2306" s="131"/>
    </row>
    <row r="2307" spans="1:13" x14ac:dyDescent="0.25">
      <c r="A2307" s="41">
        <v>42386</v>
      </c>
      <c r="B2307" s="23">
        <v>49114</v>
      </c>
      <c r="C2307" s="23" t="s">
        <v>27</v>
      </c>
      <c r="D2307" s="23">
        <v>14.9</v>
      </c>
      <c r="E2307" s="23" t="s">
        <v>55</v>
      </c>
      <c r="F2307" s="46">
        <v>3250</v>
      </c>
      <c r="G2307" s="131"/>
      <c r="H2307" s="131"/>
      <c r="I2307" s="131"/>
      <c r="J2307" s="23">
        <v>0</v>
      </c>
      <c r="K2307" s="131"/>
      <c r="L2307" s="131"/>
      <c r="M2307" s="131"/>
    </row>
    <row r="2308" spans="1:13" x14ac:dyDescent="0.25">
      <c r="A2308" s="41">
        <v>42386</v>
      </c>
      <c r="B2308" s="23">
        <v>49115</v>
      </c>
      <c r="C2308" s="23" t="s">
        <v>28</v>
      </c>
      <c r="D2308" s="23">
        <v>13.3</v>
      </c>
      <c r="E2308" s="23" t="s">
        <v>55</v>
      </c>
      <c r="F2308" s="46">
        <v>3250</v>
      </c>
      <c r="G2308" s="131"/>
      <c r="H2308" s="131"/>
      <c r="I2308" s="131"/>
      <c r="J2308" s="23">
        <v>0</v>
      </c>
      <c r="K2308" s="131"/>
      <c r="L2308" s="131"/>
      <c r="M2308" s="131"/>
    </row>
    <row r="2309" spans="1:13" x14ac:dyDescent="0.25">
      <c r="A2309" s="41">
        <v>42386</v>
      </c>
      <c r="B2309" s="23">
        <v>49116</v>
      </c>
      <c r="C2309" s="23" t="s">
        <v>30</v>
      </c>
      <c r="D2309" s="23">
        <v>15.6</v>
      </c>
      <c r="E2309" s="23" t="s">
        <v>55</v>
      </c>
      <c r="F2309" s="46">
        <v>3250</v>
      </c>
      <c r="G2309" s="131"/>
      <c r="H2309" s="131"/>
      <c r="I2309" s="131"/>
      <c r="J2309" s="23">
        <v>0</v>
      </c>
      <c r="K2309" s="131"/>
      <c r="L2309" s="131"/>
      <c r="M2309" s="131"/>
    </row>
    <row r="2310" spans="1:13" x14ac:dyDescent="0.25">
      <c r="A2310" s="41">
        <v>42386</v>
      </c>
      <c r="B2310" s="23">
        <v>49117</v>
      </c>
      <c r="C2310" s="23" t="s">
        <v>27</v>
      </c>
      <c r="D2310" s="23">
        <v>14.9</v>
      </c>
      <c r="E2310" s="23" t="s">
        <v>55</v>
      </c>
      <c r="F2310" s="46">
        <v>3250</v>
      </c>
      <c r="G2310" s="131"/>
      <c r="H2310" s="131"/>
      <c r="I2310" s="131"/>
      <c r="J2310" s="23">
        <v>0</v>
      </c>
      <c r="K2310" s="131"/>
      <c r="L2310" s="131"/>
      <c r="M2310" s="131"/>
    </row>
    <row r="2311" spans="1:13" x14ac:dyDescent="0.25">
      <c r="A2311" s="41">
        <v>42386</v>
      </c>
      <c r="B2311" s="23">
        <v>49118</v>
      </c>
      <c r="C2311" s="23" t="s">
        <v>28</v>
      </c>
      <c r="D2311" s="23">
        <v>13.3</v>
      </c>
      <c r="E2311" s="23" t="s">
        <v>55</v>
      </c>
      <c r="F2311" s="46">
        <v>3250</v>
      </c>
      <c r="G2311" s="131"/>
      <c r="H2311" s="131"/>
      <c r="I2311" s="131"/>
      <c r="J2311" s="23">
        <v>0</v>
      </c>
      <c r="K2311" s="131"/>
      <c r="L2311" s="131"/>
      <c r="M2311" s="131"/>
    </row>
    <row r="2312" spans="1:13" x14ac:dyDescent="0.25">
      <c r="A2312" s="41">
        <v>42386</v>
      </c>
      <c r="B2312" s="23">
        <v>49119</v>
      </c>
      <c r="C2312" s="23" t="s">
        <v>30</v>
      </c>
      <c r="D2312" s="23">
        <v>15.6</v>
      </c>
      <c r="E2312" s="23" t="s">
        <v>55</v>
      </c>
      <c r="F2312" s="46">
        <v>3250</v>
      </c>
      <c r="G2312" s="131"/>
      <c r="H2312" s="131"/>
      <c r="I2312" s="131"/>
      <c r="J2312" s="23">
        <v>0</v>
      </c>
      <c r="K2312" s="131"/>
      <c r="L2312" s="131"/>
      <c r="M2312" s="131"/>
    </row>
    <row r="2313" spans="1:13" x14ac:dyDescent="0.25">
      <c r="A2313" s="41">
        <v>42386</v>
      </c>
      <c r="B2313" s="23">
        <v>49120</v>
      </c>
      <c r="C2313" s="23" t="s">
        <v>28</v>
      </c>
      <c r="D2313" s="23">
        <v>13.3</v>
      </c>
      <c r="E2313" s="23" t="s">
        <v>55</v>
      </c>
      <c r="F2313" s="46">
        <v>3250</v>
      </c>
      <c r="G2313" s="131"/>
      <c r="H2313" s="131"/>
      <c r="I2313" s="131"/>
      <c r="J2313" s="23">
        <v>0</v>
      </c>
      <c r="K2313" s="131"/>
      <c r="L2313" s="131"/>
      <c r="M2313" s="131"/>
    </row>
    <row r="2314" spans="1:13" x14ac:dyDescent="0.25">
      <c r="A2314" s="41">
        <v>42386</v>
      </c>
      <c r="B2314" s="23">
        <v>49121</v>
      </c>
      <c r="C2314" s="23" t="s">
        <v>30</v>
      </c>
      <c r="D2314" s="23">
        <v>15.6</v>
      </c>
      <c r="E2314" s="23" t="s">
        <v>55</v>
      </c>
      <c r="F2314" s="46">
        <v>3250</v>
      </c>
      <c r="G2314" s="131"/>
      <c r="H2314" s="131"/>
      <c r="I2314" s="131"/>
      <c r="J2314" s="23">
        <v>0</v>
      </c>
      <c r="K2314" s="131"/>
      <c r="L2314" s="131"/>
      <c r="M2314" s="131"/>
    </row>
    <row r="2315" spans="1:13" x14ac:dyDescent="0.25">
      <c r="A2315" s="41">
        <v>42386</v>
      </c>
      <c r="B2315" s="23">
        <v>49122</v>
      </c>
      <c r="C2315" s="23" t="s">
        <v>27</v>
      </c>
      <c r="D2315" s="23">
        <v>14.9</v>
      </c>
      <c r="E2315" s="23" t="s">
        <v>55</v>
      </c>
      <c r="F2315" s="46">
        <v>3250</v>
      </c>
      <c r="G2315" s="131"/>
      <c r="H2315" s="131"/>
      <c r="I2315" s="131"/>
      <c r="J2315" s="23">
        <v>0</v>
      </c>
      <c r="K2315" s="131"/>
      <c r="L2315" s="131"/>
      <c r="M2315" s="131"/>
    </row>
    <row r="2316" spans="1:13" x14ac:dyDescent="0.25">
      <c r="A2316" s="41">
        <v>42386</v>
      </c>
      <c r="B2316" s="23">
        <v>49123</v>
      </c>
      <c r="C2316" s="23" t="s">
        <v>28</v>
      </c>
      <c r="D2316" s="23">
        <v>13.3</v>
      </c>
      <c r="E2316" s="23" t="s">
        <v>55</v>
      </c>
      <c r="F2316" s="46">
        <v>3250</v>
      </c>
      <c r="G2316" s="131"/>
      <c r="H2316" s="131"/>
      <c r="I2316" s="131"/>
      <c r="J2316" s="23">
        <v>0</v>
      </c>
      <c r="K2316" s="131"/>
      <c r="L2316" s="131"/>
      <c r="M2316" s="131"/>
    </row>
    <row r="2317" spans="1:13" x14ac:dyDescent="0.25">
      <c r="A2317" s="41">
        <v>42386</v>
      </c>
      <c r="B2317" s="23">
        <v>49124</v>
      </c>
      <c r="C2317" s="23" t="s">
        <v>30</v>
      </c>
      <c r="D2317" s="23">
        <v>15.6</v>
      </c>
      <c r="E2317" s="23" t="s">
        <v>55</v>
      </c>
      <c r="F2317" s="46">
        <v>3250</v>
      </c>
      <c r="G2317" s="131"/>
      <c r="H2317" s="131"/>
      <c r="I2317" s="131"/>
      <c r="J2317" s="23">
        <v>0</v>
      </c>
      <c r="K2317" s="131"/>
      <c r="L2317" s="131"/>
      <c r="M2317" s="131"/>
    </row>
    <row r="2318" spans="1:13" x14ac:dyDescent="0.25">
      <c r="A2318" s="41">
        <v>42386</v>
      </c>
      <c r="B2318" s="23">
        <v>49125</v>
      </c>
      <c r="C2318" s="23" t="s">
        <v>27</v>
      </c>
      <c r="D2318" s="23">
        <v>14.9</v>
      </c>
      <c r="E2318" s="23" t="s">
        <v>55</v>
      </c>
      <c r="F2318" s="46">
        <v>3250</v>
      </c>
      <c r="G2318" s="131"/>
      <c r="H2318" s="131"/>
      <c r="I2318" s="131"/>
      <c r="J2318" s="23">
        <v>0</v>
      </c>
      <c r="K2318" s="131"/>
      <c r="L2318" s="131"/>
      <c r="M2318" s="131"/>
    </row>
    <row r="2319" spans="1:13" x14ac:dyDescent="0.25">
      <c r="A2319" s="41">
        <v>42386</v>
      </c>
      <c r="B2319" s="23">
        <v>49126</v>
      </c>
      <c r="C2319" s="23" t="s">
        <v>28</v>
      </c>
      <c r="D2319" s="23">
        <v>13.3</v>
      </c>
      <c r="E2319" s="23" t="s">
        <v>55</v>
      </c>
      <c r="F2319" s="46">
        <v>3250</v>
      </c>
      <c r="G2319" s="131"/>
      <c r="H2319" s="131"/>
      <c r="I2319" s="131"/>
      <c r="J2319" s="23">
        <v>0</v>
      </c>
      <c r="K2319" s="131"/>
      <c r="L2319" s="131"/>
      <c r="M2319" s="131"/>
    </row>
    <row r="2320" spans="1:13" x14ac:dyDescent="0.25">
      <c r="A2320" s="41">
        <v>42386</v>
      </c>
      <c r="B2320" s="23">
        <v>49127</v>
      </c>
      <c r="C2320" s="23" t="s">
        <v>30</v>
      </c>
      <c r="D2320" s="23">
        <v>15.6</v>
      </c>
      <c r="E2320" s="23" t="s">
        <v>55</v>
      </c>
      <c r="F2320" s="46">
        <v>3250</v>
      </c>
      <c r="G2320" s="131"/>
      <c r="H2320" s="131"/>
      <c r="I2320" s="131"/>
      <c r="J2320" s="23">
        <v>0</v>
      </c>
      <c r="K2320" s="131"/>
      <c r="L2320" s="131"/>
      <c r="M2320" s="131"/>
    </row>
    <row r="2321" spans="1:13" x14ac:dyDescent="0.25">
      <c r="A2321" s="41">
        <v>42386</v>
      </c>
      <c r="B2321" s="23">
        <v>49128</v>
      </c>
      <c r="C2321" s="23" t="s">
        <v>27</v>
      </c>
      <c r="D2321" s="23">
        <v>14.9</v>
      </c>
      <c r="E2321" s="23" t="s">
        <v>55</v>
      </c>
      <c r="F2321" s="46">
        <v>3250</v>
      </c>
      <c r="G2321" s="131"/>
      <c r="H2321" s="131"/>
      <c r="I2321" s="131"/>
      <c r="J2321" s="23">
        <v>0</v>
      </c>
      <c r="K2321" s="131"/>
      <c r="L2321" s="131"/>
      <c r="M2321" s="131"/>
    </row>
    <row r="2322" spans="1:13" x14ac:dyDescent="0.25">
      <c r="A2322" s="41">
        <v>42386</v>
      </c>
      <c r="B2322" s="23">
        <v>49129</v>
      </c>
      <c r="C2322" s="23" t="s">
        <v>28</v>
      </c>
      <c r="D2322" s="23">
        <v>13.3</v>
      </c>
      <c r="E2322" s="23" t="s">
        <v>55</v>
      </c>
      <c r="F2322" s="46">
        <v>3250</v>
      </c>
      <c r="G2322" s="131"/>
      <c r="H2322" s="131"/>
      <c r="I2322" s="131"/>
      <c r="J2322" s="23">
        <v>0</v>
      </c>
      <c r="K2322" s="131"/>
      <c r="L2322" s="131"/>
      <c r="M2322" s="131"/>
    </row>
    <row r="2323" spans="1:13" x14ac:dyDescent="0.25">
      <c r="A2323" s="41">
        <v>42386</v>
      </c>
      <c r="B2323" s="23">
        <v>49130</v>
      </c>
      <c r="C2323" s="23" t="s">
        <v>30</v>
      </c>
      <c r="D2323" s="23">
        <v>15.6</v>
      </c>
      <c r="E2323" s="23" t="s">
        <v>55</v>
      </c>
      <c r="F2323" s="46">
        <v>3250</v>
      </c>
      <c r="G2323" s="131"/>
      <c r="H2323" s="131"/>
      <c r="I2323" s="131"/>
      <c r="J2323" s="23">
        <v>0</v>
      </c>
      <c r="K2323" s="131"/>
      <c r="L2323" s="131"/>
      <c r="M2323" s="131"/>
    </row>
    <row r="2324" spans="1:13" x14ac:dyDescent="0.25">
      <c r="A2324" s="41">
        <v>42386</v>
      </c>
      <c r="B2324" s="23">
        <v>49131</v>
      </c>
      <c r="C2324" s="23" t="s">
        <v>27</v>
      </c>
      <c r="D2324" s="23">
        <v>14.9</v>
      </c>
      <c r="E2324" s="23" t="s">
        <v>55</v>
      </c>
      <c r="F2324" s="46">
        <v>3250</v>
      </c>
      <c r="G2324" s="131"/>
      <c r="H2324" s="131"/>
      <c r="I2324" s="131"/>
      <c r="J2324" s="23">
        <v>0</v>
      </c>
      <c r="K2324" s="131"/>
      <c r="L2324" s="131"/>
      <c r="M2324" s="131"/>
    </row>
    <row r="2325" spans="1:13" x14ac:dyDescent="0.25">
      <c r="A2325" s="41">
        <v>42386</v>
      </c>
      <c r="B2325" s="23">
        <v>49132</v>
      </c>
      <c r="C2325" s="23" t="s">
        <v>28</v>
      </c>
      <c r="D2325" s="23">
        <v>13.3</v>
      </c>
      <c r="E2325" s="23" t="s">
        <v>55</v>
      </c>
      <c r="F2325" s="46">
        <v>3250</v>
      </c>
      <c r="G2325" s="131"/>
      <c r="H2325" s="131"/>
      <c r="I2325" s="131"/>
      <c r="J2325" s="23">
        <v>0</v>
      </c>
      <c r="K2325" s="131"/>
      <c r="L2325" s="131"/>
      <c r="M2325" s="131"/>
    </row>
    <row r="2326" spans="1:13" x14ac:dyDescent="0.25">
      <c r="A2326" s="41">
        <v>42386</v>
      </c>
      <c r="B2326" s="23">
        <v>49133</v>
      </c>
      <c r="C2326" s="23" t="s">
        <v>30</v>
      </c>
      <c r="D2326" s="23">
        <v>15.6</v>
      </c>
      <c r="E2326" s="23" t="s">
        <v>55</v>
      </c>
      <c r="F2326" s="46">
        <v>3250</v>
      </c>
      <c r="G2326" s="131"/>
      <c r="H2326" s="131"/>
      <c r="I2326" s="131"/>
      <c r="J2326" s="23">
        <v>0</v>
      </c>
      <c r="K2326" s="131"/>
      <c r="L2326" s="131"/>
      <c r="M2326" s="131"/>
    </row>
    <row r="2327" spans="1:13" x14ac:dyDescent="0.25">
      <c r="A2327" s="41">
        <v>42386</v>
      </c>
      <c r="B2327" s="23">
        <v>49134</v>
      </c>
      <c r="C2327" s="23" t="s">
        <v>27</v>
      </c>
      <c r="D2327" s="23">
        <v>14.9</v>
      </c>
      <c r="E2327" s="23" t="s">
        <v>55</v>
      </c>
      <c r="F2327" s="46">
        <v>3250</v>
      </c>
      <c r="G2327" s="131"/>
      <c r="H2327" s="131"/>
      <c r="I2327" s="131"/>
      <c r="J2327" s="23">
        <v>0</v>
      </c>
      <c r="K2327" s="131"/>
      <c r="L2327" s="131"/>
      <c r="M2327" s="131"/>
    </row>
    <row r="2328" spans="1:13" x14ac:dyDescent="0.25">
      <c r="A2328" s="41">
        <v>42386</v>
      </c>
      <c r="B2328" s="23">
        <v>49135</v>
      </c>
      <c r="C2328" s="23" t="s">
        <v>28</v>
      </c>
      <c r="D2328" s="23">
        <v>13.3</v>
      </c>
      <c r="E2328" s="23" t="s">
        <v>55</v>
      </c>
      <c r="F2328" s="46">
        <v>3250</v>
      </c>
      <c r="G2328" s="131"/>
      <c r="H2328" s="131"/>
      <c r="I2328" s="131"/>
      <c r="J2328" s="23">
        <v>0</v>
      </c>
      <c r="K2328" s="131"/>
      <c r="L2328" s="131"/>
      <c r="M2328" s="131"/>
    </row>
    <row r="2329" spans="1:13" x14ac:dyDescent="0.25">
      <c r="A2329" s="41">
        <v>42386</v>
      </c>
      <c r="B2329" s="23">
        <v>49136</v>
      </c>
      <c r="C2329" s="23" t="s">
        <v>30</v>
      </c>
      <c r="D2329" s="23">
        <v>15.6</v>
      </c>
      <c r="E2329" s="23" t="s">
        <v>55</v>
      </c>
      <c r="F2329" s="46">
        <v>3250</v>
      </c>
      <c r="G2329" s="131"/>
      <c r="H2329" s="131"/>
      <c r="I2329" s="131"/>
      <c r="J2329" s="23">
        <v>0</v>
      </c>
      <c r="K2329" s="131"/>
      <c r="L2329" s="131"/>
      <c r="M2329" s="131"/>
    </row>
    <row r="2330" spans="1:13" x14ac:dyDescent="0.25">
      <c r="A2330" s="41">
        <v>42386</v>
      </c>
      <c r="B2330" s="23">
        <v>49137</v>
      </c>
      <c r="C2330" s="23" t="s">
        <v>27</v>
      </c>
      <c r="D2330" s="23">
        <v>14.9</v>
      </c>
      <c r="E2330" s="23" t="s">
        <v>55</v>
      </c>
      <c r="F2330" s="46">
        <v>3250</v>
      </c>
      <c r="G2330" s="131"/>
      <c r="H2330" s="131"/>
      <c r="I2330" s="131"/>
      <c r="J2330" s="23">
        <v>0</v>
      </c>
      <c r="K2330" s="131"/>
      <c r="L2330" s="131"/>
      <c r="M2330" s="131"/>
    </row>
    <row r="2331" spans="1:13" x14ac:dyDescent="0.25">
      <c r="A2331" s="41">
        <v>42386</v>
      </c>
      <c r="B2331" s="23">
        <v>49138</v>
      </c>
      <c r="C2331" s="23" t="s">
        <v>28</v>
      </c>
      <c r="D2331" s="23">
        <v>13.3</v>
      </c>
      <c r="E2331" s="23" t="s">
        <v>55</v>
      </c>
      <c r="F2331" s="46">
        <v>3250</v>
      </c>
      <c r="G2331" s="131"/>
      <c r="H2331" s="131"/>
      <c r="I2331" s="131"/>
      <c r="J2331" s="23">
        <v>0</v>
      </c>
      <c r="K2331" s="131"/>
      <c r="L2331" s="131"/>
      <c r="M2331" s="131"/>
    </row>
    <row r="2332" spans="1:13" x14ac:dyDescent="0.25">
      <c r="A2332" s="41">
        <v>42386</v>
      </c>
      <c r="B2332" s="23">
        <v>49139</v>
      </c>
      <c r="C2332" s="23" t="s">
        <v>30</v>
      </c>
      <c r="D2332" s="23">
        <v>15.6</v>
      </c>
      <c r="E2332" s="23" t="s">
        <v>55</v>
      </c>
      <c r="F2332" s="46">
        <v>3250</v>
      </c>
      <c r="G2332" s="131"/>
      <c r="H2332" s="131"/>
      <c r="I2332" s="131"/>
      <c r="J2332" s="23">
        <v>0</v>
      </c>
      <c r="K2332" s="131"/>
      <c r="L2332" s="131"/>
      <c r="M2332" s="131"/>
    </row>
    <row r="2333" spans="1:13" x14ac:dyDescent="0.25">
      <c r="A2333" s="41">
        <v>42386</v>
      </c>
      <c r="B2333" s="23">
        <v>49140</v>
      </c>
      <c r="C2333" s="23" t="s">
        <v>27</v>
      </c>
      <c r="D2333" s="23">
        <v>14.9</v>
      </c>
      <c r="E2333" s="23" t="s">
        <v>55</v>
      </c>
      <c r="F2333" s="46">
        <v>3250</v>
      </c>
      <c r="G2333" s="131"/>
      <c r="H2333" s="131"/>
      <c r="I2333" s="131"/>
      <c r="J2333" s="23">
        <v>0</v>
      </c>
      <c r="K2333" s="131"/>
      <c r="L2333" s="131"/>
      <c r="M2333" s="131"/>
    </row>
    <row r="2334" spans="1:13" x14ac:dyDescent="0.25">
      <c r="A2334" s="41">
        <v>42386</v>
      </c>
      <c r="B2334" s="23">
        <v>49141</v>
      </c>
      <c r="C2334" s="23" t="s">
        <v>28</v>
      </c>
      <c r="D2334" s="23">
        <v>13.3</v>
      </c>
      <c r="E2334" s="23" t="s">
        <v>55</v>
      </c>
      <c r="F2334" s="46">
        <v>3250</v>
      </c>
      <c r="G2334" s="131"/>
      <c r="H2334" s="131"/>
      <c r="I2334" s="131"/>
      <c r="J2334" s="23">
        <v>0</v>
      </c>
      <c r="K2334" s="131"/>
      <c r="L2334" s="131"/>
      <c r="M2334" s="131"/>
    </row>
    <row r="2335" spans="1:13" x14ac:dyDescent="0.25">
      <c r="A2335" s="41">
        <v>42386</v>
      </c>
      <c r="B2335" s="23">
        <v>49142</v>
      </c>
      <c r="C2335" s="23" t="s">
        <v>30</v>
      </c>
      <c r="D2335" s="23">
        <v>15.6</v>
      </c>
      <c r="E2335" s="23" t="s">
        <v>55</v>
      </c>
      <c r="F2335" s="46">
        <v>3250</v>
      </c>
      <c r="G2335" s="131"/>
      <c r="H2335" s="131"/>
      <c r="I2335" s="131"/>
      <c r="J2335" s="23">
        <v>0</v>
      </c>
      <c r="K2335" s="131"/>
      <c r="L2335" s="131"/>
      <c r="M2335" s="131"/>
    </row>
    <row r="2336" spans="1:13" x14ac:dyDescent="0.25">
      <c r="A2336" s="41">
        <v>42386</v>
      </c>
      <c r="B2336" s="23">
        <v>49143</v>
      </c>
      <c r="C2336" s="23" t="s">
        <v>27</v>
      </c>
      <c r="D2336" s="23">
        <v>14.9</v>
      </c>
      <c r="E2336" s="23" t="s">
        <v>55</v>
      </c>
      <c r="F2336" s="46">
        <v>3250</v>
      </c>
      <c r="G2336" s="131"/>
      <c r="H2336" s="131"/>
      <c r="I2336" s="131"/>
      <c r="J2336" s="23">
        <v>0</v>
      </c>
      <c r="K2336" s="131"/>
      <c r="L2336" s="131"/>
      <c r="M2336" s="131"/>
    </row>
    <row r="2337" spans="1:13" x14ac:dyDescent="0.25">
      <c r="A2337" s="41">
        <v>42386</v>
      </c>
      <c r="B2337" s="23">
        <v>49144</v>
      </c>
      <c r="C2337" s="23" t="s">
        <v>28</v>
      </c>
      <c r="D2337" s="23">
        <v>13.3</v>
      </c>
      <c r="E2337" s="23" t="s">
        <v>55</v>
      </c>
      <c r="F2337" s="46">
        <v>3250</v>
      </c>
      <c r="G2337" s="131"/>
      <c r="H2337" s="131"/>
      <c r="I2337" s="131"/>
      <c r="J2337" s="23">
        <v>0</v>
      </c>
      <c r="K2337" s="131"/>
      <c r="L2337" s="131"/>
      <c r="M2337" s="131"/>
    </row>
    <row r="2338" spans="1:13" x14ac:dyDescent="0.25">
      <c r="A2338" s="41">
        <v>42386</v>
      </c>
      <c r="B2338" s="23">
        <v>49145</v>
      </c>
      <c r="C2338" s="23" t="s">
        <v>30</v>
      </c>
      <c r="D2338" s="23">
        <v>15.6</v>
      </c>
      <c r="E2338" s="23" t="s">
        <v>55</v>
      </c>
      <c r="F2338" s="46">
        <v>3250</v>
      </c>
      <c r="G2338" s="131"/>
      <c r="H2338" s="131"/>
      <c r="I2338" s="131"/>
      <c r="J2338" s="23">
        <v>0</v>
      </c>
      <c r="K2338" s="131"/>
      <c r="L2338" s="131"/>
      <c r="M2338" s="131"/>
    </row>
    <row r="2339" spans="1:13" x14ac:dyDescent="0.25">
      <c r="A2339" s="41">
        <v>42386</v>
      </c>
      <c r="B2339" s="23">
        <v>49146</v>
      </c>
      <c r="C2339" s="23" t="s">
        <v>27</v>
      </c>
      <c r="D2339" s="23">
        <v>14.9</v>
      </c>
      <c r="E2339" s="23" t="s">
        <v>55</v>
      </c>
      <c r="F2339" s="46">
        <v>3250</v>
      </c>
      <c r="G2339" s="131"/>
      <c r="H2339" s="131"/>
      <c r="I2339" s="131"/>
      <c r="J2339" s="23">
        <v>0</v>
      </c>
      <c r="K2339" s="131"/>
      <c r="L2339" s="131"/>
      <c r="M2339" s="131"/>
    </row>
    <row r="2340" spans="1:13" x14ac:dyDescent="0.25">
      <c r="A2340" s="41">
        <v>42386</v>
      </c>
      <c r="B2340" s="23">
        <v>49147</v>
      </c>
      <c r="C2340" s="23" t="s">
        <v>28</v>
      </c>
      <c r="D2340" s="23">
        <v>13.3</v>
      </c>
      <c r="E2340" s="23" t="s">
        <v>55</v>
      </c>
      <c r="F2340" s="46">
        <v>3250</v>
      </c>
      <c r="G2340" s="131"/>
      <c r="H2340" s="131"/>
      <c r="I2340" s="131"/>
      <c r="J2340" s="23">
        <v>0</v>
      </c>
      <c r="K2340" s="131"/>
      <c r="L2340" s="131"/>
      <c r="M2340" s="131"/>
    </row>
    <row r="2341" spans="1:13" x14ac:dyDescent="0.25">
      <c r="A2341" s="41">
        <v>42386</v>
      </c>
      <c r="B2341" s="23">
        <v>49148</v>
      </c>
      <c r="C2341" s="23" t="s">
        <v>30</v>
      </c>
      <c r="D2341" s="23">
        <v>15.6</v>
      </c>
      <c r="E2341" s="23" t="s">
        <v>55</v>
      </c>
      <c r="F2341" s="46">
        <v>3250</v>
      </c>
      <c r="G2341" s="131"/>
      <c r="H2341" s="131"/>
      <c r="I2341" s="131"/>
      <c r="J2341" s="23">
        <v>0</v>
      </c>
      <c r="K2341" s="131"/>
      <c r="L2341" s="131"/>
      <c r="M2341" s="131"/>
    </row>
    <row r="2342" spans="1:13" x14ac:dyDescent="0.25">
      <c r="A2342" s="41">
        <v>42386</v>
      </c>
      <c r="B2342" s="23">
        <v>49149</v>
      </c>
      <c r="C2342" s="23" t="s">
        <v>27</v>
      </c>
      <c r="D2342" s="23">
        <v>14.9</v>
      </c>
      <c r="E2342" s="23" t="s">
        <v>55</v>
      </c>
      <c r="F2342" s="46">
        <v>3250</v>
      </c>
      <c r="G2342" s="131"/>
      <c r="H2342" s="131"/>
      <c r="I2342" s="131"/>
      <c r="J2342" s="23">
        <v>0</v>
      </c>
      <c r="K2342" s="131"/>
      <c r="L2342" s="131"/>
      <c r="M2342" s="131"/>
    </row>
    <row r="2343" spans="1:13" x14ac:dyDescent="0.25">
      <c r="A2343" s="41">
        <v>42386</v>
      </c>
      <c r="B2343" s="23">
        <v>49150</v>
      </c>
      <c r="C2343" s="23" t="s">
        <v>28</v>
      </c>
      <c r="D2343" s="23">
        <v>13.3</v>
      </c>
      <c r="E2343" s="23" t="s">
        <v>55</v>
      </c>
      <c r="F2343" s="46">
        <v>3250</v>
      </c>
      <c r="G2343" s="131"/>
      <c r="H2343" s="131"/>
      <c r="I2343" s="131"/>
      <c r="J2343" s="23">
        <v>0</v>
      </c>
      <c r="K2343" s="131"/>
      <c r="L2343" s="131"/>
      <c r="M2343" s="131"/>
    </row>
    <row r="2344" spans="1:13" x14ac:dyDescent="0.25">
      <c r="A2344" s="41">
        <v>42386</v>
      </c>
      <c r="B2344" s="23">
        <v>49151</v>
      </c>
      <c r="C2344" s="23" t="s">
        <v>27</v>
      </c>
      <c r="D2344" s="23">
        <v>14.9</v>
      </c>
      <c r="E2344" s="23" t="s">
        <v>55</v>
      </c>
      <c r="F2344" s="46">
        <v>3250</v>
      </c>
      <c r="G2344" s="131"/>
      <c r="H2344" s="131"/>
      <c r="I2344" s="131"/>
      <c r="J2344" s="23">
        <v>0</v>
      </c>
      <c r="K2344" s="131"/>
      <c r="L2344" s="131"/>
      <c r="M2344" s="131"/>
    </row>
    <row r="2345" spans="1:13" x14ac:dyDescent="0.25">
      <c r="A2345" s="41">
        <v>42386</v>
      </c>
      <c r="B2345" s="23">
        <v>49152</v>
      </c>
      <c r="C2345" s="23" t="s">
        <v>30</v>
      </c>
      <c r="D2345" s="23">
        <v>15.6</v>
      </c>
      <c r="E2345" s="23" t="s">
        <v>55</v>
      </c>
      <c r="F2345" s="46">
        <v>3250</v>
      </c>
      <c r="G2345" s="131"/>
      <c r="H2345" s="131"/>
      <c r="I2345" s="131"/>
      <c r="J2345" s="23">
        <v>0</v>
      </c>
      <c r="K2345" s="131"/>
      <c r="L2345" s="131"/>
      <c r="M2345" s="131"/>
    </row>
    <row r="2346" spans="1:13" x14ac:dyDescent="0.25">
      <c r="A2346" s="41">
        <v>42386</v>
      </c>
      <c r="B2346" s="23">
        <v>49153</v>
      </c>
      <c r="C2346" s="23" t="s">
        <v>28</v>
      </c>
      <c r="D2346" s="23">
        <v>13.3</v>
      </c>
      <c r="E2346" s="23" t="s">
        <v>55</v>
      </c>
      <c r="F2346" s="46">
        <v>3250</v>
      </c>
      <c r="G2346" s="131"/>
      <c r="H2346" s="131"/>
      <c r="I2346" s="131"/>
      <c r="J2346" s="23">
        <v>0</v>
      </c>
      <c r="K2346" s="131"/>
      <c r="L2346" s="131"/>
      <c r="M2346" s="131"/>
    </row>
    <row r="2347" spans="1:13" x14ac:dyDescent="0.25">
      <c r="A2347" s="41">
        <v>42386</v>
      </c>
      <c r="B2347" s="23">
        <v>49154</v>
      </c>
      <c r="C2347" s="23" t="s">
        <v>27</v>
      </c>
      <c r="D2347" s="23">
        <v>14.9</v>
      </c>
      <c r="E2347" s="23" t="s">
        <v>55</v>
      </c>
      <c r="F2347" s="46">
        <v>3250</v>
      </c>
      <c r="G2347" s="131"/>
      <c r="H2347" s="131"/>
      <c r="I2347" s="131"/>
      <c r="J2347" s="23">
        <v>0</v>
      </c>
      <c r="K2347" s="131"/>
      <c r="L2347" s="131"/>
      <c r="M2347" s="131"/>
    </row>
    <row r="2348" spans="1:13" x14ac:dyDescent="0.25">
      <c r="A2348" s="41">
        <v>42386</v>
      </c>
      <c r="B2348" s="23">
        <v>49155</v>
      </c>
      <c r="C2348" s="23" t="s">
        <v>30</v>
      </c>
      <c r="D2348" s="23">
        <v>15.6</v>
      </c>
      <c r="E2348" s="23" t="s">
        <v>55</v>
      </c>
      <c r="F2348" s="46">
        <v>3250</v>
      </c>
      <c r="G2348" s="131"/>
      <c r="H2348" s="131"/>
      <c r="I2348" s="131"/>
      <c r="J2348" s="23">
        <v>0</v>
      </c>
      <c r="K2348" s="131"/>
      <c r="L2348" s="131"/>
      <c r="M2348" s="131"/>
    </row>
    <row r="2349" spans="1:13" x14ac:dyDescent="0.25">
      <c r="A2349" s="41">
        <v>42386</v>
      </c>
      <c r="B2349" s="23">
        <v>49156</v>
      </c>
      <c r="C2349" s="23" t="s">
        <v>27</v>
      </c>
      <c r="D2349" s="23">
        <v>14.9</v>
      </c>
      <c r="E2349" s="23" t="s">
        <v>55</v>
      </c>
      <c r="F2349" s="46">
        <v>3250</v>
      </c>
      <c r="G2349" s="131"/>
      <c r="H2349" s="131"/>
      <c r="I2349" s="131"/>
      <c r="J2349" s="23">
        <v>0</v>
      </c>
      <c r="K2349" s="131"/>
      <c r="L2349" s="131"/>
      <c r="M2349" s="131"/>
    </row>
    <row r="2350" spans="1:13" x14ac:dyDescent="0.25">
      <c r="A2350" s="41">
        <v>42386</v>
      </c>
      <c r="B2350" s="23">
        <v>49157</v>
      </c>
      <c r="C2350" s="23" t="s">
        <v>30</v>
      </c>
      <c r="D2350" s="23">
        <v>15.6</v>
      </c>
      <c r="E2350" s="23" t="s">
        <v>55</v>
      </c>
      <c r="F2350" s="46">
        <v>3250</v>
      </c>
      <c r="G2350" s="131"/>
      <c r="H2350" s="131"/>
      <c r="I2350" s="131"/>
      <c r="J2350" s="23">
        <v>0</v>
      </c>
      <c r="K2350" s="131"/>
      <c r="L2350" s="131"/>
      <c r="M2350" s="131"/>
    </row>
    <row r="2351" spans="1:13" x14ac:dyDescent="0.25">
      <c r="A2351" s="41">
        <v>42386</v>
      </c>
      <c r="B2351" s="23">
        <v>49158</v>
      </c>
      <c r="C2351" s="23" t="s">
        <v>28</v>
      </c>
      <c r="D2351" s="23">
        <v>13.3</v>
      </c>
      <c r="E2351" s="23" t="s">
        <v>55</v>
      </c>
      <c r="F2351" s="46">
        <v>3250</v>
      </c>
      <c r="G2351" s="131"/>
      <c r="H2351" s="131"/>
      <c r="I2351" s="131"/>
      <c r="J2351" s="23">
        <v>0</v>
      </c>
      <c r="K2351" s="131"/>
      <c r="L2351" s="131"/>
      <c r="M2351" s="131"/>
    </row>
    <row r="2352" spans="1:13" x14ac:dyDescent="0.25">
      <c r="A2352" s="41">
        <v>42386</v>
      </c>
      <c r="B2352" s="23">
        <v>49159</v>
      </c>
      <c r="C2352" s="23" t="s">
        <v>27</v>
      </c>
      <c r="D2352" s="23">
        <v>14.9</v>
      </c>
      <c r="E2352" s="23" t="s">
        <v>55</v>
      </c>
      <c r="F2352" s="46">
        <v>3250</v>
      </c>
      <c r="G2352" s="131"/>
      <c r="H2352" s="131"/>
      <c r="I2352" s="131"/>
      <c r="J2352" s="23">
        <v>0</v>
      </c>
      <c r="K2352" s="131"/>
      <c r="L2352" s="131"/>
      <c r="M2352" s="131"/>
    </row>
    <row r="2353" spans="1:13" x14ac:dyDescent="0.25">
      <c r="A2353" s="41">
        <v>42386</v>
      </c>
      <c r="B2353" s="23">
        <v>49160</v>
      </c>
      <c r="C2353" s="23" t="s">
        <v>30</v>
      </c>
      <c r="D2353" s="23">
        <v>15.6</v>
      </c>
      <c r="E2353" s="23" t="s">
        <v>55</v>
      </c>
      <c r="F2353" s="46">
        <v>3250</v>
      </c>
      <c r="G2353" s="131"/>
      <c r="H2353" s="131"/>
      <c r="I2353" s="131"/>
      <c r="J2353" s="23">
        <v>0</v>
      </c>
      <c r="K2353" s="131"/>
      <c r="L2353" s="131"/>
      <c r="M2353" s="131"/>
    </row>
    <row r="2354" spans="1:13" x14ac:dyDescent="0.25">
      <c r="A2354" s="41">
        <v>42386</v>
      </c>
      <c r="B2354" s="23">
        <v>49161</v>
      </c>
      <c r="C2354" s="23" t="s">
        <v>28</v>
      </c>
      <c r="D2354" s="23">
        <v>13.3</v>
      </c>
      <c r="E2354" s="23" t="s">
        <v>55</v>
      </c>
      <c r="F2354" s="46">
        <v>3250</v>
      </c>
      <c r="G2354" s="131"/>
      <c r="H2354" s="131"/>
      <c r="I2354" s="131"/>
      <c r="J2354" s="23">
        <v>0</v>
      </c>
      <c r="K2354" s="131"/>
      <c r="L2354" s="131"/>
      <c r="M2354" s="131"/>
    </row>
    <row r="2355" spans="1:13" x14ac:dyDescent="0.25">
      <c r="A2355" s="41">
        <v>42386</v>
      </c>
      <c r="B2355" s="23">
        <v>49162</v>
      </c>
      <c r="C2355" s="23" t="s">
        <v>27</v>
      </c>
      <c r="D2355" s="23">
        <v>14.9</v>
      </c>
      <c r="E2355" s="23" t="s">
        <v>55</v>
      </c>
      <c r="F2355" s="46">
        <v>3250</v>
      </c>
      <c r="G2355" s="131"/>
      <c r="H2355" s="131"/>
      <c r="I2355" s="131"/>
      <c r="J2355" s="23">
        <v>0</v>
      </c>
      <c r="K2355" s="131"/>
      <c r="L2355" s="131"/>
      <c r="M2355" s="131"/>
    </row>
    <row r="2356" spans="1:13" x14ac:dyDescent="0.25">
      <c r="A2356" s="41">
        <v>42386</v>
      </c>
      <c r="B2356" s="23">
        <v>49163</v>
      </c>
      <c r="C2356" s="23" t="s">
        <v>30</v>
      </c>
      <c r="D2356" s="23">
        <v>15.6</v>
      </c>
      <c r="E2356" s="23" t="s">
        <v>55</v>
      </c>
      <c r="F2356" s="46">
        <v>3250</v>
      </c>
      <c r="G2356" s="131"/>
      <c r="H2356" s="131"/>
      <c r="I2356" s="131"/>
      <c r="J2356" s="23">
        <v>0</v>
      </c>
      <c r="K2356" s="131"/>
      <c r="L2356" s="131"/>
      <c r="M2356" s="131"/>
    </row>
    <row r="2357" spans="1:13" x14ac:dyDescent="0.25">
      <c r="A2357" s="41">
        <v>42386</v>
      </c>
      <c r="B2357" s="23">
        <v>49164</v>
      </c>
      <c r="C2357" s="23" t="s">
        <v>28</v>
      </c>
      <c r="D2357" s="23">
        <v>13.3</v>
      </c>
      <c r="E2357" s="23" t="s">
        <v>55</v>
      </c>
      <c r="F2357" s="46">
        <v>3250</v>
      </c>
      <c r="G2357" s="131"/>
      <c r="H2357" s="131"/>
      <c r="I2357" s="131"/>
      <c r="J2357" s="23">
        <v>0</v>
      </c>
      <c r="K2357" s="131"/>
      <c r="L2357" s="131"/>
      <c r="M2357" s="131"/>
    </row>
    <row r="2358" spans="1:13" x14ac:dyDescent="0.25">
      <c r="A2358" s="41">
        <v>42386</v>
      </c>
      <c r="B2358" s="23">
        <v>49165</v>
      </c>
      <c r="C2358" s="23" t="s">
        <v>27</v>
      </c>
      <c r="D2358" s="23">
        <v>14.9</v>
      </c>
      <c r="E2358" s="23" t="s">
        <v>55</v>
      </c>
      <c r="F2358" s="46">
        <v>3250</v>
      </c>
      <c r="G2358" s="131"/>
      <c r="H2358" s="131"/>
      <c r="I2358" s="131"/>
      <c r="J2358" s="23">
        <v>0</v>
      </c>
      <c r="K2358" s="131"/>
      <c r="L2358" s="131"/>
      <c r="M2358" s="131"/>
    </row>
    <row r="2359" spans="1:13" x14ac:dyDescent="0.25">
      <c r="A2359" s="41">
        <v>42386</v>
      </c>
      <c r="B2359" s="23">
        <v>49166</v>
      </c>
      <c r="C2359" s="23" t="s">
        <v>30</v>
      </c>
      <c r="D2359" s="23">
        <v>15.6</v>
      </c>
      <c r="E2359" s="23" t="s">
        <v>55</v>
      </c>
      <c r="F2359" s="46">
        <v>3250</v>
      </c>
      <c r="G2359" s="131"/>
      <c r="H2359" s="131"/>
      <c r="I2359" s="131"/>
      <c r="J2359" s="23">
        <v>0</v>
      </c>
      <c r="K2359" s="131"/>
      <c r="L2359" s="131"/>
      <c r="M2359" s="131"/>
    </row>
    <row r="2360" spans="1:13" x14ac:dyDescent="0.25">
      <c r="A2360" s="41">
        <v>42386</v>
      </c>
      <c r="B2360" s="23">
        <v>49167</v>
      </c>
      <c r="C2360" s="23" t="s">
        <v>28</v>
      </c>
      <c r="D2360" s="23">
        <v>13.3</v>
      </c>
      <c r="E2360" s="23" t="s">
        <v>55</v>
      </c>
      <c r="F2360" s="46">
        <v>3250</v>
      </c>
      <c r="G2360" s="131"/>
      <c r="H2360" s="131"/>
      <c r="I2360" s="131"/>
      <c r="J2360" s="23">
        <v>0</v>
      </c>
      <c r="K2360" s="131"/>
      <c r="L2360" s="131"/>
      <c r="M2360" s="131"/>
    </row>
    <row r="2361" spans="1:13" x14ac:dyDescent="0.25">
      <c r="A2361" s="41">
        <v>42386</v>
      </c>
      <c r="B2361" s="23">
        <v>49168</v>
      </c>
      <c r="C2361" s="23" t="s">
        <v>27</v>
      </c>
      <c r="D2361" s="23">
        <v>14.9</v>
      </c>
      <c r="E2361" s="23" t="s">
        <v>55</v>
      </c>
      <c r="F2361" s="46">
        <v>3250</v>
      </c>
      <c r="G2361" s="131"/>
      <c r="H2361" s="131"/>
      <c r="I2361" s="131"/>
      <c r="J2361" s="23">
        <v>0</v>
      </c>
      <c r="K2361" s="131"/>
      <c r="L2361" s="131"/>
      <c r="M2361" s="131"/>
    </row>
    <row r="2362" spans="1:13" x14ac:dyDescent="0.25">
      <c r="A2362" s="41">
        <v>42386</v>
      </c>
      <c r="B2362" s="23">
        <v>49169</v>
      </c>
      <c r="C2362" s="23" t="s">
        <v>28</v>
      </c>
      <c r="D2362" s="23">
        <v>13.3</v>
      </c>
      <c r="E2362" s="23" t="s">
        <v>55</v>
      </c>
      <c r="F2362" s="46">
        <v>3250</v>
      </c>
      <c r="G2362" s="131"/>
      <c r="H2362" s="131"/>
      <c r="I2362" s="131"/>
      <c r="J2362" s="23">
        <v>0</v>
      </c>
      <c r="K2362" s="131"/>
      <c r="L2362" s="131"/>
      <c r="M2362" s="131"/>
    </row>
    <row r="2363" spans="1:13" x14ac:dyDescent="0.25">
      <c r="A2363" s="41">
        <v>42386</v>
      </c>
      <c r="B2363" s="23">
        <v>49170</v>
      </c>
      <c r="C2363" s="23" t="s">
        <v>30</v>
      </c>
      <c r="D2363" s="23">
        <v>15.6</v>
      </c>
      <c r="E2363" s="23" t="s">
        <v>55</v>
      </c>
      <c r="F2363" s="46">
        <v>3250</v>
      </c>
      <c r="G2363" s="131"/>
      <c r="H2363" s="131"/>
      <c r="I2363" s="131"/>
      <c r="J2363" s="23">
        <v>0</v>
      </c>
      <c r="K2363" s="131"/>
      <c r="L2363" s="131"/>
      <c r="M2363" s="131"/>
    </row>
    <row r="2364" spans="1:13" x14ac:dyDescent="0.25">
      <c r="A2364" s="41">
        <v>42386</v>
      </c>
      <c r="B2364" s="23">
        <v>49171</v>
      </c>
      <c r="C2364" s="23" t="s">
        <v>27</v>
      </c>
      <c r="D2364" s="23">
        <v>14.9</v>
      </c>
      <c r="E2364" s="23" t="s">
        <v>55</v>
      </c>
      <c r="F2364" s="46">
        <v>3250</v>
      </c>
      <c r="G2364" s="131"/>
      <c r="H2364" s="131"/>
      <c r="I2364" s="131"/>
      <c r="J2364" s="23">
        <v>0</v>
      </c>
      <c r="K2364" s="131"/>
      <c r="L2364" s="131"/>
      <c r="M2364" s="131"/>
    </row>
    <row r="2365" spans="1:13" x14ac:dyDescent="0.25">
      <c r="A2365" s="41">
        <v>42386</v>
      </c>
      <c r="B2365" s="23">
        <v>49172</v>
      </c>
      <c r="C2365" s="23" t="s">
        <v>28</v>
      </c>
      <c r="D2365" s="23">
        <v>13.3</v>
      </c>
      <c r="E2365" s="23" t="s">
        <v>55</v>
      </c>
      <c r="F2365" s="46">
        <v>3250</v>
      </c>
      <c r="G2365" s="131"/>
      <c r="H2365" s="131"/>
      <c r="I2365" s="131"/>
      <c r="J2365" s="23">
        <v>0</v>
      </c>
      <c r="K2365" s="131"/>
      <c r="L2365" s="131"/>
      <c r="M2365" s="131"/>
    </row>
    <row r="2366" spans="1:13" x14ac:dyDescent="0.25">
      <c r="A2366" s="41">
        <v>42386</v>
      </c>
      <c r="B2366" s="23">
        <v>49173</v>
      </c>
      <c r="C2366" s="23" t="s">
        <v>30</v>
      </c>
      <c r="D2366" s="23">
        <v>15.6</v>
      </c>
      <c r="E2366" s="23" t="s">
        <v>55</v>
      </c>
      <c r="F2366" s="46">
        <v>3250</v>
      </c>
      <c r="G2366" s="131"/>
      <c r="H2366" s="131"/>
      <c r="I2366" s="131"/>
      <c r="J2366" s="23">
        <v>0</v>
      </c>
      <c r="K2366" s="131"/>
      <c r="L2366" s="131"/>
      <c r="M2366" s="131"/>
    </row>
    <row r="2367" spans="1:13" x14ac:dyDescent="0.25">
      <c r="A2367" s="41">
        <v>42386</v>
      </c>
      <c r="B2367" s="23">
        <v>49174</v>
      </c>
      <c r="C2367" s="23" t="s">
        <v>27</v>
      </c>
      <c r="D2367" s="23">
        <v>14.9</v>
      </c>
      <c r="E2367" s="23" t="s">
        <v>55</v>
      </c>
      <c r="F2367" s="46">
        <v>3250</v>
      </c>
      <c r="G2367" s="131"/>
      <c r="H2367" s="131"/>
      <c r="I2367" s="131"/>
      <c r="J2367" s="23">
        <v>0</v>
      </c>
      <c r="K2367" s="131"/>
      <c r="L2367" s="131"/>
      <c r="M2367" s="131"/>
    </row>
    <row r="2368" spans="1:13" x14ac:dyDescent="0.25">
      <c r="A2368" s="41">
        <v>42386</v>
      </c>
      <c r="B2368" s="23">
        <v>49175</v>
      </c>
      <c r="C2368" s="23" t="s">
        <v>28</v>
      </c>
      <c r="D2368" s="23">
        <v>13.3</v>
      </c>
      <c r="E2368" s="23" t="s">
        <v>55</v>
      </c>
      <c r="F2368" s="46">
        <v>3250</v>
      </c>
      <c r="G2368" s="131"/>
      <c r="H2368" s="131"/>
      <c r="I2368" s="131"/>
      <c r="J2368" s="23">
        <v>0</v>
      </c>
      <c r="K2368" s="131"/>
      <c r="L2368" s="131"/>
      <c r="M2368" s="131"/>
    </row>
    <row r="2369" spans="1:13" x14ac:dyDescent="0.25">
      <c r="A2369" s="41">
        <v>42386</v>
      </c>
      <c r="B2369" s="23">
        <v>49176</v>
      </c>
      <c r="C2369" s="23" t="s">
        <v>30</v>
      </c>
      <c r="D2369" s="23">
        <v>15.6</v>
      </c>
      <c r="E2369" s="23" t="s">
        <v>55</v>
      </c>
      <c r="F2369" s="46">
        <v>3250</v>
      </c>
      <c r="G2369" s="131"/>
      <c r="H2369" s="131"/>
      <c r="I2369" s="131"/>
      <c r="J2369" s="23">
        <v>0</v>
      </c>
      <c r="K2369" s="131"/>
      <c r="L2369" s="131"/>
      <c r="M2369" s="131"/>
    </row>
    <row r="2370" spans="1:13" x14ac:dyDescent="0.25">
      <c r="A2370" s="41">
        <v>42386</v>
      </c>
      <c r="B2370" s="23">
        <v>49177</v>
      </c>
      <c r="C2370" s="23" t="s">
        <v>27</v>
      </c>
      <c r="D2370" s="23">
        <v>14.9</v>
      </c>
      <c r="E2370" s="23" t="s">
        <v>55</v>
      </c>
      <c r="F2370" s="46">
        <v>3250</v>
      </c>
      <c r="G2370" s="131"/>
      <c r="H2370" s="131"/>
      <c r="I2370" s="131"/>
      <c r="J2370" s="23">
        <v>0</v>
      </c>
      <c r="K2370" s="131"/>
      <c r="L2370" s="131"/>
      <c r="M2370" s="131"/>
    </row>
    <row r="2371" spans="1:13" x14ac:dyDescent="0.25">
      <c r="A2371" s="41">
        <v>42386</v>
      </c>
      <c r="B2371" s="23">
        <v>49178</v>
      </c>
      <c r="C2371" s="23" t="s">
        <v>28</v>
      </c>
      <c r="D2371" s="23">
        <v>13.3</v>
      </c>
      <c r="E2371" s="23" t="s">
        <v>55</v>
      </c>
      <c r="F2371" s="46">
        <v>3250</v>
      </c>
      <c r="G2371" s="131"/>
      <c r="H2371" s="131"/>
      <c r="I2371" s="131"/>
      <c r="J2371" s="23">
        <v>0</v>
      </c>
      <c r="K2371" s="131"/>
      <c r="L2371" s="131"/>
      <c r="M2371" s="131"/>
    </row>
    <row r="2372" spans="1:13" x14ac:dyDescent="0.25">
      <c r="A2372" s="41">
        <v>42386</v>
      </c>
      <c r="B2372" s="23">
        <v>49179</v>
      </c>
      <c r="C2372" s="23" t="s">
        <v>30</v>
      </c>
      <c r="D2372" s="23">
        <v>15.6</v>
      </c>
      <c r="E2372" s="23" t="s">
        <v>55</v>
      </c>
      <c r="F2372" s="46">
        <v>3250</v>
      </c>
      <c r="G2372" s="131"/>
      <c r="H2372" s="131"/>
      <c r="I2372" s="131"/>
      <c r="J2372" s="23">
        <v>0</v>
      </c>
      <c r="K2372" s="131"/>
      <c r="L2372" s="131"/>
      <c r="M2372" s="131"/>
    </row>
    <row r="2373" spans="1:13" x14ac:dyDescent="0.25">
      <c r="A2373" s="41">
        <v>42386</v>
      </c>
      <c r="B2373" s="23">
        <v>49180</v>
      </c>
      <c r="C2373" s="23" t="s">
        <v>28</v>
      </c>
      <c r="D2373" s="23">
        <v>13.3</v>
      </c>
      <c r="E2373" s="23" t="s">
        <v>55</v>
      </c>
      <c r="F2373" s="46">
        <v>3250</v>
      </c>
      <c r="G2373" s="131"/>
      <c r="H2373" s="131"/>
      <c r="I2373" s="131"/>
      <c r="J2373" s="23">
        <v>0</v>
      </c>
      <c r="K2373" s="131"/>
      <c r="L2373" s="131"/>
      <c r="M2373" s="131"/>
    </row>
    <row r="2374" spans="1:13" x14ac:dyDescent="0.25">
      <c r="A2374" s="41">
        <v>42386</v>
      </c>
      <c r="B2374" s="23">
        <v>49181</v>
      </c>
      <c r="C2374" s="23" t="s">
        <v>27</v>
      </c>
      <c r="D2374" s="23">
        <v>14.9</v>
      </c>
      <c r="E2374" s="23" t="s">
        <v>55</v>
      </c>
      <c r="F2374" s="46">
        <v>3250</v>
      </c>
      <c r="G2374" s="131"/>
      <c r="H2374" s="131"/>
      <c r="I2374" s="131"/>
      <c r="J2374" s="23">
        <v>0</v>
      </c>
      <c r="K2374" s="131"/>
      <c r="L2374" s="131"/>
      <c r="M2374" s="131"/>
    </row>
    <row r="2375" spans="1:13" x14ac:dyDescent="0.25">
      <c r="A2375" s="41">
        <v>42386</v>
      </c>
      <c r="B2375" s="23">
        <v>49182</v>
      </c>
      <c r="C2375" s="23" t="s">
        <v>27</v>
      </c>
      <c r="D2375" s="23">
        <v>14.9</v>
      </c>
      <c r="E2375" s="23" t="s">
        <v>55</v>
      </c>
      <c r="F2375" s="46">
        <v>3250</v>
      </c>
      <c r="G2375" s="131"/>
      <c r="H2375" s="131"/>
      <c r="I2375" s="131"/>
      <c r="J2375" s="23">
        <v>0</v>
      </c>
      <c r="K2375" s="131"/>
      <c r="L2375" s="131"/>
      <c r="M2375" s="131"/>
    </row>
    <row r="2376" spans="1:13" x14ac:dyDescent="0.25">
      <c r="A2376" s="41">
        <v>42386</v>
      </c>
      <c r="B2376" s="23">
        <v>49183</v>
      </c>
      <c r="C2376" s="23" t="s">
        <v>30</v>
      </c>
      <c r="D2376" s="23">
        <v>15.6</v>
      </c>
      <c r="E2376" s="23" t="s">
        <v>55</v>
      </c>
      <c r="F2376" s="46">
        <v>3250</v>
      </c>
      <c r="G2376" s="131"/>
      <c r="H2376" s="131"/>
      <c r="I2376" s="131"/>
      <c r="J2376" s="23">
        <v>0</v>
      </c>
      <c r="K2376" s="131"/>
      <c r="L2376" s="131"/>
      <c r="M2376" s="131"/>
    </row>
    <row r="2377" spans="1:13" x14ac:dyDescent="0.25">
      <c r="A2377" s="41">
        <v>42386</v>
      </c>
      <c r="B2377" s="23">
        <v>49184</v>
      </c>
      <c r="C2377" s="23" t="s">
        <v>28</v>
      </c>
      <c r="D2377" s="23">
        <v>13.3</v>
      </c>
      <c r="E2377" s="23" t="s">
        <v>55</v>
      </c>
      <c r="F2377" s="46">
        <v>3250</v>
      </c>
      <c r="G2377" s="131"/>
      <c r="H2377" s="131"/>
      <c r="I2377" s="131"/>
      <c r="J2377" s="23">
        <v>0</v>
      </c>
      <c r="K2377" s="131"/>
      <c r="L2377" s="131"/>
      <c r="M2377" s="131"/>
    </row>
    <row r="2378" spans="1:13" x14ac:dyDescent="0.25">
      <c r="A2378" s="41">
        <v>42386</v>
      </c>
      <c r="B2378" s="23">
        <v>49185</v>
      </c>
      <c r="C2378" s="23" t="s">
        <v>27</v>
      </c>
      <c r="D2378" s="23">
        <v>14.9</v>
      </c>
      <c r="E2378" s="23" t="s">
        <v>55</v>
      </c>
      <c r="F2378" s="46">
        <v>3250</v>
      </c>
      <c r="G2378" s="131"/>
      <c r="H2378" s="131"/>
      <c r="I2378" s="131"/>
      <c r="J2378" s="23">
        <v>0</v>
      </c>
      <c r="K2378" s="131"/>
      <c r="L2378" s="131"/>
      <c r="M2378" s="131"/>
    </row>
    <row r="2379" spans="1:13" x14ac:dyDescent="0.25">
      <c r="A2379" s="41">
        <v>42386</v>
      </c>
      <c r="B2379" s="23">
        <v>49186</v>
      </c>
      <c r="C2379" s="23" t="s">
        <v>28</v>
      </c>
      <c r="D2379" s="23">
        <v>13.3</v>
      </c>
      <c r="E2379" s="23" t="s">
        <v>55</v>
      </c>
      <c r="F2379" s="46">
        <v>3250</v>
      </c>
      <c r="G2379" s="131"/>
      <c r="H2379" s="131"/>
      <c r="I2379" s="131"/>
      <c r="J2379" s="23">
        <v>0</v>
      </c>
      <c r="K2379" s="131"/>
      <c r="L2379" s="131"/>
      <c r="M2379" s="131"/>
    </row>
    <row r="2380" spans="1:13" x14ac:dyDescent="0.25">
      <c r="A2380" s="41">
        <v>42386</v>
      </c>
      <c r="B2380" s="23">
        <v>49187</v>
      </c>
      <c r="C2380" s="23" t="s">
        <v>30</v>
      </c>
      <c r="D2380" s="23">
        <v>15.6</v>
      </c>
      <c r="E2380" s="23" t="s">
        <v>55</v>
      </c>
      <c r="F2380" s="46">
        <v>3250</v>
      </c>
      <c r="G2380" s="131"/>
      <c r="H2380" s="131"/>
      <c r="I2380" s="131"/>
      <c r="J2380" s="23">
        <v>0</v>
      </c>
      <c r="K2380" s="131"/>
      <c r="L2380" s="131"/>
      <c r="M2380" s="131"/>
    </row>
    <row r="2381" spans="1:13" x14ac:dyDescent="0.25">
      <c r="A2381" s="41">
        <v>42386</v>
      </c>
      <c r="B2381" s="23">
        <v>49188</v>
      </c>
      <c r="C2381" s="23" t="s">
        <v>27</v>
      </c>
      <c r="D2381" s="23">
        <v>14.9</v>
      </c>
      <c r="E2381" s="23" t="s">
        <v>55</v>
      </c>
      <c r="F2381" s="46">
        <v>3250</v>
      </c>
      <c r="G2381" s="131"/>
      <c r="H2381" s="131"/>
      <c r="I2381" s="131"/>
      <c r="J2381" s="23">
        <v>0</v>
      </c>
      <c r="K2381" s="131"/>
      <c r="L2381" s="131"/>
      <c r="M2381" s="131"/>
    </row>
    <row r="2382" spans="1:13" x14ac:dyDescent="0.25">
      <c r="A2382" s="41">
        <v>42386</v>
      </c>
      <c r="B2382" s="23">
        <v>49189</v>
      </c>
      <c r="C2382" s="23" t="s">
        <v>28</v>
      </c>
      <c r="D2382" s="23">
        <v>13.3</v>
      </c>
      <c r="E2382" s="23" t="s">
        <v>55</v>
      </c>
      <c r="F2382" s="46">
        <v>3250</v>
      </c>
      <c r="G2382" s="131"/>
      <c r="H2382" s="131"/>
      <c r="I2382" s="131"/>
      <c r="J2382" s="23">
        <v>0</v>
      </c>
      <c r="K2382" s="131"/>
      <c r="L2382" s="131"/>
      <c r="M2382" s="131"/>
    </row>
    <row r="2383" spans="1:13" x14ac:dyDescent="0.25">
      <c r="A2383" s="41">
        <v>42386</v>
      </c>
      <c r="B2383" s="23">
        <v>49190</v>
      </c>
      <c r="C2383" s="23" t="s">
        <v>30</v>
      </c>
      <c r="D2383" s="23">
        <v>15.6</v>
      </c>
      <c r="E2383" s="23" t="s">
        <v>55</v>
      </c>
      <c r="F2383" s="46">
        <v>3250</v>
      </c>
      <c r="G2383" s="131"/>
      <c r="H2383" s="131"/>
      <c r="I2383" s="131"/>
      <c r="J2383" s="23">
        <v>0</v>
      </c>
      <c r="K2383" s="131"/>
      <c r="L2383" s="131"/>
      <c r="M2383" s="131"/>
    </row>
    <row r="2384" spans="1:13" x14ac:dyDescent="0.25">
      <c r="A2384" s="41">
        <v>42386</v>
      </c>
      <c r="B2384" s="23">
        <v>49191</v>
      </c>
      <c r="C2384" s="23" t="s">
        <v>27</v>
      </c>
      <c r="D2384" s="23">
        <v>14.9</v>
      </c>
      <c r="E2384" s="23" t="s">
        <v>55</v>
      </c>
      <c r="F2384" s="46">
        <v>3250</v>
      </c>
      <c r="G2384" s="131"/>
      <c r="H2384" s="131"/>
      <c r="I2384" s="131"/>
      <c r="J2384" s="23">
        <v>0</v>
      </c>
      <c r="K2384" s="131"/>
      <c r="L2384" s="131"/>
      <c r="M2384" s="131"/>
    </row>
    <row r="2385" spans="1:13" x14ac:dyDescent="0.25">
      <c r="A2385" s="41">
        <v>42386</v>
      </c>
      <c r="B2385" s="23">
        <v>49192</v>
      </c>
      <c r="C2385" s="23" t="s">
        <v>28</v>
      </c>
      <c r="D2385" s="23">
        <v>13.3</v>
      </c>
      <c r="E2385" s="23" t="s">
        <v>55</v>
      </c>
      <c r="F2385" s="46">
        <v>3250</v>
      </c>
      <c r="G2385" s="131"/>
      <c r="H2385" s="131"/>
      <c r="I2385" s="131"/>
      <c r="J2385" s="23">
        <v>0</v>
      </c>
      <c r="K2385" s="131"/>
      <c r="L2385" s="131"/>
      <c r="M2385" s="131"/>
    </row>
    <row r="2386" spans="1:13" x14ac:dyDescent="0.25">
      <c r="A2386" s="41">
        <v>42386</v>
      </c>
      <c r="B2386" s="23">
        <v>49193</v>
      </c>
      <c r="C2386" s="23" t="s">
        <v>27</v>
      </c>
      <c r="D2386" s="23">
        <v>14.9</v>
      </c>
      <c r="E2386" s="23" t="s">
        <v>55</v>
      </c>
      <c r="F2386" s="46">
        <v>3250</v>
      </c>
      <c r="G2386" s="131"/>
      <c r="H2386" s="131"/>
      <c r="I2386" s="131"/>
      <c r="J2386" s="23">
        <v>0</v>
      </c>
      <c r="K2386" s="131"/>
      <c r="L2386" s="131"/>
      <c r="M2386" s="131"/>
    </row>
    <row r="2387" spans="1:13" x14ac:dyDescent="0.25">
      <c r="A2387" s="41">
        <v>42386</v>
      </c>
      <c r="B2387" s="23">
        <v>49194</v>
      </c>
      <c r="C2387" s="23" t="s">
        <v>28</v>
      </c>
      <c r="D2387" s="23">
        <v>13.3</v>
      </c>
      <c r="E2387" s="23" t="s">
        <v>55</v>
      </c>
      <c r="F2387" s="46">
        <v>3250</v>
      </c>
      <c r="G2387" s="131"/>
      <c r="H2387" s="131"/>
      <c r="I2387" s="131"/>
      <c r="J2387" s="23">
        <v>0</v>
      </c>
      <c r="K2387" s="131"/>
      <c r="L2387" s="131"/>
      <c r="M2387" s="131"/>
    </row>
    <row r="2388" spans="1:13" x14ac:dyDescent="0.25">
      <c r="A2388" s="41">
        <v>42386</v>
      </c>
      <c r="B2388" s="23">
        <v>49195</v>
      </c>
      <c r="C2388" s="23" t="s">
        <v>30</v>
      </c>
      <c r="D2388" s="23">
        <v>15.6</v>
      </c>
      <c r="E2388" s="23" t="s">
        <v>55</v>
      </c>
      <c r="F2388" s="46">
        <v>3250</v>
      </c>
      <c r="G2388" s="131"/>
      <c r="H2388" s="131"/>
      <c r="I2388" s="131"/>
      <c r="J2388" s="23">
        <v>0</v>
      </c>
      <c r="K2388" s="131"/>
      <c r="L2388" s="131"/>
      <c r="M2388" s="131"/>
    </row>
    <row r="2389" spans="1:13" x14ac:dyDescent="0.25">
      <c r="A2389" s="41">
        <v>42386</v>
      </c>
      <c r="B2389" s="23">
        <v>49196</v>
      </c>
      <c r="C2389" s="23" t="s">
        <v>28</v>
      </c>
      <c r="D2389" s="23">
        <v>13.3</v>
      </c>
      <c r="E2389" s="23" t="s">
        <v>55</v>
      </c>
      <c r="F2389" s="46">
        <v>3250</v>
      </c>
      <c r="G2389" s="131"/>
      <c r="H2389" s="131"/>
      <c r="I2389" s="131"/>
      <c r="J2389" s="23">
        <v>0</v>
      </c>
      <c r="K2389" s="131"/>
      <c r="L2389" s="131"/>
      <c r="M2389" s="131"/>
    </row>
    <row r="2390" spans="1:13" x14ac:dyDescent="0.25">
      <c r="A2390" s="41">
        <v>42386</v>
      </c>
      <c r="B2390" s="23">
        <v>49197</v>
      </c>
      <c r="C2390" s="23" t="s">
        <v>27</v>
      </c>
      <c r="D2390" s="23">
        <v>14.9</v>
      </c>
      <c r="E2390" s="23" t="s">
        <v>55</v>
      </c>
      <c r="F2390" s="46">
        <v>3250</v>
      </c>
      <c r="G2390" s="131"/>
      <c r="H2390" s="131"/>
      <c r="I2390" s="131"/>
      <c r="J2390" s="23">
        <v>0</v>
      </c>
      <c r="K2390" s="131"/>
      <c r="L2390" s="131"/>
      <c r="M2390" s="131"/>
    </row>
    <row r="2391" spans="1:13" x14ac:dyDescent="0.25">
      <c r="A2391" s="41">
        <v>42386</v>
      </c>
      <c r="B2391" s="23">
        <v>49198</v>
      </c>
      <c r="C2391" s="23" t="s">
        <v>30</v>
      </c>
      <c r="D2391" s="23">
        <v>15.6</v>
      </c>
      <c r="E2391" s="23" t="s">
        <v>55</v>
      </c>
      <c r="F2391" s="46">
        <v>3250</v>
      </c>
      <c r="G2391" s="131"/>
      <c r="H2391" s="131"/>
      <c r="I2391" s="131"/>
      <c r="J2391" s="23">
        <v>0</v>
      </c>
      <c r="K2391" s="131"/>
      <c r="L2391" s="131"/>
      <c r="M2391" s="131"/>
    </row>
    <row r="2392" spans="1:13" x14ac:dyDescent="0.25">
      <c r="A2392" s="41">
        <v>42386</v>
      </c>
      <c r="B2392" s="23">
        <v>49199</v>
      </c>
      <c r="C2392" s="23" t="s">
        <v>27</v>
      </c>
      <c r="D2392" s="23">
        <v>14.9</v>
      </c>
      <c r="E2392" s="23" t="s">
        <v>55</v>
      </c>
      <c r="F2392" s="46">
        <v>3250</v>
      </c>
      <c r="G2392" s="131"/>
      <c r="H2392" s="131"/>
      <c r="I2392" s="131"/>
      <c r="J2392" s="23">
        <v>0</v>
      </c>
      <c r="K2392" s="131"/>
      <c r="L2392" s="131"/>
      <c r="M2392" s="131"/>
    </row>
    <row r="2393" spans="1:13" ht="15.75" thickBot="1" x14ac:dyDescent="0.3">
      <c r="A2393" s="43">
        <v>42386</v>
      </c>
      <c r="B2393" s="42">
        <v>49200</v>
      </c>
      <c r="C2393" s="42" t="s">
        <v>28</v>
      </c>
      <c r="D2393" s="42">
        <v>13.3</v>
      </c>
      <c r="E2393" s="23" t="s">
        <v>55</v>
      </c>
      <c r="F2393" s="48">
        <v>3250</v>
      </c>
      <c r="G2393" s="137"/>
      <c r="H2393" s="137"/>
      <c r="I2393" s="137"/>
      <c r="J2393" s="42">
        <v>0</v>
      </c>
      <c r="K2393" s="137"/>
      <c r="L2393" s="137"/>
      <c r="M2393" s="137"/>
    </row>
    <row r="2394" spans="1:13" x14ac:dyDescent="0.25">
      <c r="A2394" s="309">
        <v>42387</v>
      </c>
      <c r="B2394" s="350">
        <v>49201</v>
      </c>
      <c r="C2394" s="350" t="s">
        <v>498</v>
      </c>
      <c r="D2394" s="350">
        <v>14.9</v>
      </c>
      <c r="E2394" s="23" t="s">
        <v>55</v>
      </c>
      <c r="F2394" s="351">
        <v>3250</v>
      </c>
      <c r="G2394" s="352"/>
      <c r="H2394" s="352"/>
      <c r="I2394" s="352"/>
      <c r="J2394" s="32">
        <v>0</v>
      </c>
      <c r="K2394" s="140"/>
      <c r="L2394" s="140"/>
      <c r="M2394" s="140"/>
    </row>
    <row r="2395" spans="1:13" x14ac:dyDescent="0.25">
      <c r="A2395" s="41">
        <v>42387</v>
      </c>
      <c r="B2395" s="23">
        <v>49202</v>
      </c>
      <c r="C2395" s="23" t="s">
        <v>29</v>
      </c>
      <c r="D2395" s="23">
        <v>13</v>
      </c>
      <c r="E2395" s="23" t="s">
        <v>55</v>
      </c>
      <c r="F2395" s="46">
        <v>3250</v>
      </c>
      <c r="G2395" s="131"/>
      <c r="H2395" s="131"/>
      <c r="I2395" s="131"/>
      <c r="J2395" s="23">
        <v>0</v>
      </c>
      <c r="K2395" s="131"/>
      <c r="L2395" s="131"/>
      <c r="M2395" s="131"/>
    </row>
    <row r="2396" spans="1:13" x14ac:dyDescent="0.25">
      <c r="A2396" s="41">
        <v>42387</v>
      </c>
      <c r="B2396" s="23">
        <v>49203</v>
      </c>
      <c r="C2396" s="23" t="s">
        <v>57</v>
      </c>
      <c r="D2396" s="23">
        <v>14.9</v>
      </c>
      <c r="E2396" s="23" t="s">
        <v>55</v>
      </c>
      <c r="F2396" s="46">
        <v>3250</v>
      </c>
      <c r="G2396" s="131"/>
      <c r="H2396" s="131"/>
      <c r="I2396" s="131"/>
      <c r="J2396" s="23">
        <v>0</v>
      </c>
      <c r="K2396" s="131"/>
      <c r="L2396" s="131"/>
      <c r="M2396" s="131"/>
    </row>
    <row r="2397" spans="1:13" x14ac:dyDescent="0.25">
      <c r="A2397" s="41">
        <v>42387</v>
      </c>
      <c r="B2397" s="23">
        <v>49204</v>
      </c>
      <c r="C2397" s="23" t="s">
        <v>30</v>
      </c>
      <c r="D2397" s="23">
        <v>15.6</v>
      </c>
      <c r="E2397" s="23" t="s">
        <v>55</v>
      </c>
      <c r="F2397" s="46">
        <v>3250</v>
      </c>
      <c r="G2397" s="131"/>
      <c r="H2397" s="131"/>
      <c r="I2397" s="131"/>
      <c r="J2397" s="23">
        <v>0</v>
      </c>
      <c r="K2397" s="131"/>
      <c r="L2397" s="131"/>
      <c r="M2397" s="131"/>
    </row>
    <row r="2398" spans="1:13" x14ac:dyDescent="0.25">
      <c r="A2398" s="41">
        <v>42387</v>
      </c>
      <c r="B2398" s="23">
        <v>49205</v>
      </c>
      <c r="C2398" s="23" t="s">
        <v>28</v>
      </c>
      <c r="D2398" s="23">
        <v>13.3</v>
      </c>
      <c r="E2398" s="23" t="s">
        <v>55</v>
      </c>
      <c r="F2398" s="46">
        <v>3250</v>
      </c>
      <c r="G2398" s="131"/>
      <c r="H2398" s="131"/>
      <c r="I2398" s="131"/>
      <c r="J2398" s="23">
        <v>0</v>
      </c>
      <c r="K2398" s="131"/>
      <c r="L2398" s="131"/>
      <c r="M2398" s="131"/>
    </row>
    <row r="2399" spans="1:13" x14ac:dyDescent="0.25">
      <c r="A2399" s="41">
        <v>42387</v>
      </c>
      <c r="B2399" s="23">
        <v>49206</v>
      </c>
      <c r="C2399" s="23" t="s">
        <v>27</v>
      </c>
      <c r="D2399" s="23">
        <v>14.9</v>
      </c>
      <c r="E2399" s="23" t="s">
        <v>55</v>
      </c>
      <c r="F2399" s="46">
        <v>3250</v>
      </c>
      <c r="G2399" s="131"/>
      <c r="H2399" s="131"/>
      <c r="I2399" s="131"/>
      <c r="J2399" s="23">
        <v>0</v>
      </c>
      <c r="K2399" s="131"/>
      <c r="L2399" s="131"/>
      <c r="M2399" s="131"/>
    </row>
    <row r="2400" spans="1:13" x14ac:dyDescent="0.25">
      <c r="A2400" s="41">
        <v>42387</v>
      </c>
      <c r="B2400" s="23">
        <v>49207</v>
      </c>
      <c r="C2400" s="23" t="s">
        <v>29</v>
      </c>
      <c r="D2400" s="23">
        <v>13</v>
      </c>
      <c r="E2400" s="23" t="s">
        <v>55</v>
      </c>
      <c r="F2400" s="46">
        <v>3250</v>
      </c>
      <c r="G2400" s="131"/>
      <c r="H2400" s="131"/>
      <c r="I2400" s="131"/>
      <c r="J2400" s="23">
        <v>0</v>
      </c>
      <c r="K2400" s="131"/>
      <c r="L2400" s="131"/>
      <c r="M2400" s="131"/>
    </row>
    <row r="2401" spans="1:13" x14ac:dyDescent="0.25">
      <c r="A2401" s="41">
        <v>42387</v>
      </c>
      <c r="B2401" s="23">
        <v>49208</v>
      </c>
      <c r="C2401" s="23" t="s">
        <v>498</v>
      </c>
      <c r="D2401" s="23">
        <v>14.9</v>
      </c>
      <c r="E2401" s="23" t="s">
        <v>55</v>
      </c>
      <c r="F2401" s="46">
        <v>3250</v>
      </c>
      <c r="G2401" s="131"/>
      <c r="H2401" s="131"/>
      <c r="I2401" s="131"/>
      <c r="J2401" s="23">
        <v>0</v>
      </c>
      <c r="K2401" s="131"/>
      <c r="L2401" s="131"/>
      <c r="M2401" s="131"/>
    </row>
    <row r="2402" spans="1:13" x14ac:dyDescent="0.25">
      <c r="A2402" s="41">
        <v>42387</v>
      </c>
      <c r="B2402" s="23">
        <v>49209</v>
      </c>
      <c r="C2402" s="23" t="s">
        <v>57</v>
      </c>
      <c r="D2402" s="23">
        <v>14.9</v>
      </c>
      <c r="E2402" s="23" t="s">
        <v>55</v>
      </c>
      <c r="F2402" s="46">
        <v>3250</v>
      </c>
      <c r="G2402" s="131"/>
      <c r="H2402" s="131"/>
      <c r="I2402" s="131"/>
      <c r="J2402" s="23">
        <v>0</v>
      </c>
      <c r="K2402" s="131"/>
      <c r="L2402" s="131"/>
      <c r="M2402" s="131"/>
    </row>
    <row r="2403" spans="1:13" x14ac:dyDescent="0.25">
      <c r="A2403" s="41">
        <v>42387</v>
      </c>
      <c r="B2403" s="23">
        <v>49210</v>
      </c>
      <c r="C2403" s="23" t="s">
        <v>28</v>
      </c>
      <c r="D2403" s="23">
        <v>13.3</v>
      </c>
      <c r="E2403" s="23" t="s">
        <v>55</v>
      </c>
      <c r="F2403" s="46">
        <v>3250</v>
      </c>
      <c r="G2403" s="131"/>
      <c r="H2403" s="131"/>
      <c r="I2403" s="131"/>
      <c r="J2403" s="23">
        <v>0</v>
      </c>
      <c r="K2403" s="131"/>
      <c r="L2403" s="131"/>
      <c r="M2403" s="131"/>
    </row>
    <row r="2404" spans="1:13" x14ac:dyDescent="0.25">
      <c r="A2404" s="41">
        <v>42387</v>
      </c>
      <c r="B2404" s="23">
        <v>49211</v>
      </c>
      <c r="C2404" s="23" t="s">
        <v>30</v>
      </c>
      <c r="D2404" s="23">
        <v>15.6</v>
      </c>
      <c r="E2404" s="23" t="s">
        <v>55</v>
      </c>
      <c r="F2404" s="46">
        <v>3250</v>
      </c>
      <c r="G2404" s="131"/>
      <c r="H2404" s="131"/>
      <c r="I2404" s="131"/>
      <c r="J2404" s="23">
        <v>0</v>
      </c>
      <c r="K2404" s="131"/>
      <c r="L2404" s="131"/>
      <c r="M2404" s="131"/>
    </row>
    <row r="2405" spans="1:13" x14ac:dyDescent="0.25">
      <c r="A2405" s="41">
        <v>42387</v>
      </c>
      <c r="B2405" s="23">
        <v>49212</v>
      </c>
      <c r="C2405" s="23" t="s">
        <v>27</v>
      </c>
      <c r="D2405" s="23">
        <v>14.9</v>
      </c>
      <c r="E2405" s="23" t="s">
        <v>55</v>
      </c>
      <c r="F2405" s="46">
        <v>3250</v>
      </c>
      <c r="G2405" s="131"/>
      <c r="H2405" s="131"/>
      <c r="I2405" s="131"/>
      <c r="J2405" s="23">
        <v>0</v>
      </c>
      <c r="K2405" s="131"/>
      <c r="L2405" s="131"/>
      <c r="M2405" s="131"/>
    </row>
    <row r="2406" spans="1:13" x14ac:dyDescent="0.25">
      <c r="A2406" s="41">
        <v>42387</v>
      </c>
      <c r="B2406" s="23">
        <v>49213</v>
      </c>
      <c r="C2406" s="23" t="s">
        <v>29</v>
      </c>
      <c r="D2406" s="23">
        <v>13</v>
      </c>
      <c r="E2406" s="23" t="s">
        <v>55</v>
      </c>
      <c r="F2406" s="46">
        <v>3250</v>
      </c>
      <c r="G2406" s="131"/>
      <c r="H2406" s="131"/>
      <c r="I2406" s="131"/>
      <c r="J2406" s="23">
        <v>0</v>
      </c>
      <c r="K2406" s="131"/>
      <c r="L2406" s="131"/>
      <c r="M2406" s="131"/>
    </row>
    <row r="2407" spans="1:13" x14ac:dyDescent="0.25">
      <c r="A2407" s="41">
        <v>42387</v>
      </c>
      <c r="B2407" s="23">
        <v>49214</v>
      </c>
      <c r="C2407" s="23" t="s">
        <v>498</v>
      </c>
      <c r="D2407" s="23">
        <v>14.9</v>
      </c>
      <c r="E2407" s="23" t="s">
        <v>55</v>
      </c>
      <c r="F2407" s="46">
        <v>3250</v>
      </c>
      <c r="G2407" s="131"/>
      <c r="H2407" s="131"/>
      <c r="I2407" s="131"/>
      <c r="J2407" s="23">
        <v>0</v>
      </c>
      <c r="K2407" s="131"/>
      <c r="L2407" s="131"/>
      <c r="M2407" s="131"/>
    </row>
    <row r="2408" spans="1:13" x14ac:dyDescent="0.25">
      <c r="A2408" s="41">
        <v>42387</v>
      </c>
      <c r="B2408" s="23">
        <v>49215</v>
      </c>
      <c r="C2408" s="23" t="s">
        <v>57</v>
      </c>
      <c r="D2408" s="23">
        <v>14.9</v>
      </c>
      <c r="E2408" s="23" t="s">
        <v>55</v>
      </c>
      <c r="F2408" s="46">
        <v>3250</v>
      </c>
      <c r="G2408" s="131"/>
      <c r="H2408" s="131"/>
      <c r="I2408" s="131"/>
      <c r="J2408" s="23">
        <v>0</v>
      </c>
      <c r="K2408" s="131"/>
      <c r="L2408" s="131"/>
      <c r="M2408" s="131"/>
    </row>
    <row r="2409" spans="1:13" x14ac:dyDescent="0.25">
      <c r="A2409" s="41">
        <v>42387</v>
      </c>
      <c r="B2409" s="23">
        <v>49216</v>
      </c>
      <c r="C2409" s="23" t="s">
        <v>28</v>
      </c>
      <c r="D2409" s="23">
        <v>13.3</v>
      </c>
      <c r="E2409" s="23" t="s">
        <v>55</v>
      </c>
      <c r="F2409" s="46">
        <v>3250</v>
      </c>
      <c r="G2409" s="131"/>
      <c r="H2409" s="131"/>
      <c r="I2409" s="131"/>
      <c r="J2409" s="23">
        <v>0</v>
      </c>
      <c r="K2409" s="131"/>
      <c r="L2409" s="131"/>
      <c r="M2409" s="131"/>
    </row>
    <row r="2410" spans="1:13" x14ac:dyDescent="0.25">
      <c r="A2410" s="31">
        <v>42387</v>
      </c>
      <c r="B2410" s="23">
        <v>49217</v>
      </c>
      <c r="C2410" s="23" t="s">
        <v>30</v>
      </c>
      <c r="D2410" s="23">
        <v>15.6</v>
      </c>
      <c r="E2410" s="23" t="s">
        <v>55</v>
      </c>
      <c r="F2410" s="46">
        <v>3250</v>
      </c>
      <c r="G2410" s="23"/>
      <c r="H2410" s="23"/>
      <c r="I2410" s="23"/>
      <c r="J2410" s="23">
        <v>0</v>
      </c>
      <c r="K2410" s="23"/>
      <c r="L2410" s="23"/>
      <c r="M2410" s="23"/>
    </row>
    <row r="2411" spans="1:13" x14ac:dyDescent="0.25">
      <c r="A2411" s="31">
        <v>42387</v>
      </c>
      <c r="B2411" s="23">
        <v>49218</v>
      </c>
      <c r="C2411" s="23" t="s">
        <v>27</v>
      </c>
      <c r="D2411" s="23">
        <v>14.9</v>
      </c>
      <c r="E2411" s="23" t="s">
        <v>55</v>
      </c>
      <c r="F2411" s="46">
        <v>3250</v>
      </c>
      <c r="G2411" s="23"/>
      <c r="H2411" s="23"/>
      <c r="I2411" s="23"/>
      <c r="J2411" s="23">
        <v>0</v>
      </c>
      <c r="K2411" s="23"/>
      <c r="L2411" s="23"/>
      <c r="M2411" s="23"/>
    </row>
    <row r="2412" spans="1:13" x14ac:dyDescent="0.25">
      <c r="A2412" s="31">
        <v>42387</v>
      </c>
      <c r="B2412" s="23">
        <v>49219</v>
      </c>
      <c r="C2412" s="23" t="s">
        <v>29</v>
      </c>
      <c r="D2412" s="23">
        <v>13</v>
      </c>
      <c r="E2412" s="23" t="s">
        <v>55</v>
      </c>
      <c r="F2412" s="46">
        <v>3250</v>
      </c>
      <c r="G2412" s="23"/>
      <c r="H2412" s="23"/>
      <c r="I2412" s="23"/>
      <c r="J2412" s="23">
        <v>0</v>
      </c>
      <c r="K2412" s="23"/>
      <c r="L2412" s="23"/>
      <c r="M2412" s="23"/>
    </row>
    <row r="2413" spans="1:13" x14ac:dyDescent="0.25">
      <c r="A2413" s="31">
        <v>42387</v>
      </c>
      <c r="B2413" s="23">
        <v>49220</v>
      </c>
      <c r="C2413" s="23" t="s">
        <v>498</v>
      </c>
      <c r="D2413" s="23">
        <v>14.9</v>
      </c>
      <c r="E2413" s="23" t="s">
        <v>55</v>
      </c>
      <c r="F2413" s="46">
        <v>3250</v>
      </c>
      <c r="G2413" s="23"/>
      <c r="H2413" s="23"/>
      <c r="I2413" s="23"/>
      <c r="J2413" s="23">
        <v>0</v>
      </c>
      <c r="K2413" s="23"/>
      <c r="L2413" s="23"/>
      <c r="M2413" s="23"/>
    </row>
    <row r="2414" spans="1:13" x14ac:dyDescent="0.25">
      <c r="A2414" s="31">
        <v>42387</v>
      </c>
      <c r="B2414" s="23">
        <v>49221</v>
      </c>
      <c r="C2414" s="23" t="s">
        <v>57</v>
      </c>
      <c r="D2414" s="23">
        <v>14.9</v>
      </c>
      <c r="E2414" s="23" t="s">
        <v>55</v>
      </c>
      <c r="F2414" s="46">
        <v>3250</v>
      </c>
      <c r="G2414" s="23"/>
      <c r="H2414" s="23"/>
      <c r="I2414" s="23"/>
      <c r="J2414" s="23">
        <v>0</v>
      </c>
      <c r="K2414" s="23"/>
      <c r="L2414" s="23"/>
      <c r="M2414" s="23"/>
    </row>
    <row r="2415" spans="1:13" x14ac:dyDescent="0.25">
      <c r="A2415" s="31">
        <v>42387</v>
      </c>
      <c r="B2415" s="23">
        <v>49222</v>
      </c>
      <c r="C2415" s="23" t="s">
        <v>28</v>
      </c>
      <c r="D2415" s="23">
        <v>13.3</v>
      </c>
      <c r="E2415" s="23" t="s">
        <v>55</v>
      </c>
      <c r="F2415" s="46">
        <v>3250</v>
      </c>
      <c r="G2415" s="23"/>
      <c r="H2415" s="23"/>
      <c r="I2415" s="23"/>
      <c r="J2415" s="23">
        <v>0</v>
      </c>
      <c r="K2415" s="23"/>
      <c r="L2415" s="23"/>
      <c r="M2415" s="23"/>
    </row>
    <row r="2416" spans="1:13" x14ac:dyDescent="0.25">
      <c r="A2416" s="31">
        <v>42387</v>
      </c>
      <c r="B2416" s="23">
        <v>49223</v>
      </c>
      <c r="C2416" s="23" t="s">
        <v>27</v>
      </c>
      <c r="D2416" s="23">
        <v>14.9</v>
      </c>
      <c r="E2416" s="23" t="s">
        <v>55</v>
      </c>
      <c r="F2416" s="46">
        <v>3250</v>
      </c>
      <c r="G2416" s="23"/>
      <c r="H2416" s="23"/>
      <c r="I2416" s="23"/>
      <c r="J2416" s="23">
        <v>0</v>
      </c>
      <c r="K2416" s="23"/>
      <c r="L2416" s="23"/>
      <c r="M2416" s="23"/>
    </row>
    <row r="2417" spans="1:13" x14ac:dyDescent="0.25">
      <c r="A2417" s="31">
        <v>42387</v>
      </c>
      <c r="B2417" s="23">
        <v>49224</v>
      </c>
      <c r="C2417" s="23" t="s">
        <v>29</v>
      </c>
      <c r="D2417" s="23">
        <v>13</v>
      </c>
      <c r="E2417" s="23" t="s">
        <v>55</v>
      </c>
      <c r="F2417" s="46">
        <v>3250</v>
      </c>
      <c r="G2417" s="23"/>
      <c r="H2417" s="23"/>
      <c r="I2417" s="23"/>
      <c r="J2417" s="23">
        <v>0</v>
      </c>
      <c r="K2417" s="23"/>
      <c r="L2417" s="23"/>
      <c r="M2417" s="23"/>
    </row>
    <row r="2418" spans="1:13" x14ac:dyDescent="0.25">
      <c r="A2418" s="31">
        <v>42387</v>
      </c>
      <c r="B2418" s="23">
        <v>49225</v>
      </c>
      <c r="C2418" s="23" t="s">
        <v>498</v>
      </c>
      <c r="D2418" s="23">
        <v>14.9</v>
      </c>
      <c r="E2418" s="23" t="s">
        <v>55</v>
      </c>
      <c r="F2418" s="46">
        <v>3250</v>
      </c>
      <c r="G2418" s="23"/>
      <c r="H2418" s="23"/>
      <c r="I2418" s="23"/>
      <c r="J2418" s="23">
        <v>0</v>
      </c>
      <c r="K2418" s="23"/>
      <c r="L2418" s="23"/>
      <c r="M2418" s="23"/>
    </row>
    <row r="2419" spans="1:13" x14ac:dyDescent="0.25">
      <c r="A2419" s="31">
        <v>42387</v>
      </c>
      <c r="B2419" s="23">
        <v>49226</v>
      </c>
      <c r="C2419" s="23" t="s">
        <v>30</v>
      </c>
      <c r="D2419" s="23">
        <v>15.6</v>
      </c>
      <c r="E2419" s="23" t="s">
        <v>55</v>
      </c>
      <c r="F2419" s="46">
        <v>3250</v>
      </c>
      <c r="G2419" s="23"/>
      <c r="H2419" s="23"/>
      <c r="I2419" s="23"/>
      <c r="J2419" s="23">
        <v>0</v>
      </c>
      <c r="K2419" s="23"/>
      <c r="L2419" s="23"/>
      <c r="M2419" s="23"/>
    </row>
    <row r="2420" spans="1:13" x14ac:dyDescent="0.25">
      <c r="A2420" s="31">
        <v>42387</v>
      </c>
      <c r="B2420" s="23">
        <v>49227</v>
      </c>
      <c r="C2420" s="23" t="s">
        <v>57</v>
      </c>
      <c r="D2420" s="23">
        <v>14.9</v>
      </c>
      <c r="E2420" s="23" t="s">
        <v>55</v>
      </c>
      <c r="F2420" s="46">
        <v>3250</v>
      </c>
      <c r="G2420" s="23"/>
      <c r="H2420" s="23"/>
      <c r="I2420" s="23"/>
      <c r="J2420" s="23">
        <v>0</v>
      </c>
      <c r="K2420" s="23"/>
      <c r="L2420" s="23"/>
      <c r="M2420" s="23"/>
    </row>
    <row r="2421" spans="1:13" x14ac:dyDescent="0.25">
      <c r="A2421" s="31">
        <v>42387</v>
      </c>
      <c r="B2421" s="23">
        <v>49228</v>
      </c>
      <c r="C2421" s="23" t="s">
        <v>28</v>
      </c>
      <c r="D2421" s="23">
        <v>13.3</v>
      </c>
      <c r="E2421" s="23" t="s">
        <v>55</v>
      </c>
      <c r="F2421" s="46">
        <v>3250</v>
      </c>
      <c r="G2421" s="23"/>
      <c r="H2421" s="23"/>
      <c r="I2421" s="23"/>
      <c r="J2421" s="23">
        <v>0</v>
      </c>
      <c r="K2421" s="23"/>
      <c r="L2421" s="23"/>
      <c r="M2421" s="23"/>
    </row>
    <row r="2422" spans="1:13" x14ac:dyDescent="0.25">
      <c r="A2422" s="31">
        <v>42387</v>
      </c>
      <c r="B2422" s="23">
        <v>49229</v>
      </c>
      <c r="C2422" s="23" t="s">
        <v>27</v>
      </c>
      <c r="D2422" s="23">
        <v>14.9</v>
      </c>
      <c r="E2422" s="23" t="s">
        <v>55</v>
      </c>
      <c r="F2422" s="46">
        <v>3250</v>
      </c>
      <c r="G2422" s="23"/>
      <c r="H2422" s="23"/>
      <c r="I2422" s="23"/>
      <c r="J2422" s="23">
        <v>0</v>
      </c>
      <c r="K2422" s="23"/>
      <c r="L2422" s="23"/>
      <c r="M2422" s="23"/>
    </row>
    <row r="2423" spans="1:13" x14ac:dyDescent="0.25">
      <c r="A2423" s="31">
        <v>42387</v>
      </c>
      <c r="B2423" s="23">
        <v>49230</v>
      </c>
      <c r="C2423" s="23" t="s">
        <v>29</v>
      </c>
      <c r="D2423" s="23">
        <v>13</v>
      </c>
      <c r="E2423" s="23" t="s">
        <v>55</v>
      </c>
      <c r="F2423" s="46">
        <v>3250</v>
      </c>
      <c r="G2423" s="23"/>
      <c r="H2423" s="23"/>
      <c r="I2423" s="23"/>
      <c r="J2423" s="23">
        <v>0</v>
      </c>
      <c r="K2423" s="23"/>
      <c r="L2423" s="23"/>
      <c r="M2423" s="23"/>
    </row>
    <row r="2424" spans="1:13" x14ac:dyDescent="0.25">
      <c r="A2424" s="31">
        <v>42387</v>
      </c>
      <c r="B2424" s="23">
        <v>49231</v>
      </c>
      <c r="C2424" s="23" t="s">
        <v>29</v>
      </c>
      <c r="D2424" s="23">
        <v>13</v>
      </c>
      <c r="E2424" s="23" t="s">
        <v>55</v>
      </c>
      <c r="F2424" s="46">
        <v>3250</v>
      </c>
      <c r="G2424" s="23"/>
      <c r="H2424" s="23"/>
      <c r="I2424" s="23"/>
      <c r="J2424" s="23">
        <v>0</v>
      </c>
      <c r="K2424" s="23"/>
      <c r="L2424" s="23"/>
      <c r="M2424" s="23"/>
    </row>
    <row r="2425" spans="1:13" x14ac:dyDescent="0.25">
      <c r="A2425" s="31">
        <v>42387</v>
      </c>
      <c r="B2425" s="23">
        <v>49232</v>
      </c>
      <c r="C2425" s="23" t="s">
        <v>27</v>
      </c>
      <c r="D2425" s="23">
        <v>14.9</v>
      </c>
      <c r="E2425" s="23" t="s">
        <v>55</v>
      </c>
      <c r="F2425" s="46">
        <v>3250</v>
      </c>
      <c r="G2425" s="23"/>
      <c r="H2425" s="23"/>
      <c r="I2425" s="23"/>
      <c r="J2425" s="23">
        <v>0</v>
      </c>
      <c r="K2425" s="23"/>
      <c r="L2425" s="23"/>
      <c r="M2425" s="23"/>
    </row>
    <row r="2426" spans="1:13" x14ac:dyDescent="0.25">
      <c r="A2426" s="31">
        <v>42387</v>
      </c>
      <c r="B2426" s="23">
        <v>49233</v>
      </c>
      <c r="C2426" s="23" t="s">
        <v>28</v>
      </c>
      <c r="D2426" s="23">
        <v>13.3</v>
      </c>
      <c r="E2426" s="23" t="s">
        <v>55</v>
      </c>
      <c r="F2426" s="46">
        <v>3250</v>
      </c>
      <c r="G2426" s="23"/>
      <c r="H2426" s="23"/>
      <c r="I2426" s="23"/>
      <c r="J2426" s="23">
        <v>0</v>
      </c>
      <c r="K2426" s="23"/>
      <c r="L2426" s="23"/>
      <c r="M2426" s="23"/>
    </row>
    <row r="2427" spans="1:13" x14ac:dyDescent="0.25">
      <c r="A2427" s="31">
        <v>42387</v>
      </c>
      <c r="B2427" s="23">
        <v>49234</v>
      </c>
      <c r="C2427" s="23" t="s">
        <v>57</v>
      </c>
      <c r="D2427" s="23">
        <v>14.9</v>
      </c>
      <c r="E2427" s="23" t="s">
        <v>55</v>
      </c>
      <c r="F2427" s="46">
        <v>3250</v>
      </c>
      <c r="G2427" s="23"/>
      <c r="H2427" s="23"/>
      <c r="I2427" s="23"/>
      <c r="J2427" s="23">
        <v>0</v>
      </c>
      <c r="K2427" s="23"/>
      <c r="L2427" s="23"/>
      <c r="M2427" s="23"/>
    </row>
    <row r="2428" spans="1:13" x14ac:dyDescent="0.25">
      <c r="A2428" s="31">
        <v>42387</v>
      </c>
      <c r="B2428" s="23">
        <v>49235</v>
      </c>
      <c r="C2428" s="23" t="s">
        <v>29</v>
      </c>
      <c r="D2428" s="23">
        <v>13</v>
      </c>
      <c r="E2428" s="23" t="s">
        <v>55</v>
      </c>
      <c r="F2428" s="46">
        <v>3250</v>
      </c>
      <c r="G2428" s="23"/>
      <c r="H2428" s="23"/>
      <c r="I2428" s="23"/>
      <c r="J2428" s="23">
        <v>0</v>
      </c>
      <c r="K2428" s="23"/>
      <c r="L2428" s="23"/>
      <c r="M2428" s="23"/>
    </row>
    <row r="2429" spans="1:13" x14ac:dyDescent="0.25">
      <c r="A2429" s="31">
        <v>42387</v>
      </c>
      <c r="B2429" s="23">
        <v>49236</v>
      </c>
      <c r="C2429" s="23" t="s">
        <v>27</v>
      </c>
      <c r="D2429" s="23">
        <v>14.9</v>
      </c>
      <c r="E2429" s="23" t="s">
        <v>55</v>
      </c>
      <c r="F2429" s="46">
        <v>3250</v>
      </c>
      <c r="G2429" s="23"/>
      <c r="H2429" s="23"/>
      <c r="I2429" s="23"/>
      <c r="J2429" s="23">
        <v>0</v>
      </c>
      <c r="K2429" s="23"/>
      <c r="L2429" s="23"/>
      <c r="M2429" s="23"/>
    </row>
    <row r="2430" spans="1:13" x14ac:dyDescent="0.25">
      <c r="A2430" s="31">
        <v>42387</v>
      </c>
      <c r="B2430" s="23">
        <v>49237</v>
      </c>
      <c r="C2430" s="23" t="s">
        <v>28</v>
      </c>
      <c r="D2430" s="23">
        <v>13.3</v>
      </c>
      <c r="E2430" s="23" t="s">
        <v>55</v>
      </c>
      <c r="F2430" s="46">
        <v>3250</v>
      </c>
      <c r="G2430" s="23"/>
      <c r="H2430" s="23"/>
      <c r="I2430" s="23"/>
      <c r="J2430" s="23">
        <v>0</v>
      </c>
      <c r="K2430" s="23"/>
      <c r="L2430" s="23"/>
      <c r="M2430" s="23"/>
    </row>
    <row r="2431" spans="1:13" x14ac:dyDescent="0.25">
      <c r="A2431" s="31">
        <v>42387</v>
      </c>
      <c r="B2431" s="23">
        <v>49238</v>
      </c>
      <c r="C2431" s="23" t="s">
        <v>57</v>
      </c>
      <c r="D2431" s="23">
        <v>14.9</v>
      </c>
      <c r="E2431" s="23" t="s">
        <v>55</v>
      </c>
      <c r="F2431" s="46">
        <v>3250</v>
      </c>
      <c r="G2431" s="23"/>
      <c r="H2431" s="23"/>
      <c r="I2431" s="23"/>
      <c r="J2431" s="23">
        <v>0</v>
      </c>
      <c r="K2431" s="23"/>
      <c r="L2431" s="23"/>
      <c r="M2431" s="23"/>
    </row>
    <row r="2432" spans="1:13" x14ac:dyDescent="0.25">
      <c r="A2432" s="31">
        <v>42387</v>
      </c>
      <c r="B2432" s="23">
        <v>49239</v>
      </c>
      <c r="C2432" s="23" t="s">
        <v>29</v>
      </c>
      <c r="D2432" s="23">
        <v>13</v>
      </c>
      <c r="E2432" s="23" t="s">
        <v>55</v>
      </c>
      <c r="F2432" s="46">
        <v>3250</v>
      </c>
      <c r="G2432" s="23"/>
      <c r="H2432" s="23"/>
      <c r="I2432" s="23"/>
      <c r="J2432" s="23">
        <v>0</v>
      </c>
      <c r="K2432" s="23"/>
      <c r="L2432" s="23"/>
      <c r="M2432" s="23"/>
    </row>
    <row r="2433" spans="1:13" x14ac:dyDescent="0.25">
      <c r="A2433" s="31">
        <v>42387</v>
      </c>
      <c r="B2433" s="23">
        <v>49240</v>
      </c>
      <c r="C2433" s="23" t="s">
        <v>498</v>
      </c>
      <c r="D2433" s="23">
        <v>14.9</v>
      </c>
      <c r="E2433" s="23" t="s">
        <v>55</v>
      </c>
      <c r="F2433" s="46">
        <v>3250</v>
      </c>
      <c r="G2433" s="23"/>
      <c r="H2433" s="23"/>
      <c r="I2433" s="23"/>
      <c r="J2433" s="23">
        <v>0</v>
      </c>
      <c r="K2433" s="23"/>
      <c r="L2433" s="23"/>
      <c r="M2433" s="23"/>
    </row>
    <row r="2434" spans="1:13" x14ac:dyDescent="0.25">
      <c r="A2434" s="31">
        <v>42387</v>
      </c>
      <c r="B2434" s="23">
        <v>49241</v>
      </c>
      <c r="C2434" s="23" t="s">
        <v>27</v>
      </c>
      <c r="D2434" s="23">
        <v>14.9</v>
      </c>
      <c r="E2434" s="23" t="s">
        <v>55</v>
      </c>
      <c r="F2434" s="46">
        <v>3250</v>
      </c>
      <c r="G2434" s="23"/>
      <c r="H2434" s="23"/>
      <c r="I2434" s="23"/>
      <c r="J2434" s="23">
        <v>0</v>
      </c>
      <c r="K2434" s="23"/>
      <c r="L2434" s="23"/>
      <c r="M2434" s="23"/>
    </row>
    <row r="2435" spans="1:13" x14ac:dyDescent="0.25">
      <c r="A2435" s="31">
        <v>42387</v>
      </c>
      <c r="B2435" s="23">
        <v>49242</v>
      </c>
      <c r="C2435" s="23" t="s">
        <v>28</v>
      </c>
      <c r="D2435" s="23">
        <v>13.3</v>
      </c>
      <c r="E2435" s="23" t="s">
        <v>55</v>
      </c>
      <c r="F2435" s="46">
        <v>3250</v>
      </c>
      <c r="G2435" s="23"/>
      <c r="H2435" s="23"/>
      <c r="I2435" s="23"/>
      <c r="J2435" s="23">
        <v>0</v>
      </c>
      <c r="K2435" s="23"/>
      <c r="L2435" s="23"/>
      <c r="M2435" s="23"/>
    </row>
    <row r="2436" spans="1:13" x14ac:dyDescent="0.25">
      <c r="A2436" s="31">
        <v>42387</v>
      </c>
      <c r="B2436" s="23">
        <v>49243</v>
      </c>
      <c r="C2436" s="23" t="s">
        <v>57</v>
      </c>
      <c r="D2436" s="23">
        <v>14.9</v>
      </c>
      <c r="E2436" s="23" t="s">
        <v>55</v>
      </c>
      <c r="F2436" s="46">
        <v>3250</v>
      </c>
      <c r="G2436" s="23"/>
      <c r="H2436" s="23"/>
      <c r="I2436" s="23"/>
      <c r="J2436" s="23">
        <v>0</v>
      </c>
      <c r="K2436" s="23"/>
      <c r="L2436" s="23"/>
      <c r="M2436" s="23"/>
    </row>
    <row r="2437" spans="1:13" x14ac:dyDescent="0.25">
      <c r="A2437" s="31">
        <v>42387</v>
      </c>
      <c r="B2437" s="23">
        <v>49244</v>
      </c>
      <c r="C2437" s="23" t="s">
        <v>29</v>
      </c>
      <c r="D2437" s="23">
        <v>13</v>
      </c>
      <c r="E2437" s="23" t="s">
        <v>55</v>
      </c>
      <c r="F2437" s="46">
        <v>3250</v>
      </c>
      <c r="G2437" s="23"/>
      <c r="H2437" s="23"/>
      <c r="I2437" s="23"/>
      <c r="J2437" s="23">
        <v>0</v>
      </c>
      <c r="K2437" s="23"/>
      <c r="L2437" s="23"/>
      <c r="M2437" s="23"/>
    </row>
    <row r="2438" spans="1:13" x14ac:dyDescent="0.25">
      <c r="A2438" s="31">
        <v>42387</v>
      </c>
      <c r="B2438" s="23">
        <v>49245</v>
      </c>
      <c r="C2438" s="23" t="s">
        <v>498</v>
      </c>
      <c r="D2438" s="23">
        <v>14.9</v>
      </c>
      <c r="E2438" s="23" t="s">
        <v>55</v>
      </c>
      <c r="F2438" s="46">
        <v>3250</v>
      </c>
      <c r="G2438" s="23"/>
      <c r="H2438" s="23"/>
      <c r="I2438" s="23"/>
      <c r="J2438" s="23">
        <v>0</v>
      </c>
      <c r="K2438" s="23"/>
      <c r="L2438" s="23"/>
      <c r="M2438" s="23"/>
    </row>
    <row r="2439" spans="1:13" x14ac:dyDescent="0.25">
      <c r="A2439" s="31">
        <v>42387</v>
      </c>
      <c r="B2439" s="23">
        <v>49246</v>
      </c>
      <c r="C2439" s="23" t="s">
        <v>28</v>
      </c>
      <c r="D2439" s="23">
        <v>13.3</v>
      </c>
      <c r="E2439" s="23" t="s">
        <v>55</v>
      </c>
      <c r="F2439" s="46">
        <v>3250</v>
      </c>
      <c r="G2439" s="23"/>
      <c r="H2439" s="23"/>
      <c r="I2439" s="23"/>
      <c r="J2439" s="23">
        <v>0</v>
      </c>
      <c r="K2439" s="23"/>
      <c r="L2439" s="23"/>
      <c r="M2439" s="23"/>
    </row>
    <row r="2440" spans="1:13" x14ac:dyDescent="0.25">
      <c r="A2440" s="31">
        <v>42387</v>
      </c>
      <c r="B2440" s="23">
        <v>49247</v>
      </c>
      <c r="C2440" s="23" t="s">
        <v>27</v>
      </c>
      <c r="D2440" s="23">
        <v>14.9</v>
      </c>
      <c r="E2440" s="23" t="s">
        <v>55</v>
      </c>
      <c r="F2440" s="46">
        <v>3250</v>
      </c>
      <c r="G2440" s="23"/>
      <c r="H2440" s="23"/>
      <c r="I2440" s="23"/>
      <c r="J2440" s="23">
        <v>0</v>
      </c>
      <c r="K2440" s="23"/>
      <c r="L2440" s="23"/>
      <c r="M2440" s="23"/>
    </row>
    <row r="2441" spans="1:13" x14ac:dyDescent="0.25">
      <c r="A2441" s="31">
        <v>42387</v>
      </c>
      <c r="B2441" s="23">
        <v>49248</v>
      </c>
      <c r="C2441" s="23" t="s">
        <v>29</v>
      </c>
      <c r="D2441" s="23">
        <v>13</v>
      </c>
      <c r="E2441" s="23" t="s">
        <v>55</v>
      </c>
      <c r="F2441" s="46">
        <v>3250</v>
      </c>
      <c r="G2441" s="23"/>
      <c r="H2441" s="23"/>
      <c r="I2441" s="23"/>
      <c r="J2441" s="23">
        <v>0</v>
      </c>
      <c r="K2441" s="23"/>
      <c r="L2441" s="23"/>
      <c r="M2441" s="23"/>
    </row>
    <row r="2442" spans="1:13" x14ac:dyDescent="0.25">
      <c r="A2442" s="31">
        <v>42387</v>
      </c>
      <c r="B2442" s="23">
        <v>49249</v>
      </c>
      <c r="C2442" s="23" t="s">
        <v>57</v>
      </c>
      <c r="D2442" s="23">
        <v>14.9</v>
      </c>
      <c r="E2442" s="23" t="s">
        <v>55</v>
      </c>
      <c r="F2442" s="46">
        <v>3250</v>
      </c>
      <c r="G2442" s="23"/>
      <c r="H2442" s="23"/>
      <c r="I2442" s="23"/>
      <c r="J2442" s="23">
        <v>0</v>
      </c>
      <c r="K2442" s="23"/>
      <c r="L2442" s="23"/>
      <c r="M2442" s="23"/>
    </row>
    <row r="2443" spans="1:13" x14ac:dyDescent="0.25">
      <c r="A2443" s="31">
        <v>42387</v>
      </c>
      <c r="B2443" s="23">
        <v>49250</v>
      </c>
      <c r="C2443" s="23" t="s">
        <v>498</v>
      </c>
      <c r="D2443" s="23">
        <v>14.9</v>
      </c>
      <c r="E2443" s="23" t="s">
        <v>55</v>
      </c>
      <c r="F2443" s="46">
        <v>3250</v>
      </c>
      <c r="G2443" s="23"/>
      <c r="H2443" s="23"/>
      <c r="I2443" s="23"/>
      <c r="J2443" s="23">
        <v>0</v>
      </c>
      <c r="K2443" s="23"/>
      <c r="L2443" s="23"/>
      <c r="M2443" s="23"/>
    </row>
    <row r="2444" spans="1:13" x14ac:dyDescent="0.25">
      <c r="A2444" s="31">
        <v>42387</v>
      </c>
      <c r="B2444" s="23">
        <v>49251</v>
      </c>
      <c r="C2444" s="23" t="s">
        <v>28</v>
      </c>
      <c r="D2444" s="23">
        <v>13.3</v>
      </c>
      <c r="E2444" s="23" t="s">
        <v>55</v>
      </c>
      <c r="F2444" s="46">
        <v>3250</v>
      </c>
      <c r="G2444" s="23"/>
      <c r="H2444" s="23"/>
      <c r="I2444" s="23"/>
      <c r="J2444" s="23">
        <v>0</v>
      </c>
      <c r="K2444" s="23"/>
      <c r="L2444" s="23"/>
      <c r="M2444" s="23"/>
    </row>
    <row r="2445" spans="1:13" x14ac:dyDescent="0.25">
      <c r="A2445" s="31">
        <v>42387</v>
      </c>
      <c r="B2445" s="23">
        <v>49252</v>
      </c>
      <c r="C2445" s="23" t="s">
        <v>27</v>
      </c>
      <c r="D2445" s="23">
        <v>14.9</v>
      </c>
      <c r="E2445" s="23" t="s">
        <v>55</v>
      </c>
      <c r="F2445" s="46">
        <v>3250</v>
      </c>
      <c r="G2445" s="23"/>
      <c r="H2445" s="23"/>
      <c r="I2445" s="23"/>
      <c r="J2445" s="23">
        <v>0</v>
      </c>
      <c r="K2445" s="23"/>
      <c r="L2445" s="23"/>
      <c r="M2445" s="23"/>
    </row>
    <row r="2446" spans="1:13" x14ac:dyDescent="0.25">
      <c r="A2446" s="31">
        <v>42387</v>
      </c>
      <c r="B2446" s="23">
        <v>49253</v>
      </c>
      <c r="C2446" s="23" t="s">
        <v>57</v>
      </c>
      <c r="D2446" s="23">
        <v>14.9</v>
      </c>
      <c r="E2446" s="23" t="s">
        <v>55</v>
      </c>
      <c r="F2446" s="46">
        <v>3250</v>
      </c>
      <c r="G2446" s="23"/>
      <c r="H2446" s="23"/>
      <c r="I2446" s="23"/>
      <c r="J2446" s="23">
        <v>0</v>
      </c>
      <c r="K2446" s="23"/>
      <c r="L2446" s="23"/>
      <c r="M2446" s="23"/>
    </row>
    <row r="2447" spans="1:13" x14ac:dyDescent="0.25">
      <c r="A2447" s="31">
        <v>42387</v>
      </c>
      <c r="B2447" s="23">
        <v>49254</v>
      </c>
      <c r="C2447" s="23" t="s">
        <v>29</v>
      </c>
      <c r="D2447" s="23">
        <v>13</v>
      </c>
      <c r="E2447" s="23" t="s">
        <v>55</v>
      </c>
      <c r="F2447" s="46">
        <v>3250</v>
      </c>
      <c r="G2447" s="23"/>
      <c r="H2447" s="23"/>
      <c r="I2447" s="23"/>
      <c r="J2447" s="23">
        <v>0</v>
      </c>
      <c r="K2447" s="23"/>
      <c r="L2447" s="23"/>
      <c r="M2447" s="23"/>
    </row>
    <row r="2448" spans="1:13" x14ac:dyDescent="0.25">
      <c r="A2448" s="31">
        <v>42387</v>
      </c>
      <c r="B2448" s="23">
        <v>49255</v>
      </c>
      <c r="C2448" s="23" t="s">
        <v>498</v>
      </c>
      <c r="D2448" s="23">
        <v>14.9</v>
      </c>
      <c r="E2448" s="23" t="s">
        <v>55</v>
      </c>
      <c r="F2448" s="46">
        <v>3250</v>
      </c>
      <c r="G2448" s="23"/>
      <c r="H2448" s="23"/>
      <c r="I2448" s="23"/>
      <c r="J2448" s="23">
        <v>0</v>
      </c>
      <c r="K2448" s="23"/>
      <c r="L2448" s="23"/>
      <c r="M2448" s="23"/>
    </row>
    <row r="2449" spans="1:13" x14ac:dyDescent="0.25">
      <c r="A2449" s="31">
        <v>42387</v>
      </c>
      <c r="B2449" s="23">
        <v>49256</v>
      </c>
      <c r="C2449" s="23" t="s">
        <v>28</v>
      </c>
      <c r="D2449" s="23">
        <v>13.3</v>
      </c>
      <c r="E2449" s="23" t="s">
        <v>55</v>
      </c>
      <c r="F2449" s="46">
        <v>3250</v>
      </c>
      <c r="G2449" s="23"/>
      <c r="H2449" s="23"/>
      <c r="I2449" s="23"/>
      <c r="J2449" s="23">
        <v>0</v>
      </c>
      <c r="K2449" s="23"/>
      <c r="L2449" s="23"/>
      <c r="M2449" s="23"/>
    </row>
    <row r="2450" spans="1:13" x14ac:dyDescent="0.25">
      <c r="A2450" s="31">
        <v>42387</v>
      </c>
      <c r="B2450" s="23">
        <v>49257</v>
      </c>
      <c r="C2450" s="23" t="s">
        <v>27</v>
      </c>
      <c r="D2450" s="23">
        <v>14.9</v>
      </c>
      <c r="E2450" s="23" t="s">
        <v>55</v>
      </c>
      <c r="F2450" s="46">
        <v>3250</v>
      </c>
      <c r="G2450" s="23"/>
      <c r="H2450" s="23"/>
      <c r="I2450" s="23"/>
      <c r="J2450" s="23">
        <v>0</v>
      </c>
      <c r="K2450" s="23"/>
      <c r="L2450" s="23"/>
      <c r="M2450" s="23"/>
    </row>
    <row r="2451" spans="1:13" x14ac:dyDescent="0.25">
      <c r="A2451" s="31">
        <v>42387</v>
      </c>
      <c r="B2451" s="23">
        <v>49258</v>
      </c>
      <c r="C2451" s="23" t="s">
        <v>57</v>
      </c>
      <c r="D2451" s="23">
        <v>14.9</v>
      </c>
      <c r="E2451" s="23" t="s">
        <v>55</v>
      </c>
      <c r="F2451" s="46">
        <v>3250</v>
      </c>
      <c r="G2451" s="23"/>
      <c r="H2451" s="23"/>
      <c r="I2451" s="23"/>
      <c r="J2451" s="23">
        <v>0</v>
      </c>
      <c r="K2451" s="23"/>
      <c r="L2451" s="23"/>
      <c r="M2451" s="23"/>
    </row>
    <row r="2452" spans="1:13" x14ac:dyDescent="0.25">
      <c r="A2452" s="31">
        <v>42387</v>
      </c>
      <c r="B2452" s="23">
        <v>49259</v>
      </c>
      <c r="C2452" s="23" t="s">
        <v>29</v>
      </c>
      <c r="D2452" s="23">
        <v>13</v>
      </c>
      <c r="E2452" s="23" t="s">
        <v>55</v>
      </c>
      <c r="F2452" s="46">
        <v>3250</v>
      </c>
      <c r="G2452" s="23"/>
      <c r="H2452" s="23"/>
      <c r="I2452" s="23"/>
      <c r="J2452" s="23">
        <v>0</v>
      </c>
      <c r="K2452" s="23"/>
      <c r="L2452" s="23"/>
      <c r="M2452" s="23"/>
    </row>
    <row r="2453" spans="1:13" x14ac:dyDescent="0.25">
      <c r="A2453" s="31">
        <v>42387</v>
      </c>
      <c r="B2453" s="23">
        <v>49260</v>
      </c>
      <c r="C2453" s="23" t="s">
        <v>498</v>
      </c>
      <c r="D2453" s="23">
        <v>14.9</v>
      </c>
      <c r="E2453" s="23" t="s">
        <v>55</v>
      </c>
      <c r="F2453" s="46">
        <v>3250</v>
      </c>
      <c r="G2453" s="23"/>
      <c r="H2453" s="23"/>
      <c r="I2453" s="23"/>
      <c r="J2453" s="23">
        <v>0</v>
      </c>
      <c r="K2453" s="23"/>
      <c r="L2453" s="23"/>
      <c r="M2453" s="23"/>
    </row>
    <row r="2454" spans="1:13" x14ac:dyDescent="0.25">
      <c r="A2454" s="31">
        <v>42387</v>
      </c>
      <c r="B2454" s="23">
        <v>49261</v>
      </c>
      <c r="C2454" s="23" t="s">
        <v>28</v>
      </c>
      <c r="D2454" s="23">
        <v>13.3</v>
      </c>
      <c r="E2454" s="23" t="s">
        <v>55</v>
      </c>
      <c r="F2454" s="46">
        <v>3250</v>
      </c>
      <c r="G2454" s="23"/>
      <c r="H2454" s="23"/>
      <c r="I2454" s="23"/>
      <c r="J2454" s="23">
        <v>0</v>
      </c>
      <c r="K2454" s="23"/>
      <c r="L2454" s="23"/>
      <c r="M2454" s="23"/>
    </row>
    <row r="2455" spans="1:13" x14ac:dyDescent="0.25">
      <c r="A2455" s="31">
        <v>42387</v>
      </c>
      <c r="B2455" s="23">
        <v>49262</v>
      </c>
      <c r="C2455" s="23" t="s">
        <v>57</v>
      </c>
      <c r="D2455" s="23">
        <v>14.9</v>
      </c>
      <c r="E2455" s="23" t="s">
        <v>55</v>
      </c>
      <c r="F2455" s="46">
        <v>3250</v>
      </c>
      <c r="G2455" s="23"/>
      <c r="H2455" s="23"/>
      <c r="I2455" s="23"/>
      <c r="J2455" s="23">
        <v>0</v>
      </c>
      <c r="K2455" s="23"/>
      <c r="L2455" s="23"/>
      <c r="M2455" s="23"/>
    </row>
    <row r="2456" spans="1:13" x14ac:dyDescent="0.25">
      <c r="A2456" s="31">
        <v>42387</v>
      </c>
      <c r="B2456" s="23">
        <v>49263</v>
      </c>
      <c r="C2456" s="23" t="s">
        <v>27</v>
      </c>
      <c r="D2456" s="23">
        <v>14.9</v>
      </c>
      <c r="E2456" s="23" t="s">
        <v>55</v>
      </c>
      <c r="F2456" s="46">
        <v>3250</v>
      </c>
      <c r="G2456" s="23"/>
      <c r="H2456" s="23"/>
      <c r="I2456" s="23"/>
      <c r="J2456" s="23">
        <v>0</v>
      </c>
      <c r="K2456" s="23"/>
      <c r="L2456" s="23"/>
      <c r="M2456" s="23"/>
    </row>
    <row r="2457" spans="1:13" x14ac:dyDescent="0.25">
      <c r="A2457" s="31">
        <v>42387</v>
      </c>
      <c r="B2457" s="23">
        <v>49264</v>
      </c>
      <c r="C2457" s="23" t="s">
        <v>498</v>
      </c>
      <c r="D2457" s="23">
        <v>14.9</v>
      </c>
      <c r="E2457" s="23" t="s">
        <v>55</v>
      </c>
      <c r="F2457" s="46">
        <v>3250</v>
      </c>
      <c r="G2457" s="23"/>
      <c r="H2457" s="23"/>
      <c r="I2457" s="23"/>
      <c r="J2457" s="23">
        <v>0</v>
      </c>
      <c r="K2457" s="23"/>
      <c r="L2457" s="23"/>
      <c r="M2457" s="23"/>
    </row>
    <row r="2458" spans="1:13" x14ac:dyDescent="0.25">
      <c r="A2458" s="31">
        <v>42387</v>
      </c>
      <c r="B2458" s="23">
        <v>49265</v>
      </c>
      <c r="C2458" s="23" t="s">
        <v>28</v>
      </c>
      <c r="D2458" s="23">
        <v>13.3</v>
      </c>
      <c r="E2458" s="23" t="s">
        <v>55</v>
      </c>
      <c r="F2458" s="46">
        <v>3250</v>
      </c>
      <c r="G2458" s="23"/>
      <c r="H2458" s="23"/>
      <c r="I2458" s="23"/>
      <c r="J2458" s="23">
        <v>0</v>
      </c>
      <c r="K2458" s="23"/>
      <c r="L2458" s="23"/>
      <c r="M2458" s="23"/>
    </row>
    <row r="2459" spans="1:13" x14ac:dyDescent="0.25">
      <c r="A2459" s="31">
        <v>42387</v>
      </c>
      <c r="B2459" s="23">
        <v>49266</v>
      </c>
      <c r="C2459" s="23" t="s">
        <v>57</v>
      </c>
      <c r="D2459" s="23">
        <v>14.9</v>
      </c>
      <c r="E2459" s="23" t="s">
        <v>55</v>
      </c>
      <c r="F2459" s="46">
        <v>3250</v>
      </c>
      <c r="G2459" s="23"/>
      <c r="H2459" s="23"/>
      <c r="I2459" s="23"/>
      <c r="J2459" s="23">
        <v>0</v>
      </c>
      <c r="K2459" s="23"/>
      <c r="L2459" s="23"/>
      <c r="M2459" s="23"/>
    </row>
    <row r="2460" spans="1:13" x14ac:dyDescent="0.25">
      <c r="A2460" s="31">
        <v>42387</v>
      </c>
      <c r="B2460" s="23">
        <v>49267</v>
      </c>
      <c r="C2460" s="23" t="s">
        <v>29</v>
      </c>
      <c r="D2460" s="23">
        <v>13</v>
      </c>
      <c r="E2460" s="23" t="s">
        <v>55</v>
      </c>
      <c r="F2460" s="46">
        <v>3250</v>
      </c>
      <c r="G2460" s="23"/>
      <c r="H2460" s="23"/>
      <c r="I2460" s="23"/>
      <c r="J2460" s="23">
        <v>0</v>
      </c>
      <c r="K2460" s="23"/>
      <c r="L2460" s="23"/>
      <c r="M2460" s="23"/>
    </row>
    <row r="2461" spans="1:13" x14ac:dyDescent="0.25">
      <c r="A2461" s="31">
        <v>42387</v>
      </c>
      <c r="B2461" s="23">
        <v>49268</v>
      </c>
      <c r="C2461" s="23" t="s">
        <v>27</v>
      </c>
      <c r="D2461" s="23">
        <v>14.9</v>
      </c>
      <c r="E2461" s="23" t="s">
        <v>55</v>
      </c>
      <c r="F2461" s="46">
        <v>3250</v>
      </c>
      <c r="G2461" s="23"/>
      <c r="H2461" s="23"/>
      <c r="I2461" s="23"/>
      <c r="J2461" s="23">
        <v>0</v>
      </c>
      <c r="K2461" s="23"/>
      <c r="L2461" s="23"/>
      <c r="M2461" s="23"/>
    </row>
    <row r="2462" spans="1:13" x14ac:dyDescent="0.25">
      <c r="A2462" s="31">
        <v>42387</v>
      </c>
      <c r="B2462" s="23">
        <v>49269</v>
      </c>
      <c r="C2462" s="23" t="s">
        <v>498</v>
      </c>
      <c r="D2462" s="23">
        <v>14.9</v>
      </c>
      <c r="E2462" s="23" t="s">
        <v>55</v>
      </c>
      <c r="F2462" s="46">
        <v>3250</v>
      </c>
      <c r="G2462" s="23"/>
      <c r="H2462" s="23"/>
      <c r="I2462" s="23"/>
      <c r="J2462" s="23">
        <v>0</v>
      </c>
      <c r="K2462" s="23"/>
      <c r="L2462" s="23"/>
      <c r="M2462" s="23"/>
    </row>
    <row r="2463" spans="1:13" x14ac:dyDescent="0.25">
      <c r="A2463" s="31">
        <v>42387</v>
      </c>
      <c r="B2463" s="23">
        <v>49270</v>
      </c>
      <c r="C2463" s="23" t="s">
        <v>28</v>
      </c>
      <c r="D2463" s="23">
        <v>13.3</v>
      </c>
      <c r="E2463" s="23" t="s">
        <v>55</v>
      </c>
      <c r="F2463" s="46">
        <v>3250</v>
      </c>
      <c r="G2463" s="23"/>
      <c r="H2463" s="23"/>
      <c r="I2463" s="23"/>
      <c r="J2463" s="23">
        <v>0</v>
      </c>
      <c r="K2463" s="23"/>
      <c r="L2463" s="23"/>
      <c r="M2463" s="23"/>
    </row>
    <row r="2464" spans="1:13" x14ac:dyDescent="0.25">
      <c r="A2464" s="31">
        <v>42387</v>
      </c>
      <c r="B2464" s="23">
        <v>49271</v>
      </c>
      <c r="C2464" s="23" t="s">
        <v>57</v>
      </c>
      <c r="D2464" s="23">
        <v>14.9</v>
      </c>
      <c r="E2464" s="23" t="s">
        <v>55</v>
      </c>
      <c r="F2464" s="46">
        <v>3250</v>
      </c>
      <c r="G2464" s="23"/>
      <c r="H2464" s="23"/>
      <c r="I2464" s="23"/>
      <c r="J2464" s="23">
        <v>0</v>
      </c>
      <c r="K2464" s="23"/>
      <c r="L2464" s="23"/>
      <c r="M2464" s="23"/>
    </row>
    <row r="2465" spans="1:13" x14ac:dyDescent="0.25">
      <c r="A2465" s="31">
        <v>42387</v>
      </c>
      <c r="B2465" s="23">
        <v>49272</v>
      </c>
      <c r="C2465" s="23" t="s">
        <v>29</v>
      </c>
      <c r="D2465" s="23">
        <v>13</v>
      </c>
      <c r="E2465" s="23" t="s">
        <v>55</v>
      </c>
      <c r="F2465" s="46">
        <v>3250</v>
      </c>
      <c r="G2465" s="23"/>
      <c r="H2465" s="23"/>
      <c r="I2465" s="23"/>
      <c r="J2465" s="23">
        <v>0</v>
      </c>
      <c r="K2465" s="23"/>
      <c r="L2465" s="23"/>
      <c r="M2465" s="23"/>
    </row>
    <row r="2466" spans="1:13" x14ac:dyDescent="0.25">
      <c r="A2466" s="31">
        <v>42387</v>
      </c>
      <c r="B2466" s="23">
        <v>49273</v>
      </c>
      <c r="C2466" s="23" t="s">
        <v>27</v>
      </c>
      <c r="D2466" s="23">
        <v>14.9</v>
      </c>
      <c r="E2466" s="23" t="s">
        <v>55</v>
      </c>
      <c r="F2466" s="46">
        <v>3250</v>
      </c>
      <c r="G2466" s="23"/>
      <c r="H2466" s="23"/>
      <c r="I2466" s="23"/>
      <c r="J2466" s="23">
        <v>0</v>
      </c>
      <c r="K2466" s="23"/>
      <c r="L2466" s="23"/>
      <c r="M2466" s="23"/>
    </row>
    <row r="2467" spans="1:13" x14ac:dyDescent="0.25">
      <c r="A2467" s="31">
        <v>42387</v>
      </c>
      <c r="B2467" s="23">
        <v>49274</v>
      </c>
      <c r="C2467" s="23" t="s">
        <v>498</v>
      </c>
      <c r="D2467" s="23">
        <v>14.9</v>
      </c>
      <c r="E2467" s="23" t="s">
        <v>55</v>
      </c>
      <c r="F2467" s="46">
        <v>3250</v>
      </c>
      <c r="G2467" s="23"/>
      <c r="H2467" s="23"/>
      <c r="I2467" s="23"/>
      <c r="J2467" s="23">
        <v>0</v>
      </c>
      <c r="K2467" s="23"/>
      <c r="L2467" s="23"/>
      <c r="M2467" s="23"/>
    </row>
    <row r="2468" spans="1:13" x14ac:dyDescent="0.25">
      <c r="A2468" s="31">
        <v>42387</v>
      </c>
      <c r="B2468" s="23">
        <v>49275</v>
      </c>
      <c r="C2468" s="23" t="s">
        <v>28</v>
      </c>
      <c r="D2468" s="23">
        <v>13.3</v>
      </c>
      <c r="E2468" s="23" t="s">
        <v>55</v>
      </c>
      <c r="F2468" s="46">
        <v>3250</v>
      </c>
      <c r="G2468" s="23"/>
      <c r="H2468" s="23"/>
      <c r="I2468" s="23"/>
      <c r="J2468" s="23">
        <v>0</v>
      </c>
      <c r="K2468" s="23"/>
      <c r="L2468" s="23"/>
      <c r="M2468" s="23"/>
    </row>
    <row r="2469" spans="1:13" x14ac:dyDescent="0.25">
      <c r="A2469" s="31">
        <v>42387</v>
      </c>
      <c r="B2469" s="23">
        <v>49276</v>
      </c>
      <c r="C2469" s="23" t="s">
        <v>57</v>
      </c>
      <c r="D2469" s="23">
        <v>14.9</v>
      </c>
      <c r="E2469" s="23" t="s">
        <v>55</v>
      </c>
      <c r="F2469" s="46">
        <v>3250</v>
      </c>
      <c r="G2469" s="23"/>
      <c r="H2469" s="23"/>
      <c r="I2469" s="23"/>
      <c r="J2469" s="23">
        <v>0</v>
      </c>
      <c r="K2469" s="23"/>
      <c r="L2469" s="23"/>
      <c r="M2469" s="23"/>
    </row>
    <row r="2470" spans="1:13" x14ac:dyDescent="0.25">
      <c r="A2470" s="31">
        <v>42387</v>
      </c>
      <c r="B2470" s="23">
        <v>49277</v>
      </c>
      <c r="C2470" s="23" t="s">
        <v>29</v>
      </c>
      <c r="D2470" s="23">
        <v>13</v>
      </c>
      <c r="E2470" s="23" t="s">
        <v>55</v>
      </c>
      <c r="F2470" s="46">
        <v>3250</v>
      </c>
      <c r="G2470" s="23"/>
      <c r="H2470" s="23"/>
      <c r="I2470" s="23"/>
      <c r="J2470" s="23">
        <v>0</v>
      </c>
      <c r="K2470" s="23"/>
      <c r="L2470" s="23"/>
      <c r="M2470" s="23"/>
    </row>
    <row r="2471" spans="1:13" x14ac:dyDescent="0.25">
      <c r="A2471" s="31">
        <v>42387</v>
      </c>
      <c r="B2471" s="23">
        <v>49278</v>
      </c>
      <c r="C2471" s="23" t="s">
        <v>27</v>
      </c>
      <c r="D2471" s="23">
        <v>14.9</v>
      </c>
      <c r="E2471" s="23" t="s">
        <v>55</v>
      </c>
      <c r="F2471" s="46">
        <v>3250</v>
      </c>
      <c r="G2471" s="23"/>
      <c r="H2471" s="23"/>
      <c r="I2471" s="23"/>
      <c r="J2471" s="23">
        <v>0</v>
      </c>
      <c r="K2471" s="23"/>
      <c r="L2471" s="23"/>
      <c r="M2471" s="23"/>
    </row>
    <row r="2472" spans="1:13" x14ac:dyDescent="0.25">
      <c r="A2472" s="31">
        <v>42387</v>
      </c>
      <c r="B2472" s="23">
        <v>49279</v>
      </c>
      <c r="C2472" s="23" t="s">
        <v>498</v>
      </c>
      <c r="D2472" s="23">
        <v>14.9</v>
      </c>
      <c r="E2472" s="23" t="s">
        <v>55</v>
      </c>
      <c r="F2472" s="46">
        <v>3250</v>
      </c>
      <c r="G2472" s="23"/>
      <c r="H2472" s="23"/>
      <c r="I2472" s="23"/>
      <c r="J2472" s="23">
        <v>0</v>
      </c>
      <c r="K2472" s="23"/>
      <c r="L2472" s="23"/>
      <c r="M2472" s="23"/>
    </row>
    <row r="2473" spans="1:13" x14ac:dyDescent="0.25">
      <c r="A2473" s="31">
        <v>42387</v>
      </c>
      <c r="B2473" s="23">
        <v>49280</v>
      </c>
      <c r="C2473" s="23" t="s">
        <v>28</v>
      </c>
      <c r="D2473" s="23">
        <v>13.3</v>
      </c>
      <c r="E2473" s="23" t="s">
        <v>55</v>
      </c>
      <c r="F2473" s="46">
        <v>3250</v>
      </c>
      <c r="G2473" s="23"/>
      <c r="H2473" s="23"/>
      <c r="I2473" s="23"/>
      <c r="J2473" s="23">
        <v>0</v>
      </c>
      <c r="K2473" s="23"/>
      <c r="L2473" s="23"/>
      <c r="M2473" s="23"/>
    </row>
    <row r="2474" spans="1:13" x14ac:dyDescent="0.25">
      <c r="A2474" s="31">
        <v>42387</v>
      </c>
      <c r="B2474" s="23">
        <v>49281</v>
      </c>
      <c r="C2474" s="23" t="s">
        <v>57</v>
      </c>
      <c r="D2474" s="23">
        <v>14.9</v>
      </c>
      <c r="E2474" s="23" t="s">
        <v>55</v>
      </c>
      <c r="F2474" s="46">
        <v>3250</v>
      </c>
      <c r="G2474" s="23"/>
      <c r="H2474" s="23"/>
      <c r="I2474" s="23"/>
      <c r="J2474" s="23">
        <v>0</v>
      </c>
      <c r="K2474" s="23"/>
      <c r="L2474" s="23"/>
      <c r="M2474" s="23"/>
    </row>
    <row r="2475" spans="1:13" x14ac:dyDescent="0.25">
      <c r="A2475" s="31">
        <v>42387</v>
      </c>
      <c r="B2475" s="23">
        <v>49282</v>
      </c>
      <c r="C2475" s="23" t="s">
        <v>29</v>
      </c>
      <c r="D2475" s="23">
        <v>13</v>
      </c>
      <c r="E2475" s="23" t="s">
        <v>55</v>
      </c>
      <c r="F2475" s="46">
        <v>3250</v>
      </c>
      <c r="G2475" s="23"/>
      <c r="H2475" s="23"/>
      <c r="I2475" s="23"/>
      <c r="J2475" s="23">
        <v>0</v>
      </c>
      <c r="K2475" s="23"/>
      <c r="L2475" s="23"/>
      <c r="M2475" s="23"/>
    </row>
    <row r="2476" spans="1:13" x14ac:dyDescent="0.25">
      <c r="A2476" s="31">
        <v>42387</v>
      </c>
      <c r="B2476" s="23">
        <v>49283</v>
      </c>
      <c r="C2476" s="23" t="s">
        <v>27</v>
      </c>
      <c r="D2476" s="23">
        <v>14.9</v>
      </c>
      <c r="E2476" s="23" t="s">
        <v>55</v>
      </c>
      <c r="F2476" s="46">
        <v>3250</v>
      </c>
      <c r="G2476" s="23"/>
      <c r="H2476" s="23"/>
      <c r="I2476" s="23"/>
      <c r="J2476" s="23">
        <v>0</v>
      </c>
      <c r="K2476" s="23"/>
      <c r="L2476" s="23"/>
      <c r="M2476" s="23"/>
    </row>
    <row r="2477" spans="1:13" x14ac:dyDescent="0.25">
      <c r="A2477" s="31">
        <v>42387</v>
      </c>
      <c r="B2477" s="23">
        <v>49284</v>
      </c>
      <c r="C2477" s="23" t="s">
        <v>498</v>
      </c>
      <c r="D2477" s="23">
        <v>14.9</v>
      </c>
      <c r="E2477" s="23" t="s">
        <v>55</v>
      </c>
      <c r="F2477" s="46">
        <v>3250</v>
      </c>
      <c r="G2477" s="23"/>
      <c r="H2477" s="23"/>
      <c r="I2477" s="23"/>
      <c r="J2477" s="23">
        <v>0</v>
      </c>
      <c r="K2477" s="23"/>
      <c r="L2477" s="23"/>
      <c r="M2477" s="23"/>
    </row>
    <row r="2478" spans="1:13" x14ac:dyDescent="0.25">
      <c r="A2478" s="31">
        <v>42387</v>
      </c>
      <c r="B2478" s="23">
        <v>49285</v>
      </c>
      <c r="C2478" s="23" t="s">
        <v>28</v>
      </c>
      <c r="D2478" s="23">
        <v>13.3</v>
      </c>
      <c r="E2478" s="23" t="s">
        <v>55</v>
      </c>
      <c r="F2478" s="46">
        <v>3250</v>
      </c>
      <c r="G2478" s="23"/>
      <c r="H2478" s="23"/>
      <c r="I2478" s="23"/>
      <c r="J2478" s="23">
        <v>0</v>
      </c>
      <c r="K2478" s="23"/>
      <c r="L2478" s="23"/>
      <c r="M2478" s="23"/>
    </row>
    <row r="2479" spans="1:13" x14ac:dyDescent="0.25">
      <c r="A2479" s="31">
        <v>42387</v>
      </c>
      <c r="B2479" s="23">
        <v>49286</v>
      </c>
      <c r="C2479" s="23" t="s">
        <v>57</v>
      </c>
      <c r="D2479" s="23">
        <v>14.9</v>
      </c>
      <c r="E2479" s="23" t="s">
        <v>55</v>
      </c>
      <c r="F2479" s="46">
        <v>3250</v>
      </c>
      <c r="G2479" s="23"/>
      <c r="H2479" s="23"/>
      <c r="I2479" s="23"/>
      <c r="J2479" s="23">
        <v>0</v>
      </c>
      <c r="K2479" s="23"/>
      <c r="L2479" s="23"/>
      <c r="M2479" s="23"/>
    </row>
    <row r="2480" spans="1:13" x14ac:dyDescent="0.25">
      <c r="A2480" s="31">
        <v>42387</v>
      </c>
      <c r="B2480" s="23">
        <v>49287</v>
      </c>
      <c r="C2480" s="23" t="s">
        <v>29</v>
      </c>
      <c r="D2480" s="23">
        <v>13</v>
      </c>
      <c r="E2480" s="23" t="s">
        <v>55</v>
      </c>
      <c r="F2480" s="46">
        <v>3250</v>
      </c>
      <c r="G2480" s="23"/>
      <c r="H2480" s="23"/>
      <c r="I2480" s="23"/>
      <c r="J2480" s="23">
        <v>0</v>
      </c>
      <c r="K2480" s="23"/>
      <c r="L2480" s="23"/>
      <c r="M2480" s="23"/>
    </row>
    <row r="2481" spans="1:13" x14ac:dyDescent="0.25">
      <c r="A2481" s="31">
        <v>42387</v>
      </c>
      <c r="B2481" s="23">
        <v>49288</v>
      </c>
      <c r="C2481" s="23" t="s">
        <v>27</v>
      </c>
      <c r="D2481" s="23">
        <v>14.9</v>
      </c>
      <c r="E2481" s="23" t="s">
        <v>55</v>
      </c>
      <c r="F2481" s="46">
        <v>3250</v>
      </c>
      <c r="G2481" s="23"/>
      <c r="H2481" s="23"/>
      <c r="I2481" s="23"/>
      <c r="J2481" s="23">
        <v>0</v>
      </c>
      <c r="K2481" s="23"/>
      <c r="L2481" s="23"/>
      <c r="M2481" s="23"/>
    </row>
    <row r="2482" spans="1:13" x14ac:dyDescent="0.25">
      <c r="A2482" s="31">
        <v>42387</v>
      </c>
      <c r="B2482" s="23">
        <v>49289</v>
      </c>
      <c r="C2482" s="23" t="s">
        <v>498</v>
      </c>
      <c r="D2482" s="23">
        <v>14.9</v>
      </c>
      <c r="E2482" s="23" t="s">
        <v>55</v>
      </c>
      <c r="F2482" s="46">
        <v>3250</v>
      </c>
      <c r="G2482" s="23"/>
      <c r="H2482" s="23"/>
      <c r="I2482" s="23"/>
      <c r="J2482" s="23">
        <v>0</v>
      </c>
      <c r="K2482" s="23"/>
      <c r="L2482" s="23"/>
      <c r="M2482" s="23"/>
    </row>
    <row r="2483" spans="1:13" x14ac:dyDescent="0.25">
      <c r="A2483" s="31">
        <v>42387</v>
      </c>
      <c r="B2483" s="23">
        <v>49290</v>
      </c>
      <c r="C2483" s="23" t="s">
        <v>28</v>
      </c>
      <c r="D2483" s="23">
        <v>13.3</v>
      </c>
      <c r="E2483" s="23" t="s">
        <v>55</v>
      </c>
      <c r="F2483" s="46">
        <v>3250</v>
      </c>
      <c r="G2483" s="23"/>
      <c r="H2483" s="23"/>
      <c r="I2483" s="23"/>
      <c r="J2483" s="23">
        <v>0</v>
      </c>
      <c r="K2483" s="23"/>
      <c r="L2483" s="23"/>
      <c r="M2483" s="23"/>
    </row>
    <row r="2484" spans="1:13" x14ac:dyDescent="0.25">
      <c r="A2484" s="31">
        <v>42387</v>
      </c>
      <c r="B2484" s="23">
        <v>49291</v>
      </c>
      <c r="C2484" s="23" t="s">
        <v>57</v>
      </c>
      <c r="D2484" s="23">
        <v>14.9</v>
      </c>
      <c r="E2484" s="23" t="s">
        <v>55</v>
      </c>
      <c r="F2484" s="46">
        <v>3250</v>
      </c>
      <c r="G2484" s="23"/>
      <c r="H2484" s="23"/>
      <c r="I2484" s="23"/>
      <c r="J2484" s="23">
        <v>0</v>
      </c>
      <c r="K2484" s="23"/>
      <c r="L2484" s="23"/>
      <c r="M2484" s="23"/>
    </row>
    <row r="2485" spans="1:13" x14ac:dyDescent="0.25">
      <c r="A2485" s="31">
        <v>42387</v>
      </c>
      <c r="B2485" s="23">
        <v>49292</v>
      </c>
      <c r="C2485" s="23" t="s">
        <v>29</v>
      </c>
      <c r="D2485" s="23">
        <v>13</v>
      </c>
      <c r="E2485" s="23" t="s">
        <v>55</v>
      </c>
      <c r="F2485" s="46">
        <v>3250</v>
      </c>
      <c r="G2485" s="23"/>
      <c r="H2485" s="23"/>
      <c r="I2485" s="23"/>
      <c r="J2485" s="23">
        <v>0</v>
      </c>
      <c r="K2485" s="23"/>
      <c r="L2485" s="23"/>
      <c r="M2485" s="23"/>
    </row>
    <row r="2486" spans="1:13" x14ac:dyDescent="0.25">
      <c r="A2486" s="31">
        <v>42387</v>
      </c>
      <c r="B2486" s="23">
        <v>49293</v>
      </c>
      <c r="C2486" s="23" t="s">
        <v>27</v>
      </c>
      <c r="D2486" s="23">
        <v>14.9</v>
      </c>
      <c r="E2486" s="23" t="s">
        <v>55</v>
      </c>
      <c r="F2486" s="46">
        <v>3250</v>
      </c>
      <c r="G2486" s="23"/>
      <c r="H2486" s="23"/>
      <c r="I2486" s="23"/>
      <c r="J2486" s="23">
        <v>0</v>
      </c>
      <c r="K2486" s="23"/>
      <c r="L2486" s="23"/>
      <c r="M2486" s="23"/>
    </row>
    <row r="2487" spans="1:13" x14ac:dyDescent="0.25">
      <c r="A2487" s="31">
        <v>42387</v>
      </c>
      <c r="B2487" s="23">
        <v>49294</v>
      </c>
      <c r="C2487" s="23" t="s">
        <v>498</v>
      </c>
      <c r="D2487" s="23">
        <v>14.9</v>
      </c>
      <c r="E2487" s="23" t="s">
        <v>55</v>
      </c>
      <c r="F2487" s="46">
        <v>3250</v>
      </c>
      <c r="G2487" s="23"/>
      <c r="H2487" s="23"/>
      <c r="I2487" s="23"/>
      <c r="J2487" s="23">
        <v>0</v>
      </c>
      <c r="K2487" s="23"/>
      <c r="L2487" s="23"/>
      <c r="M2487" s="23"/>
    </row>
    <row r="2488" spans="1:13" x14ac:dyDescent="0.25">
      <c r="A2488" s="31">
        <v>42387</v>
      </c>
      <c r="B2488" s="23">
        <v>49295</v>
      </c>
      <c r="C2488" s="23" t="s">
        <v>28</v>
      </c>
      <c r="D2488" s="23">
        <v>13.3</v>
      </c>
      <c r="E2488" s="23" t="s">
        <v>55</v>
      </c>
      <c r="F2488" s="46">
        <v>3250</v>
      </c>
      <c r="G2488" s="23"/>
      <c r="H2488" s="23"/>
      <c r="I2488" s="23"/>
      <c r="J2488" s="23">
        <v>0</v>
      </c>
      <c r="K2488" s="23"/>
      <c r="L2488" s="23"/>
      <c r="M2488" s="23"/>
    </row>
    <row r="2489" spans="1:13" x14ac:dyDescent="0.25">
      <c r="A2489" s="31">
        <v>42387</v>
      </c>
      <c r="B2489" s="23">
        <v>49296</v>
      </c>
      <c r="C2489" s="23" t="s">
        <v>28</v>
      </c>
      <c r="D2489" s="23">
        <v>13.3</v>
      </c>
      <c r="E2489" s="23" t="s">
        <v>55</v>
      </c>
      <c r="F2489" s="46">
        <v>3250</v>
      </c>
      <c r="G2489" s="23"/>
      <c r="H2489" s="23"/>
      <c r="I2489" s="23"/>
      <c r="J2489" s="23">
        <v>0</v>
      </c>
      <c r="K2489" s="23"/>
      <c r="L2489" s="23"/>
      <c r="M2489" s="23"/>
    </row>
    <row r="2490" spans="1:13" x14ac:dyDescent="0.25">
      <c r="A2490" s="31">
        <v>42387</v>
      </c>
      <c r="B2490" s="23">
        <v>49297</v>
      </c>
      <c r="C2490" s="23" t="s">
        <v>29</v>
      </c>
      <c r="D2490" s="23">
        <v>13</v>
      </c>
      <c r="E2490" s="23" t="s">
        <v>55</v>
      </c>
      <c r="F2490" s="46">
        <v>3250</v>
      </c>
      <c r="G2490" s="23"/>
      <c r="H2490" s="23"/>
      <c r="I2490" s="23"/>
      <c r="J2490" s="23">
        <v>0</v>
      </c>
      <c r="K2490" s="23"/>
      <c r="L2490" s="23"/>
      <c r="M2490" s="23"/>
    </row>
    <row r="2491" spans="1:13" x14ac:dyDescent="0.25">
      <c r="A2491" s="31">
        <v>42387</v>
      </c>
      <c r="B2491" s="23">
        <v>49298</v>
      </c>
      <c r="C2491" s="23" t="s">
        <v>57</v>
      </c>
      <c r="D2491" s="23">
        <v>14.9</v>
      </c>
      <c r="E2491" s="23" t="s">
        <v>55</v>
      </c>
      <c r="F2491" s="46">
        <v>3250</v>
      </c>
      <c r="G2491" s="23"/>
      <c r="H2491" s="23"/>
      <c r="I2491" s="23"/>
      <c r="J2491" s="23">
        <v>0</v>
      </c>
      <c r="K2491" s="23"/>
      <c r="L2491" s="23"/>
      <c r="M2491" s="23"/>
    </row>
    <row r="2492" spans="1:13" x14ac:dyDescent="0.25">
      <c r="A2492" s="31">
        <v>42387</v>
      </c>
      <c r="B2492" s="23">
        <v>49299</v>
      </c>
      <c r="C2492" s="23" t="s">
        <v>27</v>
      </c>
      <c r="D2492" s="23">
        <v>14.9</v>
      </c>
      <c r="E2492" s="23" t="s">
        <v>55</v>
      </c>
      <c r="F2492" s="46">
        <v>3250</v>
      </c>
      <c r="G2492" s="23"/>
      <c r="H2492" s="23"/>
      <c r="I2492" s="23"/>
      <c r="J2492" s="23">
        <v>0</v>
      </c>
      <c r="K2492" s="23"/>
      <c r="L2492" s="23"/>
      <c r="M2492" s="23"/>
    </row>
    <row r="2493" spans="1:13" x14ac:dyDescent="0.25">
      <c r="A2493" s="31">
        <v>42387</v>
      </c>
      <c r="B2493" s="23">
        <v>49300</v>
      </c>
      <c r="C2493" s="23" t="s">
        <v>28</v>
      </c>
      <c r="D2493" s="23">
        <v>13.3</v>
      </c>
      <c r="E2493" s="23" t="s">
        <v>55</v>
      </c>
      <c r="F2493" s="46">
        <v>3250</v>
      </c>
      <c r="G2493" s="23"/>
      <c r="H2493" s="23"/>
      <c r="I2493" s="23"/>
      <c r="J2493" s="23">
        <v>0</v>
      </c>
      <c r="K2493" s="23"/>
      <c r="L2493" s="23"/>
      <c r="M2493" s="23"/>
    </row>
    <row r="2494" spans="1:13" x14ac:dyDescent="0.25">
      <c r="A2494" s="31">
        <v>42387</v>
      </c>
      <c r="B2494" s="23">
        <v>49301</v>
      </c>
      <c r="C2494" s="23" t="s">
        <v>29</v>
      </c>
      <c r="D2494" s="23">
        <v>13</v>
      </c>
      <c r="E2494" s="23" t="s">
        <v>55</v>
      </c>
      <c r="F2494" s="46">
        <v>3250</v>
      </c>
      <c r="G2494" s="23"/>
      <c r="H2494" s="23"/>
      <c r="I2494" s="23"/>
      <c r="J2494" s="23">
        <v>0</v>
      </c>
      <c r="K2494" s="23"/>
      <c r="L2494" s="23"/>
      <c r="M2494" s="23"/>
    </row>
    <row r="2495" spans="1:13" x14ac:dyDescent="0.25">
      <c r="A2495" s="31">
        <v>42387</v>
      </c>
      <c r="B2495" s="23">
        <v>49302</v>
      </c>
      <c r="C2495" s="23" t="s">
        <v>57</v>
      </c>
      <c r="D2495" s="23">
        <v>14.9</v>
      </c>
      <c r="E2495" s="23" t="s">
        <v>55</v>
      </c>
      <c r="F2495" s="46">
        <v>3250</v>
      </c>
      <c r="G2495" s="23"/>
      <c r="H2495" s="23"/>
      <c r="I2495" s="23"/>
      <c r="J2495" s="23">
        <v>0</v>
      </c>
      <c r="K2495" s="23"/>
      <c r="L2495" s="23"/>
      <c r="M2495" s="23"/>
    </row>
    <row r="2496" spans="1:13" x14ac:dyDescent="0.25">
      <c r="A2496" s="31">
        <v>42387</v>
      </c>
      <c r="B2496" s="23">
        <v>49303</v>
      </c>
      <c r="C2496" s="23" t="s">
        <v>27</v>
      </c>
      <c r="D2496" s="23">
        <v>14.9</v>
      </c>
      <c r="E2496" s="23" t="s">
        <v>55</v>
      </c>
      <c r="F2496" s="46">
        <v>3250</v>
      </c>
      <c r="G2496" s="23"/>
      <c r="H2496" s="23"/>
      <c r="I2496" s="23"/>
      <c r="J2496" s="23">
        <v>0</v>
      </c>
      <c r="K2496" s="23"/>
      <c r="L2496" s="23"/>
      <c r="M2496" s="23"/>
    </row>
    <row r="2497" spans="1:13" x14ac:dyDescent="0.25">
      <c r="A2497" s="31">
        <v>42387</v>
      </c>
      <c r="B2497" s="23">
        <v>49304</v>
      </c>
      <c r="C2497" s="23" t="s">
        <v>498</v>
      </c>
      <c r="D2497" s="23">
        <v>14.9</v>
      </c>
      <c r="E2497" s="23" t="s">
        <v>55</v>
      </c>
      <c r="F2497" s="46">
        <v>3250</v>
      </c>
      <c r="G2497" s="23"/>
      <c r="H2497" s="23"/>
      <c r="I2497" s="23"/>
      <c r="J2497" s="23">
        <v>0</v>
      </c>
      <c r="K2497" s="23"/>
      <c r="L2497" s="23"/>
      <c r="M2497" s="23"/>
    </row>
    <row r="2498" spans="1:13" x14ac:dyDescent="0.25">
      <c r="A2498" s="31">
        <v>42387</v>
      </c>
      <c r="B2498" s="23">
        <v>49305</v>
      </c>
      <c r="C2498" s="23" t="s">
        <v>28</v>
      </c>
      <c r="D2498" s="23">
        <v>13.3</v>
      </c>
      <c r="E2498" s="23" t="s">
        <v>55</v>
      </c>
      <c r="F2498" s="46">
        <v>3250</v>
      </c>
      <c r="G2498" s="23"/>
      <c r="H2498" s="23"/>
      <c r="I2498" s="23"/>
      <c r="J2498" s="23">
        <v>0</v>
      </c>
      <c r="K2498" s="23"/>
      <c r="L2498" s="23"/>
      <c r="M2498" s="23"/>
    </row>
    <row r="2499" spans="1:13" x14ac:dyDescent="0.25">
      <c r="A2499" s="31">
        <v>42387</v>
      </c>
      <c r="B2499" s="23">
        <v>49306</v>
      </c>
      <c r="C2499" s="23" t="s">
        <v>29</v>
      </c>
      <c r="D2499" s="23">
        <v>13</v>
      </c>
      <c r="E2499" s="23" t="s">
        <v>55</v>
      </c>
      <c r="F2499" s="46">
        <v>3250</v>
      </c>
      <c r="G2499" s="23"/>
      <c r="H2499" s="23"/>
      <c r="I2499" s="23"/>
      <c r="J2499" s="23">
        <v>0</v>
      </c>
      <c r="K2499" s="23"/>
      <c r="L2499" s="23"/>
      <c r="M2499" s="23"/>
    </row>
    <row r="2500" spans="1:13" x14ac:dyDescent="0.25">
      <c r="A2500" s="31">
        <v>42387</v>
      </c>
      <c r="B2500" s="23">
        <v>49307</v>
      </c>
      <c r="C2500" s="23" t="s">
        <v>57</v>
      </c>
      <c r="D2500" s="23">
        <v>14.9</v>
      </c>
      <c r="E2500" s="23" t="s">
        <v>55</v>
      </c>
      <c r="F2500" s="46">
        <v>3250</v>
      </c>
      <c r="G2500" s="23"/>
      <c r="H2500" s="23"/>
      <c r="I2500" s="23"/>
      <c r="J2500" s="23">
        <v>0</v>
      </c>
      <c r="K2500" s="23"/>
      <c r="L2500" s="23"/>
      <c r="M2500" s="23"/>
    </row>
    <row r="2501" spans="1:13" x14ac:dyDescent="0.25">
      <c r="A2501" s="31">
        <v>42387</v>
      </c>
      <c r="B2501" s="23">
        <v>49308</v>
      </c>
      <c r="C2501" s="23" t="s">
        <v>27</v>
      </c>
      <c r="D2501" s="23">
        <v>14.9</v>
      </c>
      <c r="E2501" s="23" t="s">
        <v>55</v>
      </c>
      <c r="F2501" s="46">
        <v>3250</v>
      </c>
      <c r="G2501" s="23"/>
      <c r="H2501" s="23"/>
      <c r="I2501" s="23"/>
      <c r="J2501" s="23">
        <v>0</v>
      </c>
      <c r="K2501" s="23"/>
      <c r="L2501" s="23"/>
      <c r="M2501" s="23"/>
    </row>
    <row r="2502" spans="1:13" x14ac:dyDescent="0.25">
      <c r="A2502" s="31">
        <v>42387</v>
      </c>
      <c r="B2502" s="23">
        <v>49309</v>
      </c>
      <c r="C2502" s="23" t="s">
        <v>498</v>
      </c>
      <c r="D2502" s="23">
        <v>14.9</v>
      </c>
      <c r="E2502" s="23" t="s">
        <v>55</v>
      </c>
      <c r="F2502" s="46">
        <v>3250</v>
      </c>
      <c r="G2502" s="23"/>
      <c r="H2502" s="23"/>
      <c r="I2502" s="23"/>
      <c r="J2502" s="23">
        <v>0</v>
      </c>
      <c r="K2502" s="23"/>
      <c r="L2502" s="23"/>
      <c r="M2502" s="23"/>
    </row>
    <row r="2503" spans="1:13" x14ac:dyDescent="0.25">
      <c r="A2503" s="31">
        <v>42387</v>
      </c>
      <c r="B2503" s="23">
        <v>49310</v>
      </c>
      <c r="C2503" s="23" t="s">
        <v>28</v>
      </c>
      <c r="D2503" s="23">
        <v>13.3</v>
      </c>
      <c r="E2503" s="23" t="s">
        <v>55</v>
      </c>
      <c r="F2503" s="46">
        <v>3250</v>
      </c>
      <c r="G2503" s="23"/>
      <c r="H2503" s="23"/>
      <c r="I2503" s="23"/>
      <c r="J2503" s="23">
        <v>0</v>
      </c>
      <c r="K2503" s="23"/>
      <c r="L2503" s="23"/>
      <c r="M2503" s="23"/>
    </row>
    <row r="2504" spans="1:13" x14ac:dyDescent="0.25">
      <c r="A2504" s="31">
        <v>42387</v>
      </c>
      <c r="B2504" s="23">
        <v>49311</v>
      </c>
      <c r="C2504" s="23" t="s">
        <v>29</v>
      </c>
      <c r="D2504" s="23">
        <v>13</v>
      </c>
      <c r="E2504" s="23" t="s">
        <v>55</v>
      </c>
      <c r="F2504" s="46">
        <v>3250</v>
      </c>
      <c r="G2504" s="23"/>
      <c r="H2504" s="23"/>
      <c r="I2504" s="23"/>
      <c r="J2504" s="23">
        <v>0</v>
      </c>
      <c r="K2504" s="23"/>
      <c r="L2504" s="23"/>
      <c r="M2504" s="23"/>
    </row>
    <row r="2505" spans="1:13" x14ac:dyDescent="0.25">
      <c r="A2505" s="31">
        <v>42387</v>
      </c>
      <c r="B2505" s="23">
        <v>49312</v>
      </c>
      <c r="C2505" s="23" t="s">
        <v>57</v>
      </c>
      <c r="D2505" s="23">
        <v>14.9</v>
      </c>
      <c r="E2505" s="23" t="s">
        <v>55</v>
      </c>
      <c r="F2505" s="46">
        <v>3250</v>
      </c>
      <c r="G2505" s="23"/>
      <c r="H2505" s="23"/>
      <c r="I2505" s="23"/>
      <c r="J2505" s="23">
        <v>0</v>
      </c>
      <c r="K2505" s="23"/>
      <c r="L2505" s="23"/>
      <c r="M2505" s="23"/>
    </row>
    <row r="2506" spans="1:13" x14ac:dyDescent="0.25">
      <c r="A2506" s="31">
        <v>42387</v>
      </c>
      <c r="B2506" s="23">
        <v>49313</v>
      </c>
      <c r="C2506" s="23" t="s">
        <v>27</v>
      </c>
      <c r="D2506" s="23">
        <v>14.9</v>
      </c>
      <c r="E2506" s="23" t="s">
        <v>55</v>
      </c>
      <c r="F2506" s="46">
        <v>3250</v>
      </c>
      <c r="G2506" s="23"/>
      <c r="H2506" s="23"/>
      <c r="I2506" s="23"/>
      <c r="J2506" s="23">
        <v>0</v>
      </c>
      <c r="K2506" s="23"/>
      <c r="L2506" s="23"/>
      <c r="M2506" s="23"/>
    </row>
    <row r="2507" spans="1:13" x14ac:dyDescent="0.25">
      <c r="A2507" s="31">
        <v>42387</v>
      </c>
      <c r="B2507" s="23">
        <v>49314</v>
      </c>
      <c r="C2507" s="23" t="s">
        <v>498</v>
      </c>
      <c r="D2507" s="23">
        <v>14.9</v>
      </c>
      <c r="E2507" s="23" t="s">
        <v>55</v>
      </c>
      <c r="F2507" s="46">
        <v>3250</v>
      </c>
      <c r="G2507" s="23"/>
      <c r="H2507" s="23"/>
      <c r="I2507" s="23"/>
      <c r="J2507" s="23">
        <v>0</v>
      </c>
      <c r="K2507" s="23"/>
      <c r="L2507" s="23"/>
      <c r="M2507" s="23"/>
    </row>
    <row r="2508" spans="1:13" x14ac:dyDescent="0.25">
      <c r="A2508" s="31">
        <v>42387</v>
      </c>
      <c r="B2508" s="23">
        <v>49315</v>
      </c>
      <c r="C2508" s="23" t="s">
        <v>28</v>
      </c>
      <c r="D2508" s="23">
        <v>13.3</v>
      </c>
      <c r="E2508" s="23" t="s">
        <v>55</v>
      </c>
      <c r="F2508" s="46">
        <v>3250</v>
      </c>
      <c r="G2508" s="23"/>
      <c r="H2508" s="23"/>
      <c r="I2508" s="23"/>
      <c r="J2508" s="23">
        <v>0</v>
      </c>
      <c r="K2508" s="23"/>
      <c r="L2508" s="23"/>
      <c r="M2508" s="23"/>
    </row>
    <row r="2509" spans="1:13" x14ac:dyDescent="0.25">
      <c r="A2509" s="31">
        <v>42387</v>
      </c>
      <c r="B2509" s="23">
        <v>49316</v>
      </c>
      <c r="C2509" s="23" t="s">
        <v>57</v>
      </c>
      <c r="D2509" s="23">
        <v>14.9</v>
      </c>
      <c r="E2509" s="23" t="s">
        <v>55</v>
      </c>
      <c r="F2509" s="46">
        <v>3250</v>
      </c>
      <c r="G2509" s="23"/>
      <c r="H2509" s="23"/>
      <c r="I2509" s="23"/>
      <c r="J2509" s="23">
        <v>0</v>
      </c>
      <c r="K2509" s="23"/>
      <c r="L2509" s="23"/>
      <c r="M2509" s="23"/>
    </row>
    <row r="2510" spans="1:13" x14ac:dyDescent="0.25">
      <c r="A2510" s="31">
        <v>42387</v>
      </c>
      <c r="B2510" s="23">
        <v>49317</v>
      </c>
      <c r="C2510" s="23" t="s">
        <v>27</v>
      </c>
      <c r="D2510" s="23">
        <v>14.9</v>
      </c>
      <c r="E2510" s="23" t="s">
        <v>55</v>
      </c>
      <c r="F2510" s="46">
        <v>3250</v>
      </c>
      <c r="G2510" s="23"/>
      <c r="H2510" s="23"/>
      <c r="I2510" s="23"/>
      <c r="J2510" s="23">
        <v>0</v>
      </c>
      <c r="K2510" s="23"/>
      <c r="L2510" s="23"/>
      <c r="M2510" s="23"/>
    </row>
    <row r="2511" spans="1:13" x14ac:dyDescent="0.25">
      <c r="A2511" s="31">
        <v>42387</v>
      </c>
      <c r="B2511" s="23">
        <v>49318</v>
      </c>
      <c r="C2511" s="23" t="s">
        <v>498</v>
      </c>
      <c r="D2511" s="23">
        <v>14.9</v>
      </c>
      <c r="E2511" s="23" t="s">
        <v>55</v>
      </c>
      <c r="F2511" s="46">
        <v>3250</v>
      </c>
      <c r="G2511" s="23"/>
      <c r="H2511" s="23"/>
      <c r="I2511" s="23"/>
      <c r="J2511" s="23">
        <v>0</v>
      </c>
      <c r="K2511" s="23"/>
      <c r="L2511" s="23"/>
      <c r="M2511" s="23"/>
    </row>
    <row r="2512" spans="1:13" x14ac:dyDescent="0.25">
      <c r="A2512" s="31">
        <v>42387</v>
      </c>
      <c r="B2512" s="23">
        <v>49319</v>
      </c>
      <c r="C2512" s="23" t="s">
        <v>28</v>
      </c>
      <c r="D2512" s="23">
        <v>13.3</v>
      </c>
      <c r="E2512" s="23" t="s">
        <v>55</v>
      </c>
      <c r="F2512" s="46">
        <v>3250</v>
      </c>
      <c r="G2512" s="23"/>
      <c r="H2512" s="23"/>
      <c r="I2512" s="23"/>
      <c r="J2512" s="23">
        <v>0</v>
      </c>
      <c r="K2512" s="23"/>
      <c r="L2512" s="23"/>
      <c r="M2512" s="23"/>
    </row>
    <row r="2513" spans="1:13" x14ac:dyDescent="0.25">
      <c r="A2513" s="31">
        <v>42387</v>
      </c>
      <c r="B2513" s="23">
        <v>49320</v>
      </c>
      <c r="C2513" s="23" t="s">
        <v>27</v>
      </c>
      <c r="D2513" s="23">
        <v>14.9</v>
      </c>
      <c r="E2513" s="23" t="s">
        <v>55</v>
      </c>
      <c r="F2513" s="46">
        <v>3250</v>
      </c>
      <c r="G2513" s="23"/>
      <c r="H2513" s="23"/>
      <c r="I2513" s="23"/>
      <c r="J2513" s="23">
        <v>0</v>
      </c>
      <c r="K2513" s="23"/>
      <c r="L2513" s="23"/>
      <c r="M2513" s="23"/>
    </row>
    <row r="2514" spans="1:13" x14ac:dyDescent="0.25">
      <c r="A2514" s="31">
        <v>42387</v>
      </c>
      <c r="B2514" s="23">
        <v>49321</v>
      </c>
      <c r="C2514" s="23" t="s">
        <v>498</v>
      </c>
      <c r="D2514" s="23">
        <v>14.9</v>
      </c>
      <c r="E2514" s="23" t="s">
        <v>55</v>
      </c>
      <c r="F2514" s="46">
        <v>3250</v>
      </c>
      <c r="G2514" s="23"/>
      <c r="H2514" s="23"/>
      <c r="I2514" s="23"/>
      <c r="J2514" s="23">
        <v>0</v>
      </c>
      <c r="K2514" s="23"/>
      <c r="L2514" s="23"/>
      <c r="M2514" s="23"/>
    </row>
    <row r="2515" spans="1:13" x14ac:dyDescent="0.25">
      <c r="A2515" s="31">
        <v>42387</v>
      </c>
      <c r="B2515" s="23">
        <v>49322</v>
      </c>
      <c r="C2515" s="23" t="s">
        <v>28</v>
      </c>
      <c r="D2515" s="23">
        <v>13.3</v>
      </c>
      <c r="E2515" s="23" t="s">
        <v>55</v>
      </c>
      <c r="F2515" s="46">
        <v>3250</v>
      </c>
      <c r="G2515" s="23"/>
      <c r="H2515" s="23"/>
      <c r="I2515" s="23"/>
      <c r="J2515" s="23">
        <v>0</v>
      </c>
      <c r="K2515" s="23"/>
      <c r="L2515" s="23"/>
      <c r="M2515" s="23"/>
    </row>
    <row r="2516" spans="1:13" x14ac:dyDescent="0.25">
      <c r="A2516" s="31">
        <v>42387</v>
      </c>
      <c r="B2516" s="23">
        <v>49323</v>
      </c>
      <c r="C2516" s="23" t="s">
        <v>29</v>
      </c>
      <c r="D2516" s="23">
        <v>13</v>
      </c>
      <c r="E2516" s="23" t="s">
        <v>55</v>
      </c>
      <c r="F2516" s="46">
        <v>3250</v>
      </c>
      <c r="G2516" s="23"/>
      <c r="H2516" s="23"/>
      <c r="I2516" s="23"/>
      <c r="J2516" s="23">
        <v>0</v>
      </c>
      <c r="K2516" s="23"/>
      <c r="L2516" s="23"/>
      <c r="M2516" s="23"/>
    </row>
    <row r="2517" spans="1:13" x14ac:dyDescent="0.25">
      <c r="A2517" s="31">
        <v>42387</v>
      </c>
      <c r="B2517" s="23">
        <v>49324</v>
      </c>
      <c r="C2517" s="23" t="s">
        <v>27</v>
      </c>
      <c r="D2517" s="23">
        <v>14.9</v>
      </c>
      <c r="E2517" s="23" t="s">
        <v>55</v>
      </c>
      <c r="F2517" s="46">
        <v>3250</v>
      </c>
      <c r="G2517" s="23"/>
      <c r="H2517" s="23"/>
      <c r="I2517" s="23"/>
      <c r="J2517" s="23">
        <v>0</v>
      </c>
      <c r="K2517" s="23"/>
      <c r="L2517" s="23"/>
      <c r="M2517" s="23"/>
    </row>
    <row r="2518" spans="1:13" x14ac:dyDescent="0.25">
      <c r="A2518" s="31">
        <v>42387</v>
      </c>
      <c r="B2518" s="23">
        <v>49325</v>
      </c>
      <c r="C2518" s="23" t="s">
        <v>498</v>
      </c>
      <c r="D2518" s="23">
        <v>14.9</v>
      </c>
      <c r="E2518" s="23" t="s">
        <v>55</v>
      </c>
      <c r="F2518" s="46">
        <v>3250</v>
      </c>
      <c r="G2518" s="23"/>
      <c r="H2518" s="23"/>
      <c r="I2518" s="23"/>
      <c r="J2518" s="23">
        <v>0</v>
      </c>
      <c r="K2518" s="23"/>
      <c r="L2518" s="23"/>
      <c r="M2518" s="23"/>
    </row>
    <row r="2519" spans="1:13" x14ac:dyDescent="0.25">
      <c r="A2519" s="31">
        <v>42387</v>
      </c>
      <c r="B2519" s="23">
        <v>49326</v>
      </c>
      <c r="C2519" s="23" t="s">
        <v>28</v>
      </c>
      <c r="D2519" s="23">
        <v>13.3</v>
      </c>
      <c r="E2519" s="23" t="s">
        <v>55</v>
      </c>
      <c r="F2519" s="46">
        <v>3250</v>
      </c>
      <c r="G2519" s="23"/>
      <c r="H2519" s="23"/>
      <c r="I2519" s="23"/>
      <c r="J2519" s="23">
        <v>0</v>
      </c>
      <c r="K2519" s="23"/>
      <c r="L2519" s="23"/>
      <c r="M2519" s="23"/>
    </row>
    <row r="2520" spans="1:13" x14ac:dyDescent="0.25">
      <c r="A2520" s="31">
        <v>42387</v>
      </c>
      <c r="B2520" s="23">
        <v>49327</v>
      </c>
      <c r="C2520" s="23" t="s">
        <v>29</v>
      </c>
      <c r="D2520" s="23">
        <v>13</v>
      </c>
      <c r="E2520" s="23" t="s">
        <v>55</v>
      </c>
      <c r="F2520" s="46">
        <v>3250</v>
      </c>
      <c r="G2520" s="23"/>
      <c r="H2520" s="23"/>
      <c r="I2520" s="23"/>
      <c r="J2520" s="23">
        <v>0</v>
      </c>
      <c r="K2520" s="23"/>
      <c r="L2520" s="23"/>
      <c r="M2520" s="23"/>
    </row>
    <row r="2521" spans="1:13" x14ac:dyDescent="0.25">
      <c r="A2521" s="31">
        <v>42387</v>
      </c>
      <c r="B2521" s="23">
        <v>49328</v>
      </c>
      <c r="C2521" s="23" t="s">
        <v>27</v>
      </c>
      <c r="D2521" s="23">
        <v>14.9</v>
      </c>
      <c r="E2521" s="23" t="s">
        <v>55</v>
      </c>
      <c r="F2521" s="46">
        <v>3250</v>
      </c>
      <c r="G2521" s="23"/>
      <c r="H2521" s="23"/>
      <c r="I2521" s="23"/>
      <c r="J2521" s="23">
        <v>0</v>
      </c>
      <c r="K2521" s="23"/>
      <c r="L2521" s="23"/>
      <c r="M2521" s="23"/>
    </row>
    <row r="2522" spans="1:13" x14ac:dyDescent="0.25">
      <c r="A2522" s="31">
        <v>42387</v>
      </c>
      <c r="B2522" s="23">
        <v>49329</v>
      </c>
      <c r="C2522" s="23" t="s">
        <v>498</v>
      </c>
      <c r="D2522" s="23">
        <v>14.9</v>
      </c>
      <c r="E2522" s="23" t="s">
        <v>55</v>
      </c>
      <c r="F2522" s="46">
        <v>3250</v>
      </c>
      <c r="G2522" s="23"/>
      <c r="H2522" s="23"/>
      <c r="I2522" s="23"/>
      <c r="J2522" s="23">
        <v>0</v>
      </c>
      <c r="K2522" s="23"/>
      <c r="L2522" s="23"/>
      <c r="M2522" s="23"/>
    </row>
    <row r="2523" spans="1:13" x14ac:dyDescent="0.25">
      <c r="A2523" s="31">
        <v>42387</v>
      </c>
      <c r="B2523" s="23">
        <v>49330</v>
      </c>
      <c r="C2523" s="23" t="s">
        <v>28</v>
      </c>
      <c r="D2523" s="23">
        <v>13.3</v>
      </c>
      <c r="E2523" s="23" t="s">
        <v>55</v>
      </c>
      <c r="F2523" s="46">
        <v>3250</v>
      </c>
      <c r="G2523" s="23"/>
      <c r="H2523" s="23"/>
      <c r="I2523" s="23"/>
      <c r="J2523" s="23">
        <v>0</v>
      </c>
      <c r="K2523" s="23"/>
      <c r="L2523" s="23"/>
      <c r="M2523" s="23"/>
    </row>
    <row r="2524" spans="1:13" x14ac:dyDescent="0.25">
      <c r="A2524" s="31">
        <v>42387</v>
      </c>
      <c r="B2524" s="23">
        <v>49331</v>
      </c>
      <c r="C2524" s="23" t="s">
        <v>29</v>
      </c>
      <c r="D2524" s="23">
        <v>13</v>
      </c>
      <c r="E2524" s="23" t="s">
        <v>55</v>
      </c>
      <c r="F2524" s="46">
        <v>3250</v>
      </c>
      <c r="G2524" s="23"/>
      <c r="H2524" s="23"/>
      <c r="I2524" s="23"/>
      <c r="J2524" s="23">
        <v>0</v>
      </c>
      <c r="K2524" s="23"/>
      <c r="L2524" s="23"/>
      <c r="M2524" s="23"/>
    </row>
    <row r="2525" spans="1:13" x14ac:dyDescent="0.25">
      <c r="A2525" s="31">
        <v>42387</v>
      </c>
      <c r="B2525" s="23">
        <v>49332</v>
      </c>
      <c r="C2525" s="23" t="s">
        <v>27</v>
      </c>
      <c r="D2525" s="23">
        <v>14.9</v>
      </c>
      <c r="E2525" s="23" t="s">
        <v>55</v>
      </c>
      <c r="F2525" s="46">
        <v>3250</v>
      </c>
      <c r="G2525" s="23"/>
      <c r="H2525" s="23"/>
      <c r="I2525" s="23"/>
      <c r="J2525" s="23">
        <v>0</v>
      </c>
      <c r="K2525" s="23"/>
      <c r="L2525" s="23"/>
      <c r="M2525" s="23"/>
    </row>
    <row r="2526" spans="1:13" x14ac:dyDescent="0.25">
      <c r="A2526" s="31">
        <v>42387</v>
      </c>
      <c r="B2526" s="23">
        <v>49333</v>
      </c>
      <c r="C2526" s="23" t="s">
        <v>498</v>
      </c>
      <c r="D2526" s="23">
        <v>14.9</v>
      </c>
      <c r="E2526" s="23" t="s">
        <v>55</v>
      </c>
      <c r="F2526" s="46">
        <v>3250</v>
      </c>
      <c r="G2526" s="23"/>
      <c r="H2526" s="23"/>
      <c r="I2526" s="23"/>
      <c r="J2526" s="23">
        <v>0</v>
      </c>
      <c r="K2526" s="23"/>
      <c r="L2526" s="23"/>
      <c r="M2526" s="23"/>
    </row>
    <row r="2527" spans="1:13" x14ac:dyDescent="0.25">
      <c r="A2527" s="31">
        <v>42387</v>
      </c>
      <c r="B2527" s="23">
        <v>49334</v>
      </c>
      <c r="C2527" s="23" t="s">
        <v>28</v>
      </c>
      <c r="D2527" s="23">
        <v>13.3</v>
      </c>
      <c r="E2527" s="23" t="s">
        <v>55</v>
      </c>
      <c r="F2527" s="46">
        <v>3250</v>
      </c>
      <c r="G2527" s="23"/>
      <c r="H2527" s="23"/>
      <c r="I2527" s="23"/>
      <c r="J2527" s="23">
        <v>0</v>
      </c>
      <c r="K2527" s="23"/>
      <c r="L2527" s="23"/>
      <c r="M2527" s="23"/>
    </row>
    <row r="2528" spans="1:13" x14ac:dyDescent="0.25">
      <c r="A2528" s="31">
        <v>42387</v>
      </c>
      <c r="B2528" s="23">
        <v>49335</v>
      </c>
      <c r="C2528" s="23" t="s">
        <v>29</v>
      </c>
      <c r="D2528" s="23">
        <v>13</v>
      </c>
      <c r="E2528" s="23" t="s">
        <v>55</v>
      </c>
      <c r="F2528" s="46">
        <v>3250</v>
      </c>
      <c r="G2528" s="23"/>
      <c r="H2528" s="23"/>
      <c r="I2528" s="23"/>
      <c r="J2528" s="23">
        <v>0</v>
      </c>
      <c r="K2528" s="23"/>
      <c r="L2528" s="23"/>
      <c r="M2528" s="23"/>
    </row>
    <row r="2529" spans="1:13" x14ac:dyDescent="0.25">
      <c r="A2529" s="31">
        <v>42387</v>
      </c>
      <c r="B2529" s="23">
        <v>49336</v>
      </c>
      <c r="C2529" s="23" t="s">
        <v>27</v>
      </c>
      <c r="D2529" s="23">
        <v>14.9</v>
      </c>
      <c r="E2529" s="23" t="s">
        <v>55</v>
      </c>
      <c r="F2529" s="46">
        <v>3250</v>
      </c>
      <c r="G2529" s="23"/>
      <c r="H2529" s="23"/>
      <c r="I2529" s="23"/>
      <c r="J2529" s="23">
        <v>0</v>
      </c>
      <c r="K2529" s="23"/>
      <c r="L2529" s="23"/>
      <c r="M2529" s="23"/>
    </row>
    <row r="2530" spans="1:13" x14ac:dyDescent="0.25">
      <c r="A2530" s="31">
        <v>42387</v>
      </c>
      <c r="B2530" s="23">
        <v>49337</v>
      </c>
      <c r="C2530" s="23" t="s">
        <v>498</v>
      </c>
      <c r="D2530" s="23">
        <v>14.9</v>
      </c>
      <c r="E2530" s="23" t="s">
        <v>55</v>
      </c>
      <c r="F2530" s="46">
        <v>3250</v>
      </c>
      <c r="G2530" s="23"/>
      <c r="H2530" s="23"/>
      <c r="I2530" s="23"/>
      <c r="J2530" s="23">
        <v>0</v>
      </c>
      <c r="K2530" s="23"/>
      <c r="L2530" s="23"/>
      <c r="M2530" s="23"/>
    </row>
    <row r="2531" spans="1:13" x14ac:dyDescent="0.25">
      <c r="A2531" s="31">
        <v>42387</v>
      </c>
      <c r="B2531" s="23">
        <v>49338</v>
      </c>
      <c r="C2531" s="23" t="s">
        <v>28</v>
      </c>
      <c r="D2531" s="23">
        <v>13.3</v>
      </c>
      <c r="E2531" s="23" t="s">
        <v>55</v>
      </c>
      <c r="F2531" s="46">
        <v>3250</v>
      </c>
      <c r="G2531" s="23"/>
      <c r="H2531" s="23"/>
      <c r="I2531" s="23"/>
      <c r="J2531" s="23">
        <v>0</v>
      </c>
      <c r="K2531" s="23"/>
      <c r="L2531" s="23"/>
      <c r="M2531" s="23"/>
    </row>
    <row r="2532" spans="1:13" x14ac:dyDescent="0.25">
      <c r="A2532" s="31">
        <v>42387</v>
      </c>
      <c r="B2532" s="23">
        <v>49339</v>
      </c>
      <c r="C2532" s="23" t="s">
        <v>29</v>
      </c>
      <c r="D2532" s="23">
        <v>13</v>
      </c>
      <c r="E2532" s="23" t="s">
        <v>55</v>
      </c>
      <c r="F2532" s="46">
        <v>3250</v>
      </c>
      <c r="G2532" s="23"/>
      <c r="H2532" s="23"/>
      <c r="I2532" s="23"/>
      <c r="J2532" s="23">
        <v>0</v>
      </c>
      <c r="K2532" s="23"/>
      <c r="L2532" s="23"/>
      <c r="M2532" s="23"/>
    </row>
    <row r="2533" spans="1:13" x14ac:dyDescent="0.25">
      <c r="A2533" s="31">
        <v>42387</v>
      </c>
      <c r="B2533" s="23">
        <v>49340</v>
      </c>
      <c r="C2533" s="23" t="s">
        <v>27</v>
      </c>
      <c r="D2533" s="94">
        <v>14.9</v>
      </c>
      <c r="E2533" s="23" t="s">
        <v>55</v>
      </c>
      <c r="F2533" s="46">
        <v>3250</v>
      </c>
      <c r="G2533" s="23"/>
      <c r="H2533" s="23"/>
      <c r="I2533" s="23"/>
      <c r="J2533" s="23">
        <v>0</v>
      </c>
      <c r="K2533" s="23"/>
      <c r="L2533" s="23"/>
      <c r="M2533" s="23"/>
    </row>
    <row r="2534" spans="1:13" ht="16.5" customHeight="1" x14ac:dyDescent="0.25">
      <c r="A2534" s="31">
        <v>42387</v>
      </c>
      <c r="B2534" s="23">
        <v>49341</v>
      </c>
      <c r="C2534" s="23" t="s">
        <v>498</v>
      </c>
      <c r="D2534" s="154">
        <v>14.9</v>
      </c>
      <c r="E2534" s="23" t="s">
        <v>55</v>
      </c>
      <c r="F2534" s="46">
        <v>3250</v>
      </c>
      <c r="G2534" s="23"/>
      <c r="H2534" s="23"/>
      <c r="I2534" s="23"/>
      <c r="J2534" s="23">
        <v>0</v>
      </c>
      <c r="K2534" s="23"/>
      <c r="L2534" s="23"/>
      <c r="M2534" s="23"/>
    </row>
    <row r="2535" spans="1:13" x14ac:dyDescent="0.25">
      <c r="A2535" s="31">
        <v>42387</v>
      </c>
      <c r="B2535" s="23">
        <v>49342</v>
      </c>
      <c r="C2535" s="23" t="s">
        <v>28</v>
      </c>
      <c r="D2535" s="23">
        <v>13.3</v>
      </c>
      <c r="E2535" s="23" t="s">
        <v>55</v>
      </c>
      <c r="F2535" s="46">
        <v>3250</v>
      </c>
      <c r="G2535" s="23"/>
      <c r="H2535" s="23"/>
      <c r="I2535" s="23"/>
      <c r="J2535" s="23">
        <v>0</v>
      </c>
      <c r="K2535" s="23"/>
      <c r="L2535" s="23"/>
      <c r="M2535" s="23"/>
    </row>
    <row r="2536" spans="1:13" x14ac:dyDescent="0.25">
      <c r="A2536" s="31">
        <v>42387</v>
      </c>
      <c r="B2536" s="23">
        <v>49343</v>
      </c>
      <c r="C2536" s="23" t="s">
        <v>29</v>
      </c>
      <c r="D2536" s="23">
        <v>13</v>
      </c>
      <c r="E2536" s="23" t="s">
        <v>55</v>
      </c>
      <c r="F2536" s="46">
        <v>3250</v>
      </c>
      <c r="G2536" s="23"/>
      <c r="H2536" s="23"/>
      <c r="I2536" s="23"/>
      <c r="J2536" s="23">
        <v>0</v>
      </c>
      <c r="K2536" s="23"/>
      <c r="L2536" s="23"/>
      <c r="M2536" s="23"/>
    </row>
    <row r="2537" spans="1:13" x14ac:dyDescent="0.25">
      <c r="A2537" s="31">
        <v>42387</v>
      </c>
      <c r="B2537" s="23">
        <v>49344</v>
      </c>
      <c r="C2537" s="23" t="s">
        <v>27</v>
      </c>
      <c r="D2537" s="23">
        <v>14.9</v>
      </c>
      <c r="E2537" s="23" t="s">
        <v>55</v>
      </c>
      <c r="F2537" s="46">
        <v>3250</v>
      </c>
      <c r="G2537" s="23"/>
      <c r="H2537" s="23"/>
      <c r="I2537" s="23"/>
      <c r="J2537" s="23">
        <v>0</v>
      </c>
      <c r="K2537" s="23"/>
      <c r="L2537" s="23"/>
      <c r="M2537" s="23"/>
    </row>
    <row r="2538" spans="1:13" x14ac:dyDescent="0.25">
      <c r="A2538" s="31">
        <v>42387</v>
      </c>
      <c r="B2538" s="23">
        <v>49345</v>
      </c>
      <c r="C2538" s="23" t="s">
        <v>498</v>
      </c>
      <c r="D2538" s="23">
        <v>14.9</v>
      </c>
      <c r="E2538" s="23" t="s">
        <v>55</v>
      </c>
      <c r="F2538" s="46">
        <v>3250</v>
      </c>
      <c r="G2538" s="23"/>
      <c r="H2538" s="23"/>
      <c r="I2538" s="23"/>
      <c r="J2538" s="23">
        <v>0</v>
      </c>
      <c r="K2538" s="23"/>
      <c r="L2538" s="23"/>
      <c r="M2538" s="23"/>
    </row>
    <row r="2539" spans="1:13" x14ac:dyDescent="0.25">
      <c r="A2539" s="31">
        <v>42387</v>
      </c>
      <c r="B2539" s="23">
        <v>49346</v>
      </c>
      <c r="C2539" s="23" t="s">
        <v>28</v>
      </c>
      <c r="D2539" s="23">
        <v>13.3</v>
      </c>
      <c r="E2539" s="23" t="s">
        <v>55</v>
      </c>
      <c r="F2539" s="46">
        <v>3250</v>
      </c>
      <c r="G2539" s="23"/>
      <c r="H2539" s="23"/>
      <c r="I2539" s="23"/>
      <c r="J2539" s="23">
        <v>0</v>
      </c>
      <c r="K2539" s="23"/>
      <c r="L2539" s="23"/>
      <c r="M2539" s="23"/>
    </row>
    <row r="2540" spans="1:13" x14ac:dyDescent="0.25">
      <c r="A2540" s="31">
        <v>42387</v>
      </c>
      <c r="B2540" s="23">
        <v>49347</v>
      </c>
      <c r="C2540" s="23" t="s">
        <v>29</v>
      </c>
      <c r="D2540" s="23">
        <v>13</v>
      </c>
      <c r="E2540" s="23" t="s">
        <v>55</v>
      </c>
      <c r="F2540" s="46">
        <v>3250</v>
      </c>
      <c r="G2540" s="23"/>
      <c r="H2540" s="23"/>
      <c r="I2540" s="23"/>
      <c r="J2540" s="23">
        <v>0</v>
      </c>
      <c r="K2540" s="23"/>
      <c r="L2540" s="23"/>
      <c r="M2540" s="23"/>
    </row>
    <row r="2541" spans="1:13" x14ac:dyDescent="0.25">
      <c r="A2541" s="31">
        <v>42387</v>
      </c>
      <c r="B2541" s="23">
        <v>49348</v>
      </c>
      <c r="C2541" s="23" t="s">
        <v>27</v>
      </c>
      <c r="D2541" s="23">
        <v>14.9</v>
      </c>
      <c r="E2541" s="23" t="s">
        <v>55</v>
      </c>
      <c r="F2541" s="46">
        <v>3250</v>
      </c>
      <c r="G2541" s="23"/>
      <c r="H2541" s="23"/>
      <c r="I2541" s="23"/>
      <c r="J2541" s="23">
        <v>0</v>
      </c>
      <c r="K2541" s="23"/>
      <c r="L2541" s="23"/>
      <c r="M2541" s="23"/>
    </row>
    <row r="2542" spans="1:13" x14ac:dyDescent="0.25">
      <c r="A2542" s="31">
        <v>42387</v>
      </c>
      <c r="B2542" s="23">
        <v>49349</v>
      </c>
      <c r="C2542" s="23" t="s">
        <v>498</v>
      </c>
      <c r="D2542" s="23">
        <v>14.9</v>
      </c>
      <c r="E2542" s="23" t="s">
        <v>55</v>
      </c>
      <c r="F2542" s="46">
        <v>3250</v>
      </c>
      <c r="G2542" s="23"/>
      <c r="H2542" s="23"/>
      <c r="I2542" s="23"/>
      <c r="J2542" s="23">
        <v>0</v>
      </c>
      <c r="K2542" s="23"/>
      <c r="L2542" s="23"/>
      <c r="M2542" s="23"/>
    </row>
    <row r="2543" spans="1:13" x14ac:dyDescent="0.25">
      <c r="A2543" s="31">
        <v>42387</v>
      </c>
      <c r="B2543" s="23">
        <v>49350</v>
      </c>
      <c r="C2543" s="23" t="s">
        <v>28</v>
      </c>
      <c r="D2543" s="23">
        <v>13.3</v>
      </c>
      <c r="E2543" s="23" t="s">
        <v>55</v>
      </c>
      <c r="F2543" s="46">
        <v>3250</v>
      </c>
      <c r="G2543" s="23"/>
      <c r="H2543" s="23"/>
      <c r="I2543" s="23"/>
      <c r="J2543" s="23">
        <v>0</v>
      </c>
      <c r="K2543" s="23"/>
      <c r="L2543" s="23"/>
      <c r="M2543" s="23"/>
    </row>
    <row r="2544" spans="1:13" x14ac:dyDescent="0.25">
      <c r="A2544" s="31">
        <v>42387</v>
      </c>
      <c r="B2544" s="23">
        <v>49351</v>
      </c>
      <c r="C2544" s="23" t="s">
        <v>29</v>
      </c>
      <c r="D2544" s="23">
        <v>13</v>
      </c>
      <c r="E2544" s="23" t="s">
        <v>55</v>
      </c>
      <c r="F2544" s="46">
        <v>3250</v>
      </c>
      <c r="G2544" s="23"/>
      <c r="H2544" s="23"/>
      <c r="I2544" s="23"/>
      <c r="J2544" s="23">
        <v>0</v>
      </c>
      <c r="K2544" s="23"/>
      <c r="L2544" s="23"/>
      <c r="M2544" s="23"/>
    </row>
    <row r="2545" spans="1:13" x14ac:dyDescent="0.25">
      <c r="A2545" s="31">
        <v>42387</v>
      </c>
      <c r="B2545" s="23">
        <v>49352</v>
      </c>
      <c r="C2545" s="23" t="s">
        <v>498</v>
      </c>
      <c r="D2545" s="23">
        <v>14.9</v>
      </c>
      <c r="E2545" s="23" t="s">
        <v>55</v>
      </c>
      <c r="F2545" s="46">
        <v>3250</v>
      </c>
      <c r="G2545" s="23"/>
      <c r="H2545" s="23"/>
      <c r="I2545" s="23"/>
      <c r="J2545" s="23">
        <v>0</v>
      </c>
      <c r="K2545" s="23"/>
      <c r="L2545" s="23"/>
      <c r="M2545" s="23"/>
    </row>
    <row r="2546" spans="1:13" x14ac:dyDescent="0.25">
      <c r="A2546" s="31">
        <v>42387</v>
      </c>
      <c r="B2546" s="23">
        <v>49353</v>
      </c>
      <c r="C2546" s="23" t="s">
        <v>27</v>
      </c>
      <c r="D2546" s="23">
        <v>14.9</v>
      </c>
      <c r="E2546" s="23" t="s">
        <v>55</v>
      </c>
      <c r="F2546" s="46">
        <v>3250</v>
      </c>
      <c r="G2546" s="23"/>
      <c r="H2546" s="23"/>
      <c r="I2546" s="23"/>
      <c r="J2546" s="23">
        <v>0</v>
      </c>
      <c r="K2546" s="23"/>
      <c r="L2546" s="23"/>
      <c r="M2546" s="23"/>
    </row>
    <row r="2547" spans="1:13" x14ac:dyDescent="0.25">
      <c r="A2547" s="31">
        <v>42387</v>
      </c>
      <c r="B2547" s="23">
        <v>49354</v>
      </c>
      <c r="C2547" s="23" t="s">
        <v>498</v>
      </c>
      <c r="D2547" s="23">
        <v>14.9</v>
      </c>
      <c r="E2547" s="23" t="s">
        <v>55</v>
      </c>
      <c r="F2547" s="46">
        <v>3250</v>
      </c>
      <c r="G2547" s="23"/>
      <c r="H2547" s="23"/>
      <c r="I2547" s="23"/>
      <c r="J2547" s="23">
        <v>0</v>
      </c>
      <c r="K2547" s="23"/>
      <c r="L2547" s="23"/>
      <c r="M2547" s="23"/>
    </row>
    <row r="2548" spans="1:13" x14ac:dyDescent="0.25">
      <c r="A2548" s="31">
        <v>42387</v>
      </c>
      <c r="B2548" s="23">
        <v>49355</v>
      </c>
      <c r="C2548" s="23" t="s">
        <v>28</v>
      </c>
      <c r="D2548" s="23">
        <v>13.3</v>
      </c>
      <c r="E2548" s="23" t="s">
        <v>55</v>
      </c>
      <c r="F2548" s="46">
        <v>3250</v>
      </c>
      <c r="G2548" s="23"/>
      <c r="H2548" s="23"/>
      <c r="I2548" s="23"/>
      <c r="J2548" s="23">
        <v>0</v>
      </c>
      <c r="K2548" s="23"/>
      <c r="L2548" s="23"/>
      <c r="M2548" s="23"/>
    </row>
    <row r="2549" spans="1:13" x14ac:dyDescent="0.25">
      <c r="A2549" s="31">
        <v>42387</v>
      </c>
      <c r="B2549" s="23">
        <v>49356</v>
      </c>
      <c r="C2549" s="23" t="s">
        <v>29</v>
      </c>
      <c r="D2549" s="23">
        <v>13</v>
      </c>
      <c r="E2549" s="23" t="s">
        <v>55</v>
      </c>
      <c r="F2549" s="46">
        <v>3250</v>
      </c>
      <c r="G2549" s="23"/>
      <c r="H2549" s="23"/>
      <c r="I2549" s="23"/>
      <c r="J2549" s="23">
        <v>0</v>
      </c>
      <c r="K2549" s="23"/>
      <c r="L2549" s="23"/>
      <c r="M2549" s="23"/>
    </row>
    <row r="2550" spans="1:13" x14ac:dyDescent="0.25">
      <c r="A2550" s="31">
        <v>42387</v>
      </c>
      <c r="B2550" s="23">
        <v>49357</v>
      </c>
      <c r="C2550" s="23" t="s">
        <v>27</v>
      </c>
      <c r="D2550" s="23">
        <v>14.9</v>
      </c>
      <c r="E2550" s="23" t="s">
        <v>55</v>
      </c>
      <c r="F2550" s="46">
        <v>3250</v>
      </c>
      <c r="G2550" s="23"/>
      <c r="H2550" s="23"/>
      <c r="I2550" s="23"/>
      <c r="J2550" s="23">
        <v>0</v>
      </c>
      <c r="K2550" s="23"/>
      <c r="L2550" s="23"/>
      <c r="M2550" s="23"/>
    </row>
    <row r="2551" spans="1:13" x14ac:dyDescent="0.25">
      <c r="A2551" s="31">
        <v>42387</v>
      </c>
      <c r="B2551" s="23">
        <v>49358</v>
      </c>
      <c r="C2551" s="23" t="s">
        <v>498</v>
      </c>
      <c r="D2551" s="23">
        <v>14.9</v>
      </c>
      <c r="E2551" s="23" t="s">
        <v>55</v>
      </c>
      <c r="F2551" s="46">
        <v>3250</v>
      </c>
      <c r="G2551" s="23"/>
      <c r="H2551" s="23"/>
      <c r="I2551" s="23"/>
      <c r="J2551" s="23">
        <v>0</v>
      </c>
      <c r="K2551" s="23"/>
      <c r="L2551" s="23"/>
      <c r="M2551" s="23"/>
    </row>
    <row r="2552" spans="1:13" x14ac:dyDescent="0.25">
      <c r="A2552" s="31">
        <v>42387</v>
      </c>
      <c r="B2552" s="23">
        <v>49359</v>
      </c>
      <c r="C2552" s="23" t="s">
        <v>28</v>
      </c>
      <c r="D2552" s="23">
        <v>13.3</v>
      </c>
      <c r="E2552" s="23" t="s">
        <v>55</v>
      </c>
      <c r="F2552" s="46">
        <v>3250</v>
      </c>
      <c r="G2552" s="23"/>
      <c r="H2552" s="23"/>
      <c r="I2552" s="23"/>
      <c r="J2552" s="23">
        <v>0</v>
      </c>
      <c r="K2552" s="23"/>
      <c r="L2552" s="23"/>
      <c r="M2552" s="23"/>
    </row>
    <row r="2553" spans="1:13" x14ac:dyDescent="0.25">
      <c r="A2553" s="31">
        <v>42387</v>
      </c>
      <c r="B2553" s="23">
        <v>49360</v>
      </c>
      <c r="C2553" s="23" t="s">
        <v>29</v>
      </c>
      <c r="D2553" s="23">
        <v>13</v>
      </c>
      <c r="E2553" s="23" t="s">
        <v>55</v>
      </c>
      <c r="F2553" s="46">
        <v>3250</v>
      </c>
      <c r="G2553" s="23"/>
      <c r="H2553" s="23"/>
      <c r="I2553" s="23"/>
      <c r="J2553" s="23">
        <v>0</v>
      </c>
      <c r="K2553" s="23"/>
      <c r="L2553" s="23"/>
      <c r="M2553" s="23"/>
    </row>
    <row r="2554" spans="1:13" x14ac:dyDescent="0.25">
      <c r="A2554" s="31">
        <v>42387</v>
      </c>
      <c r="B2554" s="23">
        <v>49361</v>
      </c>
      <c r="C2554" s="23" t="s">
        <v>27</v>
      </c>
      <c r="D2554" s="23">
        <v>14.9</v>
      </c>
      <c r="E2554" s="23" t="s">
        <v>55</v>
      </c>
      <c r="F2554" s="46">
        <v>3250</v>
      </c>
      <c r="G2554" s="23"/>
      <c r="H2554" s="23"/>
      <c r="I2554" s="23"/>
      <c r="J2554" s="23">
        <v>0</v>
      </c>
      <c r="K2554" s="23"/>
      <c r="L2554" s="23"/>
      <c r="M2554" s="23"/>
    </row>
    <row r="2555" spans="1:13" x14ac:dyDescent="0.25">
      <c r="A2555" s="31">
        <v>42387</v>
      </c>
      <c r="B2555" s="23">
        <v>49362</v>
      </c>
      <c r="C2555" s="23" t="s">
        <v>498</v>
      </c>
      <c r="D2555" s="23">
        <v>14.9</v>
      </c>
      <c r="E2555" s="23" t="s">
        <v>55</v>
      </c>
      <c r="F2555" s="46">
        <v>3250</v>
      </c>
      <c r="G2555" s="23"/>
      <c r="H2555" s="23"/>
      <c r="I2555" s="23"/>
      <c r="J2555" s="23">
        <v>0</v>
      </c>
      <c r="K2555" s="23"/>
      <c r="L2555" s="23"/>
      <c r="M2555" s="23"/>
    </row>
    <row r="2556" spans="1:13" x14ac:dyDescent="0.25">
      <c r="A2556" s="31">
        <v>42387</v>
      </c>
      <c r="B2556" s="23">
        <v>49363</v>
      </c>
      <c r="C2556" s="23" t="s">
        <v>29</v>
      </c>
      <c r="D2556" s="23">
        <v>13</v>
      </c>
      <c r="E2556" s="23" t="s">
        <v>55</v>
      </c>
      <c r="F2556" s="46">
        <v>3250</v>
      </c>
      <c r="G2556" s="23"/>
      <c r="H2556" s="23"/>
      <c r="I2556" s="23"/>
      <c r="J2556" s="23">
        <v>0</v>
      </c>
      <c r="K2556" s="23"/>
      <c r="L2556" s="23"/>
      <c r="M2556" s="23"/>
    </row>
    <row r="2557" spans="1:13" x14ac:dyDescent="0.25">
      <c r="A2557" s="31">
        <v>42387</v>
      </c>
      <c r="B2557" s="23">
        <v>49364</v>
      </c>
      <c r="C2557" s="23" t="s">
        <v>28</v>
      </c>
      <c r="D2557" s="23">
        <v>13.3</v>
      </c>
      <c r="E2557" s="23" t="s">
        <v>55</v>
      </c>
      <c r="F2557" s="46">
        <v>3250</v>
      </c>
      <c r="G2557" s="23"/>
      <c r="H2557" s="23"/>
      <c r="I2557" s="23"/>
      <c r="J2557" s="23">
        <v>0</v>
      </c>
      <c r="K2557" s="23"/>
      <c r="L2557" s="23"/>
      <c r="M2557" s="23"/>
    </row>
    <row r="2558" spans="1:13" x14ac:dyDescent="0.25">
      <c r="A2558" s="31">
        <v>42387</v>
      </c>
      <c r="B2558" s="23">
        <v>49365</v>
      </c>
      <c r="C2558" s="23" t="s">
        <v>27</v>
      </c>
      <c r="D2558" s="23">
        <v>14.9</v>
      </c>
      <c r="E2558" s="23" t="s">
        <v>55</v>
      </c>
      <c r="F2558" s="46">
        <v>3250</v>
      </c>
      <c r="G2558" s="23"/>
      <c r="H2558" s="23"/>
      <c r="I2558" s="23"/>
      <c r="J2558" s="23">
        <v>0</v>
      </c>
      <c r="K2558" s="23"/>
      <c r="L2558" s="23"/>
      <c r="M2558" s="23"/>
    </row>
    <row r="2559" spans="1:13" x14ac:dyDescent="0.25">
      <c r="A2559" s="31">
        <v>42387</v>
      </c>
      <c r="B2559" s="23">
        <v>49366</v>
      </c>
      <c r="C2559" s="23" t="s">
        <v>498</v>
      </c>
      <c r="D2559" s="23">
        <v>14.9</v>
      </c>
      <c r="E2559" s="23" t="s">
        <v>55</v>
      </c>
      <c r="F2559" s="46">
        <v>3250</v>
      </c>
      <c r="G2559" s="23"/>
      <c r="H2559" s="23"/>
      <c r="I2559" s="23"/>
      <c r="J2559" s="23">
        <v>0</v>
      </c>
      <c r="K2559" s="23"/>
      <c r="L2559" s="23"/>
      <c r="M2559" s="23"/>
    </row>
    <row r="2560" spans="1:13" x14ac:dyDescent="0.25">
      <c r="A2560" s="31">
        <v>42387</v>
      </c>
      <c r="B2560" s="23">
        <v>49367</v>
      </c>
      <c r="C2560" s="23" t="s">
        <v>29</v>
      </c>
      <c r="D2560" s="23">
        <v>13</v>
      </c>
      <c r="E2560" s="23" t="s">
        <v>55</v>
      </c>
      <c r="F2560" s="46">
        <v>3250</v>
      </c>
      <c r="G2560" s="23"/>
      <c r="H2560" s="23"/>
      <c r="I2560" s="23"/>
      <c r="J2560" s="23">
        <v>0</v>
      </c>
      <c r="K2560" s="23"/>
      <c r="L2560" s="23"/>
      <c r="M2560" s="23"/>
    </row>
    <row r="2561" spans="1:13" x14ac:dyDescent="0.25">
      <c r="A2561" s="31">
        <v>42387</v>
      </c>
      <c r="B2561" s="23">
        <v>49368</v>
      </c>
      <c r="C2561" s="23" t="s">
        <v>28</v>
      </c>
      <c r="D2561" s="23">
        <v>13.3</v>
      </c>
      <c r="E2561" s="23" t="s">
        <v>55</v>
      </c>
      <c r="F2561" s="46">
        <v>3250</v>
      </c>
      <c r="G2561" s="23"/>
      <c r="H2561" s="23"/>
      <c r="I2561" s="23"/>
      <c r="J2561" s="23">
        <v>0</v>
      </c>
      <c r="K2561" s="23"/>
      <c r="L2561" s="23"/>
      <c r="M2561" s="23"/>
    </row>
    <row r="2562" spans="1:13" ht="15.75" thickBot="1" x14ac:dyDescent="0.3">
      <c r="A2562" s="43">
        <v>42387</v>
      </c>
      <c r="B2562" s="42">
        <v>49369</v>
      </c>
      <c r="C2562" s="42" t="s">
        <v>27</v>
      </c>
      <c r="D2562" s="42">
        <v>14.9</v>
      </c>
      <c r="E2562" s="23" t="s">
        <v>55</v>
      </c>
      <c r="F2562" s="48">
        <v>3250</v>
      </c>
      <c r="G2562" s="42"/>
      <c r="H2562" s="42"/>
      <c r="I2562" s="42"/>
      <c r="J2562" s="42">
        <v>0</v>
      </c>
      <c r="K2562" s="42"/>
      <c r="L2562" s="42"/>
      <c r="M2562" s="42"/>
    </row>
    <row r="2563" spans="1:13" x14ac:dyDescent="0.25">
      <c r="A2563" s="41">
        <v>42388</v>
      </c>
      <c r="B2563" s="32">
        <v>49370</v>
      </c>
      <c r="C2563" s="32" t="s">
        <v>498</v>
      </c>
      <c r="D2563" s="32">
        <v>14.9</v>
      </c>
      <c r="E2563" s="23" t="s">
        <v>55</v>
      </c>
      <c r="F2563" s="47">
        <v>3250</v>
      </c>
      <c r="G2563" s="32"/>
      <c r="H2563" s="32"/>
      <c r="I2563" s="32"/>
      <c r="J2563" s="32">
        <v>0</v>
      </c>
      <c r="K2563" s="32"/>
      <c r="L2563" s="32"/>
      <c r="M2563" s="32"/>
    </row>
    <row r="2564" spans="1:13" x14ac:dyDescent="0.25">
      <c r="A2564" s="41">
        <v>42388</v>
      </c>
      <c r="B2564" s="23">
        <v>49371</v>
      </c>
      <c r="C2564" s="23" t="s">
        <v>27</v>
      </c>
      <c r="D2564" s="23">
        <v>14.9</v>
      </c>
      <c r="E2564" s="23" t="s">
        <v>55</v>
      </c>
      <c r="F2564" s="46">
        <v>3250</v>
      </c>
      <c r="G2564" s="23"/>
      <c r="H2564" s="23"/>
      <c r="I2564" s="23"/>
      <c r="J2564" s="23">
        <v>0</v>
      </c>
      <c r="K2564" s="23"/>
      <c r="L2564" s="23"/>
      <c r="M2564" s="23"/>
    </row>
    <row r="2565" spans="1:13" x14ac:dyDescent="0.25">
      <c r="A2565" s="41">
        <v>42388</v>
      </c>
      <c r="B2565" s="23">
        <v>49372</v>
      </c>
      <c r="C2565" s="23" t="s">
        <v>28</v>
      </c>
      <c r="D2565" s="23">
        <v>13.3</v>
      </c>
      <c r="E2565" s="23" t="s">
        <v>55</v>
      </c>
      <c r="F2565" s="46">
        <v>3250</v>
      </c>
      <c r="G2565" s="23"/>
      <c r="H2565" s="23"/>
      <c r="I2565" s="23"/>
      <c r="J2565" s="23">
        <v>0</v>
      </c>
      <c r="K2565" s="23"/>
      <c r="L2565" s="23"/>
      <c r="M2565" s="23"/>
    </row>
    <row r="2566" spans="1:13" x14ac:dyDescent="0.25">
      <c r="A2566" s="41">
        <v>42388</v>
      </c>
      <c r="B2566" s="23">
        <v>49373</v>
      </c>
      <c r="C2566" s="23" t="s">
        <v>29</v>
      </c>
      <c r="D2566" s="23">
        <v>13</v>
      </c>
      <c r="E2566" s="23" t="s">
        <v>55</v>
      </c>
      <c r="F2566" s="46">
        <v>3250</v>
      </c>
      <c r="G2566" s="23"/>
      <c r="H2566" s="23"/>
      <c r="I2566" s="23"/>
      <c r="J2566" s="23">
        <v>0</v>
      </c>
      <c r="K2566" s="23"/>
      <c r="L2566" s="23"/>
      <c r="M2566" s="23"/>
    </row>
    <row r="2567" spans="1:13" x14ac:dyDescent="0.25">
      <c r="A2567" s="41">
        <v>42388</v>
      </c>
      <c r="B2567" s="23">
        <v>49374</v>
      </c>
      <c r="C2567" s="23" t="s">
        <v>498</v>
      </c>
      <c r="D2567" s="23">
        <v>14.9</v>
      </c>
      <c r="E2567" s="23" t="s">
        <v>55</v>
      </c>
      <c r="F2567" s="46">
        <v>3250</v>
      </c>
      <c r="G2567" s="23"/>
      <c r="H2567" s="23"/>
      <c r="I2567" s="23"/>
      <c r="J2567" s="23">
        <v>0</v>
      </c>
      <c r="K2567" s="23"/>
      <c r="L2567" s="23"/>
      <c r="M2567" s="23"/>
    </row>
    <row r="2568" spans="1:13" x14ac:dyDescent="0.25">
      <c r="A2568" s="41">
        <v>42388</v>
      </c>
      <c r="B2568" s="23">
        <v>49375</v>
      </c>
      <c r="C2568" s="23" t="s">
        <v>27</v>
      </c>
      <c r="D2568" s="23">
        <v>14.9</v>
      </c>
      <c r="E2568" s="23" t="s">
        <v>55</v>
      </c>
      <c r="F2568" s="46">
        <v>3250</v>
      </c>
      <c r="G2568" s="23"/>
      <c r="H2568" s="23"/>
      <c r="I2568" s="23"/>
      <c r="J2568" s="23">
        <v>0</v>
      </c>
      <c r="K2568" s="23"/>
      <c r="L2568" s="23"/>
      <c r="M2568" s="23"/>
    </row>
    <row r="2569" spans="1:13" x14ac:dyDescent="0.25">
      <c r="A2569" s="41">
        <v>42388</v>
      </c>
      <c r="B2569" s="23">
        <v>49376</v>
      </c>
      <c r="C2569" s="23" t="s">
        <v>28</v>
      </c>
      <c r="D2569" s="23">
        <v>13.3</v>
      </c>
      <c r="E2569" s="23" t="s">
        <v>55</v>
      </c>
      <c r="F2569" s="46">
        <v>3250</v>
      </c>
      <c r="G2569" s="23"/>
      <c r="H2569" s="23"/>
      <c r="I2569" s="23"/>
      <c r="J2569" s="23">
        <v>0</v>
      </c>
      <c r="K2569" s="23"/>
      <c r="L2569" s="23"/>
      <c r="M2569" s="23"/>
    </row>
    <row r="2570" spans="1:13" x14ac:dyDescent="0.25">
      <c r="A2570" s="41">
        <v>42388</v>
      </c>
      <c r="B2570" s="23">
        <v>49377</v>
      </c>
      <c r="C2570" s="23" t="s">
        <v>29</v>
      </c>
      <c r="D2570" s="23">
        <v>13</v>
      </c>
      <c r="E2570" s="23" t="s">
        <v>55</v>
      </c>
      <c r="F2570" s="46">
        <v>3250</v>
      </c>
      <c r="G2570" s="23"/>
      <c r="H2570" s="23"/>
      <c r="I2570" s="23"/>
      <c r="J2570" s="23">
        <v>0</v>
      </c>
      <c r="K2570" s="23"/>
      <c r="L2570" s="23"/>
      <c r="M2570" s="23"/>
    </row>
    <row r="2571" spans="1:13" x14ac:dyDescent="0.25">
      <c r="A2571" s="41">
        <v>42388</v>
      </c>
      <c r="B2571" s="23">
        <v>49378</v>
      </c>
      <c r="C2571" s="23" t="s">
        <v>57</v>
      </c>
      <c r="D2571" s="23">
        <v>14.9</v>
      </c>
      <c r="E2571" s="23" t="s">
        <v>55</v>
      </c>
      <c r="F2571" s="46">
        <v>3250</v>
      </c>
      <c r="G2571" s="23"/>
      <c r="H2571" s="23"/>
      <c r="I2571" s="23"/>
      <c r="J2571" s="23">
        <v>0</v>
      </c>
      <c r="K2571" s="23"/>
      <c r="L2571" s="23"/>
      <c r="M2571" s="23"/>
    </row>
    <row r="2572" spans="1:13" x14ac:dyDescent="0.25">
      <c r="A2572" s="41">
        <v>42388</v>
      </c>
      <c r="B2572" s="23">
        <v>49379</v>
      </c>
      <c r="C2572" s="23" t="s">
        <v>498</v>
      </c>
      <c r="D2572" s="23">
        <v>14.9</v>
      </c>
      <c r="E2572" s="23" t="s">
        <v>55</v>
      </c>
      <c r="F2572" s="46">
        <v>3250</v>
      </c>
      <c r="G2572" s="23"/>
      <c r="H2572" s="23"/>
      <c r="I2572" s="23"/>
      <c r="J2572" s="23">
        <v>0</v>
      </c>
      <c r="K2572" s="23"/>
      <c r="L2572" s="23"/>
      <c r="M2572" s="23"/>
    </row>
    <row r="2573" spans="1:13" x14ac:dyDescent="0.25">
      <c r="A2573" s="41">
        <v>42388</v>
      </c>
      <c r="B2573" s="23">
        <v>49380</v>
      </c>
      <c r="C2573" s="23" t="s">
        <v>27</v>
      </c>
      <c r="D2573" s="23">
        <v>14.9</v>
      </c>
      <c r="E2573" s="23" t="s">
        <v>55</v>
      </c>
      <c r="F2573" s="46">
        <v>3250</v>
      </c>
      <c r="G2573" s="23"/>
      <c r="H2573" s="23"/>
      <c r="I2573" s="23"/>
      <c r="J2573" s="23">
        <v>0</v>
      </c>
      <c r="K2573" s="23"/>
      <c r="L2573" s="23"/>
      <c r="M2573" s="23"/>
    </row>
    <row r="2574" spans="1:13" x14ac:dyDescent="0.25">
      <c r="A2574" s="41">
        <v>42388</v>
      </c>
      <c r="B2574" s="23">
        <v>49381</v>
      </c>
      <c r="C2574" s="23" t="s">
        <v>28</v>
      </c>
      <c r="D2574" s="23">
        <v>13.3</v>
      </c>
      <c r="E2574" s="23" t="s">
        <v>55</v>
      </c>
      <c r="F2574" s="46">
        <v>3250</v>
      </c>
      <c r="G2574" s="23"/>
      <c r="H2574" s="23"/>
      <c r="I2574" s="23"/>
      <c r="J2574" s="23">
        <v>0</v>
      </c>
      <c r="K2574" s="23"/>
      <c r="L2574" s="23"/>
      <c r="M2574" s="23"/>
    </row>
    <row r="2575" spans="1:13" x14ac:dyDescent="0.25">
      <c r="A2575" s="41">
        <v>42388</v>
      </c>
      <c r="B2575" s="23">
        <v>49382</v>
      </c>
      <c r="C2575" s="23" t="s">
        <v>29</v>
      </c>
      <c r="D2575" s="23">
        <v>13</v>
      </c>
      <c r="E2575" s="23" t="s">
        <v>55</v>
      </c>
      <c r="F2575" s="46">
        <v>3250</v>
      </c>
      <c r="G2575" s="23"/>
      <c r="H2575" s="23"/>
      <c r="I2575" s="23"/>
      <c r="J2575" s="23">
        <v>0</v>
      </c>
      <c r="K2575" s="23"/>
      <c r="L2575" s="23"/>
      <c r="M2575" s="23"/>
    </row>
    <row r="2576" spans="1:13" x14ac:dyDescent="0.25">
      <c r="A2576" s="41">
        <v>42388</v>
      </c>
      <c r="B2576" s="23">
        <v>49383</v>
      </c>
      <c r="C2576" s="23" t="s">
        <v>57</v>
      </c>
      <c r="D2576" s="23">
        <v>14.9</v>
      </c>
      <c r="E2576" s="23" t="s">
        <v>55</v>
      </c>
      <c r="F2576" s="46">
        <v>3250</v>
      </c>
      <c r="G2576" s="23"/>
      <c r="H2576" s="23"/>
      <c r="I2576" s="23"/>
      <c r="J2576" s="23">
        <v>0</v>
      </c>
      <c r="K2576" s="23"/>
      <c r="L2576" s="23"/>
      <c r="M2576" s="23"/>
    </row>
    <row r="2577" spans="1:13" x14ac:dyDescent="0.25">
      <c r="A2577" s="41">
        <v>42388</v>
      </c>
      <c r="B2577" s="23">
        <v>49384</v>
      </c>
      <c r="C2577" s="23" t="s">
        <v>498</v>
      </c>
      <c r="D2577" s="23">
        <v>14.9</v>
      </c>
      <c r="E2577" s="23" t="s">
        <v>55</v>
      </c>
      <c r="F2577" s="46">
        <v>3250</v>
      </c>
      <c r="G2577" s="23"/>
      <c r="H2577" s="23"/>
      <c r="I2577" s="23"/>
      <c r="J2577" s="23">
        <v>0</v>
      </c>
      <c r="K2577" s="23"/>
      <c r="L2577" s="23"/>
      <c r="M2577" s="23"/>
    </row>
    <row r="2578" spans="1:13" x14ac:dyDescent="0.25">
      <c r="A2578" s="41">
        <v>42388</v>
      </c>
      <c r="B2578" s="23">
        <v>49385</v>
      </c>
      <c r="C2578" s="23" t="s">
        <v>27</v>
      </c>
      <c r="D2578" s="23">
        <v>14.9</v>
      </c>
      <c r="E2578" s="23" t="s">
        <v>55</v>
      </c>
      <c r="F2578" s="46">
        <v>3250</v>
      </c>
      <c r="G2578" s="23"/>
      <c r="H2578" s="23"/>
      <c r="I2578" s="23"/>
      <c r="J2578" s="23">
        <v>0</v>
      </c>
      <c r="K2578" s="23"/>
      <c r="L2578" s="23"/>
      <c r="M2578" s="23"/>
    </row>
    <row r="2579" spans="1:13" x14ac:dyDescent="0.25">
      <c r="A2579" s="41">
        <v>42388</v>
      </c>
      <c r="B2579" s="23">
        <v>49386</v>
      </c>
      <c r="C2579" s="23" t="s">
        <v>28</v>
      </c>
      <c r="D2579" s="23">
        <v>13.3</v>
      </c>
      <c r="E2579" s="23" t="s">
        <v>55</v>
      </c>
      <c r="F2579" s="46">
        <v>3250</v>
      </c>
      <c r="G2579" s="23"/>
      <c r="H2579" s="23"/>
      <c r="I2579" s="23"/>
      <c r="J2579" s="23">
        <v>0</v>
      </c>
      <c r="K2579" s="23"/>
      <c r="L2579" s="23"/>
      <c r="M2579" s="23"/>
    </row>
    <row r="2580" spans="1:13" x14ac:dyDescent="0.25">
      <c r="A2580" s="41">
        <v>42388</v>
      </c>
      <c r="B2580" s="23">
        <v>49387</v>
      </c>
      <c r="C2580" s="23" t="s">
        <v>29</v>
      </c>
      <c r="D2580" s="23">
        <v>13</v>
      </c>
      <c r="E2580" s="23" t="s">
        <v>55</v>
      </c>
      <c r="F2580" s="46">
        <v>3250</v>
      </c>
      <c r="G2580" s="23"/>
      <c r="H2580" s="23"/>
      <c r="I2580" s="23"/>
      <c r="J2580" s="23">
        <v>0</v>
      </c>
      <c r="K2580" s="23"/>
      <c r="L2580" s="23"/>
      <c r="M2580" s="23"/>
    </row>
    <row r="2581" spans="1:13" x14ac:dyDescent="0.25">
      <c r="A2581" s="41">
        <v>42388</v>
      </c>
      <c r="B2581" s="23">
        <v>49388</v>
      </c>
      <c r="C2581" s="23" t="s">
        <v>57</v>
      </c>
      <c r="D2581" s="23">
        <v>14.9</v>
      </c>
      <c r="E2581" s="23" t="s">
        <v>55</v>
      </c>
      <c r="F2581" s="46">
        <v>3250</v>
      </c>
      <c r="G2581" s="23"/>
      <c r="H2581" s="23"/>
      <c r="I2581" s="23"/>
      <c r="J2581" s="23">
        <v>0</v>
      </c>
      <c r="K2581" s="23"/>
      <c r="L2581" s="23"/>
      <c r="M2581" s="23"/>
    </row>
    <row r="2582" spans="1:13" x14ac:dyDescent="0.25">
      <c r="A2582" s="41">
        <v>42388</v>
      </c>
      <c r="B2582" s="23">
        <v>49389</v>
      </c>
      <c r="C2582" s="23" t="s">
        <v>498</v>
      </c>
      <c r="D2582" s="23">
        <v>14.9</v>
      </c>
      <c r="E2582" s="23" t="s">
        <v>55</v>
      </c>
      <c r="F2582" s="46">
        <v>3250</v>
      </c>
      <c r="G2582" s="23"/>
      <c r="H2582" s="23"/>
      <c r="I2582" s="23"/>
      <c r="J2582" s="23">
        <v>0</v>
      </c>
      <c r="K2582" s="23"/>
      <c r="L2582" s="23"/>
      <c r="M2582" s="23"/>
    </row>
    <row r="2583" spans="1:13" x14ac:dyDescent="0.25">
      <c r="A2583" s="41">
        <v>42388</v>
      </c>
      <c r="B2583" s="23">
        <v>49390</v>
      </c>
      <c r="C2583" s="23" t="s">
        <v>27</v>
      </c>
      <c r="D2583" s="23">
        <v>14.9</v>
      </c>
      <c r="E2583" s="23" t="s">
        <v>55</v>
      </c>
      <c r="F2583" s="46">
        <v>3250</v>
      </c>
      <c r="G2583" s="23"/>
      <c r="H2583" s="23"/>
      <c r="I2583" s="23"/>
      <c r="J2583" s="23">
        <v>0</v>
      </c>
      <c r="K2583" s="23"/>
      <c r="L2583" s="23"/>
      <c r="M2583" s="23"/>
    </row>
    <row r="2584" spans="1:13" x14ac:dyDescent="0.25">
      <c r="A2584" s="41">
        <v>42388</v>
      </c>
      <c r="B2584" s="23">
        <v>49391</v>
      </c>
      <c r="C2584" s="23" t="s">
        <v>28</v>
      </c>
      <c r="D2584" s="23">
        <v>13.3</v>
      </c>
      <c r="E2584" s="23" t="s">
        <v>55</v>
      </c>
      <c r="F2584" s="46">
        <v>3250</v>
      </c>
      <c r="G2584" s="23"/>
      <c r="H2584" s="23"/>
      <c r="I2584" s="23"/>
      <c r="J2584" s="23">
        <v>0</v>
      </c>
      <c r="K2584" s="23"/>
      <c r="L2584" s="23"/>
      <c r="M2584" s="23"/>
    </row>
    <row r="2585" spans="1:13" x14ac:dyDescent="0.25">
      <c r="A2585" s="41">
        <v>42388</v>
      </c>
      <c r="B2585" s="23">
        <v>49392</v>
      </c>
      <c r="C2585" s="23" t="s">
        <v>29</v>
      </c>
      <c r="D2585" s="23">
        <v>13</v>
      </c>
      <c r="E2585" s="23" t="s">
        <v>55</v>
      </c>
      <c r="F2585" s="46">
        <v>3250</v>
      </c>
      <c r="G2585" s="23"/>
      <c r="H2585" s="23"/>
      <c r="I2585" s="23"/>
      <c r="J2585" s="23">
        <v>0</v>
      </c>
      <c r="K2585" s="23"/>
      <c r="L2585" s="23"/>
      <c r="M2585" s="23"/>
    </row>
    <row r="2586" spans="1:13" x14ac:dyDescent="0.25">
      <c r="A2586" s="41">
        <v>42388</v>
      </c>
      <c r="B2586" s="23">
        <v>49393</v>
      </c>
      <c r="C2586" s="23" t="s">
        <v>57</v>
      </c>
      <c r="D2586" s="23">
        <v>14.9</v>
      </c>
      <c r="E2586" s="23" t="s">
        <v>55</v>
      </c>
      <c r="F2586" s="46">
        <v>3250</v>
      </c>
      <c r="G2586" s="23"/>
      <c r="H2586" s="23"/>
      <c r="I2586" s="23"/>
      <c r="J2586" s="23">
        <v>0</v>
      </c>
      <c r="K2586" s="23"/>
      <c r="L2586" s="23"/>
      <c r="M2586" s="23"/>
    </row>
    <row r="2587" spans="1:13" x14ac:dyDescent="0.25">
      <c r="A2587" s="41">
        <v>42388</v>
      </c>
      <c r="B2587" s="23">
        <v>49394</v>
      </c>
      <c r="C2587" s="23" t="s">
        <v>498</v>
      </c>
      <c r="D2587" s="23">
        <v>14.9</v>
      </c>
      <c r="E2587" s="23" t="s">
        <v>55</v>
      </c>
      <c r="F2587" s="46">
        <v>3250</v>
      </c>
      <c r="G2587" s="23"/>
      <c r="H2587" s="23"/>
      <c r="I2587" s="23"/>
      <c r="J2587" s="23">
        <v>0</v>
      </c>
      <c r="K2587" s="23"/>
      <c r="L2587" s="23"/>
      <c r="M2587" s="23"/>
    </row>
    <row r="2588" spans="1:13" x14ac:dyDescent="0.25">
      <c r="A2588" s="41">
        <v>42388</v>
      </c>
      <c r="B2588" s="23">
        <v>49395</v>
      </c>
      <c r="C2588" s="23" t="s">
        <v>27</v>
      </c>
      <c r="D2588" s="23">
        <v>14.9</v>
      </c>
      <c r="E2588" s="23" t="s">
        <v>55</v>
      </c>
      <c r="F2588" s="46">
        <v>3250</v>
      </c>
      <c r="G2588" s="23"/>
      <c r="H2588" s="23"/>
      <c r="I2588" s="23"/>
      <c r="J2588" s="23">
        <v>0</v>
      </c>
      <c r="K2588" s="23"/>
      <c r="L2588" s="23"/>
      <c r="M2588" s="23"/>
    </row>
    <row r="2589" spans="1:13" x14ac:dyDescent="0.25">
      <c r="A2589" s="41">
        <v>42388</v>
      </c>
      <c r="B2589" s="23">
        <v>49396</v>
      </c>
      <c r="C2589" s="23" t="s">
        <v>28</v>
      </c>
      <c r="D2589" s="23">
        <v>13.3</v>
      </c>
      <c r="E2589" s="23" t="s">
        <v>55</v>
      </c>
      <c r="F2589" s="46">
        <v>3250</v>
      </c>
      <c r="G2589" s="23"/>
      <c r="H2589" s="23"/>
      <c r="I2589" s="23"/>
      <c r="J2589" s="23">
        <v>0</v>
      </c>
      <c r="K2589" s="23"/>
      <c r="L2589" s="23"/>
      <c r="M2589" s="23"/>
    </row>
    <row r="2590" spans="1:13" x14ac:dyDescent="0.25">
      <c r="A2590" s="41">
        <v>42388</v>
      </c>
      <c r="B2590" s="23">
        <v>49397</v>
      </c>
      <c r="C2590" s="23" t="s">
        <v>29</v>
      </c>
      <c r="D2590" s="23">
        <v>13</v>
      </c>
      <c r="E2590" s="23" t="s">
        <v>55</v>
      </c>
      <c r="F2590" s="46">
        <v>3250</v>
      </c>
      <c r="G2590" s="23"/>
      <c r="H2590" s="23"/>
      <c r="I2590" s="23"/>
      <c r="J2590" s="23">
        <v>0</v>
      </c>
      <c r="K2590" s="23"/>
      <c r="L2590" s="23"/>
      <c r="M2590" s="23"/>
    </row>
    <row r="2591" spans="1:13" x14ac:dyDescent="0.25">
      <c r="A2591" s="41">
        <v>42388</v>
      </c>
      <c r="B2591" s="23">
        <v>49398</v>
      </c>
      <c r="C2591" s="23" t="s">
        <v>57</v>
      </c>
      <c r="D2591" s="23">
        <v>14.9</v>
      </c>
      <c r="E2591" s="23" t="s">
        <v>55</v>
      </c>
      <c r="F2591" s="46">
        <v>3250</v>
      </c>
      <c r="G2591" s="23"/>
      <c r="H2591" s="23"/>
      <c r="I2591" s="23"/>
      <c r="J2591" s="23">
        <v>0</v>
      </c>
      <c r="K2591" s="23"/>
      <c r="L2591" s="23"/>
      <c r="M2591" s="23"/>
    </row>
    <row r="2592" spans="1:13" x14ac:dyDescent="0.25">
      <c r="A2592" s="41">
        <v>42388</v>
      </c>
      <c r="B2592" s="23">
        <v>49399</v>
      </c>
      <c r="C2592" s="23" t="s">
        <v>498</v>
      </c>
      <c r="D2592" s="23">
        <v>14.9</v>
      </c>
      <c r="E2592" s="23" t="s">
        <v>55</v>
      </c>
      <c r="F2592" s="46">
        <v>3250</v>
      </c>
      <c r="G2592" s="23"/>
      <c r="H2592" s="23"/>
      <c r="I2592" s="23"/>
      <c r="J2592" s="23">
        <v>0</v>
      </c>
      <c r="K2592" s="23"/>
      <c r="L2592" s="23"/>
      <c r="M2592" s="23"/>
    </row>
    <row r="2593" spans="1:13" x14ac:dyDescent="0.25">
      <c r="A2593" s="41">
        <v>42388</v>
      </c>
      <c r="B2593" s="23">
        <v>49400</v>
      </c>
      <c r="C2593" s="23" t="s">
        <v>28</v>
      </c>
      <c r="D2593" s="23">
        <v>13.3</v>
      </c>
      <c r="E2593" s="23" t="s">
        <v>55</v>
      </c>
      <c r="F2593" s="46">
        <v>3250</v>
      </c>
      <c r="G2593" s="23"/>
      <c r="H2593" s="23"/>
      <c r="I2593" s="23"/>
      <c r="J2593" s="23">
        <v>0</v>
      </c>
      <c r="K2593" s="23"/>
      <c r="L2593" s="23"/>
      <c r="M2593" s="23"/>
    </row>
    <row r="2594" spans="1:13" x14ac:dyDescent="0.25">
      <c r="A2594" s="41">
        <v>42388</v>
      </c>
      <c r="B2594" s="23">
        <v>49401</v>
      </c>
      <c r="C2594" s="23" t="s">
        <v>27</v>
      </c>
      <c r="D2594" s="23">
        <v>14.9</v>
      </c>
      <c r="E2594" s="23" t="s">
        <v>55</v>
      </c>
      <c r="F2594" s="46">
        <v>3250</v>
      </c>
      <c r="G2594" s="23"/>
      <c r="H2594" s="23"/>
      <c r="I2594" s="23"/>
      <c r="J2594" s="23">
        <v>0</v>
      </c>
      <c r="K2594" s="23"/>
      <c r="L2594" s="23"/>
      <c r="M2594" s="23"/>
    </row>
    <row r="2595" spans="1:13" x14ac:dyDescent="0.25">
      <c r="A2595" s="41">
        <v>42388</v>
      </c>
      <c r="B2595" s="23">
        <v>49402</v>
      </c>
      <c r="C2595" s="23" t="s">
        <v>29</v>
      </c>
      <c r="D2595" s="23">
        <v>13</v>
      </c>
      <c r="E2595" s="23" t="s">
        <v>55</v>
      </c>
      <c r="F2595" s="46">
        <v>3250</v>
      </c>
      <c r="G2595" s="23"/>
      <c r="H2595" s="23"/>
      <c r="I2595" s="23"/>
      <c r="J2595" s="23">
        <v>0</v>
      </c>
      <c r="K2595" s="23"/>
      <c r="L2595" s="23"/>
      <c r="M2595" s="23"/>
    </row>
    <row r="2596" spans="1:13" x14ac:dyDescent="0.25">
      <c r="A2596" s="41">
        <v>42388</v>
      </c>
      <c r="B2596" s="23">
        <v>49403</v>
      </c>
      <c r="C2596" s="23" t="s">
        <v>57</v>
      </c>
      <c r="D2596" s="23">
        <v>14.9</v>
      </c>
      <c r="E2596" s="23" t="s">
        <v>55</v>
      </c>
      <c r="F2596" s="46">
        <v>3250</v>
      </c>
      <c r="G2596" s="23"/>
      <c r="H2596" s="23"/>
      <c r="I2596" s="23"/>
      <c r="J2596" s="23">
        <v>0</v>
      </c>
      <c r="K2596" s="23"/>
      <c r="L2596" s="23"/>
      <c r="M2596" s="23"/>
    </row>
    <row r="2597" spans="1:13" x14ac:dyDescent="0.25">
      <c r="A2597" s="41">
        <v>42388</v>
      </c>
      <c r="B2597" s="23">
        <v>49404</v>
      </c>
      <c r="C2597" s="23" t="s">
        <v>498</v>
      </c>
      <c r="D2597" s="23">
        <v>14.9</v>
      </c>
      <c r="E2597" s="23" t="s">
        <v>55</v>
      </c>
      <c r="F2597" s="46">
        <v>3250</v>
      </c>
      <c r="G2597" s="23"/>
      <c r="H2597" s="23"/>
      <c r="I2597" s="23"/>
      <c r="J2597" s="23">
        <v>0</v>
      </c>
      <c r="K2597" s="23"/>
      <c r="L2597" s="23"/>
      <c r="M2597" s="23"/>
    </row>
    <row r="2598" spans="1:13" x14ac:dyDescent="0.25">
      <c r="A2598" s="41">
        <v>42388</v>
      </c>
      <c r="B2598" s="23">
        <v>49405</v>
      </c>
      <c r="C2598" s="23" t="s">
        <v>29</v>
      </c>
      <c r="D2598" s="23">
        <v>13</v>
      </c>
      <c r="E2598" s="23" t="s">
        <v>55</v>
      </c>
      <c r="F2598" s="46">
        <v>3250</v>
      </c>
      <c r="G2598" s="23"/>
      <c r="H2598" s="23"/>
      <c r="I2598" s="23"/>
      <c r="J2598" s="23">
        <v>0</v>
      </c>
      <c r="K2598" s="23"/>
      <c r="L2598" s="23"/>
      <c r="M2598" s="23"/>
    </row>
    <row r="2599" spans="1:13" x14ac:dyDescent="0.25">
      <c r="A2599" s="41">
        <v>42388</v>
      </c>
      <c r="B2599" s="23">
        <v>49406</v>
      </c>
      <c r="C2599" s="23" t="s">
        <v>28</v>
      </c>
      <c r="D2599" s="23">
        <v>13.3</v>
      </c>
      <c r="E2599" s="23" t="s">
        <v>55</v>
      </c>
      <c r="F2599" s="46">
        <v>3250</v>
      </c>
      <c r="G2599" s="23"/>
      <c r="H2599" s="23"/>
      <c r="I2599" s="23"/>
      <c r="J2599" s="23">
        <v>0</v>
      </c>
      <c r="K2599" s="23"/>
      <c r="L2599" s="23"/>
      <c r="M2599" s="23"/>
    </row>
    <row r="2600" spans="1:13" x14ac:dyDescent="0.25">
      <c r="A2600" s="41">
        <v>42388</v>
      </c>
      <c r="B2600" s="23">
        <v>49407</v>
      </c>
      <c r="C2600" s="23" t="s">
        <v>498</v>
      </c>
      <c r="D2600" s="23">
        <v>14.9</v>
      </c>
      <c r="E2600" s="23" t="s">
        <v>55</v>
      </c>
      <c r="F2600" s="46">
        <v>3250</v>
      </c>
      <c r="G2600" s="23"/>
      <c r="H2600" s="23"/>
      <c r="I2600" s="23"/>
      <c r="J2600" s="23">
        <v>0</v>
      </c>
      <c r="K2600" s="23"/>
      <c r="L2600" s="23"/>
      <c r="M2600" s="23"/>
    </row>
    <row r="2601" spans="1:13" x14ac:dyDescent="0.25">
      <c r="A2601" s="41">
        <v>42388</v>
      </c>
      <c r="B2601" s="23">
        <v>49408</v>
      </c>
      <c r="C2601" s="23" t="s">
        <v>27</v>
      </c>
      <c r="D2601" s="23">
        <v>14.9</v>
      </c>
      <c r="E2601" s="23" t="s">
        <v>55</v>
      </c>
      <c r="F2601" s="46">
        <v>3250</v>
      </c>
      <c r="G2601" s="23"/>
      <c r="H2601" s="23"/>
      <c r="I2601" s="23"/>
      <c r="J2601" s="23">
        <v>0</v>
      </c>
      <c r="K2601" s="23"/>
      <c r="L2601" s="23"/>
      <c r="M2601" s="23"/>
    </row>
    <row r="2602" spans="1:13" x14ac:dyDescent="0.25">
      <c r="A2602" s="41">
        <v>42388</v>
      </c>
      <c r="B2602" s="23">
        <v>49409</v>
      </c>
      <c r="C2602" s="23" t="s">
        <v>57</v>
      </c>
      <c r="D2602" s="23">
        <v>14.9</v>
      </c>
      <c r="E2602" s="23" t="s">
        <v>55</v>
      </c>
      <c r="F2602" s="46">
        <v>3250</v>
      </c>
      <c r="G2602" s="23"/>
      <c r="H2602" s="23"/>
      <c r="I2602" s="23"/>
      <c r="J2602" s="23">
        <v>0</v>
      </c>
      <c r="K2602" s="23"/>
      <c r="L2602" s="23"/>
      <c r="M2602" s="23"/>
    </row>
    <row r="2603" spans="1:13" x14ac:dyDescent="0.25">
      <c r="A2603" s="41">
        <v>42388</v>
      </c>
      <c r="B2603" s="23">
        <v>49410</v>
      </c>
      <c r="C2603" s="23" t="s">
        <v>29</v>
      </c>
      <c r="D2603" s="23">
        <v>13</v>
      </c>
      <c r="E2603" s="23" t="s">
        <v>55</v>
      </c>
      <c r="F2603" s="46">
        <v>3250</v>
      </c>
      <c r="G2603" s="23"/>
      <c r="H2603" s="23"/>
      <c r="I2603" s="23"/>
      <c r="J2603" s="23">
        <v>0</v>
      </c>
      <c r="K2603" s="23"/>
      <c r="L2603" s="23"/>
      <c r="M2603" s="23"/>
    </row>
    <row r="2604" spans="1:13" x14ac:dyDescent="0.25">
      <c r="A2604" s="41">
        <v>42388</v>
      </c>
      <c r="B2604" s="23">
        <v>49411</v>
      </c>
      <c r="C2604" s="23" t="s">
        <v>28</v>
      </c>
      <c r="D2604" s="23">
        <v>13.3</v>
      </c>
      <c r="E2604" s="23" t="s">
        <v>55</v>
      </c>
      <c r="F2604" s="46">
        <v>3250</v>
      </c>
      <c r="G2604" s="23"/>
      <c r="H2604" s="23"/>
      <c r="I2604" s="23"/>
      <c r="J2604" s="23">
        <v>0</v>
      </c>
      <c r="K2604" s="23"/>
      <c r="L2604" s="23"/>
      <c r="M2604" s="23"/>
    </row>
    <row r="2605" spans="1:13" x14ac:dyDescent="0.25">
      <c r="A2605" s="41">
        <v>42388</v>
      </c>
      <c r="B2605" s="23">
        <v>49412</v>
      </c>
      <c r="C2605" s="23" t="s">
        <v>498</v>
      </c>
      <c r="D2605" s="23">
        <v>14.9</v>
      </c>
      <c r="E2605" s="23" t="s">
        <v>55</v>
      </c>
      <c r="F2605" s="46">
        <v>3250</v>
      </c>
      <c r="G2605" s="23"/>
      <c r="H2605" s="23"/>
      <c r="I2605" s="23"/>
      <c r="J2605" s="23">
        <v>0</v>
      </c>
      <c r="K2605" s="23"/>
      <c r="L2605" s="23"/>
      <c r="M2605" s="23"/>
    </row>
    <row r="2606" spans="1:13" x14ac:dyDescent="0.25">
      <c r="A2606" s="41">
        <v>42388</v>
      </c>
      <c r="B2606" s="23">
        <v>49413</v>
      </c>
      <c r="C2606" s="23" t="s">
        <v>57</v>
      </c>
      <c r="D2606" s="23">
        <v>14.9</v>
      </c>
      <c r="E2606" s="23" t="s">
        <v>55</v>
      </c>
      <c r="F2606" s="46">
        <v>3250</v>
      </c>
      <c r="G2606" s="23"/>
      <c r="H2606" s="23"/>
      <c r="I2606" s="23"/>
      <c r="J2606" s="23">
        <v>0</v>
      </c>
      <c r="K2606" s="23"/>
      <c r="L2606" s="23"/>
      <c r="M2606" s="23"/>
    </row>
    <row r="2607" spans="1:13" x14ac:dyDescent="0.25">
      <c r="A2607" s="41">
        <v>42388</v>
      </c>
      <c r="B2607" s="23">
        <v>49414</v>
      </c>
      <c r="C2607" s="23" t="s">
        <v>27</v>
      </c>
      <c r="D2607" s="23">
        <v>14.9</v>
      </c>
      <c r="E2607" s="23" t="s">
        <v>55</v>
      </c>
      <c r="F2607" s="46">
        <v>3250</v>
      </c>
      <c r="G2607" s="23"/>
      <c r="H2607" s="23"/>
      <c r="I2607" s="23"/>
      <c r="J2607" s="23">
        <v>0</v>
      </c>
      <c r="K2607" s="23"/>
      <c r="L2607" s="23"/>
      <c r="M2607" s="23"/>
    </row>
    <row r="2608" spans="1:13" x14ac:dyDescent="0.25">
      <c r="A2608" s="41">
        <v>42388</v>
      </c>
      <c r="B2608" s="23">
        <v>49415</v>
      </c>
      <c r="C2608" s="23" t="s">
        <v>29</v>
      </c>
      <c r="D2608" s="23">
        <v>13</v>
      </c>
      <c r="E2608" s="23" t="s">
        <v>55</v>
      </c>
      <c r="F2608" s="46">
        <v>3250</v>
      </c>
      <c r="G2608" s="23"/>
      <c r="H2608" s="23"/>
      <c r="I2608" s="23"/>
      <c r="J2608" s="23">
        <v>0</v>
      </c>
      <c r="K2608" s="23"/>
      <c r="L2608" s="23"/>
      <c r="M2608" s="23"/>
    </row>
    <row r="2609" spans="1:13" x14ac:dyDescent="0.25">
      <c r="A2609" s="41">
        <v>42388</v>
      </c>
      <c r="B2609" s="23">
        <v>49416</v>
      </c>
      <c r="C2609" s="23" t="s">
        <v>28</v>
      </c>
      <c r="D2609" s="23">
        <v>13.3</v>
      </c>
      <c r="E2609" s="23" t="s">
        <v>55</v>
      </c>
      <c r="F2609" s="46">
        <v>3250</v>
      </c>
      <c r="G2609" s="23"/>
      <c r="H2609" s="23"/>
      <c r="I2609" s="23"/>
      <c r="J2609" s="23">
        <v>0</v>
      </c>
      <c r="K2609" s="23"/>
      <c r="L2609" s="23"/>
      <c r="M2609" s="23"/>
    </row>
    <row r="2610" spans="1:13" x14ac:dyDescent="0.25">
      <c r="A2610" s="41">
        <v>42388</v>
      </c>
      <c r="B2610" s="23">
        <v>49417</v>
      </c>
      <c r="C2610" s="23" t="s">
        <v>498</v>
      </c>
      <c r="D2610" s="23">
        <v>14.9</v>
      </c>
      <c r="E2610" s="23" t="s">
        <v>55</v>
      </c>
      <c r="F2610" s="46">
        <v>3250</v>
      </c>
      <c r="G2610" s="23"/>
      <c r="H2610" s="23"/>
      <c r="I2610" s="23"/>
      <c r="J2610" s="23">
        <v>0</v>
      </c>
      <c r="K2610" s="23"/>
      <c r="L2610" s="23"/>
      <c r="M2610" s="23"/>
    </row>
    <row r="2611" spans="1:13" x14ac:dyDescent="0.25">
      <c r="A2611" s="41">
        <v>42388</v>
      </c>
      <c r="B2611" s="23">
        <v>49418</v>
      </c>
      <c r="C2611" s="23" t="s">
        <v>57</v>
      </c>
      <c r="D2611" s="23">
        <v>14.9</v>
      </c>
      <c r="E2611" s="23" t="s">
        <v>55</v>
      </c>
      <c r="F2611" s="46">
        <v>3250</v>
      </c>
      <c r="G2611" s="23"/>
      <c r="H2611" s="23"/>
      <c r="I2611" s="23"/>
      <c r="J2611" s="23">
        <v>0</v>
      </c>
      <c r="K2611" s="23"/>
      <c r="L2611" s="23"/>
      <c r="M2611" s="23"/>
    </row>
    <row r="2612" spans="1:13" x14ac:dyDescent="0.25">
      <c r="A2612" s="41">
        <v>42388</v>
      </c>
      <c r="B2612" s="23">
        <v>49419</v>
      </c>
      <c r="C2612" s="23" t="s">
        <v>27</v>
      </c>
      <c r="D2612" s="23">
        <v>14.9</v>
      </c>
      <c r="E2612" s="23" t="s">
        <v>55</v>
      </c>
      <c r="F2612" s="46">
        <v>3250</v>
      </c>
      <c r="G2612" s="23"/>
      <c r="H2612" s="23"/>
      <c r="I2612" s="23"/>
      <c r="J2612" s="23">
        <v>0</v>
      </c>
      <c r="K2612" s="23"/>
      <c r="L2612" s="23"/>
      <c r="M2612" s="23"/>
    </row>
    <row r="2613" spans="1:13" x14ac:dyDescent="0.25">
      <c r="A2613" s="41">
        <v>42388</v>
      </c>
      <c r="B2613" s="23">
        <v>49420</v>
      </c>
      <c r="C2613" s="23" t="s">
        <v>27</v>
      </c>
      <c r="D2613" s="23">
        <v>14.9</v>
      </c>
      <c r="E2613" s="23" t="s">
        <v>55</v>
      </c>
      <c r="F2613" s="46">
        <v>3250</v>
      </c>
      <c r="G2613" s="23"/>
      <c r="H2613" s="23"/>
      <c r="I2613" s="23"/>
      <c r="J2613" s="23">
        <v>0</v>
      </c>
      <c r="K2613" s="23"/>
      <c r="L2613" s="23"/>
      <c r="M2613" s="23"/>
    </row>
    <row r="2614" spans="1:13" x14ac:dyDescent="0.25">
      <c r="A2614" s="41">
        <v>42388</v>
      </c>
      <c r="B2614" s="23">
        <v>49421</v>
      </c>
      <c r="C2614" s="23" t="s">
        <v>29</v>
      </c>
      <c r="D2614" s="23">
        <v>13</v>
      </c>
      <c r="E2614" s="23" t="s">
        <v>55</v>
      </c>
      <c r="F2614" s="46">
        <v>3250</v>
      </c>
      <c r="G2614" s="23"/>
      <c r="H2614" s="23"/>
      <c r="I2614" s="23"/>
      <c r="J2614" s="23">
        <v>0</v>
      </c>
      <c r="K2614" s="23"/>
      <c r="L2614" s="23"/>
      <c r="M2614" s="23"/>
    </row>
    <row r="2615" spans="1:13" x14ac:dyDescent="0.25">
      <c r="A2615" s="41">
        <v>42388</v>
      </c>
      <c r="B2615" s="23">
        <v>49422</v>
      </c>
      <c r="C2615" s="23" t="s">
        <v>28</v>
      </c>
      <c r="D2615" s="23">
        <v>13.3</v>
      </c>
      <c r="E2615" s="23" t="s">
        <v>55</v>
      </c>
      <c r="F2615" s="46">
        <v>3250</v>
      </c>
      <c r="G2615" s="23"/>
      <c r="H2615" s="23"/>
      <c r="I2615" s="23"/>
      <c r="J2615" s="23">
        <v>0</v>
      </c>
      <c r="K2615" s="23"/>
      <c r="L2615" s="23"/>
      <c r="M2615" s="23"/>
    </row>
    <row r="2616" spans="1:13" x14ac:dyDescent="0.25">
      <c r="A2616" s="41">
        <v>42388</v>
      </c>
      <c r="B2616" s="23">
        <v>49423</v>
      </c>
      <c r="C2616" s="23" t="s">
        <v>498</v>
      </c>
      <c r="D2616" s="23">
        <v>14.9</v>
      </c>
      <c r="E2616" s="23" t="s">
        <v>55</v>
      </c>
      <c r="F2616" s="46">
        <v>3250</v>
      </c>
      <c r="G2616" s="23"/>
      <c r="H2616" s="23"/>
      <c r="I2616" s="23"/>
      <c r="J2616" s="23">
        <v>0</v>
      </c>
      <c r="K2616" s="23"/>
      <c r="L2616" s="23"/>
      <c r="M2616" s="23"/>
    </row>
    <row r="2617" spans="1:13" x14ac:dyDescent="0.25">
      <c r="A2617" s="41">
        <v>42388</v>
      </c>
      <c r="B2617" s="23">
        <v>49424</v>
      </c>
      <c r="C2617" s="23" t="s">
        <v>57</v>
      </c>
      <c r="D2617" s="23">
        <v>14.9</v>
      </c>
      <c r="E2617" s="23" t="s">
        <v>55</v>
      </c>
      <c r="F2617" s="46">
        <v>3250</v>
      </c>
      <c r="G2617" s="23"/>
      <c r="H2617" s="23"/>
      <c r="I2617" s="23"/>
      <c r="J2617" s="23">
        <v>0</v>
      </c>
      <c r="K2617" s="23"/>
      <c r="L2617" s="23"/>
      <c r="M2617" s="23"/>
    </row>
    <row r="2618" spans="1:13" x14ac:dyDescent="0.25">
      <c r="A2618" s="41">
        <v>42388</v>
      </c>
      <c r="B2618" s="23">
        <v>49425</v>
      </c>
      <c r="C2618" s="23" t="s">
        <v>27</v>
      </c>
      <c r="D2618" s="23">
        <v>14.9</v>
      </c>
      <c r="E2618" s="23" t="s">
        <v>55</v>
      </c>
      <c r="F2618" s="46">
        <v>3250</v>
      </c>
      <c r="G2618" s="23"/>
      <c r="H2618" s="23"/>
      <c r="I2618" s="23"/>
      <c r="J2618" s="23">
        <v>0</v>
      </c>
      <c r="K2618" s="23"/>
      <c r="L2618" s="23"/>
      <c r="M2618" s="23"/>
    </row>
    <row r="2619" spans="1:13" x14ac:dyDescent="0.25">
      <c r="A2619" s="41">
        <v>42388</v>
      </c>
      <c r="B2619" s="23">
        <v>49426</v>
      </c>
      <c r="C2619" s="23" t="s">
        <v>29</v>
      </c>
      <c r="D2619" s="23">
        <v>13</v>
      </c>
      <c r="E2619" s="23" t="s">
        <v>55</v>
      </c>
      <c r="F2619" s="46">
        <v>3250</v>
      </c>
      <c r="G2619" s="23"/>
      <c r="H2619" s="23"/>
      <c r="I2619" s="23"/>
      <c r="J2619" s="23">
        <v>0</v>
      </c>
      <c r="K2619" s="23"/>
      <c r="L2619" s="23"/>
      <c r="M2619" s="23"/>
    </row>
    <row r="2620" spans="1:13" x14ac:dyDescent="0.25">
      <c r="A2620" s="41">
        <v>42388</v>
      </c>
      <c r="B2620" s="23">
        <v>49427</v>
      </c>
      <c r="C2620" s="23" t="s">
        <v>498</v>
      </c>
      <c r="D2620" s="23">
        <v>14.9</v>
      </c>
      <c r="E2620" s="23" t="s">
        <v>55</v>
      </c>
      <c r="F2620" s="46">
        <v>3250</v>
      </c>
      <c r="G2620" s="23"/>
      <c r="H2620" s="23"/>
      <c r="I2620" s="23"/>
      <c r="J2620" s="23">
        <v>0</v>
      </c>
      <c r="K2620" s="23"/>
      <c r="L2620" s="23"/>
      <c r="M2620" s="23"/>
    </row>
    <row r="2621" spans="1:13" x14ac:dyDescent="0.25">
      <c r="A2621" s="41">
        <v>42388</v>
      </c>
      <c r="B2621" s="23">
        <v>49428</v>
      </c>
      <c r="C2621" s="23" t="s">
        <v>28</v>
      </c>
      <c r="D2621" s="23">
        <v>13.3</v>
      </c>
      <c r="E2621" s="23" t="s">
        <v>55</v>
      </c>
      <c r="F2621" s="46">
        <v>3250</v>
      </c>
      <c r="G2621" s="23"/>
      <c r="H2621" s="23"/>
      <c r="I2621" s="23"/>
      <c r="J2621" s="23">
        <v>0</v>
      </c>
      <c r="K2621" s="23"/>
      <c r="L2621" s="23"/>
      <c r="M2621" s="23"/>
    </row>
    <row r="2622" spans="1:13" x14ac:dyDescent="0.25">
      <c r="A2622" s="41">
        <v>42388</v>
      </c>
      <c r="B2622" s="23">
        <v>49429</v>
      </c>
      <c r="C2622" s="23" t="s">
        <v>57</v>
      </c>
      <c r="D2622" s="23">
        <v>14.9</v>
      </c>
      <c r="E2622" s="23" t="s">
        <v>55</v>
      </c>
      <c r="F2622" s="46">
        <v>3250</v>
      </c>
      <c r="G2622" s="23"/>
      <c r="H2622" s="23"/>
      <c r="I2622" s="23"/>
      <c r="J2622" s="23">
        <v>0</v>
      </c>
      <c r="K2622" s="23"/>
      <c r="L2622" s="23"/>
      <c r="M2622" s="23"/>
    </row>
    <row r="2623" spans="1:13" x14ac:dyDescent="0.25">
      <c r="A2623" s="41">
        <v>42388</v>
      </c>
      <c r="B2623" s="23">
        <v>49430</v>
      </c>
      <c r="C2623" s="23" t="s">
        <v>29</v>
      </c>
      <c r="D2623" s="23">
        <v>13</v>
      </c>
      <c r="E2623" s="23" t="s">
        <v>55</v>
      </c>
      <c r="F2623" s="46">
        <v>3250</v>
      </c>
      <c r="G2623" s="23"/>
      <c r="H2623" s="23"/>
      <c r="I2623" s="23"/>
      <c r="J2623" s="23">
        <v>0</v>
      </c>
      <c r="K2623" s="23"/>
      <c r="L2623" s="23"/>
      <c r="M2623" s="23"/>
    </row>
    <row r="2624" spans="1:13" x14ac:dyDescent="0.25">
      <c r="A2624" s="41">
        <v>42388</v>
      </c>
      <c r="B2624" s="23">
        <v>49431</v>
      </c>
      <c r="C2624" s="23" t="s">
        <v>27</v>
      </c>
      <c r="D2624" s="23">
        <v>14.9</v>
      </c>
      <c r="E2624" s="23" t="s">
        <v>55</v>
      </c>
      <c r="F2624" s="46">
        <v>3250</v>
      </c>
      <c r="G2624" s="23"/>
      <c r="H2624" s="23"/>
      <c r="I2624" s="23"/>
      <c r="J2624" s="23">
        <v>0</v>
      </c>
      <c r="K2624" s="23"/>
      <c r="L2624" s="23"/>
      <c r="M2624" s="23"/>
    </row>
    <row r="2625" spans="1:13" x14ac:dyDescent="0.25">
      <c r="A2625" s="41">
        <v>42388</v>
      </c>
      <c r="B2625" s="23">
        <v>49432</v>
      </c>
      <c r="C2625" s="23" t="s">
        <v>498</v>
      </c>
      <c r="D2625" s="23">
        <v>14.9</v>
      </c>
      <c r="E2625" s="23" t="s">
        <v>55</v>
      </c>
      <c r="F2625" s="46">
        <v>3250</v>
      </c>
      <c r="G2625" s="23"/>
      <c r="H2625" s="23"/>
      <c r="I2625" s="23"/>
      <c r="J2625" s="23">
        <v>0</v>
      </c>
      <c r="K2625" s="23"/>
      <c r="L2625" s="23"/>
      <c r="M2625" s="23"/>
    </row>
    <row r="2626" spans="1:13" x14ac:dyDescent="0.25">
      <c r="A2626" s="41">
        <v>42388</v>
      </c>
      <c r="B2626" s="23">
        <v>49433</v>
      </c>
      <c r="C2626" s="23" t="s">
        <v>28</v>
      </c>
      <c r="D2626" s="23">
        <v>13.3</v>
      </c>
      <c r="E2626" s="23" t="s">
        <v>55</v>
      </c>
      <c r="F2626" s="46">
        <v>3250</v>
      </c>
      <c r="G2626" s="23"/>
      <c r="H2626" s="23"/>
      <c r="I2626" s="23"/>
      <c r="J2626" s="23">
        <v>0</v>
      </c>
      <c r="K2626" s="23"/>
      <c r="L2626" s="23"/>
      <c r="M2626" s="23"/>
    </row>
    <row r="2627" spans="1:13" x14ac:dyDescent="0.25">
      <c r="A2627" s="41">
        <v>42388</v>
      </c>
      <c r="B2627" s="23">
        <v>49434</v>
      </c>
      <c r="C2627" s="23" t="s">
        <v>57</v>
      </c>
      <c r="D2627" s="23">
        <v>14.9</v>
      </c>
      <c r="E2627" s="23" t="s">
        <v>55</v>
      </c>
      <c r="F2627" s="46">
        <v>3250</v>
      </c>
      <c r="G2627" s="23"/>
      <c r="H2627" s="23"/>
      <c r="I2627" s="23"/>
      <c r="J2627" s="23">
        <v>0</v>
      </c>
      <c r="K2627" s="23"/>
      <c r="L2627" s="23"/>
      <c r="M2627" s="23"/>
    </row>
    <row r="2628" spans="1:13" x14ac:dyDescent="0.25">
      <c r="A2628" s="41">
        <v>42388</v>
      </c>
      <c r="B2628" s="23">
        <v>49435</v>
      </c>
      <c r="C2628" s="23" t="s">
        <v>27</v>
      </c>
      <c r="D2628" s="23">
        <v>14.9</v>
      </c>
      <c r="E2628" s="23" t="s">
        <v>55</v>
      </c>
      <c r="F2628" s="46">
        <v>3250</v>
      </c>
      <c r="G2628" s="23"/>
      <c r="H2628" s="23"/>
      <c r="I2628" s="23"/>
      <c r="J2628" s="23">
        <v>0</v>
      </c>
      <c r="K2628" s="23"/>
      <c r="L2628" s="23"/>
      <c r="M2628" s="23"/>
    </row>
    <row r="2629" spans="1:13" x14ac:dyDescent="0.25">
      <c r="A2629" s="41">
        <v>42388</v>
      </c>
      <c r="B2629" s="23">
        <v>49436</v>
      </c>
      <c r="C2629" s="23" t="s">
        <v>29</v>
      </c>
      <c r="D2629" s="23">
        <v>13</v>
      </c>
      <c r="E2629" s="23" t="s">
        <v>55</v>
      </c>
      <c r="F2629" s="46">
        <v>3250</v>
      </c>
      <c r="G2629" s="23"/>
      <c r="H2629" s="23"/>
      <c r="I2629" s="23"/>
      <c r="J2629" s="23">
        <v>0</v>
      </c>
      <c r="K2629" s="23"/>
      <c r="L2629" s="23"/>
      <c r="M2629" s="23"/>
    </row>
    <row r="2630" spans="1:13" x14ac:dyDescent="0.25">
      <c r="A2630" s="41">
        <v>42388</v>
      </c>
      <c r="B2630" s="23">
        <v>49437</v>
      </c>
      <c r="C2630" s="23" t="s">
        <v>498</v>
      </c>
      <c r="D2630" s="23">
        <v>14.9</v>
      </c>
      <c r="E2630" s="23" t="s">
        <v>55</v>
      </c>
      <c r="F2630" s="46">
        <v>3250</v>
      </c>
      <c r="G2630" s="23"/>
      <c r="H2630" s="23"/>
      <c r="I2630" s="23"/>
      <c r="J2630" s="23">
        <v>0</v>
      </c>
      <c r="K2630" s="23"/>
      <c r="L2630" s="23"/>
      <c r="M2630" s="23"/>
    </row>
    <row r="2631" spans="1:13" x14ac:dyDescent="0.25">
      <c r="A2631" s="41">
        <v>42388</v>
      </c>
      <c r="B2631" s="23">
        <v>49438</v>
      </c>
      <c r="C2631" s="23" t="s">
        <v>57</v>
      </c>
      <c r="D2631" s="23">
        <v>14.9</v>
      </c>
      <c r="E2631" s="23" t="s">
        <v>55</v>
      </c>
      <c r="F2631" s="46">
        <v>3250</v>
      </c>
      <c r="G2631" s="23"/>
      <c r="H2631" s="23"/>
      <c r="I2631" s="23"/>
      <c r="J2631" s="23">
        <v>0</v>
      </c>
      <c r="K2631" s="23"/>
      <c r="L2631" s="23"/>
      <c r="M2631" s="23"/>
    </row>
    <row r="2632" spans="1:13" x14ac:dyDescent="0.25">
      <c r="A2632" s="41">
        <v>42388</v>
      </c>
      <c r="B2632" s="23">
        <v>49439</v>
      </c>
      <c r="C2632" s="23" t="s">
        <v>27</v>
      </c>
      <c r="D2632" s="23">
        <v>14.9</v>
      </c>
      <c r="E2632" s="23" t="s">
        <v>55</v>
      </c>
      <c r="F2632" s="46">
        <v>3250</v>
      </c>
      <c r="G2632" s="23"/>
      <c r="H2632" s="23"/>
      <c r="I2632" s="23"/>
      <c r="J2632" s="23">
        <v>0</v>
      </c>
      <c r="K2632" s="23"/>
      <c r="L2632" s="23"/>
      <c r="M2632" s="23"/>
    </row>
    <row r="2633" spans="1:13" x14ac:dyDescent="0.25">
      <c r="A2633" s="41">
        <v>42388</v>
      </c>
      <c r="B2633" s="23">
        <v>49440</v>
      </c>
      <c r="C2633" s="23" t="s">
        <v>28</v>
      </c>
      <c r="D2633" s="23">
        <v>13.3</v>
      </c>
      <c r="E2633" s="23" t="s">
        <v>55</v>
      </c>
      <c r="F2633" s="46">
        <v>3250</v>
      </c>
      <c r="G2633" s="23"/>
      <c r="H2633" s="23"/>
      <c r="I2633" s="23"/>
      <c r="J2633" s="23">
        <v>0</v>
      </c>
      <c r="K2633" s="23"/>
      <c r="L2633" s="23"/>
      <c r="M2633" s="23"/>
    </row>
    <row r="2634" spans="1:13" x14ac:dyDescent="0.25">
      <c r="A2634" s="41">
        <v>42388</v>
      </c>
      <c r="B2634" s="23">
        <v>49441</v>
      </c>
      <c r="C2634" s="23" t="s">
        <v>27</v>
      </c>
      <c r="D2634" s="23">
        <v>14.9</v>
      </c>
      <c r="E2634" s="23" t="s">
        <v>55</v>
      </c>
      <c r="F2634" s="46">
        <v>3250</v>
      </c>
      <c r="G2634" s="23"/>
      <c r="H2634" s="23"/>
      <c r="I2634" s="23"/>
      <c r="J2634" s="23">
        <v>0</v>
      </c>
      <c r="K2634" s="23"/>
      <c r="L2634" s="23"/>
      <c r="M2634" s="23"/>
    </row>
    <row r="2635" spans="1:13" x14ac:dyDescent="0.25">
      <c r="A2635" s="41">
        <v>42388</v>
      </c>
      <c r="B2635" s="23">
        <v>49442</v>
      </c>
      <c r="C2635" s="23" t="s">
        <v>29</v>
      </c>
      <c r="D2635" s="23">
        <v>13</v>
      </c>
      <c r="E2635" s="23" t="s">
        <v>55</v>
      </c>
      <c r="F2635" s="46">
        <v>3250</v>
      </c>
      <c r="G2635" s="23"/>
      <c r="H2635" s="23"/>
      <c r="I2635" s="23"/>
      <c r="J2635" s="23">
        <v>0</v>
      </c>
      <c r="K2635" s="23"/>
      <c r="L2635" s="23"/>
      <c r="M2635" s="23"/>
    </row>
    <row r="2636" spans="1:13" x14ac:dyDescent="0.25">
      <c r="A2636" s="41">
        <v>42388</v>
      </c>
      <c r="B2636" s="23">
        <v>49443</v>
      </c>
      <c r="C2636" s="23" t="s">
        <v>498</v>
      </c>
      <c r="D2636" s="23">
        <v>14.9</v>
      </c>
      <c r="E2636" s="23" t="s">
        <v>55</v>
      </c>
      <c r="F2636" s="46">
        <v>3250</v>
      </c>
      <c r="G2636" s="23"/>
      <c r="H2636" s="23"/>
      <c r="I2636" s="23"/>
      <c r="J2636" s="23">
        <v>0</v>
      </c>
      <c r="K2636" s="23"/>
      <c r="L2636" s="23"/>
      <c r="M2636" s="23"/>
    </row>
    <row r="2637" spans="1:13" x14ac:dyDescent="0.25">
      <c r="A2637" s="41">
        <v>42388</v>
      </c>
      <c r="B2637" s="23">
        <v>49444</v>
      </c>
      <c r="C2637" s="23" t="s">
        <v>57</v>
      </c>
      <c r="D2637" s="23">
        <v>14.9</v>
      </c>
      <c r="E2637" s="23" t="s">
        <v>55</v>
      </c>
      <c r="F2637" s="46">
        <v>3250</v>
      </c>
      <c r="G2637" s="23"/>
      <c r="H2637" s="23"/>
      <c r="I2637" s="23"/>
      <c r="J2637" s="23">
        <v>0</v>
      </c>
      <c r="K2637" s="23"/>
      <c r="L2637" s="23"/>
      <c r="M2637" s="23"/>
    </row>
    <row r="2638" spans="1:13" x14ac:dyDescent="0.25">
      <c r="A2638" s="41">
        <v>42388</v>
      </c>
      <c r="B2638" s="23">
        <v>49445</v>
      </c>
      <c r="C2638" s="23" t="s">
        <v>28</v>
      </c>
      <c r="D2638" s="23">
        <v>13.3</v>
      </c>
      <c r="E2638" s="23" t="s">
        <v>55</v>
      </c>
      <c r="F2638" s="46">
        <v>3250</v>
      </c>
      <c r="G2638" s="23"/>
      <c r="H2638" s="23"/>
      <c r="I2638" s="23"/>
      <c r="J2638" s="23">
        <v>0</v>
      </c>
      <c r="K2638" s="23"/>
      <c r="L2638" s="23"/>
      <c r="M2638" s="23"/>
    </row>
    <row r="2639" spans="1:13" x14ac:dyDescent="0.25">
      <c r="A2639" s="41">
        <v>42388</v>
      </c>
      <c r="B2639" s="23">
        <v>49446</v>
      </c>
      <c r="C2639" s="23" t="s">
        <v>27</v>
      </c>
      <c r="D2639" s="23">
        <v>14.9</v>
      </c>
      <c r="E2639" s="23" t="s">
        <v>55</v>
      </c>
      <c r="F2639" s="46">
        <v>3250</v>
      </c>
      <c r="G2639" s="23"/>
      <c r="H2639" s="23"/>
      <c r="I2639" s="23"/>
      <c r="J2639" s="23">
        <v>0</v>
      </c>
      <c r="K2639" s="23"/>
      <c r="L2639" s="23"/>
      <c r="M2639" s="23"/>
    </row>
    <row r="2640" spans="1:13" x14ac:dyDescent="0.25">
      <c r="A2640" s="41">
        <v>42388</v>
      </c>
      <c r="B2640" s="23">
        <v>49447</v>
      </c>
      <c r="C2640" s="23" t="s">
        <v>498</v>
      </c>
      <c r="D2640" s="23">
        <v>14.9</v>
      </c>
      <c r="E2640" s="23" t="s">
        <v>55</v>
      </c>
      <c r="F2640" s="46">
        <v>3250</v>
      </c>
      <c r="G2640" s="23"/>
      <c r="H2640" s="23"/>
      <c r="I2640" s="23"/>
      <c r="J2640" s="23">
        <v>0</v>
      </c>
      <c r="K2640" s="23"/>
      <c r="L2640" s="23"/>
      <c r="M2640" s="23"/>
    </row>
    <row r="2641" spans="1:13" x14ac:dyDescent="0.25">
      <c r="A2641" s="41">
        <v>42388</v>
      </c>
      <c r="B2641" s="23">
        <v>49448</v>
      </c>
      <c r="C2641" s="23" t="s">
        <v>30</v>
      </c>
      <c r="D2641" s="23">
        <v>15.6</v>
      </c>
      <c r="E2641" s="23" t="s">
        <v>55</v>
      </c>
      <c r="F2641" s="46">
        <v>3250</v>
      </c>
      <c r="G2641" s="23"/>
      <c r="H2641" s="23"/>
      <c r="I2641" s="23"/>
      <c r="J2641" s="23">
        <v>0</v>
      </c>
      <c r="K2641" s="23"/>
      <c r="L2641" s="23"/>
      <c r="M2641" s="23"/>
    </row>
    <row r="2642" spans="1:13" x14ac:dyDescent="0.25">
      <c r="A2642" s="41">
        <v>42388</v>
      </c>
      <c r="B2642" s="23">
        <v>49449</v>
      </c>
      <c r="C2642" s="23" t="s">
        <v>29</v>
      </c>
      <c r="D2642" s="23">
        <v>13</v>
      </c>
      <c r="E2642" s="23" t="s">
        <v>55</v>
      </c>
      <c r="F2642" s="46">
        <v>3250</v>
      </c>
      <c r="G2642" s="23"/>
      <c r="H2642" s="23"/>
      <c r="I2642" s="23"/>
      <c r="J2642" s="23">
        <v>0</v>
      </c>
      <c r="K2642" s="23"/>
      <c r="L2642" s="23"/>
      <c r="M2642" s="23"/>
    </row>
    <row r="2643" spans="1:13" x14ac:dyDescent="0.25">
      <c r="A2643" s="41">
        <v>42388</v>
      </c>
      <c r="B2643" s="23">
        <v>49450</v>
      </c>
      <c r="C2643" s="23" t="s">
        <v>57</v>
      </c>
      <c r="D2643" s="23">
        <v>14.9</v>
      </c>
      <c r="E2643" s="23" t="s">
        <v>55</v>
      </c>
      <c r="F2643" s="46">
        <v>3250</v>
      </c>
      <c r="G2643" s="23"/>
      <c r="H2643" s="23"/>
      <c r="I2643" s="23"/>
      <c r="J2643" s="23">
        <v>0</v>
      </c>
      <c r="K2643" s="23"/>
      <c r="L2643" s="23"/>
      <c r="M2643" s="23"/>
    </row>
    <row r="2644" spans="1:13" x14ac:dyDescent="0.25">
      <c r="A2644" s="41">
        <v>42388</v>
      </c>
      <c r="B2644" s="23">
        <v>49451</v>
      </c>
      <c r="C2644" s="23" t="s">
        <v>28</v>
      </c>
      <c r="D2644" s="23">
        <v>13.3</v>
      </c>
      <c r="E2644" s="23" t="s">
        <v>55</v>
      </c>
      <c r="F2644" s="46">
        <v>3250</v>
      </c>
      <c r="G2644" s="23"/>
      <c r="H2644" s="23"/>
      <c r="I2644" s="23"/>
      <c r="J2644" s="23">
        <v>0</v>
      </c>
      <c r="K2644" s="23"/>
      <c r="L2644" s="23"/>
      <c r="M2644" s="23"/>
    </row>
    <row r="2645" spans="1:13" x14ac:dyDescent="0.25">
      <c r="A2645" s="41">
        <v>42388</v>
      </c>
      <c r="B2645" s="23">
        <v>49452</v>
      </c>
      <c r="C2645" s="23" t="s">
        <v>27</v>
      </c>
      <c r="D2645" s="23">
        <v>14.9</v>
      </c>
      <c r="E2645" s="23" t="s">
        <v>55</v>
      </c>
      <c r="F2645" s="46">
        <v>3250</v>
      </c>
      <c r="G2645" s="23"/>
      <c r="H2645" s="23"/>
      <c r="I2645" s="23"/>
      <c r="J2645" s="23">
        <v>0</v>
      </c>
      <c r="K2645" s="23"/>
      <c r="L2645" s="23"/>
      <c r="M2645" s="23"/>
    </row>
    <row r="2646" spans="1:13" x14ac:dyDescent="0.25">
      <c r="A2646" s="41">
        <v>42388</v>
      </c>
      <c r="B2646" s="23">
        <v>49453</v>
      </c>
      <c r="C2646" s="23" t="s">
        <v>498</v>
      </c>
      <c r="D2646" s="23">
        <v>14.9</v>
      </c>
      <c r="E2646" s="23" t="s">
        <v>55</v>
      </c>
      <c r="F2646" s="46">
        <v>3250</v>
      </c>
      <c r="G2646" s="23"/>
      <c r="H2646" s="23"/>
      <c r="I2646" s="23"/>
      <c r="J2646" s="23">
        <v>0</v>
      </c>
      <c r="K2646" s="23"/>
      <c r="L2646" s="23"/>
      <c r="M2646" s="23"/>
    </row>
    <row r="2647" spans="1:13" x14ac:dyDescent="0.25">
      <c r="A2647" s="41">
        <v>42388</v>
      </c>
      <c r="B2647" s="23">
        <v>49454</v>
      </c>
      <c r="C2647" s="23" t="s">
        <v>57</v>
      </c>
      <c r="D2647" s="23">
        <v>14.9</v>
      </c>
      <c r="E2647" s="23" t="s">
        <v>55</v>
      </c>
      <c r="F2647" s="46">
        <v>3250</v>
      </c>
      <c r="G2647" s="23"/>
      <c r="H2647" s="23"/>
      <c r="I2647" s="23"/>
      <c r="J2647" s="23">
        <v>0</v>
      </c>
      <c r="K2647" s="23"/>
      <c r="L2647" s="23"/>
      <c r="M2647" s="23"/>
    </row>
    <row r="2648" spans="1:13" x14ac:dyDescent="0.25">
      <c r="A2648" s="41">
        <v>42388</v>
      </c>
      <c r="B2648" s="23">
        <v>49455</v>
      </c>
      <c r="C2648" s="23" t="s">
        <v>30</v>
      </c>
      <c r="D2648" s="23">
        <v>15.6</v>
      </c>
      <c r="E2648" s="23" t="s">
        <v>55</v>
      </c>
      <c r="F2648" s="46">
        <v>3250</v>
      </c>
      <c r="G2648" s="23"/>
      <c r="H2648" s="23"/>
      <c r="I2648" s="23"/>
      <c r="J2648" s="23">
        <v>0</v>
      </c>
      <c r="K2648" s="23"/>
      <c r="L2648" s="23"/>
      <c r="M2648" s="23"/>
    </row>
    <row r="2649" spans="1:13" x14ac:dyDescent="0.25">
      <c r="A2649" s="41">
        <v>42388</v>
      </c>
      <c r="B2649" s="23">
        <v>49456</v>
      </c>
      <c r="C2649" s="23" t="s">
        <v>29</v>
      </c>
      <c r="D2649" s="23">
        <v>13</v>
      </c>
      <c r="E2649" s="23" t="s">
        <v>55</v>
      </c>
      <c r="F2649" s="46">
        <v>3250</v>
      </c>
      <c r="G2649" s="23"/>
      <c r="H2649" s="23"/>
      <c r="I2649" s="23"/>
      <c r="J2649" s="23">
        <v>0</v>
      </c>
      <c r="K2649" s="23"/>
      <c r="L2649" s="23"/>
      <c r="M2649" s="23"/>
    </row>
    <row r="2650" spans="1:13" x14ac:dyDescent="0.25">
      <c r="A2650" s="41">
        <v>42388</v>
      </c>
      <c r="B2650" s="23">
        <v>49457</v>
      </c>
      <c r="C2650" s="23" t="s">
        <v>28</v>
      </c>
      <c r="D2650" s="23">
        <v>13.3</v>
      </c>
      <c r="E2650" s="23" t="s">
        <v>55</v>
      </c>
      <c r="F2650" s="46">
        <v>3250</v>
      </c>
      <c r="G2650" s="23"/>
      <c r="H2650" s="23"/>
      <c r="I2650" s="23"/>
      <c r="J2650" s="23">
        <v>0</v>
      </c>
      <c r="K2650" s="23"/>
      <c r="L2650" s="23"/>
      <c r="M2650" s="23"/>
    </row>
    <row r="2651" spans="1:13" x14ac:dyDescent="0.25">
      <c r="A2651" s="41">
        <v>42388</v>
      </c>
      <c r="B2651" s="23">
        <v>49458</v>
      </c>
      <c r="C2651" s="23" t="s">
        <v>27</v>
      </c>
      <c r="D2651" s="23">
        <v>14.9</v>
      </c>
      <c r="E2651" s="23" t="s">
        <v>55</v>
      </c>
      <c r="F2651" s="46">
        <v>3250</v>
      </c>
      <c r="G2651" s="23"/>
      <c r="H2651" s="23"/>
      <c r="I2651" s="23"/>
      <c r="J2651" s="23">
        <v>0</v>
      </c>
      <c r="K2651" s="23"/>
      <c r="L2651" s="23"/>
      <c r="M2651" s="23"/>
    </row>
    <row r="2652" spans="1:13" x14ac:dyDescent="0.25">
      <c r="A2652" s="41">
        <v>42388</v>
      </c>
      <c r="B2652" s="23">
        <v>49459</v>
      </c>
      <c r="C2652" s="23" t="s">
        <v>29</v>
      </c>
      <c r="D2652" s="23">
        <v>13</v>
      </c>
      <c r="E2652" s="23" t="s">
        <v>55</v>
      </c>
      <c r="F2652" s="46">
        <v>3250</v>
      </c>
      <c r="G2652" s="23"/>
      <c r="H2652" s="23"/>
      <c r="I2652" s="23"/>
      <c r="J2652" s="23">
        <v>0</v>
      </c>
      <c r="K2652" s="23"/>
      <c r="L2652" s="23"/>
      <c r="M2652" s="23"/>
    </row>
    <row r="2653" spans="1:13" x14ac:dyDescent="0.25">
      <c r="A2653" s="41">
        <v>42388</v>
      </c>
      <c r="B2653" s="23">
        <v>49460</v>
      </c>
      <c r="C2653" s="23" t="s">
        <v>28</v>
      </c>
      <c r="D2653" s="23">
        <v>13.3</v>
      </c>
      <c r="E2653" s="23" t="s">
        <v>55</v>
      </c>
      <c r="F2653" s="46">
        <v>3250</v>
      </c>
      <c r="G2653" s="23"/>
      <c r="H2653" s="23"/>
      <c r="I2653" s="23"/>
      <c r="J2653" s="23">
        <v>0</v>
      </c>
      <c r="K2653" s="23"/>
      <c r="L2653" s="23"/>
      <c r="M2653" s="23"/>
    </row>
    <row r="2654" spans="1:13" x14ac:dyDescent="0.25">
      <c r="A2654" s="41">
        <v>42388</v>
      </c>
      <c r="B2654" s="23">
        <v>49461</v>
      </c>
      <c r="C2654" s="23" t="s">
        <v>498</v>
      </c>
      <c r="D2654" s="23">
        <v>14.9</v>
      </c>
      <c r="E2654" s="23" t="s">
        <v>55</v>
      </c>
      <c r="F2654" s="46">
        <v>3250</v>
      </c>
      <c r="G2654" s="23"/>
      <c r="H2654" s="23"/>
      <c r="I2654" s="23"/>
      <c r="J2654" s="23">
        <v>0</v>
      </c>
      <c r="K2654" s="23"/>
      <c r="L2654" s="23"/>
      <c r="M2654" s="23"/>
    </row>
    <row r="2655" spans="1:13" x14ac:dyDescent="0.25">
      <c r="A2655" s="41">
        <v>42388</v>
      </c>
      <c r="B2655" s="23">
        <v>49462</v>
      </c>
      <c r="C2655" s="23" t="s">
        <v>57</v>
      </c>
      <c r="D2655" s="23">
        <v>14.9</v>
      </c>
      <c r="E2655" s="23" t="s">
        <v>55</v>
      </c>
      <c r="F2655" s="46">
        <v>3250</v>
      </c>
      <c r="G2655" s="23"/>
      <c r="H2655" s="23"/>
      <c r="I2655" s="23"/>
      <c r="J2655" s="23">
        <v>0</v>
      </c>
      <c r="K2655" s="23"/>
      <c r="L2655" s="23"/>
      <c r="M2655" s="23"/>
    </row>
    <row r="2656" spans="1:13" x14ac:dyDescent="0.25">
      <c r="A2656" s="41">
        <v>42388</v>
      </c>
      <c r="B2656" s="23">
        <v>49463</v>
      </c>
      <c r="C2656" s="23" t="s">
        <v>30</v>
      </c>
      <c r="D2656" s="23">
        <v>15.6</v>
      </c>
      <c r="E2656" s="23" t="s">
        <v>55</v>
      </c>
      <c r="F2656" s="46">
        <v>3250</v>
      </c>
      <c r="G2656" s="23"/>
      <c r="H2656" s="23"/>
      <c r="I2656" s="23"/>
      <c r="J2656" s="23">
        <v>0</v>
      </c>
      <c r="K2656" s="23"/>
      <c r="L2656" s="23"/>
      <c r="M2656" s="23"/>
    </row>
    <row r="2657" spans="1:13" x14ac:dyDescent="0.25">
      <c r="A2657" s="41">
        <v>42388</v>
      </c>
      <c r="B2657" s="23">
        <v>49464</v>
      </c>
      <c r="C2657" s="23" t="s">
        <v>29</v>
      </c>
      <c r="D2657" s="23">
        <v>13</v>
      </c>
      <c r="E2657" s="23" t="s">
        <v>55</v>
      </c>
      <c r="F2657" s="46">
        <v>3250</v>
      </c>
      <c r="G2657" s="23"/>
      <c r="H2657" s="23"/>
      <c r="I2657" s="23"/>
      <c r="J2657" s="23">
        <v>0</v>
      </c>
      <c r="K2657" s="23"/>
      <c r="L2657" s="23"/>
      <c r="M2657" s="23"/>
    </row>
    <row r="2658" spans="1:13" x14ac:dyDescent="0.25">
      <c r="A2658" s="41">
        <v>42388</v>
      </c>
      <c r="B2658" s="23">
        <v>49465</v>
      </c>
      <c r="C2658" s="23" t="s">
        <v>27</v>
      </c>
      <c r="D2658" s="23">
        <v>14.9</v>
      </c>
      <c r="E2658" s="23" t="s">
        <v>55</v>
      </c>
      <c r="F2658" s="46">
        <v>3250</v>
      </c>
      <c r="G2658" s="23"/>
      <c r="H2658" s="23"/>
      <c r="I2658" s="23"/>
      <c r="J2658" s="23">
        <v>0</v>
      </c>
      <c r="K2658" s="23"/>
      <c r="L2658" s="23"/>
      <c r="M2658" s="23"/>
    </row>
    <row r="2659" spans="1:13" x14ac:dyDescent="0.25">
      <c r="A2659" s="41">
        <v>42388</v>
      </c>
      <c r="B2659" s="23">
        <v>49466</v>
      </c>
      <c r="C2659" s="23" t="s">
        <v>28</v>
      </c>
      <c r="D2659" s="23">
        <v>13.3</v>
      </c>
      <c r="E2659" s="23" t="s">
        <v>55</v>
      </c>
      <c r="F2659" s="46">
        <v>3250</v>
      </c>
      <c r="G2659" s="23"/>
      <c r="H2659" s="23"/>
      <c r="I2659" s="23"/>
      <c r="J2659" s="23">
        <v>0</v>
      </c>
      <c r="K2659" s="23"/>
      <c r="L2659" s="23"/>
      <c r="M2659" s="23"/>
    </row>
    <row r="2660" spans="1:13" x14ac:dyDescent="0.25">
      <c r="A2660" s="41">
        <v>42388</v>
      </c>
      <c r="B2660" s="23">
        <v>49467</v>
      </c>
      <c r="C2660" s="23" t="s">
        <v>30</v>
      </c>
      <c r="D2660" s="23">
        <v>15.6</v>
      </c>
      <c r="E2660" s="23" t="s">
        <v>55</v>
      </c>
      <c r="F2660" s="46">
        <v>3250</v>
      </c>
      <c r="G2660" s="23"/>
      <c r="H2660" s="23"/>
      <c r="I2660" s="23"/>
      <c r="J2660" s="23">
        <v>0</v>
      </c>
      <c r="K2660" s="23"/>
      <c r="L2660" s="23"/>
      <c r="M2660" s="23"/>
    </row>
    <row r="2661" spans="1:13" x14ac:dyDescent="0.25">
      <c r="A2661" s="41">
        <v>42388</v>
      </c>
      <c r="B2661" s="23">
        <v>49468</v>
      </c>
      <c r="C2661" s="23" t="s">
        <v>498</v>
      </c>
      <c r="D2661" s="23">
        <v>14.9</v>
      </c>
      <c r="E2661" s="23" t="s">
        <v>55</v>
      </c>
      <c r="F2661" s="46">
        <v>3250</v>
      </c>
      <c r="G2661" s="23"/>
      <c r="H2661" s="23"/>
      <c r="I2661" s="23"/>
      <c r="J2661" s="23">
        <v>0</v>
      </c>
      <c r="K2661" s="23"/>
      <c r="L2661" s="23"/>
      <c r="M2661" s="23"/>
    </row>
    <row r="2662" spans="1:13" x14ac:dyDescent="0.25">
      <c r="A2662" s="41">
        <v>42388</v>
      </c>
      <c r="B2662" s="23">
        <v>49469</v>
      </c>
      <c r="C2662" s="23" t="s">
        <v>57</v>
      </c>
      <c r="D2662" s="23">
        <v>14.9</v>
      </c>
      <c r="E2662" s="23" t="s">
        <v>55</v>
      </c>
      <c r="F2662" s="46">
        <v>3250</v>
      </c>
      <c r="G2662" s="23"/>
      <c r="H2662" s="23"/>
      <c r="I2662" s="23"/>
      <c r="J2662" s="23">
        <v>0</v>
      </c>
      <c r="K2662" s="23"/>
      <c r="L2662" s="23"/>
      <c r="M2662" s="23"/>
    </row>
    <row r="2663" spans="1:13" x14ac:dyDescent="0.25">
      <c r="A2663" s="41">
        <v>42388</v>
      </c>
      <c r="B2663" s="23">
        <v>49470</v>
      </c>
      <c r="C2663" s="23" t="s">
        <v>27</v>
      </c>
      <c r="D2663" s="23">
        <v>14.9</v>
      </c>
      <c r="E2663" s="23" t="s">
        <v>55</v>
      </c>
      <c r="F2663" s="46">
        <v>3250</v>
      </c>
      <c r="G2663" s="23"/>
      <c r="H2663" s="23"/>
      <c r="I2663" s="23"/>
      <c r="J2663" s="23">
        <v>0</v>
      </c>
      <c r="K2663" s="23"/>
      <c r="L2663" s="23"/>
      <c r="M2663" s="23"/>
    </row>
    <row r="2664" spans="1:13" x14ac:dyDescent="0.25">
      <c r="A2664" s="41">
        <v>42388</v>
      </c>
      <c r="B2664" s="23">
        <v>49471</v>
      </c>
      <c r="C2664" s="23" t="s">
        <v>29</v>
      </c>
      <c r="D2664" s="23">
        <v>13</v>
      </c>
      <c r="E2664" s="23" t="s">
        <v>55</v>
      </c>
      <c r="F2664" s="46">
        <v>3250</v>
      </c>
      <c r="G2664" s="23"/>
      <c r="H2664" s="23"/>
      <c r="I2664" s="23"/>
      <c r="J2664" s="23">
        <v>0</v>
      </c>
      <c r="K2664" s="23"/>
      <c r="L2664" s="23"/>
      <c r="M2664" s="23"/>
    </row>
    <row r="2665" spans="1:13" x14ac:dyDescent="0.25">
      <c r="A2665" s="41">
        <v>42388</v>
      </c>
      <c r="B2665" s="23">
        <v>49472</v>
      </c>
      <c r="C2665" s="23" t="s">
        <v>28</v>
      </c>
      <c r="D2665" s="23">
        <v>13.3</v>
      </c>
      <c r="E2665" s="23" t="s">
        <v>55</v>
      </c>
      <c r="F2665" s="46">
        <v>3250</v>
      </c>
      <c r="G2665" s="23"/>
      <c r="H2665" s="23"/>
      <c r="I2665" s="23"/>
      <c r="J2665" s="23">
        <v>0</v>
      </c>
      <c r="K2665" s="23"/>
      <c r="L2665" s="23"/>
      <c r="M2665" s="23"/>
    </row>
    <row r="2666" spans="1:13" x14ac:dyDescent="0.25">
      <c r="A2666" s="41">
        <v>42388</v>
      </c>
      <c r="B2666" s="23">
        <v>49473</v>
      </c>
      <c r="C2666" s="23" t="s">
        <v>30</v>
      </c>
      <c r="D2666" s="23">
        <v>15.6</v>
      </c>
      <c r="E2666" s="23" t="s">
        <v>55</v>
      </c>
      <c r="F2666" s="46">
        <v>3250</v>
      </c>
      <c r="G2666" s="23"/>
      <c r="H2666" s="23"/>
      <c r="I2666" s="23"/>
      <c r="J2666" s="23">
        <v>0</v>
      </c>
      <c r="K2666" s="23"/>
      <c r="L2666" s="23"/>
      <c r="M2666" s="23"/>
    </row>
    <row r="2667" spans="1:13" x14ac:dyDescent="0.25">
      <c r="A2667" s="41">
        <v>42388</v>
      </c>
      <c r="B2667" s="23">
        <v>49474</v>
      </c>
      <c r="C2667" s="23" t="s">
        <v>498</v>
      </c>
      <c r="D2667" s="23">
        <v>14.9</v>
      </c>
      <c r="E2667" s="23" t="s">
        <v>55</v>
      </c>
      <c r="F2667" s="46">
        <v>3250</v>
      </c>
      <c r="G2667" s="23"/>
      <c r="H2667" s="23"/>
      <c r="I2667" s="23"/>
      <c r="J2667" s="23">
        <v>0</v>
      </c>
      <c r="K2667" s="23"/>
      <c r="L2667" s="23"/>
      <c r="M2667" s="23"/>
    </row>
    <row r="2668" spans="1:13" x14ac:dyDescent="0.25">
      <c r="A2668" s="41">
        <v>42388</v>
      </c>
      <c r="B2668" s="23">
        <v>49475</v>
      </c>
      <c r="C2668" s="23" t="s">
        <v>57</v>
      </c>
      <c r="D2668" s="23">
        <v>14.9</v>
      </c>
      <c r="E2668" s="23" t="s">
        <v>55</v>
      </c>
      <c r="F2668" s="46">
        <v>3250</v>
      </c>
      <c r="G2668" s="23"/>
      <c r="H2668" s="23"/>
      <c r="I2668" s="23"/>
      <c r="J2668" s="23">
        <v>0</v>
      </c>
      <c r="K2668" s="23"/>
      <c r="L2668" s="23"/>
      <c r="M2668" s="23"/>
    </row>
    <row r="2669" spans="1:13" x14ac:dyDescent="0.25">
      <c r="A2669" s="41">
        <v>42388</v>
      </c>
      <c r="B2669" s="23">
        <v>49476</v>
      </c>
      <c r="C2669" s="23" t="s">
        <v>27</v>
      </c>
      <c r="D2669" s="23">
        <v>14.9</v>
      </c>
      <c r="E2669" s="23" t="s">
        <v>55</v>
      </c>
      <c r="F2669" s="46">
        <v>3250</v>
      </c>
      <c r="G2669" s="23"/>
      <c r="H2669" s="23"/>
      <c r="I2669" s="23"/>
      <c r="J2669" s="23">
        <v>0</v>
      </c>
      <c r="K2669" s="23"/>
      <c r="L2669" s="23"/>
      <c r="M2669" s="23"/>
    </row>
    <row r="2670" spans="1:13" x14ac:dyDescent="0.25">
      <c r="A2670" s="41">
        <v>42388</v>
      </c>
      <c r="B2670" s="23">
        <v>49477</v>
      </c>
      <c r="C2670" s="23" t="s">
        <v>29</v>
      </c>
      <c r="D2670" s="23">
        <v>13</v>
      </c>
      <c r="E2670" s="23" t="s">
        <v>55</v>
      </c>
      <c r="F2670" s="46">
        <v>3250</v>
      </c>
      <c r="G2670" s="23"/>
      <c r="H2670" s="23"/>
      <c r="I2670" s="23"/>
      <c r="J2670" s="23">
        <v>0</v>
      </c>
      <c r="K2670" s="23"/>
      <c r="L2670" s="23"/>
      <c r="M2670" s="23"/>
    </row>
    <row r="2671" spans="1:13" x14ac:dyDescent="0.25">
      <c r="A2671" s="41">
        <v>42388</v>
      </c>
      <c r="B2671" s="23">
        <v>49478</v>
      </c>
      <c r="C2671" s="23" t="s">
        <v>28</v>
      </c>
      <c r="D2671" s="23">
        <v>13.3</v>
      </c>
      <c r="E2671" s="23" t="s">
        <v>55</v>
      </c>
      <c r="F2671" s="46">
        <v>3250</v>
      </c>
      <c r="G2671" s="23"/>
      <c r="H2671" s="23"/>
      <c r="I2671" s="23"/>
      <c r="J2671" s="23">
        <v>0</v>
      </c>
      <c r="K2671" s="23"/>
      <c r="L2671" s="23"/>
      <c r="M2671" s="23"/>
    </row>
    <row r="2672" spans="1:13" x14ac:dyDescent="0.25">
      <c r="A2672" s="41">
        <v>42388</v>
      </c>
      <c r="B2672" s="23">
        <v>49479</v>
      </c>
      <c r="C2672" s="23" t="s">
        <v>498</v>
      </c>
      <c r="D2672" s="23">
        <v>14.9</v>
      </c>
      <c r="E2672" s="23" t="s">
        <v>55</v>
      </c>
      <c r="F2672" s="46">
        <v>3250</v>
      </c>
      <c r="G2672" s="23"/>
      <c r="H2672" s="23"/>
      <c r="I2672" s="23"/>
      <c r="J2672" s="23">
        <v>0</v>
      </c>
      <c r="K2672" s="23"/>
      <c r="L2672" s="23"/>
      <c r="M2672" s="23"/>
    </row>
    <row r="2673" spans="1:13" x14ac:dyDescent="0.25">
      <c r="A2673" s="41">
        <v>42388</v>
      </c>
      <c r="B2673" s="23">
        <v>49480</v>
      </c>
      <c r="C2673" s="23" t="s">
        <v>30</v>
      </c>
      <c r="D2673" s="23">
        <v>15.6</v>
      </c>
      <c r="E2673" s="23" t="s">
        <v>55</v>
      </c>
      <c r="F2673" s="46">
        <v>3250</v>
      </c>
      <c r="G2673" s="23"/>
      <c r="H2673" s="23"/>
      <c r="I2673" s="23"/>
      <c r="J2673" s="23">
        <v>0</v>
      </c>
      <c r="K2673" s="23"/>
      <c r="L2673" s="23"/>
      <c r="M2673" s="23"/>
    </row>
    <row r="2674" spans="1:13" x14ac:dyDescent="0.25">
      <c r="A2674" s="41">
        <v>42388</v>
      </c>
      <c r="B2674" s="23">
        <v>49481</v>
      </c>
      <c r="C2674" s="23" t="s">
        <v>29</v>
      </c>
      <c r="D2674" s="23">
        <v>13</v>
      </c>
      <c r="E2674" s="23" t="s">
        <v>55</v>
      </c>
      <c r="F2674" s="46">
        <v>3250</v>
      </c>
      <c r="G2674" s="23"/>
      <c r="H2674" s="23"/>
      <c r="I2674" s="23"/>
      <c r="J2674" s="23">
        <v>0</v>
      </c>
      <c r="K2674" s="23"/>
      <c r="L2674" s="23"/>
      <c r="M2674" s="23"/>
    </row>
    <row r="2675" spans="1:13" x14ac:dyDescent="0.25">
      <c r="A2675" s="41">
        <v>42388</v>
      </c>
      <c r="B2675" s="23">
        <v>49482</v>
      </c>
      <c r="C2675" s="23" t="s">
        <v>57</v>
      </c>
      <c r="D2675" s="23">
        <v>14.9</v>
      </c>
      <c r="E2675" s="23" t="s">
        <v>55</v>
      </c>
      <c r="F2675" s="46">
        <v>3250</v>
      </c>
      <c r="G2675" s="23"/>
      <c r="H2675" s="23"/>
      <c r="I2675" s="23"/>
      <c r="J2675" s="23">
        <v>0</v>
      </c>
      <c r="K2675" s="23"/>
      <c r="L2675" s="23"/>
      <c r="M2675" s="23"/>
    </row>
    <row r="2676" spans="1:13" x14ac:dyDescent="0.25">
      <c r="A2676" s="41">
        <v>42388</v>
      </c>
      <c r="B2676" s="23">
        <v>49483</v>
      </c>
      <c r="C2676" s="23" t="s">
        <v>27</v>
      </c>
      <c r="D2676" s="23">
        <v>14.9</v>
      </c>
      <c r="E2676" s="23" t="s">
        <v>55</v>
      </c>
      <c r="F2676" s="46">
        <v>3250</v>
      </c>
      <c r="G2676" s="23"/>
      <c r="H2676" s="23"/>
      <c r="I2676" s="23"/>
      <c r="J2676" s="23">
        <v>0</v>
      </c>
      <c r="K2676" s="23"/>
      <c r="L2676" s="23"/>
      <c r="M2676" s="23"/>
    </row>
    <row r="2677" spans="1:13" x14ac:dyDescent="0.25">
      <c r="A2677" s="41">
        <v>42388</v>
      </c>
      <c r="B2677" s="23">
        <v>49484</v>
      </c>
      <c r="C2677" s="23" t="s">
        <v>28</v>
      </c>
      <c r="D2677" s="23">
        <v>13.3</v>
      </c>
      <c r="E2677" s="23" t="s">
        <v>55</v>
      </c>
      <c r="F2677" s="46">
        <v>3250</v>
      </c>
      <c r="G2677" s="23"/>
      <c r="H2677" s="23"/>
      <c r="I2677" s="23"/>
      <c r="J2677" s="23">
        <v>0</v>
      </c>
      <c r="K2677" s="23"/>
      <c r="L2677" s="23"/>
      <c r="M2677" s="23"/>
    </row>
    <row r="2678" spans="1:13" x14ac:dyDescent="0.25">
      <c r="A2678" s="41">
        <v>42388</v>
      </c>
      <c r="B2678" s="23">
        <v>49485</v>
      </c>
      <c r="C2678" s="23" t="s">
        <v>30</v>
      </c>
      <c r="D2678" s="23">
        <v>15.6</v>
      </c>
      <c r="E2678" s="23" t="s">
        <v>55</v>
      </c>
      <c r="F2678" s="46">
        <v>3250</v>
      </c>
      <c r="G2678" s="23"/>
      <c r="H2678" s="23"/>
      <c r="I2678" s="23"/>
      <c r="J2678" s="23">
        <v>0</v>
      </c>
      <c r="K2678" s="23"/>
      <c r="L2678" s="23"/>
      <c r="M2678" s="23"/>
    </row>
    <row r="2679" spans="1:13" x14ac:dyDescent="0.25">
      <c r="A2679" s="41">
        <v>42388</v>
      </c>
      <c r="B2679" s="23">
        <v>49486</v>
      </c>
      <c r="C2679" s="23" t="s">
        <v>29</v>
      </c>
      <c r="D2679" s="23">
        <v>13</v>
      </c>
      <c r="E2679" s="23" t="s">
        <v>55</v>
      </c>
      <c r="F2679" s="46">
        <v>3250</v>
      </c>
      <c r="G2679" s="23"/>
      <c r="H2679" s="23"/>
      <c r="I2679" s="23"/>
      <c r="J2679" s="23">
        <v>0</v>
      </c>
      <c r="K2679" s="23"/>
      <c r="L2679" s="23"/>
      <c r="M2679" s="23"/>
    </row>
    <row r="2680" spans="1:13" x14ac:dyDescent="0.25">
      <c r="A2680" s="41">
        <v>42388</v>
      </c>
      <c r="B2680" s="23">
        <v>49487</v>
      </c>
      <c r="C2680" s="23" t="s">
        <v>57</v>
      </c>
      <c r="D2680" s="23">
        <v>14.9</v>
      </c>
      <c r="E2680" s="23" t="s">
        <v>55</v>
      </c>
      <c r="F2680" s="46">
        <v>3250</v>
      </c>
      <c r="G2680" s="23"/>
      <c r="H2680" s="23"/>
      <c r="I2680" s="23"/>
      <c r="J2680" s="23">
        <v>0</v>
      </c>
      <c r="K2680" s="23"/>
      <c r="L2680" s="23"/>
      <c r="M2680" s="23"/>
    </row>
    <row r="2681" spans="1:13" x14ac:dyDescent="0.25">
      <c r="A2681" s="41">
        <v>42388</v>
      </c>
      <c r="B2681" s="23">
        <v>49488</v>
      </c>
      <c r="C2681" s="23" t="s">
        <v>28</v>
      </c>
      <c r="D2681" s="23">
        <v>13.3</v>
      </c>
      <c r="E2681" s="23" t="s">
        <v>55</v>
      </c>
      <c r="F2681" s="46">
        <v>3250</v>
      </c>
      <c r="G2681" s="23"/>
      <c r="H2681" s="23"/>
      <c r="I2681" s="23"/>
      <c r="J2681" s="23">
        <v>0</v>
      </c>
      <c r="K2681" s="23"/>
      <c r="L2681" s="23"/>
      <c r="M2681" s="23"/>
    </row>
    <row r="2682" spans="1:13" x14ac:dyDescent="0.25">
      <c r="A2682" s="41">
        <v>42388</v>
      </c>
      <c r="B2682" s="23">
        <v>49489</v>
      </c>
      <c r="C2682" s="23" t="s">
        <v>498</v>
      </c>
      <c r="D2682" s="23">
        <v>14.9</v>
      </c>
      <c r="E2682" s="23" t="s">
        <v>55</v>
      </c>
      <c r="F2682" s="46">
        <v>3250</v>
      </c>
      <c r="G2682" s="23"/>
      <c r="H2682" s="23"/>
      <c r="I2682" s="23"/>
      <c r="J2682" s="23">
        <v>0</v>
      </c>
      <c r="K2682" s="23"/>
      <c r="L2682" s="23"/>
      <c r="M2682" s="23"/>
    </row>
    <row r="2683" spans="1:13" x14ac:dyDescent="0.25">
      <c r="A2683" s="41">
        <v>42388</v>
      </c>
      <c r="B2683" s="23">
        <v>49490</v>
      </c>
      <c r="C2683" s="23" t="s">
        <v>30</v>
      </c>
      <c r="D2683" s="23">
        <v>15.6</v>
      </c>
      <c r="E2683" s="23" t="s">
        <v>55</v>
      </c>
      <c r="F2683" s="46">
        <v>3250</v>
      </c>
      <c r="G2683" s="23"/>
      <c r="H2683" s="23"/>
      <c r="I2683" s="23"/>
      <c r="J2683" s="23">
        <v>0</v>
      </c>
      <c r="K2683" s="23"/>
      <c r="L2683" s="23"/>
      <c r="M2683" s="23"/>
    </row>
    <row r="2684" spans="1:13" x14ac:dyDescent="0.25">
      <c r="A2684" s="41">
        <v>42388</v>
      </c>
      <c r="B2684" s="23">
        <v>49491</v>
      </c>
      <c r="C2684" s="23" t="s">
        <v>28</v>
      </c>
      <c r="D2684" s="23">
        <v>13.3</v>
      </c>
      <c r="E2684" s="23" t="s">
        <v>55</v>
      </c>
      <c r="F2684" s="46">
        <v>3250</v>
      </c>
      <c r="G2684" s="23"/>
      <c r="H2684" s="23"/>
      <c r="I2684" s="23"/>
      <c r="J2684" s="23">
        <v>0</v>
      </c>
      <c r="K2684" s="23"/>
      <c r="L2684" s="23"/>
      <c r="M2684" s="23"/>
    </row>
    <row r="2685" spans="1:13" x14ac:dyDescent="0.25">
      <c r="A2685" s="41">
        <v>42388</v>
      </c>
      <c r="B2685" s="23">
        <v>49492</v>
      </c>
      <c r="C2685" s="23" t="s">
        <v>29</v>
      </c>
      <c r="D2685" s="23">
        <v>13</v>
      </c>
      <c r="E2685" s="23" t="s">
        <v>55</v>
      </c>
      <c r="F2685" s="46">
        <v>3250</v>
      </c>
      <c r="G2685" s="23"/>
      <c r="H2685" s="23"/>
      <c r="I2685" s="23"/>
      <c r="J2685" s="23">
        <v>0</v>
      </c>
      <c r="K2685" s="23"/>
      <c r="L2685" s="23"/>
      <c r="M2685" s="23"/>
    </row>
    <row r="2686" spans="1:13" x14ac:dyDescent="0.25">
      <c r="A2686" s="41">
        <v>42388</v>
      </c>
      <c r="B2686" s="23">
        <v>49493</v>
      </c>
      <c r="C2686" s="23" t="s">
        <v>30</v>
      </c>
      <c r="D2686" s="23">
        <v>15.6</v>
      </c>
      <c r="E2686" s="23" t="s">
        <v>55</v>
      </c>
      <c r="F2686" s="46">
        <v>3250</v>
      </c>
      <c r="G2686" s="23"/>
      <c r="H2686" s="23"/>
      <c r="I2686" s="23"/>
      <c r="J2686" s="23">
        <v>0</v>
      </c>
      <c r="K2686" s="23"/>
      <c r="L2686" s="23"/>
      <c r="M2686" s="23"/>
    </row>
    <row r="2687" spans="1:13" x14ac:dyDescent="0.25">
      <c r="A2687" s="41">
        <v>42388</v>
      </c>
      <c r="B2687" s="23">
        <v>49494</v>
      </c>
      <c r="C2687" s="23" t="s">
        <v>27</v>
      </c>
      <c r="D2687" s="23">
        <v>14.9</v>
      </c>
      <c r="E2687" s="23" t="s">
        <v>55</v>
      </c>
      <c r="F2687" s="46">
        <v>3250</v>
      </c>
      <c r="G2687" s="23"/>
      <c r="H2687" s="23"/>
      <c r="I2687" s="23"/>
      <c r="J2687" s="23">
        <v>0</v>
      </c>
      <c r="K2687" s="23"/>
      <c r="L2687" s="23"/>
      <c r="M2687" s="23"/>
    </row>
    <row r="2688" spans="1:13" x14ac:dyDescent="0.25">
      <c r="A2688" s="41">
        <v>42388</v>
      </c>
      <c r="B2688" s="23">
        <v>49495</v>
      </c>
      <c r="C2688" s="23" t="s">
        <v>28</v>
      </c>
      <c r="D2688" s="23">
        <v>13.3</v>
      </c>
      <c r="E2688" s="23" t="s">
        <v>55</v>
      </c>
      <c r="F2688" s="46">
        <v>3250</v>
      </c>
      <c r="G2688" s="23"/>
      <c r="H2688" s="23"/>
      <c r="I2688" s="23"/>
      <c r="J2688" s="23">
        <v>0</v>
      </c>
      <c r="K2688" s="23"/>
      <c r="L2688" s="23"/>
      <c r="M2688" s="23"/>
    </row>
    <row r="2689" spans="1:13" x14ac:dyDescent="0.25">
      <c r="A2689" s="41">
        <v>42388</v>
      </c>
      <c r="B2689" s="23">
        <v>49496</v>
      </c>
      <c r="C2689" s="23" t="s">
        <v>498</v>
      </c>
      <c r="D2689" s="23">
        <v>14.9</v>
      </c>
      <c r="E2689" s="23" t="s">
        <v>55</v>
      </c>
      <c r="F2689" s="46">
        <v>3250</v>
      </c>
      <c r="G2689" s="23"/>
      <c r="H2689" s="23"/>
      <c r="I2689" s="23"/>
      <c r="J2689" s="23">
        <v>0</v>
      </c>
      <c r="K2689" s="23"/>
      <c r="L2689" s="23"/>
      <c r="M2689" s="23"/>
    </row>
    <row r="2690" spans="1:13" x14ac:dyDescent="0.25">
      <c r="A2690" s="41">
        <v>42388</v>
      </c>
      <c r="B2690" s="23">
        <v>49497</v>
      </c>
      <c r="C2690" s="23" t="s">
        <v>30</v>
      </c>
      <c r="D2690" s="23">
        <v>15.6</v>
      </c>
      <c r="E2690" s="23" t="s">
        <v>55</v>
      </c>
      <c r="F2690" s="46">
        <v>3250</v>
      </c>
      <c r="G2690" s="23"/>
      <c r="H2690" s="23"/>
      <c r="I2690" s="23"/>
      <c r="J2690" s="23">
        <v>0</v>
      </c>
      <c r="K2690" s="23"/>
      <c r="L2690" s="23"/>
      <c r="M2690" s="23"/>
    </row>
    <row r="2691" spans="1:13" x14ac:dyDescent="0.25">
      <c r="A2691" s="41">
        <v>42388</v>
      </c>
      <c r="B2691" s="23">
        <v>49498</v>
      </c>
      <c r="C2691" s="23" t="s">
        <v>29</v>
      </c>
      <c r="D2691" s="23">
        <v>13</v>
      </c>
      <c r="E2691" s="23" t="s">
        <v>55</v>
      </c>
      <c r="F2691" s="46">
        <v>3250</v>
      </c>
      <c r="G2691" s="23"/>
      <c r="H2691" s="23"/>
      <c r="I2691" s="23"/>
      <c r="J2691" s="23">
        <v>0</v>
      </c>
      <c r="K2691" s="23"/>
      <c r="L2691" s="23"/>
      <c r="M2691" s="23"/>
    </row>
    <row r="2692" spans="1:13" x14ac:dyDescent="0.25">
      <c r="A2692" s="41">
        <v>42388</v>
      </c>
      <c r="B2692" s="23">
        <v>49499</v>
      </c>
      <c r="C2692" s="23" t="s">
        <v>28</v>
      </c>
      <c r="D2692" s="23">
        <v>13.3</v>
      </c>
      <c r="E2692" s="23" t="s">
        <v>55</v>
      </c>
      <c r="F2692" s="46">
        <v>3250</v>
      </c>
      <c r="G2692" s="23"/>
      <c r="H2692" s="23"/>
      <c r="I2692" s="23"/>
      <c r="J2692" s="23">
        <v>0</v>
      </c>
      <c r="K2692" s="23"/>
      <c r="L2692" s="23"/>
      <c r="M2692" s="23"/>
    </row>
    <row r="2693" spans="1:13" x14ac:dyDescent="0.25">
      <c r="A2693" s="41">
        <v>42388</v>
      </c>
      <c r="B2693" s="23">
        <v>49500</v>
      </c>
      <c r="C2693" s="23" t="s">
        <v>29</v>
      </c>
      <c r="D2693" s="23">
        <v>13</v>
      </c>
      <c r="E2693" s="23" t="s">
        <v>55</v>
      </c>
      <c r="F2693" s="46">
        <v>3250</v>
      </c>
      <c r="G2693" s="23"/>
      <c r="H2693" s="23"/>
      <c r="I2693" s="23"/>
      <c r="J2693" s="23">
        <v>0</v>
      </c>
      <c r="K2693" s="23"/>
      <c r="L2693" s="23"/>
      <c r="M2693" s="23"/>
    </row>
    <row r="2694" spans="1:13" x14ac:dyDescent="0.25">
      <c r="A2694" s="41">
        <v>42388</v>
      </c>
      <c r="B2694" s="23">
        <v>49501</v>
      </c>
      <c r="C2694" s="23" t="s">
        <v>498</v>
      </c>
      <c r="D2694" s="23">
        <v>14.9</v>
      </c>
      <c r="E2694" s="23" t="s">
        <v>55</v>
      </c>
      <c r="F2694" s="46">
        <v>3250</v>
      </c>
      <c r="G2694" s="23"/>
      <c r="H2694" s="23"/>
      <c r="I2694" s="23"/>
      <c r="J2694" s="23">
        <v>0</v>
      </c>
      <c r="K2694" s="23"/>
      <c r="L2694" s="23"/>
      <c r="M2694" s="23"/>
    </row>
    <row r="2695" spans="1:13" x14ac:dyDescent="0.25">
      <c r="A2695" s="41">
        <v>42388</v>
      </c>
      <c r="B2695" s="23">
        <v>49502</v>
      </c>
      <c r="C2695" s="23" t="s">
        <v>28</v>
      </c>
      <c r="D2695" s="23">
        <v>13.3</v>
      </c>
      <c r="E2695" s="23" t="s">
        <v>55</v>
      </c>
      <c r="F2695" s="46">
        <v>3250</v>
      </c>
      <c r="G2695" s="23"/>
      <c r="H2695" s="23"/>
      <c r="I2695" s="23"/>
      <c r="J2695" s="23">
        <v>0</v>
      </c>
      <c r="K2695" s="23"/>
      <c r="L2695" s="23"/>
      <c r="M2695" s="23"/>
    </row>
    <row r="2696" spans="1:13" x14ac:dyDescent="0.25">
      <c r="A2696" s="41">
        <v>42388</v>
      </c>
      <c r="B2696" s="23">
        <v>49503</v>
      </c>
      <c r="C2696" s="23" t="s">
        <v>29</v>
      </c>
      <c r="D2696" s="23">
        <v>13</v>
      </c>
      <c r="E2696" s="23" t="s">
        <v>55</v>
      </c>
      <c r="F2696" s="46">
        <v>3250</v>
      </c>
      <c r="G2696" s="23"/>
      <c r="H2696" s="23"/>
      <c r="I2696" s="23"/>
      <c r="J2696" s="23">
        <v>0</v>
      </c>
      <c r="K2696" s="23"/>
      <c r="L2696" s="23"/>
      <c r="M2696" s="23"/>
    </row>
    <row r="2697" spans="1:13" x14ac:dyDescent="0.25">
      <c r="A2697" s="41">
        <v>42388</v>
      </c>
      <c r="B2697" s="23">
        <v>49504</v>
      </c>
      <c r="C2697" s="23" t="s">
        <v>27</v>
      </c>
      <c r="D2697" s="23">
        <v>14.9</v>
      </c>
      <c r="E2697" s="23" t="s">
        <v>55</v>
      </c>
      <c r="F2697" s="46">
        <v>3250</v>
      </c>
      <c r="G2697" s="23"/>
      <c r="H2697" s="23"/>
      <c r="I2697" s="23"/>
      <c r="J2697" s="23">
        <v>0</v>
      </c>
      <c r="K2697" s="23"/>
      <c r="L2697" s="23"/>
      <c r="M2697" s="23"/>
    </row>
    <row r="2698" spans="1:13" x14ac:dyDescent="0.25">
      <c r="A2698" s="41">
        <v>42388</v>
      </c>
      <c r="B2698" s="23">
        <v>49505</v>
      </c>
      <c r="C2698" s="23" t="s">
        <v>28</v>
      </c>
      <c r="D2698" s="23">
        <v>13.3</v>
      </c>
      <c r="E2698" s="23" t="s">
        <v>55</v>
      </c>
      <c r="F2698" s="46">
        <v>3250</v>
      </c>
      <c r="G2698" s="23"/>
      <c r="H2698" s="23"/>
      <c r="I2698" s="23"/>
      <c r="J2698" s="23">
        <v>0</v>
      </c>
      <c r="K2698" s="23"/>
      <c r="L2698" s="23"/>
      <c r="M2698" s="23"/>
    </row>
    <row r="2699" spans="1:13" x14ac:dyDescent="0.25">
      <c r="A2699" s="41">
        <v>42388</v>
      </c>
      <c r="B2699" s="23">
        <v>49506</v>
      </c>
      <c r="C2699" s="23" t="s">
        <v>498</v>
      </c>
      <c r="D2699" s="23">
        <v>14.9</v>
      </c>
      <c r="E2699" s="23" t="s">
        <v>55</v>
      </c>
      <c r="F2699" s="46">
        <v>3250</v>
      </c>
      <c r="G2699" s="23"/>
      <c r="H2699" s="23"/>
      <c r="I2699" s="23"/>
      <c r="J2699" s="23">
        <v>0</v>
      </c>
      <c r="K2699" s="23"/>
      <c r="L2699" s="23"/>
      <c r="M2699" s="23"/>
    </row>
    <row r="2700" spans="1:13" x14ac:dyDescent="0.25">
      <c r="A2700" s="41">
        <v>42388</v>
      </c>
      <c r="B2700" s="23">
        <v>49507</v>
      </c>
      <c r="C2700" s="23" t="s">
        <v>27</v>
      </c>
      <c r="D2700" s="23">
        <v>14.9</v>
      </c>
      <c r="E2700" s="23" t="s">
        <v>55</v>
      </c>
      <c r="F2700" s="46">
        <v>3250</v>
      </c>
      <c r="G2700" s="23"/>
      <c r="H2700" s="23"/>
      <c r="I2700" s="23"/>
      <c r="J2700" s="23">
        <v>0</v>
      </c>
      <c r="K2700" s="23"/>
      <c r="L2700" s="23"/>
      <c r="M2700" s="23"/>
    </row>
    <row r="2701" spans="1:13" x14ac:dyDescent="0.25">
      <c r="A2701" s="41">
        <v>42388</v>
      </c>
      <c r="B2701" s="23">
        <v>49508</v>
      </c>
      <c r="C2701" s="23" t="s">
        <v>30</v>
      </c>
      <c r="D2701" s="23">
        <v>15.6</v>
      </c>
      <c r="E2701" s="23" t="s">
        <v>55</v>
      </c>
      <c r="F2701" s="46">
        <v>3250</v>
      </c>
      <c r="G2701" s="23"/>
      <c r="H2701" s="23"/>
      <c r="I2701" s="23"/>
      <c r="J2701" s="23">
        <v>0</v>
      </c>
      <c r="K2701" s="23"/>
      <c r="L2701" s="23"/>
      <c r="M2701" s="23"/>
    </row>
    <row r="2702" spans="1:13" x14ac:dyDescent="0.25">
      <c r="A2702" s="41">
        <v>42388</v>
      </c>
      <c r="B2702" s="23">
        <v>49509</v>
      </c>
      <c r="C2702" s="23" t="s">
        <v>29</v>
      </c>
      <c r="D2702" s="23">
        <v>13</v>
      </c>
      <c r="E2702" s="23" t="s">
        <v>55</v>
      </c>
      <c r="F2702" s="46">
        <v>3250</v>
      </c>
      <c r="G2702" s="23"/>
      <c r="H2702" s="23"/>
      <c r="I2702" s="23"/>
      <c r="J2702" s="23">
        <v>0</v>
      </c>
      <c r="K2702" s="23"/>
      <c r="L2702" s="23"/>
      <c r="M2702" s="23"/>
    </row>
    <row r="2703" spans="1:13" x14ac:dyDescent="0.25">
      <c r="A2703" s="41">
        <v>42388</v>
      </c>
      <c r="B2703" s="23">
        <v>49510</v>
      </c>
      <c r="C2703" s="23" t="s">
        <v>28</v>
      </c>
      <c r="D2703" s="23">
        <v>13.3</v>
      </c>
      <c r="E2703" s="23" t="s">
        <v>55</v>
      </c>
      <c r="F2703" s="46">
        <v>3250</v>
      </c>
      <c r="G2703" s="23"/>
      <c r="H2703" s="23"/>
      <c r="I2703" s="23"/>
      <c r="J2703" s="23">
        <v>0</v>
      </c>
      <c r="K2703" s="23"/>
      <c r="L2703" s="23"/>
      <c r="M2703" s="23"/>
    </row>
    <row r="2704" spans="1:13" x14ac:dyDescent="0.25">
      <c r="A2704" s="41">
        <v>42388</v>
      </c>
      <c r="B2704" s="23">
        <v>49511</v>
      </c>
      <c r="C2704" s="23" t="s">
        <v>498</v>
      </c>
      <c r="D2704" s="23">
        <v>14.9</v>
      </c>
      <c r="E2704" s="23" t="s">
        <v>55</v>
      </c>
      <c r="F2704" s="46">
        <v>3250</v>
      </c>
      <c r="G2704" s="23"/>
      <c r="H2704" s="23"/>
      <c r="I2704" s="23"/>
      <c r="J2704" s="23">
        <v>0</v>
      </c>
      <c r="K2704" s="23"/>
      <c r="L2704" s="23"/>
      <c r="M2704" s="23"/>
    </row>
    <row r="2705" spans="1:13" x14ac:dyDescent="0.25">
      <c r="A2705" s="41">
        <v>42388</v>
      </c>
      <c r="B2705" s="23">
        <v>49512</v>
      </c>
      <c r="C2705" s="23" t="s">
        <v>27</v>
      </c>
      <c r="D2705" s="23">
        <v>14.9</v>
      </c>
      <c r="E2705" s="23" t="s">
        <v>55</v>
      </c>
      <c r="F2705" s="46">
        <v>3250</v>
      </c>
      <c r="G2705" s="23"/>
      <c r="H2705" s="23"/>
      <c r="I2705" s="23"/>
      <c r="J2705" s="23">
        <v>0</v>
      </c>
      <c r="K2705" s="23"/>
      <c r="L2705" s="23"/>
      <c r="M2705" s="23"/>
    </row>
    <row r="2706" spans="1:13" x14ac:dyDescent="0.25">
      <c r="A2706" s="41">
        <v>42388</v>
      </c>
      <c r="B2706" s="23">
        <v>49513</v>
      </c>
      <c r="C2706" s="23" t="s">
        <v>30</v>
      </c>
      <c r="D2706" s="23">
        <v>15.6</v>
      </c>
      <c r="E2706" s="23" t="s">
        <v>55</v>
      </c>
      <c r="F2706" s="46">
        <v>3250</v>
      </c>
      <c r="G2706" s="23"/>
      <c r="H2706" s="23"/>
      <c r="I2706" s="23"/>
      <c r="J2706" s="23">
        <v>0</v>
      </c>
      <c r="K2706" s="23"/>
      <c r="L2706" s="23"/>
      <c r="M2706" s="23"/>
    </row>
    <row r="2707" spans="1:13" x14ac:dyDescent="0.25">
      <c r="A2707" s="41">
        <v>42388</v>
      </c>
      <c r="B2707" s="23">
        <v>49514</v>
      </c>
      <c r="C2707" s="23" t="s">
        <v>29</v>
      </c>
      <c r="D2707" s="23">
        <v>13</v>
      </c>
      <c r="E2707" s="23" t="s">
        <v>55</v>
      </c>
      <c r="F2707" s="46">
        <v>3250</v>
      </c>
      <c r="G2707" s="23"/>
      <c r="H2707" s="23"/>
      <c r="I2707" s="23"/>
      <c r="J2707" s="23">
        <v>0</v>
      </c>
      <c r="K2707" s="23"/>
      <c r="L2707" s="23"/>
      <c r="M2707" s="23"/>
    </row>
    <row r="2708" spans="1:13" x14ac:dyDescent="0.25">
      <c r="A2708" s="41">
        <v>42388</v>
      </c>
      <c r="B2708" s="23">
        <v>49515</v>
      </c>
      <c r="C2708" s="23" t="s">
        <v>498</v>
      </c>
      <c r="D2708" s="23">
        <v>14.9</v>
      </c>
      <c r="E2708" s="23" t="s">
        <v>55</v>
      </c>
      <c r="F2708" s="46">
        <v>3250</v>
      </c>
      <c r="G2708" s="23"/>
      <c r="H2708" s="23"/>
      <c r="I2708" s="23"/>
      <c r="J2708" s="23">
        <v>0</v>
      </c>
      <c r="K2708" s="23"/>
      <c r="L2708" s="23"/>
      <c r="M2708" s="23"/>
    </row>
    <row r="2709" spans="1:13" x14ac:dyDescent="0.25">
      <c r="A2709" s="41">
        <v>42388</v>
      </c>
      <c r="B2709" s="23">
        <v>49516</v>
      </c>
      <c r="C2709" s="23" t="s">
        <v>27</v>
      </c>
      <c r="D2709" s="23">
        <v>14.9</v>
      </c>
      <c r="E2709" s="23" t="s">
        <v>55</v>
      </c>
      <c r="F2709" s="46">
        <v>3250</v>
      </c>
      <c r="G2709" s="23"/>
      <c r="H2709" s="23"/>
      <c r="I2709" s="23"/>
      <c r="J2709" s="23">
        <v>0</v>
      </c>
      <c r="K2709" s="23"/>
      <c r="L2709" s="23"/>
      <c r="M2709" s="23"/>
    </row>
    <row r="2710" spans="1:13" x14ac:dyDescent="0.25">
      <c r="A2710" s="41">
        <v>42388</v>
      </c>
      <c r="B2710" s="23">
        <v>49517</v>
      </c>
      <c r="C2710" s="23" t="s">
        <v>30</v>
      </c>
      <c r="D2710" s="23">
        <v>15.6</v>
      </c>
      <c r="E2710" s="23" t="s">
        <v>55</v>
      </c>
      <c r="F2710" s="46">
        <v>3250</v>
      </c>
      <c r="G2710" s="23"/>
      <c r="H2710" s="23"/>
      <c r="I2710" s="23"/>
      <c r="J2710" s="23">
        <v>0</v>
      </c>
      <c r="K2710" s="23"/>
      <c r="L2710" s="23"/>
      <c r="M2710" s="23"/>
    </row>
    <row r="2711" spans="1:13" x14ac:dyDescent="0.25">
      <c r="A2711" s="41">
        <v>42388</v>
      </c>
      <c r="B2711" s="23">
        <v>49518</v>
      </c>
      <c r="C2711" s="23" t="s">
        <v>28</v>
      </c>
      <c r="D2711" s="23">
        <v>13.3</v>
      </c>
      <c r="E2711" s="23" t="s">
        <v>55</v>
      </c>
      <c r="F2711" s="46">
        <v>3250</v>
      </c>
      <c r="G2711" s="23"/>
      <c r="H2711" s="23"/>
      <c r="I2711" s="23"/>
      <c r="J2711" s="23">
        <v>0</v>
      </c>
      <c r="K2711" s="23"/>
      <c r="L2711" s="23"/>
      <c r="M2711" s="23"/>
    </row>
    <row r="2712" spans="1:13" x14ac:dyDescent="0.25">
      <c r="A2712" s="41">
        <v>42388</v>
      </c>
      <c r="B2712" s="23">
        <v>49519</v>
      </c>
      <c r="C2712" s="23" t="s">
        <v>27</v>
      </c>
      <c r="D2712" s="23">
        <v>14.9</v>
      </c>
      <c r="E2712" s="23" t="s">
        <v>55</v>
      </c>
      <c r="F2712" s="46">
        <v>3250</v>
      </c>
      <c r="G2712" s="23"/>
      <c r="H2712" s="23"/>
      <c r="I2712" s="23"/>
      <c r="J2712" s="23">
        <v>0</v>
      </c>
      <c r="K2712" s="23"/>
      <c r="L2712" s="23"/>
      <c r="M2712" s="23"/>
    </row>
    <row r="2713" spans="1:13" x14ac:dyDescent="0.25">
      <c r="A2713" s="41">
        <v>42388</v>
      </c>
      <c r="B2713" s="23">
        <v>49520</v>
      </c>
      <c r="C2713" s="23" t="s">
        <v>30</v>
      </c>
      <c r="D2713" s="23">
        <v>15.6</v>
      </c>
      <c r="E2713" s="23" t="s">
        <v>55</v>
      </c>
      <c r="F2713" s="46">
        <v>3250</v>
      </c>
      <c r="G2713" s="23"/>
      <c r="H2713" s="23"/>
      <c r="I2713" s="23"/>
      <c r="J2713" s="23">
        <v>0</v>
      </c>
      <c r="K2713" s="23"/>
      <c r="L2713" s="23"/>
      <c r="M2713" s="23"/>
    </row>
    <row r="2714" spans="1:13" x14ac:dyDescent="0.25">
      <c r="A2714" s="41">
        <v>42388</v>
      </c>
      <c r="B2714" s="23">
        <v>49521</v>
      </c>
      <c r="C2714" s="23" t="s">
        <v>28</v>
      </c>
      <c r="D2714" s="23">
        <v>13.3</v>
      </c>
      <c r="E2714" s="23" t="s">
        <v>55</v>
      </c>
      <c r="F2714" s="46">
        <v>3250</v>
      </c>
      <c r="G2714" s="23"/>
      <c r="H2714" s="23"/>
      <c r="I2714" s="23"/>
      <c r="J2714" s="23">
        <v>0</v>
      </c>
      <c r="K2714" s="23"/>
      <c r="L2714" s="23"/>
      <c r="M2714" s="23"/>
    </row>
    <row r="2715" spans="1:13" x14ac:dyDescent="0.25">
      <c r="A2715" s="41">
        <v>42388</v>
      </c>
      <c r="B2715" s="23">
        <v>49522</v>
      </c>
      <c r="C2715" s="23" t="s">
        <v>498</v>
      </c>
      <c r="D2715" s="23">
        <v>14.9</v>
      </c>
      <c r="E2715" s="23" t="s">
        <v>55</v>
      </c>
      <c r="F2715" s="46">
        <v>3250</v>
      </c>
      <c r="G2715" s="23"/>
      <c r="H2715" s="23"/>
      <c r="I2715" s="23"/>
      <c r="J2715" s="23">
        <v>0</v>
      </c>
      <c r="K2715" s="23"/>
      <c r="L2715" s="23"/>
      <c r="M2715" s="23"/>
    </row>
    <row r="2716" spans="1:13" x14ac:dyDescent="0.25">
      <c r="A2716" s="41">
        <v>42388</v>
      </c>
      <c r="B2716" s="23">
        <v>49523</v>
      </c>
      <c r="C2716" s="23" t="s">
        <v>27</v>
      </c>
      <c r="D2716" s="23">
        <v>14.9</v>
      </c>
      <c r="E2716" s="23" t="s">
        <v>55</v>
      </c>
      <c r="F2716" s="46">
        <v>3250</v>
      </c>
      <c r="G2716" s="23"/>
      <c r="H2716" s="23"/>
      <c r="I2716" s="23"/>
      <c r="J2716" s="23">
        <v>0</v>
      </c>
      <c r="K2716" s="23"/>
      <c r="L2716" s="23"/>
      <c r="M2716" s="23"/>
    </row>
    <row r="2717" spans="1:13" x14ac:dyDescent="0.25">
      <c r="A2717" s="41">
        <v>42388</v>
      </c>
      <c r="B2717" s="23">
        <v>49524</v>
      </c>
      <c r="C2717" s="23" t="s">
        <v>30</v>
      </c>
      <c r="D2717" s="23">
        <v>15.6</v>
      </c>
      <c r="E2717" s="23" t="s">
        <v>55</v>
      </c>
      <c r="F2717" s="46">
        <v>3250</v>
      </c>
      <c r="G2717" s="23"/>
      <c r="H2717" s="23"/>
      <c r="I2717" s="23"/>
      <c r="J2717" s="23">
        <v>0</v>
      </c>
      <c r="K2717" s="23"/>
      <c r="L2717" s="23"/>
      <c r="M2717" s="23"/>
    </row>
    <row r="2718" spans="1:13" x14ac:dyDescent="0.25">
      <c r="A2718" s="41">
        <v>42388</v>
      </c>
      <c r="B2718" s="23">
        <v>49525</v>
      </c>
      <c r="C2718" s="23" t="s">
        <v>29</v>
      </c>
      <c r="D2718" s="23">
        <v>13</v>
      </c>
      <c r="E2718" s="23" t="s">
        <v>55</v>
      </c>
      <c r="F2718" s="46">
        <v>3250</v>
      </c>
      <c r="G2718" s="23"/>
      <c r="H2718" s="23"/>
      <c r="I2718" s="23"/>
      <c r="J2718" s="23">
        <v>0</v>
      </c>
      <c r="K2718" s="23"/>
      <c r="L2718" s="23"/>
      <c r="M2718" s="23"/>
    </row>
    <row r="2719" spans="1:13" x14ac:dyDescent="0.25">
      <c r="A2719" s="41">
        <v>42388</v>
      </c>
      <c r="B2719" s="23">
        <v>49526</v>
      </c>
      <c r="C2719" s="23" t="s">
        <v>28</v>
      </c>
      <c r="D2719" s="23">
        <v>13.3</v>
      </c>
      <c r="E2719" s="23" t="s">
        <v>55</v>
      </c>
      <c r="F2719" s="46">
        <v>3250</v>
      </c>
      <c r="G2719" s="23"/>
      <c r="H2719" s="23"/>
      <c r="I2719" s="23"/>
      <c r="J2719" s="23">
        <v>0</v>
      </c>
      <c r="K2719" s="23"/>
      <c r="L2719" s="23"/>
      <c r="M2719" s="23"/>
    </row>
    <row r="2720" spans="1:13" x14ac:dyDescent="0.25">
      <c r="A2720" s="41">
        <v>42388</v>
      </c>
      <c r="B2720" s="23">
        <v>49527</v>
      </c>
      <c r="C2720" s="23" t="s">
        <v>498</v>
      </c>
      <c r="D2720" s="23">
        <v>14.9</v>
      </c>
      <c r="E2720" s="23" t="s">
        <v>55</v>
      </c>
      <c r="F2720" s="46">
        <v>3250</v>
      </c>
      <c r="G2720" s="23"/>
      <c r="H2720" s="23"/>
      <c r="I2720" s="23"/>
      <c r="J2720" s="23">
        <v>0</v>
      </c>
      <c r="K2720" s="23"/>
      <c r="L2720" s="23"/>
      <c r="M2720" s="23"/>
    </row>
    <row r="2721" spans="1:13" x14ac:dyDescent="0.25">
      <c r="A2721" s="41">
        <v>42388</v>
      </c>
      <c r="B2721" s="23">
        <v>49528</v>
      </c>
      <c r="C2721" s="23" t="s">
        <v>27</v>
      </c>
      <c r="D2721" s="23">
        <v>14.9</v>
      </c>
      <c r="E2721" s="23" t="s">
        <v>55</v>
      </c>
      <c r="F2721" s="46">
        <v>3250</v>
      </c>
      <c r="G2721" s="23"/>
      <c r="H2721" s="23"/>
      <c r="I2721" s="23"/>
      <c r="J2721" s="23">
        <v>0</v>
      </c>
      <c r="K2721" s="23"/>
      <c r="L2721" s="23"/>
      <c r="M2721" s="23"/>
    </row>
    <row r="2722" spans="1:13" x14ac:dyDescent="0.25">
      <c r="A2722" s="41">
        <v>42388</v>
      </c>
      <c r="B2722" s="23">
        <v>49529</v>
      </c>
      <c r="C2722" s="23" t="s">
        <v>30</v>
      </c>
      <c r="D2722" s="23">
        <v>15.6</v>
      </c>
      <c r="E2722" s="23" t="s">
        <v>55</v>
      </c>
      <c r="F2722" s="46">
        <v>3250</v>
      </c>
      <c r="G2722" s="23"/>
      <c r="H2722" s="23"/>
      <c r="I2722" s="23"/>
      <c r="J2722" s="23">
        <v>0</v>
      </c>
      <c r="K2722" s="23"/>
      <c r="L2722" s="23"/>
      <c r="M2722" s="23"/>
    </row>
    <row r="2723" spans="1:13" x14ac:dyDescent="0.25">
      <c r="A2723" s="41">
        <v>42388</v>
      </c>
      <c r="B2723" s="23">
        <v>49530</v>
      </c>
      <c r="C2723" s="23" t="s">
        <v>29</v>
      </c>
      <c r="D2723" s="23">
        <v>13</v>
      </c>
      <c r="E2723" s="23" t="s">
        <v>55</v>
      </c>
      <c r="F2723" s="46">
        <v>3250</v>
      </c>
      <c r="G2723" s="23"/>
      <c r="H2723" s="23"/>
      <c r="I2723" s="23"/>
      <c r="J2723" s="23">
        <v>0</v>
      </c>
      <c r="K2723" s="23"/>
      <c r="L2723" s="23"/>
      <c r="M2723" s="23"/>
    </row>
    <row r="2724" spans="1:13" x14ac:dyDescent="0.25">
      <c r="A2724" s="41">
        <v>42388</v>
      </c>
      <c r="B2724" s="23">
        <v>49531</v>
      </c>
      <c r="C2724" s="23" t="s">
        <v>498</v>
      </c>
      <c r="D2724" s="23">
        <v>14.9</v>
      </c>
      <c r="E2724" s="23" t="s">
        <v>55</v>
      </c>
      <c r="F2724" s="46">
        <v>3250</v>
      </c>
      <c r="G2724" s="23"/>
      <c r="H2724" s="23"/>
      <c r="I2724" s="23"/>
      <c r="J2724" s="23">
        <v>0</v>
      </c>
      <c r="K2724" s="23"/>
      <c r="L2724" s="23"/>
      <c r="M2724" s="23"/>
    </row>
    <row r="2725" spans="1:13" x14ac:dyDescent="0.25">
      <c r="A2725" s="41">
        <v>42388</v>
      </c>
      <c r="B2725" s="23">
        <v>49532</v>
      </c>
      <c r="C2725" s="23" t="s">
        <v>28</v>
      </c>
      <c r="D2725" s="23">
        <v>13.3</v>
      </c>
      <c r="E2725" s="23" t="s">
        <v>55</v>
      </c>
      <c r="F2725" s="46">
        <v>3250</v>
      </c>
      <c r="G2725" s="23"/>
      <c r="H2725" s="23"/>
      <c r="I2725" s="23"/>
      <c r="J2725" s="23">
        <v>0</v>
      </c>
      <c r="K2725" s="23"/>
      <c r="L2725" s="23"/>
      <c r="M2725" s="23"/>
    </row>
    <row r="2726" spans="1:13" x14ac:dyDescent="0.25">
      <c r="A2726" s="41">
        <v>42388</v>
      </c>
      <c r="B2726" s="23">
        <v>49533</v>
      </c>
      <c r="C2726" s="23" t="s">
        <v>27</v>
      </c>
      <c r="D2726" s="23">
        <v>14.9</v>
      </c>
      <c r="E2726" s="23" t="s">
        <v>55</v>
      </c>
      <c r="F2726" s="46">
        <v>3250</v>
      </c>
      <c r="G2726" s="23"/>
      <c r="H2726" s="23"/>
      <c r="I2726" s="23"/>
      <c r="J2726" s="23">
        <v>0</v>
      </c>
      <c r="K2726" s="23"/>
      <c r="L2726" s="23"/>
      <c r="M2726" s="23"/>
    </row>
    <row r="2727" spans="1:13" x14ac:dyDescent="0.25">
      <c r="A2727" s="41">
        <v>42388</v>
      </c>
      <c r="B2727" s="23">
        <v>49534</v>
      </c>
      <c r="C2727" s="23" t="s">
        <v>29</v>
      </c>
      <c r="D2727" s="23">
        <v>13</v>
      </c>
      <c r="E2727" s="23" t="s">
        <v>55</v>
      </c>
      <c r="F2727" s="46">
        <v>3250</v>
      </c>
      <c r="G2727" s="23"/>
      <c r="H2727" s="23"/>
      <c r="I2727" s="23"/>
      <c r="J2727" s="23">
        <v>0</v>
      </c>
      <c r="K2727" s="23"/>
      <c r="L2727" s="23"/>
      <c r="M2727" s="23"/>
    </row>
    <row r="2728" spans="1:13" x14ac:dyDescent="0.25">
      <c r="A2728" s="41">
        <v>42388</v>
      </c>
      <c r="B2728" s="23">
        <v>49535</v>
      </c>
      <c r="C2728" s="23" t="s">
        <v>498</v>
      </c>
      <c r="D2728" s="23">
        <v>14.9</v>
      </c>
      <c r="E2728" s="23" t="s">
        <v>55</v>
      </c>
      <c r="F2728" s="46">
        <v>3250</v>
      </c>
      <c r="G2728" s="23"/>
      <c r="H2728" s="23"/>
      <c r="I2728" s="23"/>
      <c r="J2728" s="23">
        <v>0</v>
      </c>
      <c r="K2728" s="23"/>
      <c r="L2728" s="23"/>
      <c r="M2728" s="23"/>
    </row>
    <row r="2729" spans="1:13" x14ac:dyDescent="0.25">
      <c r="A2729" s="41">
        <v>42388</v>
      </c>
      <c r="B2729" s="23">
        <v>49536</v>
      </c>
      <c r="C2729" s="23" t="s">
        <v>30</v>
      </c>
      <c r="D2729" s="23">
        <v>15.6</v>
      </c>
      <c r="E2729" s="23" t="s">
        <v>55</v>
      </c>
      <c r="F2729" s="46">
        <v>3250</v>
      </c>
      <c r="G2729" s="23"/>
      <c r="H2729" s="23"/>
      <c r="I2729" s="23"/>
      <c r="J2729" s="23">
        <v>0</v>
      </c>
      <c r="K2729" s="23"/>
      <c r="L2729" s="23"/>
      <c r="M2729" s="23"/>
    </row>
    <row r="2730" spans="1:13" x14ac:dyDescent="0.25">
      <c r="A2730" s="41">
        <v>42388</v>
      </c>
      <c r="B2730" s="23">
        <v>49537</v>
      </c>
      <c r="C2730" s="23" t="s">
        <v>28</v>
      </c>
      <c r="D2730" s="23">
        <v>13.3</v>
      </c>
      <c r="E2730" s="23" t="s">
        <v>55</v>
      </c>
      <c r="F2730" s="46">
        <v>3250</v>
      </c>
      <c r="G2730" s="23"/>
      <c r="H2730" s="23"/>
      <c r="I2730" s="23"/>
      <c r="J2730" s="23">
        <v>0</v>
      </c>
      <c r="K2730" s="23"/>
      <c r="L2730" s="23"/>
      <c r="M2730" s="23"/>
    </row>
    <row r="2731" spans="1:13" x14ac:dyDescent="0.25">
      <c r="A2731" s="41">
        <v>42388</v>
      </c>
      <c r="B2731" s="23">
        <v>49538</v>
      </c>
      <c r="C2731" s="23" t="s">
        <v>29</v>
      </c>
      <c r="D2731" s="23">
        <v>13</v>
      </c>
      <c r="E2731" s="23" t="s">
        <v>55</v>
      </c>
      <c r="F2731" s="46">
        <v>3250</v>
      </c>
      <c r="G2731" s="23"/>
      <c r="H2731" s="23"/>
      <c r="I2731" s="23"/>
      <c r="J2731" s="23">
        <v>0</v>
      </c>
      <c r="K2731" s="23"/>
      <c r="L2731" s="23"/>
      <c r="M2731" s="23"/>
    </row>
    <row r="2732" spans="1:13" x14ac:dyDescent="0.25">
      <c r="A2732" s="41">
        <v>42388</v>
      </c>
      <c r="B2732" s="23">
        <v>49539</v>
      </c>
      <c r="C2732" s="23" t="s">
        <v>498</v>
      </c>
      <c r="D2732" s="23">
        <v>14.9</v>
      </c>
      <c r="E2732" s="23" t="s">
        <v>55</v>
      </c>
      <c r="F2732" s="46">
        <v>3250</v>
      </c>
      <c r="G2732" s="23"/>
      <c r="H2732" s="23"/>
      <c r="I2732" s="23"/>
      <c r="J2732" s="23">
        <v>0</v>
      </c>
      <c r="K2732" s="23"/>
      <c r="L2732" s="23"/>
      <c r="M2732" s="23"/>
    </row>
    <row r="2733" spans="1:13" x14ac:dyDescent="0.25">
      <c r="A2733" s="41">
        <v>42388</v>
      </c>
      <c r="B2733" s="23">
        <v>49540</v>
      </c>
      <c r="C2733" s="23" t="s">
        <v>27</v>
      </c>
      <c r="D2733" s="23">
        <v>14.9</v>
      </c>
      <c r="E2733" s="23" t="s">
        <v>55</v>
      </c>
      <c r="F2733" s="46">
        <v>3250</v>
      </c>
      <c r="G2733" s="23"/>
      <c r="H2733" s="23"/>
      <c r="I2733" s="23"/>
      <c r="J2733" s="23">
        <v>0</v>
      </c>
      <c r="K2733" s="23"/>
      <c r="L2733" s="23"/>
      <c r="M2733" s="23"/>
    </row>
    <row r="2734" spans="1:13" x14ac:dyDescent="0.25">
      <c r="A2734" s="41">
        <v>42388</v>
      </c>
      <c r="B2734" s="23">
        <v>49541</v>
      </c>
      <c r="C2734" s="23" t="s">
        <v>30</v>
      </c>
      <c r="D2734" s="23">
        <v>15.6</v>
      </c>
      <c r="E2734" s="23" t="s">
        <v>55</v>
      </c>
      <c r="F2734" s="46">
        <v>3250</v>
      </c>
      <c r="G2734" s="23"/>
      <c r="H2734" s="23"/>
      <c r="I2734" s="23"/>
      <c r="J2734" s="23">
        <v>0</v>
      </c>
      <c r="K2734" s="23"/>
      <c r="L2734" s="23"/>
      <c r="M2734" s="23"/>
    </row>
    <row r="2735" spans="1:13" x14ac:dyDescent="0.25">
      <c r="A2735" s="41">
        <v>42388</v>
      </c>
      <c r="B2735" s="23">
        <v>49542</v>
      </c>
      <c r="C2735" s="23" t="s">
        <v>29</v>
      </c>
      <c r="D2735" s="23">
        <v>13</v>
      </c>
      <c r="E2735" s="23" t="s">
        <v>55</v>
      </c>
      <c r="F2735" s="46">
        <v>3250</v>
      </c>
      <c r="G2735" s="23"/>
      <c r="H2735" s="23"/>
      <c r="I2735" s="23"/>
      <c r="J2735" s="23">
        <v>0</v>
      </c>
      <c r="K2735" s="23"/>
      <c r="L2735" s="23"/>
      <c r="M2735" s="23"/>
    </row>
    <row r="2736" spans="1:13" x14ac:dyDescent="0.25">
      <c r="A2736" s="41">
        <v>42388</v>
      </c>
      <c r="B2736" s="23">
        <v>49543</v>
      </c>
      <c r="C2736" s="241" t="s">
        <v>28</v>
      </c>
      <c r="D2736" s="241">
        <v>13.3</v>
      </c>
      <c r="E2736" s="23" t="s">
        <v>55</v>
      </c>
      <c r="F2736" s="46">
        <v>3250</v>
      </c>
      <c r="G2736" s="196"/>
      <c r="H2736" s="196"/>
      <c r="I2736" s="196"/>
      <c r="J2736" s="23">
        <v>0</v>
      </c>
      <c r="K2736" s="196"/>
      <c r="L2736" s="196"/>
      <c r="M2736" s="196"/>
    </row>
    <row r="2737" spans="1:13" ht="15.75" thickBot="1" x14ac:dyDescent="0.3">
      <c r="A2737" s="43">
        <v>42388</v>
      </c>
      <c r="B2737" s="42">
        <v>49544</v>
      </c>
      <c r="C2737" s="242" t="s">
        <v>498</v>
      </c>
      <c r="D2737" s="242">
        <v>14.9</v>
      </c>
      <c r="E2737" s="23" t="s">
        <v>55</v>
      </c>
      <c r="F2737" s="48">
        <v>3250</v>
      </c>
      <c r="G2737" s="243"/>
      <c r="H2737" s="243"/>
      <c r="I2737" s="243"/>
      <c r="J2737" s="42">
        <v>0</v>
      </c>
      <c r="K2737" s="243"/>
      <c r="L2737" s="243"/>
      <c r="M2737" s="243"/>
    </row>
    <row r="2738" spans="1:13" x14ac:dyDescent="0.25">
      <c r="A2738" s="41">
        <v>42389</v>
      </c>
      <c r="B2738" s="32">
        <v>49545</v>
      </c>
      <c r="C2738" s="32" t="s">
        <v>498</v>
      </c>
      <c r="D2738" s="32">
        <v>14.9</v>
      </c>
      <c r="E2738" s="23" t="s">
        <v>55</v>
      </c>
      <c r="F2738" s="47">
        <v>3250</v>
      </c>
      <c r="G2738" s="32"/>
      <c r="H2738" s="32"/>
      <c r="I2738" s="32"/>
      <c r="J2738" s="32">
        <v>0</v>
      </c>
      <c r="K2738" s="32"/>
      <c r="L2738" s="32"/>
      <c r="M2738" s="32"/>
    </row>
    <row r="2739" spans="1:13" x14ac:dyDescent="0.25">
      <c r="A2739" s="31">
        <v>42389</v>
      </c>
      <c r="B2739" s="23">
        <v>49546</v>
      </c>
      <c r="C2739" s="23" t="s">
        <v>29</v>
      </c>
      <c r="D2739" s="23">
        <v>13</v>
      </c>
      <c r="E2739" s="23" t="s">
        <v>55</v>
      </c>
      <c r="F2739" s="46">
        <v>3250</v>
      </c>
      <c r="G2739" s="23"/>
      <c r="H2739" s="23"/>
      <c r="I2739" s="23"/>
      <c r="J2739" s="23">
        <v>0</v>
      </c>
      <c r="K2739" s="23"/>
      <c r="L2739" s="23"/>
      <c r="M2739" s="23"/>
    </row>
    <row r="2740" spans="1:13" x14ac:dyDescent="0.25">
      <c r="A2740" s="31">
        <v>42389</v>
      </c>
      <c r="B2740" s="23">
        <v>49547</v>
      </c>
      <c r="C2740" s="23" t="s">
        <v>27</v>
      </c>
      <c r="D2740" s="23">
        <v>14.9</v>
      </c>
      <c r="E2740" s="23" t="s">
        <v>55</v>
      </c>
      <c r="F2740" s="46">
        <v>3250</v>
      </c>
      <c r="G2740" s="23"/>
      <c r="H2740" s="23"/>
      <c r="I2740" s="23"/>
      <c r="J2740" s="23">
        <v>0</v>
      </c>
      <c r="K2740" s="23"/>
      <c r="L2740" s="23"/>
      <c r="M2740" s="23"/>
    </row>
    <row r="2741" spans="1:13" x14ac:dyDescent="0.25">
      <c r="A2741" s="31">
        <v>42389</v>
      </c>
      <c r="B2741" s="23">
        <v>49548</v>
      </c>
      <c r="C2741" s="23" t="s">
        <v>28</v>
      </c>
      <c r="D2741" s="23">
        <v>13.3</v>
      </c>
      <c r="E2741" s="23" t="s">
        <v>55</v>
      </c>
      <c r="F2741" s="46">
        <v>3250</v>
      </c>
      <c r="G2741" s="23"/>
      <c r="H2741" s="23"/>
      <c r="I2741" s="23"/>
      <c r="J2741" s="23">
        <v>0</v>
      </c>
      <c r="K2741" s="23"/>
      <c r="L2741" s="23"/>
      <c r="M2741" s="23"/>
    </row>
    <row r="2742" spans="1:13" x14ac:dyDescent="0.25">
      <c r="A2742" s="31">
        <v>42389</v>
      </c>
      <c r="B2742" s="23">
        <v>49549</v>
      </c>
      <c r="C2742" s="23" t="s">
        <v>30</v>
      </c>
      <c r="D2742" s="23">
        <v>15.6</v>
      </c>
      <c r="E2742" s="23" t="s">
        <v>55</v>
      </c>
      <c r="F2742" s="46">
        <v>3250</v>
      </c>
      <c r="G2742" s="23"/>
      <c r="H2742" s="23"/>
      <c r="I2742" s="23"/>
      <c r="J2742" s="23">
        <v>0</v>
      </c>
      <c r="K2742" s="23"/>
      <c r="L2742" s="23"/>
      <c r="M2742" s="23"/>
    </row>
    <row r="2743" spans="1:13" x14ac:dyDescent="0.25">
      <c r="A2743" s="31">
        <v>42389</v>
      </c>
      <c r="B2743" s="23">
        <v>49550</v>
      </c>
      <c r="C2743" s="23" t="s">
        <v>27</v>
      </c>
      <c r="D2743" s="23">
        <v>14.9</v>
      </c>
      <c r="E2743" s="23" t="s">
        <v>55</v>
      </c>
      <c r="F2743" s="46">
        <v>3250</v>
      </c>
      <c r="G2743" s="23"/>
      <c r="H2743" s="23"/>
      <c r="I2743" s="23"/>
      <c r="J2743" s="23">
        <v>0</v>
      </c>
      <c r="K2743" s="23"/>
      <c r="L2743" s="23"/>
      <c r="M2743" s="23"/>
    </row>
    <row r="2744" spans="1:13" x14ac:dyDescent="0.25">
      <c r="A2744" s="31">
        <v>42389</v>
      </c>
      <c r="B2744" s="23">
        <v>49551</v>
      </c>
      <c r="C2744" s="23" t="s">
        <v>29</v>
      </c>
      <c r="D2744" s="23">
        <v>13</v>
      </c>
      <c r="E2744" s="23" t="s">
        <v>55</v>
      </c>
      <c r="F2744" s="46">
        <v>3250</v>
      </c>
      <c r="G2744" s="23"/>
      <c r="H2744" s="23"/>
      <c r="I2744" s="23"/>
      <c r="J2744" s="23">
        <v>0</v>
      </c>
      <c r="K2744" s="23"/>
      <c r="L2744" s="23"/>
      <c r="M2744" s="23"/>
    </row>
    <row r="2745" spans="1:13" x14ac:dyDescent="0.25">
      <c r="A2745" s="31">
        <v>42389</v>
      </c>
      <c r="B2745" s="23">
        <v>49552</v>
      </c>
      <c r="C2745" s="23" t="s">
        <v>498</v>
      </c>
      <c r="D2745" s="23">
        <v>14.9</v>
      </c>
      <c r="E2745" s="23" t="s">
        <v>55</v>
      </c>
      <c r="F2745" s="46">
        <v>3250</v>
      </c>
      <c r="G2745" s="23"/>
      <c r="H2745" s="23"/>
      <c r="I2745" s="23"/>
      <c r="J2745" s="23">
        <v>0</v>
      </c>
      <c r="K2745" s="23"/>
      <c r="L2745" s="23"/>
      <c r="M2745" s="23"/>
    </row>
    <row r="2746" spans="1:13" x14ac:dyDescent="0.25">
      <c r="A2746" s="31">
        <v>42389</v>
      </c>
      <c r="B2746" s="23">
        <v>49553</v>
      </c>
      <c r="C2746" s="23" t="s">
        <v>28</v>
      </c>
      <c r="D2746" s="23">
        <v>13.3</v>
      </c>
      <c r="E2746" s="23" t="s">
        <v>55</v>
      </c>
      <c r="F2746" s="46">
        <v>3250</v>
      </c>
      <c r="G2746" s="23"/>
      <c r="H2746" s="23"/>
      <c r="I2746" s="23"/>
      <c r="J2746" s="23">
        <v>0</v>
      </c>
      <c r="K2746" s="23"/>
      <c r="L2746" s="23"/>
      <c r="M2746" s="23"/>
    </row>
    <row r="2747" spans="1:13" x14ac:dyDescent="0.25">
      <c r="A2747" s="31">
        <v>42389</v>
      </c>
      <c r="B2747" s="23">
        <v>49554</v>
      </c>
      <c r="C2747" s="23" t="s">
        <v>57</v>
      </c>
      <c r="D2747" s="23">
        <v>14.9</v>
      </c>
      <c r="E2747" s="23" t="s">
        <v>55</v>
      </c>
      <c r="F2747" s="46">
        <v>3250</v>
      </c>
      <c r="G2747" s="23"/>
      <c r="H2747" s="23"/>
      <c r="I2747" s="23"/>
      <c r="J2747" s="23">
        <v>0</v>
      </c>
      <c r="K2747" s="23"/>
      <c r="L2747" s="23"/>
      <c r="M2747" s="23"/>
    </row>
    <row r="2748" spans="1:13" x14ac:dyDescent="0.25">
      <c r="A2748" s="31">
        <v>42389</v>
      </c>
      <c r="B2748" s="23">
        <v>49555</v>
      </c>
      <c r="C2748" s="23" t="s">
        <v>30</v>
      </c>
      <c r="D2748" s="23">
        <v>15.6</v>
      </c>
      <c r="E2748" s="23" t="s">
        <v>55</v>
      </c>
      <c r="F2748" s="46">
        <v>3250</v>
      </c>
      <c r="G2748" s="23"/>
      <c r="H2748" s="23"/>
      <c r="I2748" s="23"/>
      <c r="J2748" s="23">
        <v>0</v>
      </c>
      <c r="K2748" s="23"/>
      <c r="L2748" s="23"/>
      <c r="M2748" s="23"/>
    </row>
    <row r="2749" spans="1:13" x14ac:dyDescent="0.25">
      <c r="A2749" s="31">
        <v>42389</v>
      </c>
      <c r="B2749" s="23">
        <v>49556</v>
      </c>
      <c r="C2749" s="23" t="s">
        <v>29</v>
      </c>
      <c r="D2749" s="23">
        <v>13</v>
      </c>
      <c r="E2749" s="23" t="s">
        <v>55</v>
      </c>
      <c r="F2749" s="46">
        <v>3250</v>
      </c>
      <c r="G2749" s="23"/>
      <c r="H2749" s="23"/>
      <c r="I2749" s="23"/>
      <c r="J2749" s="23">
        <v>0</v>
      </c>
      <c r="K2749" s="23"/>
      <c r="L2749" s="23"/>
      <c r="M2749" s="23"/>
    </row>
    <row r="2750" spans="1:13" x14ac:dyDescent="0.25">
      <c r="A2750" s="31">
        <v>42389</v>
      </c>
      <c r="B2750" s="23">
        <v>49557</v>
      </c>
      <c r="C2750" s="23" t="s">
        <v>498</v>
      </c>
      <c r="D2750" s="23">
        <v>14.9</v>
      </c>
      <c r="E2750" s="23" t="s">
        <v>55</v>
      </c>
      <c r="F2750" s="46">
        <v>3250</v>
      </c>
      <c r="G2750" s="23"/>
      <c r="H2750" s="23"/>
      <c r="I2750" s="23"/>
      <c r="J2750" s="23">
        <v>0</v>
      </c>
      <c r="K2750" s="23"/>
      <c r="L2750" s="23"/>
      <c r="M2750" s="23"/>
    </row>
    <row r="2751" spans="1:13" x14ac:dyDescent="0.25">
      <c r="A2751" s="31">
        <v>42389</v>
      </c>
      <c r="B2751" s="23">
        <v>49558</v>
      </c>
      <c r="C2751" s="23" t="s">
        <v>27</v>
      </c>
      <c r="D2751" s="23">
        <v>14.9</v>
      </c>
      <c r="E2751" s="23" t="s">
        <v>55</v>
      </c>
      <c r="F2751" s="46">
        <v>3250</v>
      </c>
      <c r="G2751" s="23"/>
      <c r="H2751" s="23"/>
      <c r="I2751" s="23"/>
      <c r="J2751" s="23">
        <v>0</v>
      </c>
      <c r="K2751" s="23"/>
      <c r="L2751" s="23"/>
      <c r="M2751" s="23"/>
    </row>
    <row r="2752" spans="1:13" x14ac:dyDescent="0.25">
      <c r="A2752" s="31">
        <v>42389</v>
      </c>
      <c r="B2752" s="23">
        <v>49559</v>
      </c>
      <c r="C2752" s="23" t="s">
        <v>28</v>
      </c>
      <c r="D2752" s="23">
        <v>13.3</v>
      </c>
      <c r="E2752" s="23" t="s">
        <v>55</v>
      </c>
      <c r="F2752" s="46">
        <v>3250</v>
      </c>
      <c r="G2752" s="23"/>
      <c r="H2752" s="23"/>
      <c r="I2752" s="23"/>
      <c r="J2752" s="23">
        <v>0</v>
      </c>
      <c r="K2752" s="23"/>
      <c r="L2752" s="23"/>
      <c r="M2752" s="23"/>
    </row>
    <row r="2753" spans="1:13" x14ac:dyDescent="0.25">
      <c r="A2753" s="31">
        <v>42389</v>
      </c>
      <c r="B2753" s="23">
        <v>49560</v>
      </c>
      <c r="C2753" s="23" t="s">
        <v>57</v>
      </c>
      <c r="D2753" s="23">
        <v>14.9</v>
      </c>
      <c r="E2753" s="23" t="s">
        <v>55</v>
      </c>
      <c r="F2753" s="46">
        <v>3250</v>
      </c>
      <c r="G2753" s="23"/>
      <c r="H2753" s="23"/>
      <c r="I2753" s="23"/>
      <c r="J2753" s="23">
        <v>0</v>
      </c>
      <c r="K2753" s="23"/>
      <c r="L2753" s="23"/>
      <c r="M2753" s="23"/>
    </row>
    <row r="2754" spans="1:13" x14ac:dyDescent="0.25">
      <c r="A2754" s="31">
        <v>42389</v>
      </c>
      <c r="B2754" s="23">
        <v>49561</v>
      </c>
      <c r="C2754" s="23" t="s">
        <v>30</v>
      </c>
      <c r="D2754" s="23">
        <v>15.6</v>
      </c>
      <c r="E2754" s="23" t="s">
        <v>55</v>
      </c>
      <c r="F2754" s="46">
        <v>3250</v>
      </c>
      <c r="G2754" s="23"/>
      <c r="H2754" s="23"/>
      <c r="I2754" s="23"/>
      <c r="J2754" s="23">
        <v>0</v>
      </c>
      <c r="K2754" s="23"/>
      <c r="L2754" s="23"/>
      <c r="M2754" s="23"/>
    </row>
    <row r="2755" spans="1:13" x14ac:dyDescent="0.25">
      <c r="A2755" s="31">
        <v>42389</v>
      </c>
      <c r="B2755" s="23">
        <v>49562</v>
      </c>
      <c r="C2755" s="23" t="s">
        <v>29</v>
      </c>
      <c r="D2755" s="23">
        <v>13</v>
      </c>
      <c r="E2755" s="23" t="s">
        <v>55</v>
      </c>
      <c r="F2755" s="46">
        <v>3250</v>
      </c>
      <c r="G2755" s="23"/>
      <c r="H2755" s="23"/>
      <c r="I2755" s="23"/>
      <c r="J2755" s="23">
        <v>0</v>
      </c>
      <c r="K2755" s="23"/>
      <c r="L2755" s="23"/>
      <c r="M2755" s="23"/>
    </row>
    <row r="2756" spans="1:13" x14ac:dyDescent="0.25">
      <c r="A2756" s="31">
        <v>42389</v>
      </c>
      <c r="B2756" s="23">
        <v>49563</v>
      </c>
      <c r="C2756" s="23" t="s">
        <v>498</v>
      </c>
      <c r="D2756" s="23">
        <v>14.9</v>
      </c>
      <c r="E2756" s="23" t="s">
        <v>55</v>
      </c>
      <c r="F2756" s="46">
        <v>3250</v>
      </c>
      <c r="G2756" s="23"/>
      <c r="H2756" s="23"/>
      <c r="I2756" s="23"/>
      <c r="J2756" s="23">
        <v>0</v>
      </c>
      <c r="K2756" s="23"/>
      <c r="L2756" s="23"/>
      <c r="M2756" s="23"/>
    </row>
    <row r="2757" spans="1:13" x14ac:dyDescent="0.25">
      <c r="A2757" s="31">
        <v>42389</v>
      </c>
      <c r="B2757" s="23">
        <v>49564</v>
      </c>
      <c r="C2757" s="23" t="s">
        <v>27</v>
      </c>
      <c r="D2757" s="23">
        <v>14.9</v>
      </c>
      <c r="E2757" s="23" t="s">
        <v>55</v>
      </c>
      <c r="F2757" s="46">
        <v>3250</v>
      </c>
      <c r="G2757" s="23"/>
      <c r="H2757" s="23"/>
      <c r="I2757" s="23"/>
      <c r="J2757" s="23">
        <v>0</v>
      </c>
      <c r="K2757" s="23"/>
      <c r="L2757" s="23"/>
      <c r="M2757" s="23"/>
    </row>
    <row r="2758" spans="1:13" x14ac:dyDescent="0.25">
      <c r="A2758" s="31">
        <v>42389</v>
      </c>
      <c r="B2758" s="23">
        <v>49565</v>
      </c>
      <c r="C2758" s="23" t="s">
        <v>28</v>
      </c>
      <c r="D2758" s="23">
        <v>13.3</v>
      </c>
      <c r="E2758" s="23" t="s">
        <v>55</v>
      </c>
      <c r="F2758" s="46">
        <v>3250</v>
      </c>
      <c r="G2758" s="23"/>
      <c r="H2758" s="23"/>
      <c r="I2758" s="23"/>
      <c r="J2758" s="23">
        <v>0</v>
      </c>
      <c r="K2758" s="23"/>
      <c r="L2758" s="23"/>
      <c r="M2758" s="23"/>
    </row>
    <row r="2759" spans="1:13" x14ac:dyDescent="0.25">
      <c r="A2759" s="31">
        <v>42389</v>
      </c>
      <c r="B2759" s="23">
        <v>49566</v>
      </c>
      <c r="C2759" s="23" t="s">
        <v>57</v>
      </c>
      <c r="D2759" s="23">
        <v>14.9</v>
      </c>
      <c r="E2759" s="23" t="s">
        <v>55</v>
      </c>
      <c r="F2759" s="46">
        <v>3250</v>
      </c>
      <c r="G2759" s="23"/>
      <c r="H2759" s="23"/>
      <c r="I2759" s="23"/>
      <c r="J2759" s="23">
        <v>0</v>
      </c>
      <c r="K2759" s="23"/>
      <c r="L2759" s="23"/>
      <c r="M2759" s="23"/>
    </row>
    <row r="2760" spans="1:13" x14ac:dyDescent="0.25">
      <c r="A2760" s="31">
        <v>42389</v>
      </c>
      <c r="B2760" s="23">
        <v>49567</v>
      </c>
      <c r="C2760" s="23" t="s">
        <v>30</v>
      </c>
      <c r="D2760" s="23">
        <v>15.6</v>
      </c>
      <c r="E2760" s="23" t="s">
        <v>55</v>
      </c>
      <c r="F2760" s="46">
        <v>3250</v>
      </c>
      <c r="G2760" s="23"/>
      <c r="H2760" s="23"/>
      <c r="I2760" s="23"/>
      <c r="J2760" s="23">
        <v>0</v>
      </c>
      <c r="K2760" s="23"/>
      <c r="L2760" s="23"/>
      <c r="M2760" s="23"/>
    </row>
    <row r="2761" spans="1:13" x14ac:dyDescent="0.25">
      <c r="A2761" s="31">
        <v>42389</v>
      </c>
      <c r="B2761" s="23">
        <v>49568</v>
      </c>
      <c r="C2761" s="23" t="s">
        <v>29</v>
      </c>
      <c r="D2761" s="23">
        <v>13</v>
      </c>
      <c r="E2761" s="23" t="s">
        <v>55</v>
      </c>
      <c r="F2761" s="46">
        <v>3250</v>
      </c>
      <c r="G2761" s="23"/>
      <c r="H2761" s="23"/>
      <c r="I2761" s="23"/>
      <c r="J2761" s="23">
        <v>0</v>
      </c>
      <c r="K2761" s="23"/>
      <c r="L2761" s="23"/>
      <c r="M2761" s="23"/>
    </row>
    <row r="2762" spans="1:13" x14ac:dyDescent="0.25">
      <c r="A2762" s="31">
        <v>42389</v>
      </c>
      <c r="B2762" s="23">
        <v>49569</v>
      </c>
      <c r="C2762" s="23" t="s">
        <v>498</v>
      </c>
      <c r="D2762" s="23">
        <v>14.9</v>
      </c>
      <c r="E2762" s="23" t="s">
        <v>55</v>
      </c>
      <c r="F2762" s="46">
        <v>3250</v>
      </c>
      <c r="G2762" s="23"/>
      <c r="H2762" s="23"/>
      <c r="I2762" s="23"/>
      <c r="J2762" s="23">
        <v>0</v>
      </c>
      <c r="K2762" s="23"/>
      <c r="L2762" s="23"/>
      <c r="M2762" s="23"/>
    </row>
    <row r="2763" spans="1:13" x14ac:dyDescent="0.25">
      <c r="A2763" s="31">
        <v>42389</v>
      </c>
      <c r="B2763" s="23">
        <v>49570</v>
      </c>
      <c r="C2763" s="23" t="s">
        <v>27</v>
      </c>
      <c r="D2763" s="23">
        <v>14.9</v>
      </c>
      <c r="E2763" s="23" t="s">
        <v>55</v>
      </c>
      <c r="F2763" s="46">
        <v>3250</v>
      </c>
      <c r="G2763" s="23"/>
      <c r="H2763" s="23"/>
      <c r="I2763" s="23"/>
      <c r="J2763" s="23">
        <v>0</v>
      </c>
      <c r="K2763" s="23"/>
      <c r="L2763" s="23"/>
      <c r="M2763" s="23"/>
    </row>
    <row r="2764" spans="1:13" x14ac:dyDescent="0.25">
      <c r="A2764" s="31">
        <v>42389</v>
      </c>
      <c r="B2764" s="23">
        <v>49571</v>
      </c>
      <c r="C2764" s="23" t="s">
        <v>57</v>
      </c>
      <c r="D2764" s="23">
        <v>14.9</v>
      </c>
      <c r="E2764" s="23" t="s">
        <v>55</v>
      </c>
      <c r="F2764" s="46">
        <v>3250</v>
      </c>
      <c r="G2764" s="23"/>
      <c r="H2764" s="23"/>
      <c r="I2764" s="23"/>
      <c r="J2764" s="23">
        <v>0</v>
      </c>
      <c r="K2764" s="23"/>
      <c r="L2764" s="23"/>
      <c r="M2764" s="23"/>
    </row>
    <row r="2765" spans="1:13" x14ac:dyDescent="0.25">
      <c r="A2765" s="31">
        <v>42389</v>
      </c>
      <c r="B2765" s="23">
        <v>49572</v>
      </c>
      <c r="C2765" s="23" t="s">
        <v>30</v>
      </c>
      <c r="D2765" s="23">
        <v>15.6</v>
      </c>
      <c r="E2765" s="23" t="s">
        <v>55</v>
      </c>
      <c r="F2765" s="46">
        <v>3250</v>
      </c>
      <c r="G2765" s="23"/>
      <c r="H2765" s="23"/>
      <c r="I2765" s="23"/>
      <c r="J2765" s="23">
        <v>0</v>
      </c>
      <c r="K2765" s="23"/>
      <c r="L2765" s="23"/>
      <c r="M2765" s="23"/>
    </row>
    <row r="2766" spans="1:13" x14ac:dyDescent="0.25">
      <c r="A2766" s="31">
        <v>42389</v>
      </c>
      <c r="B2766" s="23">
        <v>49573</v>
      </c>
      <c r="C2766" s="23" t="s">
        <v>29</v>
      </c>
      <c r="D2766" s="23">
        <v>13</v>
      </c>
      <c r="E2766" s="23" t="s">
        <v>55</v>
      </c>
      <c r="F2766" s="46">
        <v>3250</v>
      </c>
      <c r="G2766" s="23"/>
      <c r="H2766" s="23"/>
      <c r="I2766" s="23"/>
      <c r="J2766" s="23">
        <v>0</v>
      </c>
      <c r="K2766" s="23"/>
      <c r="L2766" s="23"/>
      <c r="M2766" s="23"/>
    </row>
    <row r="2767" spans="1:13" x14ac:dyDescent="0.25">
      <c r="A2767" s="31">
        <v>42389</v>
      </c>
      <c r="B2767" s="23">
        <v>49574</v>
      </c>
      <c r="C2767" s="23" t="s">
        <v>498</v>
      </c>
      <c r="D2767" s="23">
        <v>14.9</v>
      </c>
      <c r="E2767" s="23" t="s">
        <v>55</v>
      </c>
      <c r="F2767" s="46">
        <v>3250</v>
      </c>
      <c r="G2767" s="23"/>
      <c r="H2767" s="23"/>
      <c r="I2767" s="23"/>
      <c r="J2767" s="23">
        <v>0</v>
      </c>
      <c r="K2767" s="23"/>
      <c r="L2767" s="23"/>
      <c r="M2767" s="23"/>
    </row>
    <row r="2768" spans="1:13" x14ac:dyDescent="0.25">
      <c r="A2768" s="31">
        <v>42389</v>
      </c>
      <c r="B2768" s="23">
        <v>49575</v>
      </c>
      <c r="C2768" s="23" t="s">
        <v>28</v>
      </c>
      <c r="D2768" s="23">
        <v>13.3</v>
      </c>
      <c r="E2768" s="23" t="s">
        <v>55</v>
      </c>
      <c r="F2768" s="46">
        <v>3250</v>
      </c>
      <c r="G2768" s="23"/>
      <c r="H2768" s="23"/>
      <c r="I2768" s="23"/>
      <c r="J2768" s="23">
        <v>0</v>
      </c>
      <c r="K2768" s="23"/>
      <c r="L2768" s="23"/>
      <c r="M2768" s="23"/>
    </row>
    <row r="2769" spans="1:13" x14ac:dyDescent="0.25">
      <c r="A2769" s="31">
        <v>42389</v>
      </c>
      <c r="B2769" s="23">
        <v>49576</v>
      </c>
      <c r="C2769" s="23" t="s">
        <v>30</v>
      </c>
      <c r="D2769" s="23">
        <v>15.6</v>
      </c>
      <c r="E2769" s="23" t="s">
        <v>55</v>
      </c>
      <c r="F2769" s="46">
        <v>3250</v>
      </c>
      <c r="G2769" s="23"/>
      <c r="H2769" s="23"/>
      <c r="I2769" s="23"/>
      <c r="J2769" s="23">
        <v>0</v>
      </c>
      <c r="K2769" s="23"/>
      <c r="L2769" s="23"/>
      <c r="M2769" s="23"/>
    </row>
    <row r="2770" spans="1:13" x14ac:dyDescent="0.25">
      <c r="A2770" s="31">
        <v>42389</v>
      </c>
      <c r="B2770" s="23">
        <v>49577</v>
      </c>
      <c r="C2770" s="23" t="s">
        <v>57</v>
      </c>
      <c r="D2770" s="23">
        <v>14.9</v>
      </c>
      <c r="E2770" s="23" t="s">
        <v>55</v>
      </c>
      <c r="F2770" s="46">
        <v>3250</v>
      </c>
      <c r="G2770" s="23"/>
      <c r="H2770" s="23"/>
      <c r="I2770" s="23"/>
      <c r="J2770" s="23">
        <v>0</v>
      </c>
      <c r="K2770" s="23"/>
      <c r="L2770" s="23"/>
      <c r="M2770" s="23"/>
    </row>
    <row r="2771" spans="1:13" x14ac:dyDescent="0.25">
      <c r="A2771" s="31">
        <v>42389</v>
      </c>
      <c r="B2771" s="23">
        <v>49578</v>
      </c>
      <c r="C2771" s="23" t="s">
        <v>27</v>
      </c>
      <c r="D2771" s="23">
        <v>14.9</v>
      </c>
      <c r="E2771" s="23" t="s">
        <v>55</v>
      </c>
      <c r="F2771" s="46">
        <v>3250</v>
      </c>
      <c r="G2771" s="23"/>
      <c r="H2771" s="23"/>
      <c r="I2771" s="23"/>
      <c r="J2771" s="23">
        <v>0</v>
      </c>
      <c r="K2771" s="23"/>
      <c r="L2771" s="23"/>
      <c r="M2771" s="23"/>
    </row>
    <row r="2772" spans="1:13" x14ac:dyDescent="0.25">
      <c r="A2772" s="31">
        <v>42389</v>
      </c>
      <c r="B2772" s="23">
        <v>49579</v>
      </c>
      <c r="C2772" s="23" t="s">
        <v>498</v>
      </c>
      <c r="D2772" s="23">
        <v>14.9</v>
      </c>
      <c r="E2772" s="23" t="s">
        <v>55</v>
      </c>
      <c r="F2772" s="46">
        <v>3250</v>
      </c>
      <c r="G2772" s="23"/>
      <c r="H2772" s="23"/>
      <c r="I2772" s="23"/>
      <c r="J2772" s="23">
        <v>0</v>
      </c>
      <c r="K2772" s="23"/>
      <c r="L2772" s="23"/>
      <c r="M2772" s="23"/>
    </row>
    <row r="2773" spans="1:13" x14ac:dyDescent="0.25">
      <c r="A2773" s="31">
        <v>42389</v>
      </c>
      <c r="B2773" s="23">
        <v>49580</v>
      </c>
      <c r="C2773" s="23" t="s">
        <v>29</v>
      </c>
      <c r="D2773" s="23">
        <v>13</v>
      </c>
      <c r="E2773" s="23" t="s">
        <v>55</v>
      </c>
      <c r="F2773" s="46">
        <v>3250</v>
      </c>
      <c r="G2773" s="23"/>
      <c r="H2773" s="23"/>
      <c r="I2773" s="23"/>
      <c r="J2773" s="23">
        <v>0</v>
      </c>
      <c r="K2773" s="23"/>
      <c r="L2773" s="23"/>
      <c r="M2773" s="23"/>
    </row>
    <row r="2774" spans="1:13" x14ac:dyDescent="0.25">
      <c r="A2774" s="31">
        <v>42389</v>
      </c>
      <c r="B2774" s="23">
        <v>49581</v>
      </c>
      <c r="C2774" s="23" t="s">
        <v>57</v>
      </c>
      <c r="D2774" s="23">
        <v>14.9</v>
      </c>
      <c r="E2774" s="23" t="s">
        <v>55</v>
      </c>
      <c r="F2774" s="46">
        <v>3250</v>
      </c>
      <c r="G2774" s="23"/>
      <c r="H2774" s="23"/>
      <c r="I2774" s="23"/>
      <c r="J2774" s="23">
        <v>0</v>
      </c>
      <c r="K2774" s="23"/>
      <c r="L2774" s="23"/>
      <c r="M2774" s="23"/>
    </row>
    <row r="2775" spans="1:13" x14ac:dyDescent="0.25">
      <c r="A2775" s="31">
        <v>42389</v>
      </c>
      <c r="B2775" s="23">
        <v>49582</v>
      </c>
      <c r="C2775" s="23" t="s">
        <v>28</v>
      </c>
      <c r="D2775" s="23">
        <v>13.3</v>
      </c>
      <c r="E2775" s="23" t="s">
        <v>55</v>
      </c>
      <c r="F2775" s="46">
        <v>3250</v>
      </c>
      <c r="G2775" s="23"/>
      <c r="H2775" s="23"/>
      <c r="I2775" s="23"/>
      <c r="J2775" s="23">
        <v>0</v>
      </c>
      <c r="K2775" s="23"/>
      <c r="L2775" s="23"/>
      <c r="M2775" s="23"/>
    </row>
    <row r="2776" spans="1:13" x14ac:dyDescent="0.25">
      <c r="A2776" s="31">
        <v>42389</v>
      </c>
      <c r="B2776" s="23">
        <v>49583</v>
      </c>
      <c r="C2776" s="23" t="s">
        <v>30</v>
      </c>
      <c r="D2776" s="23">
        <v>15.6</v>
      </c>
      <c r="E2776" s="23" t="s">
        <v>55</v>
      </c>
      <c r="F2776" s="46">
        <v>3250</v>
      </c>
      <c r="G2776" s="23"/>
      <c r="H2776" s="23"/>
      <c r="I2776" s="23"/>
      <c r="J2776" s="23">
        <v>0</v>
      </c>
      <c r="K2776" s="23"/>
      <c r="L2776" s="23"/>
      <c r="M2776" s="23"/>
    </row>
    <row r="2777" spans="1:13" x14ac:dyDescent="0.25">
      <c r="A2777" s="31">
        <v>42389</v>
      </c>
      <c r="B2777" s="23">
        <v>49584</v>
      </c>
      <c r="C2777" s="23" t="s">
        <v>57</v>
      </c>
      <c r="D2777" s="23">
        <v>14.9</v>
      </c>
      <c r="E2777" s="23" t="s">
        <v>55</v>
      </c>
      <c r="F2777" s="46">
        <v>3250</v>
      </c>
      <c r="G2777" s="23"/>
      <c r="H2777" s="23"/>
      <c r="I2777" s="23"/>
      <c r="J2777" s="23">
        <v>0</v>
      </c>
      <c r="K2777" s="23"/>
      <c r="L2777" s="23"/>
      <c r="M2777" s="23"/>
    </row>
    <row r="2778" spans="1:13" x14ac:dyDescent="0.25">
      <c r="A2778" s="31">
        <v>42389</v>
      </c>
      <c r="B2778" s="23">
        <v>49585</v>
      </c>
      <c r="C2778" s="23" t="s">
        <v>27</v>
      </c>
      <c r="D2778" s="23">
        <v>14.9</v>
      </c>
      <c r="E2778" s="23" t="s">
        <v>55</v>
      </c>
      <c r="F2778" s="46">
        <v>3250</v>
      </c>
      <c r="G2778" s="23"/>
      <c r="H2778" s="23"/>
      <c r="I2778" s="23"/>
      <c r="J2778" s="23">
        <v>0</v>
      </c>
      <c r="K2778" s="23"/>
      <c r="L2778" s="23"/>
      <c r="M2778" s="23"/>
    </row>
    <row r="2779" spans="1:13" x14ac:dyDescent="0.25">
      <c r="A2779" s="31">
        <v>42389</v>
      </c>
      <c r="B2779" s="23">
        <v>49586</v>
      </c>
      <c r="C2779" s="23" t="s">
        <v>498</v>
      </c>
      <c r="D2779" s="23">
        <v>14.9</v>
      </c>
      <c r="E2779" s="23" t="s">
        <v>55</v>
      </c>
      <c r="F2779" s="46">
        <v>3250</v>
      </c>
      <c r="G2779" s="23"/>
      <c r="H2779" s="23"/>
      <c r="I2779" s="23"/>
      <c r="J2779" s="23">
        <v>0</v>
      </c>
      <c r="K2779" s="23"/>
      <c r="L2779" s="23"/>
      <c r="M2779" s="23"/>
    </row>
    <row r="2780" spans="1:13" x14ac:dyDescent="0.25">
      <c r="A2780" s="31">
        <v>42389</v>
      </c>
      <c r="B2780" s="23">
        <v>49587</v>
      </c>
      <c r="C2780" s="23" t="s">
        <v>29</v>
      </c>
      <c r="D2780" s="23">
        <v>13</v>
      </c>
      <c r="E2780" s="23" t="s">
        <v>55</v>
      </c>
      <c r="F2780" s="46">
        <v>3250</v>
      </c>
      <c r="G2780" s="23"/>
      <c r="H2780" s="23"/>
      <c r="I2780" s="23"/>
      <c r="J2780" s="23">
        <v>0</v>
      </c>
      <c r="K2780" s="23"/>
      <c r="L2780" s="23"/>
      <c r="M2780" s="23"/>
    </row>
    <row r="2781" spans="1:13" x14ac:dyDescent="0.25">
      <c r="A2781" s="31">
        <v>42389</v>
      </c>
      <c r="B2781" s="23">
        <v>49588</v>
      </c>
      <c r="C2781" s="23" t="s">
        <v>28</v>
      </c>
      <c r="D2781" s="23">
        <v>13.3</v>
      </c>
      <c r="E2781" s="23" t="s">
        <v>55</v>
      </c>
      <c r="F2781" s="46">
        <v>3250</v>
      </c>
      <c r="G2781" s="23"/>
      <c r="H2781" s="23"/>
      <c r="I2781" s="23"/>
      <c r="J2781" s="23">
        <v>0</v>
      </c>
      <c r="K2781" s="23"/>
      <c r="L2781" s="23"/>
      <c r="M2781" s="23"/>
    </row>
    <row r="2782" spans="1:13" x14ac:dyDescent="0.25">
      <c r="A2782" s="31">
        <v>42389</v>
      </c>
      <c r="B2782" s="23">
        <v>49589</v>
      </c>
      <c r="C2782" s="23" t="s">
        <v>498</v>
      </c>
      <c r="D2782" s="23">
        <v>14.9</v>
      </c>
      <c r="E2782" s="23" t="s">
        <v>55</v>
      </c>
      <c r="F2782" s="46">
        <v>3250</v>
      </c>
      <c r="G2782" s="23"/>
      <c r="H2782" s="23"/>
      <c r="I2782" s="23"/>
      <c r="J2782" s="23">
        <v>0</v>
      </c>
      <c r="K2782" s="23"/>
      <c r="L2782" s="23"/>
      <c r="M2782" s="23"/>
    </row>
    <row r="2783" spans="1:13" x14ac:dyDescent="0.25">
      <c r="A2783" s="31">
        <v>42389</v>
      </c>
      <c r="B2783" s="23">
        <v>49590</v>
      </c>
      <c r="C2783" s="23" t="s">
        <v>29</v>
      </c>
      <c r="D2783" s="23">
        <v>13</v>
      </c>
      <c r="E2783" s="23" t="s">
        <v>55</v>
      </c>
      <c r="F2783" s="46">
        <v>3250</v>
      </c>
      <c r="G2783" s="23"/>
      <c r="H2783" s="23"/>
      <c r="I2783" s="23"/>
      <c r="J2783" s="23">
        <v>0</v>
      </c>
      <c r="K2783" s="23"/>
      <c r="L2783" s="23"/>
      <c r="M2783" s="23"/>
    </row>
    <row r="2784" spans="1:13" x14ac:dyDescent="0.25">
      <c r="A2784" s="31">
        <v>42389</v>
      </c>
      <c r="B2784" s="23">
        <v>49591</v>
      </c>
      <c r="C2784" s="23" t="s">
        <v>27</v>
      </c>
      <c r="D2784" s="23">
        <v>14.9</v>
      </c>
      <c r="E2784" s="23" t="s">
        <v>55</v>
      </c>
      <c r="F2784" s="46">
        <v>3250</v>
      </c>
      <c r="G2784" s="23"/>
      <c r="H2784" s="23"/>
      <c r="I2784" s="23"/>
      <c r="J2784" s="23">
        <v>0</v>
      </c>
      <c r="K2784" s="23"/>
      <c r="L2784" s="23"/>
      <c r="M2784" s="23"/>
    </row>
    <row r="2785" spans="1:13" x14ac:dyDescent="0.25">
      <c r="A2785" s="31">
        <v>42389</v>
      </c>
      <c r="B2785" s="23">
        <v>49592</v>
      </c>
      <c r="C2785" s="23" t="s">
        <v>28</v>
      </c>
      <c r="D2785" s="23">
        <v>13.3</v>
      </c>
      <c r="E2785" s="23" t="s">
        <v>55</v>
      </c>
      <c r="F2785" s="46">
        <v>3250</v>
      </c>
      <c r="G2785" s="23"/>
      <c r="H2785" s="23"/>
      <c r="I2785" s="23"/>
      <c r="J2785" s="23">
        <v>0</v>
      </c>
      <c r="K2785" s="23"/>
      <c r="L2785" s="23"/>
      <c r="M2785" s="23"/>
    </row>
    <row r="2786" spans="1:13" x14ac:dyDescent="0.25">
      <c r="A2786" s="31">
        <v>42389</v>
      </c>
      <c r="B2786" s="23">
        <v>49593</v>
      </c>
      <c r="C2786" s="23" t="s">
        <v>30</v>
      </c>
      <c r="D2786" s="23">
        <v>15.6</v>
      </c>
      <c r="E2786" s="23" t="s">
        <v>55</v>
      </c>
      <c r="F2786" s="46">
        <v>3250</v>
      </c>
      <c r="G2786" s="23"/>
      <c r="H2786" s="23"/>
      <c r="I2786" s="23"/>
      <c r="J2786" s="23">
        <v>0</v>
      </c>
      <c r="K2786" s="23"/>
      <c r="L2786" s="23"/>
      <c r="M2786" s="23"/>
    </row>
    <row r="2787" spans="1:13" x14ac:dyDescent="0.25">
      <c r="A2787" s="31">
        <v>42389</v>
      </c>
      <c r="B2787" s="23">
        <v>49594</v>
      </c>
      <c r="C2787" s="23" t="s">
        <v>498</v>
      </c>
      <c r="D2787" s="23">
        <v>14.9</v>
      </c>
      <c r="E2787" s="23" t="s">
        <v>55</v>
      </c>
      <c r="F2787" s="46">
        <v>3250</v>
      </c>
      <c r="G2787" s="23"/>
      <c r="H2787" s="23"/>
      <c r="I2787" s="23"/>
      <c r="J2787" s="23">
        <v>0</v>
      </c>
      <c r="K2787" s="23"/>
      <c r="L2787" s="23"/>
      <c r="M2787" s="23"/>
    </row>
    <row r="2788" spans="1:13" x14ac:dyDescent="0.25">
      <c r="A2788" s="31">
        <v>42389</v>
      </c>
      <c r="B2788" s="23">
        <v>49595</v>
      </c>
      <c r="C2788" s="23" t="s">
        <v>57</v>
      </c>
      <c r="D2788" s="23">
        <v>14.9</v>
      </c>
      <c r="E2788" s="23" t="s">
        <v>55</v>
      </c>
      <c r="F2788" s="46">
        <v>3250</v>
      </c>
      <c r="G2788" s="23"/>
      <c r="H2788" s="23"/>
      <c r="I2788" s="23"/>
      <c r="J2788" s="23">
        <v>0</v>
      </c>
      <c r="K2788" s="23"/>
      <c r="L2788" s="23"/>
      <c r="M2788" s="23"/>
    </row>
    <row r="2789" spans="1:13" x14ac:dyDescent="0.25">
      <c r="A2789" s="31">
        <v>42389</v>
      </c>
      <c r="B2789" s="23">
        <v>49596</v>
      </c>
      <c r="C2789" s="23" t="s">
        <v>29</v>
      </c>
      <c r="D2789" s="23">
        <v>13</v>
      </c>
      <c r="E2789" s="23" t="s">
        <v>55</v>
      </c>
      <c r="F2789" s="46">
        <v>3250</v>
      </c>
      <c r="G2789" s="23"/>
      <c r="H2789" s="23"/>
      <c r="I2789" s="23"/>
      <c r="J2789" s="23">
        <v>0</v>
      </c>
      <c r="K2789" s="23"/>
      <c r="L2789" s="23"/>
      <c r="M2789" s="23"/>
    </row>
    <row r="2790" spans="1:13" x14ac:dyDescent="0.25">
      <c r="A2790" s="31">
        <v>42389</v>
      </c>
      <c r="B2790" s="23">
        <v>49597</v>
      </c>
      <c r="C2790" s="23" t="s">
        <v>27</v>
      </c>
      <c r="D2790" s="23">
        <v>14.9</v>
      </c>
      <c r="E2790" s="23" t="s">
        <v>55</v>
      </c>
      <c r="F2790" s="46">
        <v>3250</v>
      </c>
      <c r="G2790" s="23"/>
      <c r="H2790" s="23"/>
      <c r="I2790" s="23"/>
      <c r="J2790" s="23">
        <v>0</v>
      </c>
      <c r="K2790" s="23"/>
      <c r="L2790" s="23"/>
      <c r="M2790" s="23"/>
    </row>
    <row r="2791" spans="1:13" x14ac:dyDescent="0.25">
      <c r="A2791" s="31">
        <v>42389</v>
      </c>
      <c r="B2791" s="23">
        <v>49598</v>
      </c>
      <c r="C2791" s="23" t="s">
        <v>28</v>
      </c>
      <c r="D2791" s="23">
        <v>13.3</v>
      </c>
      <c r="E2791" s="23" t="s">
        <v>55</v>
      </c>
      <c r="F2791" s="46">
        <v>3250</v>
      </c>
      <c r="G2791" s="23"/>
      <c r="H2791" s="23"/>
      <c r="I2791" s="23"/>
      <c r="J2791" s="23">
        <v>0</v>
      </c>
      <c r="K2791" s="23"/>
      <c r="L2791" s="23"/>
      <c r="M2791" s="23"/>
    </row>
    <row r="2792" spans="1:13" x14ac:dyDescent="0.25">
      <c r="A2792" s="31">
        <v>42389</v>
      </c>
      <c r="B2792" s="23">
        <v>49599</v>
      </c>
      <c r="C2792" s="23" t="s">
        <v>30</v>
      </c>
      <c r="D2792" s="23">
        <v>15.6</v>
      </c>
      <c r="E2792" s="23" t="s">
        <v>55</v>
      </c>
      <c r="F2792" s="46">
        <v>3250</v>
      </c>
      <c r="G2792" s="23"/>
      <c r="H2792" s="23"/>
      <c r="I2792" s="23"/>
      <c r="J2792" s="23">
        <v>0</v>
      </c>
      <c r="K2792" s="23"/>
      <c r="L2792" s="23"/>
      <c r="M2792" s="23"/>
    </row>
    <row r="2793" spans="1:13" x14ac:dyDescent="0.25">
      <c r="A2793" s="31">
        <v>42389</v>
      </c>
      <c r="B2793" s="23">
        <v>49600</v>
      </c>
      <c r="C2793" s="23" t="s">
        <v>498</v>
      </c>
      <c r="D2793" s="23">
        <v>14.9</v>
      </c>
      <c r="E2793" s="23" t="s">
        <v>55</v>
      </c>
      <c r="F2793" s="46">
        <v>3250</v>
      </c>
      <c r="G2793" s="23"/>
      <c r="H2793" s="23"/>
      <c r="I2793" s="23"/>
      <c r="J2793" s="23">
        <v>0</v>
      </c>
      <c r="K2793" s="23"/>
      <c r="L2793" s="23"/>
      <c r="M2793" s="23"/>
    </row>
    <row r="2794" spans="1:13" x14ac:dyDescent="0.25">
      <c r="A2794" s="31">
        <v>42389</v>
      </c>
      <c r="B2794" s="23">
        <v>49601</v>
      </c>
      <c r="C2794" s="23" t="s">
        <v>29</v>
      </c>
      <c r="D2794" s="23">
        <v>13</v>
      </c>
      <c r="E2794" s="23" t="s">
        <v>55</v>
      </c>
      <c r="F2794" s="46">
        <v>3250</v>
      </c>
      <c r="G2794" s="23"/>
      <c r="H2794" s="23"/>
      <c r="I2794" s="23"/>
      <c r="J2794" s="23">
        <v>0</v>
      </c>
      <c r="K2794" s="23"/>
      <c r="L2794" s="23"/>
      <c r="M2794" s="23"/>
    </row>
    <row r="2795" spans="1:13" x14ac:dyDescent="0.25">
      <c r="A2795" s="31">
        <v>42389</v>
      </c>
      <c r="B2795" s="23">
        <v>49602</v>
      </c>
      <c r="C2795" s="23" t="s">
        <v>27</v>
      </c>
      <c r="D2795" s="23">
        <v>14.9</v>
      </c>
      <c r="E2795" s="23" t="s">
        <v>55</v>
      </c>
      <c r="F2795" s="46">
        <v>3250</v>
      </c>
      <c r="G2795" s="23"/>
      <c r="H2795" s="23"/>
      <c r="I2795" s="23"/>
      <c r="J2795" s="23">
        <v>0</v>
      </c>
      <c r="K2795" s="23"/>
      <c r="L2795" s="23"/>
      <c r="M2795" s="23"/>
    </row>
    <row r="2796" spans="1:13" x14ac:dyDescent="0.25">
      <c r="A2796" s="31">
        <v>42389</v>
      </c>
      <c r="B2796" s="23">
        <v>49603</v>
      </c>
      <c r="C2796" s="23" t="s">
        <v>28</v>
      </c>
      <c r="D2796" s="23">
        <v>13.3</v>
      </c>
      <c r="E2796" s="23" t="s">
        <v>55</v>
      </c>
      <c r="F2796" s="46">
        <v>3250</v>
      </c>
      <c r="G2796" s="23"/>
      <c r="H2796" s="23"/>
      <c r="I2796" s="23"/>
      <c r="J2796" s="23">
        <v>0</v>
      </c>
      <c r="K2796" s="23"/>
      <c r="L2796" s="23"/>
      <c r="M2796" s="23"/>
    </row>
    <row r="2797" spans="1:13" x14ac:dyDescent="0.25">
      <c r="A2797" s="31">
        <v>42389</v>
      </c>
      <c r="B2797" s="23">
        <v>49604</v>
      </c>
      <c r="C2797" s="23" t="s">
        <v>30</v>
      </c>
      <c r="D2797" s="23">
        <v>15.6</v>
      </c>
      <c r="E2797" s="23" t="s">
        <v>55</v>
      </c>
      <c r="F2797" s="46">
        <v>3250</v>
      </c>
      <c r="G2797" s="23"/>
      <c r="H2797" s="23"/>
      <c r="I2797" s="23"/>
      <c r="J2797" s="23">
        <v>0</v>
      </c>
      <c r="K2797" s="23"/>
      <c r="L2797" s="23"/>
      <c r="M2797" s="23"/>
    </row>
    <row r="2798" spans="1:13" x14ac:dyDescent="0.25">
      <c r="A2798" s="31">
        <v>42389</v>
      </c>
      <c r="B2798" s="23">
        <v>49605</v>
      </c>
      <c r="C2798" s="23" t="s">
        <v>57</v>
      </c>
      <c r="D2798" s="23">
        <v>14.9</v>
      </c>
      <c r="E2798" s="23" t="s">
        <v>55</v>
      </c>
      <c r="F2798" s="46">
        <v>3250</v>
      </c>
      <c r="G2798" s="23"/>
      <c r="H2798" s="23"/>
      <c r="I2798" s="23"/>
      <c r="J2798" s="23">
        <v>0</v>
      </c>
      <c r="K2798" s="23"/>
      <c r="L2798" s="23"/>
      <c r="M2798" s="23"/>
    </row>
    <row r="2799" spans="1:13" x14ac:dyDescent="0.25">
      <c r="A2799" s="31">
        <v>42389</v>
      </c>
      <c r="B2799" s="23">
        <v>49606</v>
      </c>
      <c r="C2799" s="23" t="s">
        <v>27</v>
      </c>
      <c r="D2799" s="23">
        <v>14.9</v>
      </c>
      <c r="E2799" s="23" t="s">
        <v>55</v>
      </c>
      <c r="F2799" s="46">
        <v>3250</v>
      </c>
      <c r="G2799" s="23"/>
      <c r="H2799" s="23"/>
      <c r="I2799" s="23"/>
      <c r="J2799" s="23">
        <v>0</v>
      </c>
      <c r="K2799" s="23"/>
      <c r="L2799" s="23"/>
      <c r="M2799" s="23"/>
    </row>
    <row r="2800" spans="1:13" x14ac:dyDescent="0.25">
      <c r="A2800" s="31">
        <v>42389</v>
      </c>
      <c r="B2800" s="23">
        <v>49607</v>
      </c>
      <c r="C2800" s="23" t="s">
        <v>29</v>
      </c>
      <c r="D2800" s="23">
        <v>13</v>
      </c>
      <c r="E2800" s="23" t="s">
        <v>55</v>
      </c>
      <c r="F2800" s="46">
        <v>3250</v>
      </c>
      <c r="G2800" s="23"/>
      <c r="H2800" s="23"/>
      <c r="I2800" s="23"/>
      <c r="J2800" s="23">
        <v>0</v>
      </c>
      <c r="K2800" s="23"/>
      <c r="L2800" s="23"/>
      <c r="M2800" s="23"/>
    </row>
    <row r="2801" spans="1:13" x14ac:dyDescent="0.25">
      <c r="A2801" s="31">
        <v>42389</v>
      </c>
      <c r="B2801" s="23">
        <v>49608</v>
      </c>
      <c r="C2801" s="23" t="s">
        <v>28</v>
      </c>
      <c r="D2801" s="23">
        <v>13.3</v>
      </c>
      <c r="E2801" s="23" t="s">
        <v>55</v>
      </c>
      <c r="F2801" s="46">
        <v>3250</v>
      </c>
      <c r="G2801" s="23"/>
      <c r="H2801" s="23"/>
      <c r="I2801" s="23"/>
      <c r="J2801" s="23">
        <v>0</v>
      </c>
      <c r="K2801" s="23"/>
      <c r="L2801" s="23"/>
      <c r="M2801" s="23"/>
    </row>
    <row r="2802" spans="1:13" x14ac:dyDescent="0.25">
      <c r="A2802" s="31">
        <v>42389</v>
      </c>
      <c r="B2802" s="23">
        <v>49609</v>
      </c>
      <c r="C2802" s="23" t="s">
        <v>30</v>
      </c>
      <c r="D2802" s="23">
        <v>15.6</v>
      </c>
      <c r="E2802" s="23" t="s">
        <v>55</v>
      </c>
      <c r="F2802" s="46">
        <v>3250</v>
      </c>
      <c r="G2802" s="23"/>
      <c r="H2802" s="23"/>
      <c r="I2802" s="23"/>
      <c r="J2802" s="23">
        <v>0</v>
      </c>
      <c r="K2802" s="23"/>
      <c r="L2802" s="23"/>
      <c r="M2802" s="23"/>
    </row>
    <row r="2803" spans="1:13" x14ac:dyDescent="0.25">
      <c r="A2803" s="31">
        <v>42389</v>
      </c>
      <c r="B2803" s="23">
        <v>49610</v>
      </c>
      <c r="C2803" s="23" t="s">
        <v>57</v>
      </c>
      <c r="D2803" s="23">
        <v>14.9</v>
      </c>
      <c r="E2803" s="23" t="s">
        <v>55</v>
      </c>
      <c r="F2803" s="46">
        <v>3250</v>
      </c>
      <c r="G2803" s="23"/>
      <c r="H2803" s="23"/>
      <c r="I2803" s="23"/>
      <c r="J2803" s="23">
        <v>0</v>
      </c>
      <c r="K2803" s="23"/>
      <c r="L2803" s="23"/>
      <c r="M2803" s="23"/>
    </row>
    <row r="2804" spans="1:13" x14ac:dyDescent="0.25">
      <c r="A2804" s="31">
        <v>42389</v>
      </c>
      <c r="B2804" s="23">
        <v>49611</v>
      </c>
      <c r="C2804" s="23" t="s">
        <v>27</v>
      </c>
      <c r="D2804" s="23">
        <v>14.9</v>
      </c>
      <c r="E2804" s="23" t="s">
        <v>55</v>
      </c>
      <c r="F2804" s="46">
        <v>3250</v>
      </c>
      <c r="G2804" s="23"/>
      <c r="H2804" s="23"/>
      <c r="I2804" s="23"/>
      <c r="J2804" s="23">
        <v>0</v>
      </c>
      <c r="K2804" s="23"/>
      <c r="L2804" s="23"/>
      <c r="M2804" s="23"/>
    </row>
    <row r="2805" spans="1:13" x14ac:dyDescent="0.25">
      <c r="A2805" s="31">
        <v>42389</v>
      </c>
      <c r="B2805" s="23">
        <v>49612</v>
      </c>
      <c r="C2805" s="23" t="s">
        <v>29</v>
      </c>
      <c r="D2805" s="23">
        <v>13</v>
      </c>
      <c r="E2805" s="23" t="s">
        <v>55</v>
      </c>
      <c r="F2805" s="46">
        <v>3250</v>
      </c>
      <c r="G2805" s="23"/>
      <c r="H2805" s="23"/>
      <c r="I2805" s="23"/>
      <c r="J2805" s="23">
        <v>0</v>
      </c>
      <c r="K2805" s="23"/>
      <c r="L2805" s="23"/>
      <c r="M2805" s="23"/>
    </row>
    <row r="2806" spans="1:13" x14ac:dyDescent="0.25">
      <c r="A2806" s="31">
        <v>42389</v>
      </c>
      <c r="B2806" s="23">
        <v>49613</v>
      </c>
      <c r="C2806" s="23" t="s">
        <v>28</v>
      </c>
      <c r="D2806" s="23">
        <v>13.3</v>
      </c>
      <c r="E2806" s="23" t="s">
        <v>55</v>
      </c>
      <c r="F2806" s="46">
        <v>3250</v>
      </c>
      <c r="G2806" s="23"/>
      <c r="H2806" s="23"/>
      <c r="I2806" s="23"/>
      <c r="J2806" s="23">
        <v>0</v>
      </c>
      <c r="K2806" s="23"/>
      <c r="L2806" s="23"/>
      <c r="M2806" s="23"/>
    </row>
    <row r="2807" spans="1:13" x14ac:dyDescent="0.25">
      <c r="A2807" s="31">
        <v>42389</v>
      </c>
      <c r="B2807" s="23">
        <v>49614</v>
      </c>
      <c r="C2807" s="23" t="s">
        <v>30</v>
      </c>
      <c r="D2807" s="23">
        <v>15.6</v>
      </c>
      <c r="E2807" s="23" t="s">
        <v>55</v>
      </c>
      <c r="F2807" s="46">
        <v>3250</v>
      </c>
      <c r="G2807" s="23"/>
      <c r="H2807" s="23"/>
      <c r="I2807" s="23"/>
      <c r="J2807" s="23">
        <v>0</v>
      </c>
      <c r="K2807" s="23"/>
      <c r="L2807" s="23"/>
      <c r="M2807" s="23"/>
    </row>
    <row r="2808" spans="1:13" x14ac:dyDescent="0.25">
      <c r="A2808" s="31">
        <v>42389</v>
      </c>
      <c r="B2808" s="23">
        <v>49615</v>
      </c>
      <c r="C2808" s="23" t="s">
        <v>57</v>
      </c>
      <c r="D2808" s="23">
        <v>14.9</v>
      </c>
      <c r="E2808" s="23" t="s">
        <v>55</v>
      </c>
      <c r="F2808" s="46">
        <v>3250</v>
      </c>
      <c r="G2808" s="23"/>
      <c r="H2808" s="23"/>
      <c r="I2808" s="23"/>
      <c r="J2808" s="23">
        <v>0</v>
      </c>
      <c r="K2808" s="23"/>
      <c r="L2808" s="23"/>
      <c r="M2808" s="23"/>
    </row>
    <row r="2809" spans="1:13" x14ac:dyDescent="0.25">
      <c r="A2809" s="31">
        <v>42389</v>
      </c>
      <c r="B2809" s="23">
        <v>49616</v>
      </c>
      <c r="C2809" s="23" t="s">
        <v>27</v>
      </c>
      <c r="D2809" s="23">
        <v>14.9</v>
      </c>
      <c r="E2809" s="23" t="s">
        <v>55</v>
      </c>
      <c r="F2809" s="46">
        <v>3250</v>
      </c>
      <c r="G2809" s="23"/>
      <c r="H2809" s="23"/>
      <c r="I2809" s="23"/>
      <c r="J2809" s="23">
        <v>0</v>
      </c>
      <c r="K2809" s="23"/>
      <c r="L2809" s="23"/>
      <c r="M2809" s="23"/>
    </row>
    <row r="2810" spans="1:13" x14ac:dyDescent="0.25">
      <c r="A2810" s="31">
        <v>42389</v>
      </c>
      <c r="B2810" s="23">
        <v>49617</v>
      </c>
      <c r="C2810" s="23" t="s">
        <v>29</v>
      </c>
      <c r="D2810" s="23">
        <v>13</v>
      </c>
      <c r="E2810" s="23" t="s">
        <v>55</v>
      </c>
      <c r="F2810" s="46">
        <v>3250</v>
      </c>
      <c r="G2810" s="23"/>
      <c r="H2810" s="23"/>
      <c r="I2810" s="23"/>
      <c r="J2810" s="23">
        <v>0</v>
      </c>
      <c r="K2810" s="23"/>
      <c r="L2810" s="23"/>
      <c r="M2810" s="23"/>
    </row>
    <row r="2811" spans="1:13" x14ac:dyDescent="0.25">
      <c r="A2811" s="31">
        <v>42389</v>
      </c>
      <c r="B2811" s="23">
        <v>49618</v>
      </c>
      <c r="C2811" s="23" t="s">
        <v>498</v>
      </c>
      <c r="D2811" s="23">
        <v>14.9</v>
      </c>
      <c r="E2811" s="23" t="s">
        <v>55</v>
      </c>
      <c r="F2811" s="46">
        <v>3250</v>
      </c>
      <c r="G2811" s="23"/>
      <c r="H2811" s="23"/>
      <c r="I2811" s="23"/>
      <c r="J2811" s="23">
        <v>0</v>
      </c>
      <c r="K2811" s="23"/>
      <c r="L2811" s="23"/>
      <c r="M2811" s="23"/>
    </row>
    <row r="2812" spans="1:13" x14ac:dyDescent="0.25">
      <c r="A2812" s="31">
        <v>42389</v>
      </c>
      <c r="B2812" s="23">
        <v>49619</v>
      </c>
      <c r="C2812" s="23" t="s">
        <v>28</v>
      </c>
      <c r="D2812" s="23">
        <v>13.3</v>
      </c>
      <c r="E2812" s="23" t="s">
        <v>55</v>
      </c>
      <c r="F2812" s="46">
        <v>3250</v>
      </c>
      <c r="G2812" s="23"/>
      <c r="H2812" s="23"/>
      <c r="I2812" s="23"/>
      <c r="J2812" s="23">
        <v>0</v>
      </c>
      <c r="K2812" s="23"/>
      <c r="L2812" s="23"/>
      <c r="M2812" s="23"/>
    </row>
    <row r="2813" spans="1:13" x14ac:dyDescent="0.25">
      <c r="A2813" s="31">
        <v>42389</v>
      </c>
      <c r="B2813" s="23">
        <v>49620</v>
      </c>
      <c r="C2813" s="23" t="s">
        <v>30</v>
      </c>
      <c r="D2813" s="23">
        <v>15.6</v>
      </c>
      <c r="E2813" s="23" t="s">
        <v>55</v>
      </c>
      <c r="F2813" s="46">
        <v>3250</v>
      </c>
      <c r="G2813" s="23"/>
      <c r="H2813" s="23"/>
      <c r="I2813" s="23"/>
      <c r="J2813" s="23">
        <v>0</v>
      </c>
      <c r="K2813" s="23"/>
      <c r="L2813" s="23"/>
      <c r="M2813" s="23"/>
    </row>
    <row r="2814" spans="1:13" x14ac:dyDescent="0.25">
      <c r="A2814" s="31">
        <v>42389</v>
      </c>
      <c r="B2814" s="23">
        <v>49621</v>
      </c>
      <c r="C2814" s="23" t="s">
        <v>57</v>
      </c>
      <c r="D2814" s="23">
        <v>14.9</v>
      </c>
      <c r="E2814" s="23" t="s">
        <v>55</v>
      </c>
      <c r="F2814" s="46">
        <v>3250</v>
      </c>
      <c r="G2814" s="23"/>
      <c r="H2814" s="23"/>
      <c r="I2814" s="23"/>
      <c r="J2814" s="23">
        <v>0</v>
      </c>
      <c r="K2814" s="23"/>
      <c r="L2814" s="23"/>
      <c r="M2814" s="23"/>
    </row>
    <row r="2815" spans="1:13" x14ac:dyDescent="0.25">
      <c r="A2815" s="31">
        <v>42389</v>
      </c>
      <c r="B2815" s="23">
        <v>49622</v>
      </c>
      <c r="C2815" s="23" t="s">
        <v>29</v>
      </c>
      <c r="D2815" s="23">
        <v>13</v>
      </c>
      <c r="E2815" s="23" t="s">
        <v>55</v>
      </c>
      <c r="F2815" s="46">
        <v>3250</v>
      </c>
      <c r="G2815" s="23"/>
      <c r="H2815" s="23"/>
      <c r="I2815" s="23"/>
      <c r="J2815" s="23">
        <v>0</v>
      </c>
      <c r="K2815" s="23"/>
      <c r="L2815" s="23"/>
      <c r="M2815" s="23"/>
    </row>
    <row r="2816" spans="1:13" x14ac:dyDescent="0.25">
      <c r="A2816" s="31">
        <v>42389</v>
      </c>
      <c r="B2816" s="23">
        <v>49623</v>
      </c>
      <c r="C2816" s="23" t="s">
        <v>498</v>
      </c>
      <c r="D2816" s="23">
        <v>14.9</v>
      </c>
      <c r="E2816" s="23" t="s">
        <v>55</v>
      </c>
      <c r="F2816" s="46">
        <v>3250</v>
      </c>
      <c r="G2816" s="23"/>
      <c r="H2816" s="23"/>
      <c r="I2816" s="23"/>
      <c r="J2816" s="23">
        <v>0</v>
      </c>
      <c r="K2816" s="23"/>
      <c r="L2816" s="23"/>
      <c r="M2816" s="23"/>
    </row>
    <row r="2817" spans="1:13" x14ac:dyDescent="0.25">
      <c r="A2817" s="31">
        <v>42389</v>
      </c>
      <c r="B2817" s="23">
        <v>49624</v>
      </c>
      <c r="C2817" s="23" t="s">
        <v>27</v>
      </c>
      <c r="D2817" s="23">
        <v>14.9</v>
      </c>
      <c r="E2817" s="23" t="s">
        <v>55</v>
      </c>
      <c r="F2817" s="46">
        <v>3250</v>
      </c>
      <c r="G2817" s="23"/>
      <c r="H2817" s="23"/>
      <c r="I2817" s="23"/>
      <c r="J2817" s="23">
        <v>0</v>
      </c>
      <c r="K2817" s="23"/>
      <c r="L2817" s="23"/>
      <c r="M2817" s="23"/>
    </row>
    <row r="2818" spans="1:13" x14ac:dyDescent="0.25">
      <c r="A2818" s="31">
        <v>42389</v>
      </c>
      <c r="B2818" s="23">
        <v>49625</v>
      </c>
      <c r="C2818" s="23" t="s">
        <v>28</v>
      </c>
      <c r="D2818" s="23">
        <v>13.3</v>
      </c>
      <c r="E2818" s="23" t="s">
        <v>55</v>
      </c>
      <c r="F2818" s="46">
        <v>3250</v>
      </c>
      <c r="G2818" s="23"/>
      <c r="H2818" s="23"/>
      <c r="I2818" s="23"/>
      <c r="J2818" s="23">
        <v>0</v>
      </c>
      <c r="K2818" s="23"/>
      <c r="L2818" s="23"/>
      <c r="M2818" s="23"/>
    </row>
    <row r="2819" spans="1:13" x14ac:dyDescent="0.25">
      <c r="A2819" s="31">
        <v>42389</v>
      </c>
      <c r="B2819" s="23">
        <v>49626</v>
      </c>
      <c r="C2819" s="23" t="s">
        <v>30</v>
      </c>
      <c r="D2819" s="23">
        <v>15.6</v>
      </c>
      <c r="E2819" s="23" t="s">
        <v>55</v>
      </c>
      <c r="F2819" s="46">
        <v>3250</v>
      </c>
      <c r="G2819" s="23"/>
      <c r="H2819" s="23"/>
      <c r="I2819" s="23"/>
      <c r="J2819" s="23">
        <v>0</v>
      </c>
      <c r="K2819" s="23"/>
      <c r="L2819" s="23"/>
      <c r="M2819" s="23"/>
    </row>
    <row r="2820" spans="1:13" x14ac:dyDescent="0.25">
      <c r="A2820" s="31">
        <v>42389</v>
      </c>
      <c r="B2820" s="23">
        <v>49627</v>
      </c>
      <c r="C2820" s="23" t="s">
        <v>57</v>
      </c>
      <c r="D2820" s="23">
        <v>14.9</v>
      </c>
      <c r="E2820" s="23" t="s">
        <v>55</v>
      </c>
      <c r="F2820" s="46">
        <v>3250</v>
      </c>
      <c r="G2820" s="23"/>
      <c r="H2820" s="23"/>
      <c r="I2820" s="23"/>
      <c r="J2820" s="23">
        <v>0</v>
      </c>
      <c r="K2820" s="23"/>
      <c r="L2820" s="23"/>
      <c r="M2820" s="23"/>
    </row>
    <row r="2821" spans="1:13" x14ac:dyDescent="0.25">
      <c r="A2821" s="31">
        <v>42389</v>
      </c>
      <c r="B2821" s="23">
        <v>49628</v>
      </c>
      <c r="C2821" s="23" t="s">
        <v>498</v>
      </c>
      <c r="D2821" s="23">
        <v>14.9</v>
      </c>
      <c r="E2821" s="23" t="s">
        <v>55</v>
      </c>
      <c r="F2821" s="46">
        <v>3250</v>
      </c>
      <c r="G2821" s="23"/>
      <c r="H2821" s="23"/>
      <c r="I2821" s="23"/>
      <c r="J2821" s="23">
        <v>0</v>
      </c>
      <c r="K2821" s="23"/>
      <c r="L2821" s="23"/>
      <c r="M2821" s="23"/>
    </row>
    <row r="2822" spans="1:13" x14ac:dyDescent="0.25">
      <c r="A2822" s="31">
        <v>42389</v>
      </c>
      <c r="B2822" s="23">
        <v>49629</v>
      </c>
      <c r="C2822" s="23" t="s">
        <v>29</v>
      </c>
      <c r="D2822" s="23">
        <v>13</v>
      </c>
      <c r="E2822" s="23" t="s">
        <v>55</v>
      </c>
      <c r="F2822" s="46">
        <v>3250</v>
      </c>
      <c r="G2822" s="23"/>
      <c r="H2822" s="23"/>
      <c r="I2822" s="23"/>
      <c r="J2822" s="23">
        <v>0</v>
      </c>
      <c r="K2822" s="23"/>
      <c r="L2822" s="23"/>
      <c r="M2822" s="23"/>
    </row>
    <row r="2823" spans="1:13" x14ac:dyDescent="0.25">
      <c r="A2823" s="31">
        <v>42389</v>
      </c>
      <c r="B2823" s="23">
        <v>49630</v>
      </c>
      <c r="C2823" s="23" t="s">
        <v>30</v>
      </c>
      <c r="D2823" s="23">
        <v>15.6</v>
      </c>
      <c r="E2823" s="23" t="s">
        <v>55</v>
      </c>
      <c r="F2823" s="46">
        <v>3250</v>
      </c>
      <c r="G2823" s="23"/>
      <c r="H2823" s="23"/>
      <c r="I2823" s="23"/>
      <c r="J2823" s="23">
        <v>0</v>
      </c>
      <c r="K2823" s="23"/>
      <c r="L2823" s="23"/>
      <c r="M2823" s="23"/>
    </row>
    <row r="2824" spans="1:13" x14ac:dyDescent="0.25">
      <c r="A2824" s="31">
        <v>42389</v>
      </c>
      <c r="B2824" s="23">
        <v>49631</v>
      </c>
      <c r="C2824" s="23" t="s">
        <v>27</v>
      </c>
      <c r="D2824" s="23">
        <v>14.9</v>
      </c>
      <c r="E2824" s="23" t="s">
        <v>55</v>
      </c>
      <c r="F2824" s="46">
        <v>3250</v>
      </c>
      <c r="G2824" s="23"/>
      <c r="H2824" s="23"/>
      <c r="I2824" s="23"/>
      <c r="J2824" s="23">
        <v>0</v>
      </c>
      <c r="K2824" s="23"/>
      <c r="L2824" s="23"/>
      <c r="M2824" s="23"/>
    </row>
    <row r="2825" spans="1:13" x14ac:dyDescent="0.25">
      <c r="A2825" s="31">
        <v>42389</v>
      </c>
      <c r="B2825" s="23">
        <v>49632</v>
      </c>
      <c r="C2825" s="23" t="s">
        <v>28</v>
      </c>
      <c r="D2825" s="23">
        <v>13.3</v>
      </c>
      <c r="E2825" s="23" t="s">
        <v>55</v>
      </c>
      <c r="F2825" s="46">
        <v>3250</v>
      </c>
      <c r="G2825" s="23"/>
      <c r="H2825" s="23"/>
      <c r="I2825" s="23"/>
      <c r="J2825" s="23">
        <v>0</v>
      </c>
      <c r="K2825" s="23"/>
      <c r="L2825" s="23"/>
      <c r="M2825" s="23"/>
    </row>
    <row r="2826" spans="1:13" x14ac:dyDescent="0.25">
      <c r="A2826" s="31">
        <v>42389</v>
      </c>
      <c r="B2826" s="23">
        <v>49633</v>
      </c>
      <c r="C2826" s="23" t="s">
        <v>57</v>
      </c>
      <c r="D2826" s="23">
        <v>14.9</v>
      </c>
      <c r="E2826" s="23" t="s">
        <v>55</v>
      </c>
      <c r="F2826" s="46">
        <v>3250</v>
      </c>
      <c r="G2826" s="23"/>
      <c r="H2826" s="23"/>
      <c r="I2826" s="23"/>
      <c r="J2826" s="23">
        <v>0</v>
      </c>
      <c r="K2826" s="23"/>
      <c r="L2826" s="23"/>
      <c r="M2826" s="23"/>
    </row>
    <row r="2827" spans="1:13" x14ac:dyDescent="0.25">
      <c r="A2827" s="31">
        <v>42389</v>
      </c>
      <c r="B2827" s="23">
        <v>49634</v>
      </c>
      <c r="C2827" s="23" t="s">
        <v>498</v>
      </c>
      <c r="D2827" s="23">
        <v>14.9</v>
      </c>
      <c r="E2827" s="23" t="s">
        <v>55</v>
      </c>
      <c r="F2827" s="46">
        <v>3250</v>
      </c>
      <c r="G2827" s="23"/>
      <c r="H2827" s="23"/>
      <c r="I2827" s="23"/>
      <c r="J2827" s="23">
        <v>0</v>
      </c>
      <c r="K2827" s="23"/>
      <c r="L2827" s="23"/>
      <c r="M2827" s="23"/>
    </row>
    <row r="2828" spans="1:13" x14ac:dyDescent="0.25">
      <c r="A2828" s="31">
        <v>42389</v>
      </c>
      <c r="B2828" s="23">
        <v>49635</v>
      </c>
      <c r="C2828" s="23" t="s">
        <v>30</v>
      </c>
      <c r="D2828" s="23">
        <v>15.6</v>
      </c>
      <c r="E2828" s="23" t="s">
        <v>55</v>
      </c>
      <c r="F2828" s="46">
        <v>3250</v>
      </c>
      <c r="G2828" s="23"/>
      <c r="H2828" s="23"/>
      <c r="I2828" s="23"/>
      <c r="J2828" s="23">
        <v>0</v>
      </c>
      <c r="K2828" s="23"/>
      <c r="L2828" s="23"/>
      <c r="M2828" s="23"/>
    </row>
    <row r="2829" spans="1:13" x14ac:dyDescent="0.25">
      <c r="A2829" s="31">
        <v>42389</v>
      </c>
      <c r="B2829" s="23">
        <v>49636</v>
      </c>
      <c r="C2829" s="23" t="s">
        <v>27</v>
      </c>
      <c r="D2829" s="23">
        <v>14.9</v>
      </c>
      <c r="E2829" s="23" t="s">
        <v>55</v>
      </c>
      <c r="F2829" s="46">
        <v>3250</v>
      </c>
      <c r="G2829" s="23"/>
      <c r="H2829" s="23"/>
      <c r="I2829" s="23"/>
      <c r="J2829" s="23">
        <v>0</v>
      </c>
      <c r="K2829" s="23"/>
      <c r="L2829" s="23"/>
      <c r="M2829" s="23"/>
    </row>
    <row r="2830" spans="1:13" x14ac:dyDescent="0.25">
      <c r="A2830" s="31">
        <v>42389</v>
      </c>
      <c r="B2830" s="23">
        <v>49637</v>
      </c>
      <c r="C2830" s="23" t="s">
        <v>498</v>
      </c>
      <c r="D2830" s="23">
        <v>14.9</v>
      </c>
      <c r="E2830" s="23" t="s">
        <v>55</v>
      </c>
      <c r="F2830" s="46">
        <v>3250</v>
      </c>
      <c r="G2830" s="23"/>
      <c r="H2830" s="23"/>
      <c r="I2830" s="23"/>
      <c r="J2830" s="23">
        <v>0</v>
      </c>
      <c r="K2830" s="23"/>
      <c r="L2830" s="23"/>
      <c r="M2830" s="23"/>
    </row>
    <row r="2831" spans="1:13" x14ac:dyDescent="0.25">
      <c r="A2831" s="31">
        <v>42389</v>
      </c>
      <c r="B2831" s="23">
        <v>49638</v>
      </c>
      <c r="C2831" s="23" t="s">
        <v>29</v>
      </c>
      <c r="D2831" s="23">
        <v>13</v>
      </c>
      <c r="E2831" s="23" t="s">
        <v>55</v>
      </c>
      <c r="F2831" s="46">
        <v>3250</v>
      </c>
      <c r="G2831" s="23"/>
      <c r="H2831" s="23"/>
      <c r="I2831" s="23"/>
      <c r="J2831" s="23">
        <v>0</v>
      </c>
      <c r="K2831" s="23"/>
      <c r="L2831" s="23"/>
      <c r="M2831" s="23"/>
    </row>
    <row r="2832" spans="1:13" x14ac:dyDescent="0.25">
      <c r="A2832" s="31">
        <v>42389</v>
      </c>
      <c r="B2832" s="23">
        <v>49639</v>
      </c>
      <c r="C2832" s="23" t="s">
        <v>28</v>
      </c>
      <c r="D2832" s="23">
        <v>13.3</v>
      </c>
      <c r="E2832" s="23" t="s">
        <v>55</v>
      </c>
      <c r="F2832" s="46">
        <v>3250</v>
      </c>
      <c r="G2832" s="23"/>
      <c r="H2832" s="23"/>
      <c r="I2832" s="23"/>
      <c r="J2832" s="23">
        <v>0</v>
      </c>
      <c r="K2832" s="23"/>
      <c r="L2832" s="23"/>
      <c r="M2832" s="23"/>
    </row>
    <row r="2833" spans="1:13" x14ac:dyDescent="0.25">
      <c r="A2833" s="31">
        <v>42389</v>
      </c>
      <c r="B2833" s="23">
        <v>49640</v>
      </c>
      <c r="C2833" s="23" t="s">
        <v>30</v>
      </c>
      <c r="D2833" s="23">
        <v>15.6</v>
      </c>
      <c r="E2833" s="23" t="s">
        <v>55</v>
      </c>
      <c r="F2833" s="46">
        <v>3250</v>
      </c>
      <c r="G2833" s="23"/>
      <c r="H2833" s="23"/>
      <c r="I2833" s="23"/>
      <c r="J2833" s="23">
        <v>0</v>
      </c>
      <c r="K2833" s="23"/>
      <c r="L2833" s="23"/>
      <c r="M2833" s="23"/>
    </row>
    <row r="2834" spans="1:13" x14ac:dyDescent="0.25">
      <c r="A2834" s="31">
        <v>42389</v>
      </c>
      <c r="B2834" s="23">
        <v>49641</v>
      </c>
      <c r="C2834" s="23" t="s">
        <v>27</v>
      </c>
      <c r="D2834" s="23">
        <v>14.9</v>
      </c>
      <c r="E2834" s="23" t="s">
        <v>55</v>
      </c>
      <c r="F2834" s="46">
        <v>3250</v>
      </c>
      <c r="G2834" s="23"/>
      <c r="H2834" s="23"/>
      <c r="I2834" s="23"/>
      <c r="J2834" s="23">
        <v>0</v>
      </c>
      <c r="K2834" s="23"/>
      <c r="L2834" s="23"/>
      <c r="M2834" s="23"/>
    </row>
    <row r="2835" spans="1:13" x14ac:dyDescent="0.25">
      <c r="A2835" s="31">
        <v>42389</v>
      </c>
      <c r="B2835" s="23">
        <v>49642</v>
      </c>
      <c r="C2835" s="23" t="s">
        <v>29</v>
      </c>
      <c r="D2835" s="23">
        <v>13</v>
      </c>
      <c r="E2835" s="23" t="s">
        <v>55</v>
      </c>
      <c r="F2835" s="46">
        <v>3250</v>
      </c>
      <c r="G2835" s="23"/>
      <c r="H2835" s="23"/>
      <c r="I2835" s="23"/>
      <c r="J2835" s="23">
        <v>0</v>
      </c>
      <c r="K2835" s="23"/>
      <c r="L2835" s="23"/>
      <c r="M2835" s="23"/>
    </row>
    <row r="2836" spans="1:13" x14ac:dyDescent="0.25">
      <c r="A2836" s="31">
        <v>42389</v>
      </c>
      <c r="B2836" s="23">
        <v>49643</v>
      </c>
      <c r="C2836" s="23" t="s">
        <v>498</v>
      </c>
      <c r="D2836" s="23">
        <v>14.9</v>
      </c>
      <c r="E2836" s="23" t="s">
        <v>55</v>
      </c>
      <c r="F2836" s="46">
        <v>3250</v>
      </c>
      <c r="G2836" s="23"/>
      <c r="H2836" s="23"/>
      <c r="I2836" s="23"/>
      <c r="J2836" s="23">
        <v>0</v>
      </c>
      <c r="K2836" s="23"/>
      <c r="L2836" s="23"/>
      <c r="M2836" s="23"/>
    </row>
    <row r="2837" spans="1:13" x14ac:dyDescent="0.25">
      <c r="A2837" s="31">
        <v>42389</v>
      </c>
      <c r="B2837" s="23">
        <v>49644</v>
      </c>
      <c r="C2837" s="23" t="s">
        <v>28</v>
      </c>
      <c r="D2837" s="23">
        <v>13.3</v>
      </c>
      <c r="E2837" s="23" t="s">
        <v>55</v>
      </c>
      <c r="F2837" s="46">
        <v>3250</v>
      </c>
      <c r="G2837" s="23"/>
      <c r="H2837" s="23"/>
      <c r="I2837" s="23"/>
      <c r="J2837" s="23">
        <v>0</v>
      </c>
      <c r="K2837" s="23"/>
      <c r="L2837" s="23"/>
      <c r="M2837" s="23"/>
    </row>
    <row r="2838" spans="1:13" x14ac:dyDescent="0.25">
      <c r="A2838" s="31">
        <v>42389</v>
      </c>
      <c r="B2838" s="23">
        <v>49645</v>
      </c>
      <c r="C2838" s="23" t="s">
        <v>30</v>
      </c>
      <c r="D2838" s="23">
        <v>15.6</v>
      </c>
      <c r="E2838" s="23" t="s">
        <v>55</v>
      </c>
      <c r="F2838" s="46">
        <v>3250</v>
      </c>
      <c r="G2838" s="23"/>
      <c r="H2838" s="23"/>
      <c r="I2838" s="23"/>
      <c r="J2838" s="23">
        <v>0</v>
      </c>
      <c r="K2838" s="23"/>
      <c r="L2838" s="23"/>
      <c r="M2838" s="23"/>
    </row>
    <row r="2839" spans="1:13" x14ac:dyDescent="0.25">
      <c r="A2839" s="31">
        <v>42389</v>
      </c>
      <c r="B2839" s="23">
        <v>49646</v>
      </c>
      <c r="C2839" s="23" t="s">
        <v>27</v>
      </c>
      <c r="D2839" s="23">
        <v>14.9</v>
      </c>
      <c r="E2839" s="23" t="s">
        <v>55</v>
      </c>
      <c r="F2839" s="46">
        <v>3250</v>
      </c>
      <c r="G2839" s="23"/>
      <c r="H2839" s="23"/>
      <c r="I2839" s="23"/>
      <c r="J2839" s="23">
        <v>0</v>
      </c>
      <c r="K2839" s="23"/>
      <c r="L2839" s="23"/>
      <c r="M2839" s="23"/>
    </row>
    <row r="2840" spans="1:13" x14ac:dyDescent="0.25">
      <c r="A2840" s="31">
        <v>42389</v>
      </c>
      <c r="B2840" s="23">
        <v>49647</v>
      </c>
      <c r="C2840" s="23" t="s">
        <v>29</v>
      </c>
      <c r="D2840" s="23">
        <v>13</v>
      </c>
      <c r="E2840" s="23" t="s">
        <v>55</v>
      </c>
      <c r="F2840" s="46">
        <v>3250</v>
      </c>
      <c r="G2840" s="23"/>
      <c r="H2840" s="23"/>
      <c r="I2840" s="23"/>
      <c r="J2840" s="23">
        <v>0</v>
      </c>
      <c r="K2840" s="23"/>
      <c r="L2840" s="23"/>
      <c r="M2840" s="23"/>
    </row>
    <row r="2841" spans="1:13" x14ac:dyDescent="0.25">
      <c r="A2841" s="31">
        <v>42389</v>
      </c>
      <c r="B2841" s="23">
        <v>49648</v>
      </c>
      <c r="C2841" s="23" t="s">
        <v>498</v>
      </c>
      <c r="D2841" s="23">
        <v>14.9</v>
      </c>
      <c r="E2841" s="23" t="s">
        <v>55</v>
      </c>
      <c r="F2841" s="46">
        <v>3250</v>
      </c>
      <c r="G2841" s="23"/>
      <c r="H2841" s="23"/>
      <c r="I2841" s="23"/>
      <c r="J2841" s="23">
        <v>0</v>
      </c>
      <c r="K2841" s="23"/>
      <c r="L2841" s="23"/>
      <c r="M2841" s="23"/>
    </row>
    <row r="2842" spans="1:13" x14ac:dyDescent="0.25">
      <c r="A2842" s="31">
        <v>42389</v>
      </c>
      <c r="B2842" s="23">
        <v>49649</v>
      </c>
      <c r="C2842" s="23" t="s">
        <v>28</v>
      </c>
      <c r="D2842" s="23">
        <v>13.3</v>
      </c>
      <c r="E2842" s="23" t="s">
        <v>55</v>
      </c>
      <c r="F2842" s="46">
        <v>3250</v>
      </c>
      <c r="G2842" s="23"/>
      <c r="H2842" s="23"/>
      <c r="I2842" s="23"/>
      <c r="J2842" s="23">
        <v>0</v>
      </c>
      <c r="K2842" s="23"/>
      <c r="L2842" s="23"/>
      <c r="M2842" s="23"/>
    </row>
    <row r="2843" spans="1:13" x14ac:dyDescent="0.25">
      <c r="A2843" s="31">
        <v>42389</v>
      </c>
      <c r="B2843" s="23">
        <v>49650</v>
      </c>
      <c r="C2843" s="23" t="s">
        <v>30</v>
      </c>
      <c r="D2843" s="23">
        <v>15.6</v>
      </c>
      <c r="E2843" s="23" t="s">
        <v>55</v>
      </c>
      <c r="F2843" s="46">
        <v>3250</v>
      </c>
      <c r="G2843" s="23"/>
      <c r="H2843" s="23"/>
      <c r="I2843" s="23"/>
      <c r="J2843" s="23">
        <v>0</v>
      </c>
      <c r="K2843" s="23"/>
      <c r="L2843" s="23"/>
      <c r="M2843" s="23"/>
    </row>
    <row r="2844" spans="1:13" x14ac:dyDescent="0.25">
      <c r="A2844" s="31">
        <v>42389</v>
      </c>
      <c r="B2844" s="23">
        <v>49651</v>
      </c>
      <c r="C2844" s="23" t="s">
        <v>27</v>
      </c>
      <c r="D2844" s="23">
        <v>14.9</v>
      </c>
      <c r="E2844" s="23" t="s">
        <v>55</v>
      </c>
      <c r="F2844" s="46">
        <v>3250</v>
      </c>
      <c r="G2844" s="23"/>
      <c r="H2844" s="23"/>
      <c r="I2844" s="23"/>
      <c r="J2844" s="23">
        <v>0</v>
      </c>
      <c r="K2844" s="23"/>
      <c r="L2844" s="23"/>
      <c r="M2844" s="23"/>
    </row>
    <row r="2845" spans="1:13" x14ac:dyDescent="0.25">
      <c r="A2845" s="31">
        <v>42389</v>
      </c>
      <c r="B2845" s="23">
        <v>49652</v>
      </c>
      <c r="C2845" s="23" t="s">
        <v>498</v>
      </c>
      <c r="D2845" s="23">
        <v>14.9</v>
      </c>
      <c r="E2845" s="23" t="s">
        <v>55</v>
      </c>
      <c r="F2845" s="46">
        <v>3250</v>
      </c>
      <c r="G2845" s="23"/>
      <c r="H2845" s="23"/>
      <c r="I2845" s="23"/>
      <c r="J2845" s="23">
        <v>0</v>
      </c>
      <c r="K2845" s="23"/>
      <c r="L2845" s="23"/>
      <c r="M2845" s="23"/>
    </row>
    <row r="2846" spans="1:13" x14ac:dyDescent="0.25">
      <c r="A2846" s="31">
        <v>42389</v>
      </c>
      <c r="B2846" s="23">
        <v>49653</v>
      </c>
      <c r="C2846" s="23" t="s">
        <v>28</v>
      </c>
      <c r="D2846" s="23">
        <v>13.3</v>
      </c>
      <c r="E2846" s="23" t="s">
        <v>55</v>
      </c>
      <c r="F2846" s="46">
        <v>3250</v>
      </c>
      <c r="G2846" s="23"/>
      <c r="H2846" s="23"/>
      <c r="I2846" s="23"/>
      <c r="J2846" s="23">
        <v>0</v>
      </c>
      <c r="K2846" s="23"/>
      <c r="L2846" s="23"/>
      <c r="M2846" s="23"/>
    </row>
    <row r="2847" spans="1:13" x14ac:dyDescent="0.25">
      <c r="A2847" s="31">
        <v>42389</v>
      </c>
      <c r="B2847" s="23">
        <v>49654</v>
      </c>
      <c r="C2847" s="23" t="s">
        <v>30</v>
      </c>
      <c r="D2847" s="23">
        <v>15.6</v>
      </c>
      <c r="E2847" s="23" t="s">
        <v>55</v>
      </c>
      <c r="F2847" s="46">
        <v>3250</v>
      </c>
      <c r="G2847" s="23"/>
      <c r="H2847" s="23"/>
      <c r="I2847" s="23"/>
      <c r="J2847" s="23">
        <v>0</v>
      </c>
      <c r="K2847" s="23"/>
      <c r="L2847" s="23"/>
      <c r="M2847" s="23"/>
    </row>
    <row r="2848" spans="1:13" x14ac:dyDescent="0.25">
      <c r="A2848" s="31">
        <v>42389</v>
      </c>
      <c r="B2848" s="23">
        <v>49655</v>
      </c>
      <c r="C2848" s="23" t="s">
        <v>29</v>
      </c>
      <c r="D2848" s="23">
        <v>13</v>
      </c>
      <c r="E2848" s="23" t="s">
        <v>55</v>
      </c>
      <c r="F2848" s="46">
        <v>3250</v>
      </c>
      <c r="G2848" s="23"/>
      <c r="H2848" s="23"/>
      <c r="I2848" s="23"/>
      <c r="J2848" s="23">
        <v>0</v>
      </c>
      <c r="K2848" s="23"/>
      <c r="L2848" s="23"/>
      <c r="M2848" s="23"/>
    </row>
    <row r="2849" spans="1:13" x14ac:dyDescent="0.25">
      <c r="A2849" s="31">
        <v>42389</v>
      </c>
      <c r="B2849" s="23">
        <v>49656</v>
      </c>
      <c r="C2849" s="23" t="s">
        <v>27</v>
      </c>
      <c r="D2849" s="23">
        <v>14.9</v>
      </c>
      <c r="E2849" s="23" t="s">
        <v>55</v>
      </c>
      <c r="F2849" s="46">
        <v>3250</v>
      </c>
      <c r="G2849" s="23"/>
      <c r="H2849" s="23"/>
      <c r="I2849" s="23"/>
      <c r="J2849" s="23">
        <v>0</v>
      </c>
      <c r="K2849" s="23"/>
      <c r="L2849" s="23"/>
      <c r="M2849" s="23"/>
    </row>
    <row r="2850" spans="1:13" x14ac:dyDescent="0.25">
      <c r="A2850" s="31">
        <v>42389</v>
      </c>
      <c r="B2850" s="23">
        <v>49657</v>
      </c>
      <c r="C2850" s="23" t="s">
        <v>498</v>
      </c>
      <c r="D2850" s="23">
        <v>14.9</v>
      </c>
      <c r="E2850" s="23" t="s">
        <v>55</v>
      </c>
      <c r="F2850" s="46">
        <v>3250</v>
      </c>
      <c r="G2850" s="23"/>
      <c r="H2850" s="23"/>
      <c r="I2850" s="23"/>
      <c r="J2850" s="23">
        <v>0</v>
      </c>
      <c r="K2850" s="23"/>
      <c r="L2850" s="23"/>
      <c r="M2850" s="23"/>
    </row>
    <row r="2851" spans="1:13" x14ac:dyDescent="0.25">
      <c r="A2851" s="31">
        <v>42389</v>
      </c>
      <c r="B2851" s="23">
        <v>49658</v>
      </c>
      <c r="C2851" s="23" t="s">
        <v>28</v>
      </c>
      <c r="D2851" s="23">
        <v>13.3</v>
      </c>
      <c r="E2851" s="23" t="s">
        <v>55</v>
      </c>
      <c r="F2851" s="46">
        <v>3250</v>
      </c>
      <c r="G2851" s="23"/>
      <c r="H2851" s="23"/>
      <c r="I2851" s="23"/>
      <c r="J2851" s="23">
        <v>0</v>
      </c>
      <c r="K2851" s="23"/>
      <c r="L2851" s="23"/>
      <c r="M2851" s="23"/>
    </row>
    <row r="2852" spans="1:13" x14ac:dyDescent="0.25">
      <c r="A2852" s="31">
        <v>42389</v>
      </c>
      <c r="B2852" s="23">
        <v>49659</v>
      </c>
      <c r="C2852" s="23" t="s">
        <v>30</v>
      </c>
      <c r="D2852" s="23">
        <v>15.6</v>
      </c>
      <c r="E2852" s="23" t="s">
        <v>55</v>
      </c>
      <c r="F2852" s="46">
        <v>3250</v>
      </c>
      <c r="G2852" s="23"/>
      <c r="H2852" s="23"/>
      <c r="I2852" s="23"/>
      <c r="J2852" s="23">
        <v>0</v>
      </c>
      <c r="K2852" s="23"/>
      <c r="L2852" s="23"/>
      <c r="M2852" s="23"/>
    </row>
    <row r="2853" spans="1:13" x14ac:dyDescent="0.25">
      <c r="A2853" s="31">
        <v>42389</v>
      </c>
      <c r="B2853" s="23">
        <v>49660</v>
      </c>
      <c r="C2853" s="23" t="s">
        <v>29</v>
      </c>
      <c r="D2853" s="23">
        <v>13</v>
      </c>
      <c r="E2853" s="23" t="s">
        <v>55</v>
      </c>
      <c r="F2853" s="46">
        <v>3250</v>
      </c>
      <c r="G2853" s="23"/>
      <c r="H2853" s="23"/>
      <c r="I2853" s="23"/>
      <c r="J2853" s="23">
        <v>0</v>
      </c>
      <c r="K2853" s="23"/>
      <c r="L2853" s="23"/>
      <c r="M2853" s="23"/>
    </row>
    <row r="2854" spans="1:13" x14ac:dyDescent="0.25">
      <c r="A2854" s="31">
        <v>42389</v>
      </c>
      <c r="B2854" s="23">
        <v>49661</v>
      </c>
      <c r="C2854" s="23" t="s">
        <v>27</v>
      </c>
      <c r="D2854" s="23">
        <v>14.9</v>
      </c>
      <c r="E2854" s="23" t="s">
        <v>55</v>
      </c>
      <c r="F2854" s="46">
        <v>3250</v>
      </c>
      <c r="G2854" s="23"/>
      <c r="H2854" s="23"/>
      <c r="I2854" s="23"/>
      <c r="J2854" s="23">
        <v>0</v>
      </c>
      <c r="K2854" s="23"/>
      <c r="L2854" s="23"/>
      <c r="M2854" s="23"/>
    </row>
    <row r="2855" spans="1:13" x14ac:dyDescent="0.25">
      <c r="A2855" s="31">
        <v>42389</v>
      </c>
      <c r="B2855" s="23">
        <v>49662</v>
      </c>
      <c r="C2855" s="23" t="s">
        <v>498</v>
      </c>
      <c r="D2855" s="23">
        <v>14.9</v>
      </c>
      <c r="E2855" s="23" t="s">
        <v>55</v>
      </c>
      <c r="F2855" s="46">
        <v>3250</v>
      </c>
      <c r="G2855" s="23"/>
      <c r="H2855" s="23"/>
      <c r="I2855" s="23"/>
      <c r="J2855" s="23">
        <v>0</v>
      </c>
      <c r="K2855" s="23"/>
      <c r="L2855" s="23"/>
      <c r="M2855" s="23"/>
    </row>
    <row r="2856" spans="1:13" x14ac:dyDescent="0.25">
      <c r="A2856" s="31">
        <v>42389</v>
      </c>
      <c r="B2856" s="23">
        <v>49663</v>
      </c>
      <c r="C2856" s="23" t="s">
        <v>28</v>
      </c>
      <c r="D2856" s="23">
        <v>13.3</v>
      </c>
      <c r="E2856" s="23" t="s">
        <v>55</v>
      </c>
      <c r="F2856" s="46">
        <v>3250</v>
      </c>
      <c r="G2856" s="23"/>
      <c r="H2856" s="23"/>
      <c r="I2856" s="23"/>
      <c r="J2856" s="23">
        <v>0</v>
      </c>
      <c r="K2856" s="23"/>
      <c r="L2856" s="23"/>
      <c r="M2856" s="23"/>
    </row>
    <row r="2857" spans="1:13" x14ac:dyDescent="0.25">
      <c r="A2857" s="31">
        <v>42389</v>
      </c>
      <c r="B2857" s="23">
        <v>49664</v>
      </c>
      <c r="C2857" s="23" t="s">
        <v>30</v>
      </c>
      <c r="D2857" s="23">
        <v>15.6</v>
      </c>
      <c r="E2857" s="23" t="s">
        <v>55</v>
      </c>
      <c r="F2857" s="46">
        <v>3250</v>
      </c>
      <c r="G2857" s="23"/>
      <c r="H2857" s="23"/>
      <c r="I2857" s="23"/>
      <c r="J2857" s="23">
        <v>0</v>
      </c>
      <c r="K2857" s="23"/>
      <c r="L2857" s="23"/>
      <c r="M2857" s="23"/>
    </row>
    <row r="2858" spans="1:13" x14ac:dyDescent="0.25">
      <c r="A2858" s="31">
        <v>42389</v>
      </c>
      <c r="B2858" s="23">
        <v>49665</v>
      </c>
      <c r="C2858" s="23" t="s">
        <v>29</v>
      </c>
      <c r="D2858" s="23">
        <v>13</v>
      </c>
      <c r="E2858" s="23" t="s">
        <v>55</v>
      </c>
      <c r="F2858" s="46">
        <v>3250</v>
      </c>
      <c r="G2858" s="23"/>
      <c r="H2858" s="23"/>
      <c r="I2858" s="23"/>
      <c r="J2858" s="23">
        <v>0</v>
      </c>
      <c r="K2858" s="23"/>
      <c r="L2858" s="23"/>
      <c r="M2858" s="23"/>
    </row>
    <row r="2859" spans="1:13" x14ac:dyDescent="0.25">
      <c r="A2859" s="31">
        <v>42389</v>
      </c>
      <c r="B2859" s="23">
        <v>49666</v>
      </c>
      <c r="C2859" s="23" t="s">
        <v>498</v>
      </c>
      <c r="D2859" s="23">
        <v>14.9</v>
      </c>
      <c r="E2859" s="23" t="s">
        <v>55</v>
      </c>
      <c r="F2859" s="46">
        <v>3250</v>
      </c>
      <c r="G2859" s="23"/>
      <c r="H2859" s="23"/>
      <c r="I2859" s="23"/>
      <c r="J2859" s="23">
        <v>0</v>
      </c>
      <c r="K2859" s="23"/>
      <c r="L2859" s="23"/>
      <c r="M2859" s="23"/>
    </row>
    <row r="2860" spans="1:13" x14ac:dyDescent="0.25">
      <c r="A2860" s="31">
        <v>42389</v>
      </c>
      <c r="B2860" s="23">
        <v>49667</v>
      </c>
      <c r="C2860" s="23" t="s">
        <v>28</v>
      </c>
      <c r="D2860" s="23">
        <v>13.3</v>
      </c>
      <c r="E2860" s="23" t="s">
        <v>55</v>
      </c>
      <c r="F2860" s="46">
        <v>3250</v>
      </c>
      <c r="G2860" s="23"/>
      <c r="H2860" s="23"/>
      <c r="I2860" s="23"/>
      <c r="J2860" s="23">
        <v>0</v>
      </c>
      <c r="K2860" s="23"/>
      <c r="L2860" s="23"/>
      <c r="M2860" s="23"/>
    </row>
    <row r="2861" spans="1:13" x14ac:dyDescent="0.25">
      <c r="A2861" s="31">
        <v>42389</v>
      </c>
      <c r="B2861" s="23">
        <v>49668</v>
      </c>
      <c r="C2861" s="23" t="s">
        <v>30</v>
      </c>
      <c r="D2861" s="23">
        <v>15.6</v>
      </c>
      <c r="E2861" s="23" t="s">
        <v>55</v>
      </c>
      <c r="F2861" s="46">
        <v>3250</v>
      </c>
      <c r="G2861" s="23"/>
      <c r="H2861" s="23"/>
      <c r="I2861" s="23"/>
      <c r="J2861" s="23">
        <v>0</v>
      </c>
      <c r="K2861" s="23"/>
      <c r="L2861" s="23"/>
      <c r="M2861" s="23"/>
    </row>
    <row r="2862" spans="1:13" x14ac:dyDescent="0.25">
      <c r="A2862" s="31">
        <v>42389</v>
      </c>
      <c r="B2862" s="23">
        <v>49669</v>
      </c>
      <c r="C2862" s="23" t="s">
        <v>29</v>
      </c>
      <c r="D2862" s="23">
        <v>13</v>
      </c>
      <c r="E2862" s="23" t="s">
        <v>55</v>
      </c>
      <c r="F2862" s="46">
        <v>3250</v>
      </c>
      <c r="G2862" s="23"/>
      <c r="H2862" s="23"/>
      <c r="I2862" s="23"/>
      <c r="J2862" s="23">
        <v>0</v>
      </c>
      <c r="K2862" s="23"/>
      <c r="L2862" s="23"/>
      <c r="M2862" s="23"/>
    </row>
    <row r="2863" spans="1:13" x14ac:dyDescent="0.25">
      <c r="A2863" s="31">
        <v>42389</v>
      </c>
      <c r="B2863" s="23">
        <v>49670</v>
      </c>
      <c r="C2863" s="23" t="s">
        <v>498</v>
      </c>
      <c r="D2863" s="23">
        <v>14.9</v>
      </c>
      <c r="E2863" s="23" t="s">
        <v>55</v>
      </c>
      <c r="F2863" s="46">
        <v>3250</v>
      </c>
      <c r="G2863" s="23"/>
      <c r="H2863" s="23"/>
      <c r="I2863" s="23"/>
      <c r="J2863" s="23">
        <v>0</v>
      </c>
      <c r="K2863" s="23"/>
      <c r="L2863" s="23"/>
      <c r="M2863" s="23"/>
    </row>
    <row r="2864" spans="1:13" x14ac:dyDescent="0.25">
      <c r="A2864" s="31">
        <v>42389</v>
      </c>
      <c r="B2864" s="23">
        <v>49671</v>
      </c>
      <c r="C2864" s="23" t="s">
        <v>28</v>
      </c>
      <c r="D2864" s="23">
        <v>13.3</v>
      </c>
      <c r="E2864" s="23" t="s">
        <v>55</v>
      </c>
      <c r="F2864" s="46">
        <v>3250</v>
      </c>
      <c r="G2864" s="23"/>
      <c r="H2864" s="23"/>
      <c r="I2864" s="23"/>
      <c r="J2864" s="23">
        <v>0</v>
      </c>
      <c r="K2864" s="23"/>
      <c r="L2864" s="23"/>
      <c r="M2864" s="23"/>
    </row>
    <row r="2865" spans="1:13" x14ac:dyDescent="0.25">
      <c r="A2865" s="31">
        <v>42389</v>
      </c>
      <c r="B2865" s="23">
        <v>49672</v>
      </c>
      <c r="C2865" s="23" t="s">
        <v>29</v>
      </c>
      <c r="D2865" s="23">
        <v>13</v>
      </c>
      <c r="E2865" s="23" t="s">
        <v>55</v>
      </c>
      <c r="F2865" s="46">
        <v>3250</v>
      </c>
      <c r="G2865" s="23"/>
      <c r="H2865" s="23"/>
      <c r="I2865" s="23"/>
      <c r="J2865" s="23">
        <v>0</v>
      </c>
      <c r="K2865" s="23"/>
      <c r="L2865" s="23"/>
      <c r="M2865" s="23"/>
    </row>
    <row r="2866" spans="1:13" x14ac:dyDescent="0.25">
      <c r="A2866" s="31">
        <v>42389</v>
      </c>
      <c r="B2866" s="23">
        <v>49673</v>
      </c>
      <c r="C2866" s="23" t="s">
        <v>27</v>
      </c>
      <c r="D2866" s="23">
        <v>14.9</v>
      </c>
      <c r="E2866" s="23" t="s">
        <v>55</v>
      </c>
      <c r="F2866" s="46">
        <v>3250</v>
      </c>
      <c r="G2866" s="23"/>
      <c r="H2866" s="23"/>
      <c r="I2866" s="23"/>
      <c r="J2866" s="23">
        <v>0</v>
      </c>
      <c r="K2866" s="23"/>
      <c r="L2866" s="23"/>
      <c r="M2866" s="23"/>
    </row>
    <row r="2867" spans="1:13" x14ac:dyDescent="0.25">
      <c r="A2867" s="31">
        <v>42389</v>
      </c>
      <c r="B2867" s="23">
        <v>49674</v>
      </c>
      <c r="C2867" s="23" t="s">
        <v>30</v>
      </c>
      <c r="D2867" s="23">
        <v>15.6</v>
      </c>
      <c r="E2867" s="23" t="s">
        <v>55</v>
      </c>
      <c r="F2867" s="46">
        <v>3250</v>
      </c>
      <c r="G2867" s="23"/>
      <c r="H2867" s="23"/>
      <c r="I2867" s="23"/>
      <c r="J2867" s="23">
        <v>0</v>
      </c>
      <c r="K2867" s="23"/>
      <c r="L2867" s="23"/>
      <c r="M2867" s="23"/>
    </row>
    <row r="2868" spans="1:13" x14ac:dyDescent="0.25">
      <c r="A2868" s="31">
        <v>42389</v>
      </c>
      <c r="B2868" s="23">
        <v>49675</v>
      </c>
      <c r="C2868" s="23" t="s">
        <v>498</v>
      </c>
      <c r="D2868" s="23">
        <v>14.9</v>
      </c>
      <c r="E2868" s="23" t="s">
        <v>55</v>
      </c>
      <c r="F2868" s="46">
        <v>3250</v>
      </c>
      <c r="G2868" s="23"/>
      <c r="H2868" s="23"/>
      <c r="I2868" s="23"/>
      <c r="J2868" s="23">
        <v>0</v>
      </c>
      <c r="K2868" s="23"/>
      <c r="L2868" s="23"/>
      <c r="M2868" s="23"/>
    </row>
    <row r="2869" spans="1:13" x14ac:dyDescent="0.25">
      <c r="A2869" s="31">
        <v>42389</v>
      </c>
      <c r="B2869" s="23">
        <v>49676</v>
      </c>
      <c r="C2869" s="23" t="s">
        <v>29</v>
      </c>
      <c r="D2869" s="23">
        <v>13</v>
      </c>
      <c r="E2869" s="23" t="s">
        <v>55</v>
      </c>
      <c r="F2869" s="46">
        <v>3250</v>
      </c>
      <c r="G2869" s="23"/>
      <c r="H2869" s="23"/>
      <c r="I2869" s="23"/>
      <c r="J2869" s="23">
        <v>0</v>
      </c>
      <c r="K2869" s="23"/>
      <c r="L2869" s="23"/>
      <c r="M2869" s="23"/>
    </row>
    <row r="2870" spans="1:13" x14ac:dyDescent="0.25">
      <c r="A2870" s="31">
        <v>42389</v>
      </c>
      <c r="B2870" s="23">
        <v>49677</v>
      </c>
      <c r="C2870" s="23" t="s">
        <v>28</v>
      </c>
      <c r="D2870" s="23">
        <v>13.3</v>
      </c>
      <c r="E2870" s="23" t="s">
        <v>55</v>
      </c>
      <c r="F2870" s="46">
        <v>3250</v>
      </c>
      <c r="G2870" s="23"/>
      <c r="H2870" s="23"/>
      <c r="I2870" s="23"/>
      <c r="J2870" s="23">
        <v>0</v>
      </c>
      <c r="K2870" s="23"/>
      <c r="L2870" s="23"/>
      <c r="M2870" s="23"/>
    </row>
    <row r="2871" spans="1:13" x14ac:dyDescent="0.25">
      <c r="A2871" s="31">
        <v>42389</v>
      </c>
      <c r="B2871" s="23">
        <v>49678</v>
      </c>
      <c r="C2871" s="23" t="s">
        <v>27</v>
      </c>
      <c r="D2871" s="23">
        <v>14.9</v>
      </c>
      <c r="E2871" s="23" t="s">
        <v>55</v>
      </c>
      <c r="F2871" s="46">
        <v>3250</v>
      </c>
      <c r="G2871" s="23"/>
      <c r="H2871" s="23"/>
      <c r="I2871" s="23"/>
      <c r="J2871" s="23">
        <v>0</v>
      </c>
      <c r="K2871" s="23"/>
      <c r="L2871" s="23"/>
      <c r="M2871" s="23"/>
    </row>
    <row r="2872" spans="1:13" x14ac:dyDescent="0.25">
      <c r="A2872" s="31">
        <v>42389</v>
      </c>
      <c r="B2872" s="23">
        <v>49679</v>
      </c>
      <c r="C2872" s="23" t="s">
        <v>30</v>
      </c>
      <c r="D2872" s="23">
        <v>15.6</v>
      </c>
      <c r="E2872" s="23" t="s">
        <v>55</v>
      </c>
      <c r="F2872" s="46">
        <v>3250</v>
      </c>
      <c r="G2872" s="23"/>
      <c r="H2872" s="23"/>
      <c r="I2872" s="23"/>
      <c r="J2872" s="23">
        <v>0</v>
      </c>
      <c r="K2872" s="23"/>
      <c r="L2872" s="23"/>
      <c r="M2872" s="23"/>
    </row>
    <row r="2873" spans="1:13" x14ac:dyDescent="0.25">
      <c r="A2873" s="31">
        <v>42389</v>
      </c>
      <c r="B2873" s="23">
        <v>49680</v>
      </c>
      <c r="C2873" s="23" t="s">
        <v>498</v>
      </c>
      <c r="D2873" s="23">
        <v>14.9</v>
      </c>
      <c r="E2873" s="23" t="s">
        <v>55</v>
      </c>
      <c r="F2873" s="46">
        <v>3250</v>
      </c>
      <c r="G2873" s="23"/>
      <c r="H2873" s="23"/>
      <c r="I2873" s="23"/>
      <c r="J2873" s="23">
        <v>0</v>
      </c>
      <c r="K2873" s="23"/>
      <c r="L2873" s="23"/>
      <c r="M2873" s="23"/>
    </row>
    <row r="2874" spans="1:13" x14ac:dyDescent="0.25">
      <c r="A2874" s="31">
        <v>42389</v>
      </c>
      <c r="B2874" s="23">
        <v>49681</v>
      </c>
      <c r="C2874" s="23" t="s">
        <v>29</v>
      </c>
      <c r="D2874" s="23">
        <v>13</v>
      </c>
      <c r="E2874" s="23" t="s">
        <v>55</v>
      </c>
      <c r="F2874" s="46">
        <v>3250</v>
      </c>
      <c r="G2874" s="23"/>
      <c r="H2874" s="23"/>
      <c r="I2874" s="23"/>
      <c r="J2874" s="23">
        <v>0</v>
      </c>
      <c r="K2874" s="23"/>
      <c r="L2874" s="23"/>
      <c r="M2874" s="23"/>
    </row>
    <row r="2875" spans="1:13" x14ac:dyDescent="0.25">
      <c r="A2875" s="31">
        <v>42389</v>
      </c>
      <c r="B2875" s="23">
        <v>49682</v>
      </c>
      <c r="C2875" s="23" t="s">
        <v>27</v>
      </c>
      <c r="D2875" s="23">
        <v>14.9</v>
      </c>
      <c r="E2875" s="23" t="s">
        <v>55</v>
      </c>
      <c r="F2875" s="46">
        <v>3250</v>
      </c>
      <c r="G2875" s="23"/>
      <c r="H2875" s="23"/>
      <c r="I2875" s="23"/>
      <c r="J2875" s="23">
        <v>0</v>
      </c>
      <c r="K2875" s="23"/>
      <c r="L2875" s="23"/>
      <c r="M2875" s="23"/>
    </row>
    <row r="2876" spans="1:13" x14ac:dyDescent="0.25">
      <c r="A2876" s="31">
        <v>42389</v>
      </c>
      <c r="B2876" s="23">
        <v>49683</v>
      </c>
      <c r="C2876" s="23" t="s">
        <v>28</v>
      </c>
      <c r="D2876" s="23">
        <v>13.3</v>
      </c>
      <c r="E2876" s="23" t="s">
        <v>55</v>
      </c>
      <c r="F2876" s="46">
        <v>3250</v>
      </c>
      <c r="G2876" s="23"/>
      <c r="H2876" s="23"/>
      <c r="I2876" s="23"/>
      <c r="J2876" s="23">
        <v>0</v>
      </c>
      <c r="K2876" s="23"/>
      <c r="L2876" s="23"/>
      <c r="M2876" s="23"/>
    </row>
    <row r="2877" spans="1:13" x14ac:dyDescent="0.25">
      <c r="A2877" s="31">
        <v>42389</v>
      </c>
      <c r="B2877" s="23">
        <v>49684</v>
      </c>
      <c r="C2877" s="23" t="s">
        <v>30</v>
      </c>
      <c r="D2877" s="23">
        <v>15.6</v>
      </c>
      <c r="E2877" s="23" t="s">
        <v>55</v>
      </c>
      <c r="F2877" s="46">
        <v>3250</v>
      </c>
      <c r="G2877" s="23"/>
      <c r="H2877" s="23"/>
      <c r="I2877" s="23"/>
      <c r="J2877" s="23">
        <v>0</v>
      </c>
      <c r="K2877" s="23"/>
      <c r="L2877" s="23"/>
      <c r="M2877" s="23"/>
    </row>
    <row r="2878" spans="1:13" x14ac:dyDescent="0.25">
      <c r="A2878" s="31">
        <v>42389</v>
      </c>
      <c r="B2878" s="23">
        <v>49685</v>
      </c>
      <c r="C2878" s="23" t="s">
        <v>498</v>
      </c>
      <c r="D2878" s="23">
        <v>14.9</v>
      </c>
      <c r="E2878" s="23" t="s">
        <v>55</v>
      </c>
      <c r="F2878" s="46">
        <v>3250</v>
      </c>
      <c r="G2878" s="23"/>
      <c r="H2878" s="23"/>
      <c r="I2878" s="23"/>
      <c r="J2878" s="23">
        <v>0</v>
      </c>
      <c r="K2878" s="23"/>
      <c r="L2878" s="23"/>
      <c r="M2878" s="23"/>
    </row>
    <row r="2879" spans="1:13" x14ac:dyDescent="0.25">
      <c r="A2879" s="31">
        <v>42389</v>
      </c>
      <c r="B2879" s="23">
        <v>49686</v>
      </c>
      <c r="C2879" s="23" t="s">
        <v>29</v>
      </c>
      <c r="D2879" s="23">
        <v>13</v>
      </c>
      <c r="E2879" s="23" t="s">
        <v>55</v>
      </c>
      <c r="F2879" s="46">
        <v>3250</v>
      </c>
      <c r="G2879" s="23"/>
      <c r="H2879" s="23"/>
      <c r="I2879" s="23"/>
      <c r="J2879" s="23">
        <v>0</v>
      </c>
      <c r="K2879" s="23"/>
      <c r="L2879" s="23"/>
      <c r="M2879" s="23"/>
    </row>
    <row r="2880" spans="1:13" x14ac:dyDescent="0.25">
      <c r="A2880" s="31">
        <v>42389</v>
      </c>
      <c r="B2880" s="23">
        <v>49687</v>
      </c>
      <c r="C2880" s="23" t="s">
        <v>27</v>
      </c>
      <c r="D2880" s="23">
        <v>14.9</v>
      </c>
      <c r="E2880" s="23" t="s">
        <v>55</v>
      </c>
      <c r="F2880" s="46">
        <v>3250</v>
      </c>
      <c r="G2880" s="23"/>
      <c r="H2880" s="23"/>
      <c r="I2880" s="23"/>
      <c r="J2880" s="23">
        <v>0</v>
      </c>
      <c r="K2880" s="23"/>
      <c r="L2880" s="23"/>
      <c r="M2880" s="23"/>
    </row>
    <row r="2881" spans="1:13" x14ac:dyDescent="0.25">
      <c r="A2881" s="31">
        <v>42389</v>
      </c>
      <c r="B2881" s="23">
        <v>49688</v>
      </c>
      <c r="C2881" s="23" t="s">
        <v>29</v>
      </c>
      <c r="D2881" s="23">
        <v>13</v>
      </c>
      <c r="E2881" s="23" t="s">
        <v>55</v>
      </c>
      <c r="F2881" s="46">
        <v>3250</v>
      </c>
      <c r="G2881" s="23"/>
      <c r="H2881" s="23"/>
      <c r="I2881" s="23"/>
      <c r="J2881" s="23">
        <v>0</v>
      </c>
      <c r="K2881" s="23"/>
      <c r="L2881" s="23"/>
      <c r="M2881" s="23"/>
    </row>
    <row r="2882" spans="1:13" x14ac:dyDescent="0.25">
      <c r="A2882" s="31">
        <v>42389</v>
      </c>
      <c r="B2882" s="23">
        <v>49689</v>
      </c>
      <c r="C2882" s="23" t="s">
        <v>30</v>
      </c>
      <c r="D2882" s="23">
        <v>15.6</v>
      </c>
      <c r="E2882" s="23" t="s">
        <v>55</v>
      </c>
      <c r="F2882" s="46">
        <v>3250</v>
      </c>
      <c r="G2882" s="23"/>
      <c r="H2882" s="23"/>
      <c r="I2882" s="23"/>
      <c r="J2882" s="23">
        <v>0</v>
      </c>
      <c r="K2882" s="23"/>
      <c r="L2882" s="23"/>
      <c r="M2882" s="23"/>
    </row>
    <row r="2883" spans="1:13" x14ac:dyDescent="0.25">
      <c r="A2883" s="31">
        <v>42389</v>
      </c>
      <c r="B2883" s="23">
        <v>49690</v>
      </c>
      <c r="C2883" s="23" t="s">
        <v>27</v>
      </c>
      <c r="D2883" s="23">
        <v>14.9</v>
      </c>
      <c r="E2883" s="23" t="s">
        <v>55</v>
      </c>
      <c r="F2883" s="46">
        <v>3250</v>
      </c>
      <c r="G2883" s="23"/>
      <c r="H2883" s="23"/>
      <c r="I2883" s="23"/>
      <c r="J2883" s="23">
        <v>0</v>
      </c>
      <c r="K2883" s="23"/>
      <c r="L2883" s="23"/>
      <c r="M2883" s="23"/>
    </row>
    <row r="2884" spans="1:13" x14ac:dyDescent="0.25">
      <c r="A2884" s="31">
        <v>42389</v>
      </c>
      <c r="B2884" s="23">
        <v>49691</v>
      </c>
      <c r="C2884" s="23" t="s">
        <v>27</v>
      </c>
      <c r="D2884" s="23">
        <v>14.9</v>
      </c>
      <c r="E2884" s="23" t="s">
        <v>55</v>
      </c>
      <c r="F2884" s="46">
        <v>3250</v>
      </c>
      <c r="G2884" s="23"/>
      <c r="H2884" s="23"/>
      <c r="I2884" s="23"/>
      <c r="J2884" s="23">
        <v>0</v>
      </c>
      <c r="K2884" s="23"/>
      <c r="L2884" s="23"/>
      <c r="M2884" s="23"/>
    </row>
    <row r="2885" spans="1:13" x14ac:dyDescent="0.25">
      <c r="A2885" s="31">
        <v>42389</v>
      </c>
      <c r="B2885" s="23">
        <v>49692</v>
      </c>
      <c r="C2885" s="23" t="s">
        <v>28</v>
      </c>
      <c r="D2885" s="23">
        <v>13.3</v>
      </c>
      <c r="E2885" s="23" t="s">
        <v>55</v>
      </c>
      <c r="F2885" s="46">
        <v>3250</v>
      </c>
      <c r="G2885" s="23"/>
      <c r="H2885" s="23"/>
      <c r="I2885" s="23"/>
      <c r="J2885" s="23">
        <v>0</v>
      </c>
      <c r="K2885" s="23"/>
      <c r="L2885" s="23"/>
      <c r="M2885" s="23"/>
    </row>
    <row r="2886" spans="1:13" x14ac:dyDescent="0.25">
      <c r="A2886" s="31">
        <v>42389</v>
      </c>
      <c r="B2886" s="23">
        <v>49693</v>
      </c>
      <c r="C2886" s="23" t="s">
        <v>30</v>
      </c>
      <c r="D2886" s="23">
        <v>15.6</v>
      </c>
      <c r="E2886" s="23" t="s">
        <v>55</v>
      </c>
      <c r="F2886" s="46">
        <v>3250</v>
      </c>
      <c r="G2886" s="23"/>
      <c r="H2886" s="23"/>
      <c r="I2886" s="23"/>
      <c r="J2886" s="23">
        <v>0</v>
      </c>
      <c r="K2886" s="23"/>
      <c r="L2886" s="23"/>
      <c r="M2886" s="23"/>
    </row>
    <row r="2887" spans="1:13" x14ac:dyDescent="0.25">
      <c r="A2887" s="31">
        <v>42389</v>
      </c>
      <c r="B2887" s="23">
        <v>49694</v>
      </c>
      <c r="C2887" s="23" t="s">
        <v>498</v>
      </c>
      <c r="D2887" s="23">
        <v>14.9</v>
      </c>
      <c r="E2887" s="23" t="s">
        <v>55</v>
      </c>
      <c r="F2887" s="46">
        <v>3250</v>
      </c>
      <c r="G2887" s="23"/>
      <c r="H2887" s="23"/>
      <c r="I2887" s="23"/>
      <c r="J2887" s="23">
        <v>0</v>
      </c>
      <c r="K2887" s="23"/>
      <c r="L2887" s="23"/>
      <c r="M2887" s="23"/>
    </row>
    <row r="2888" spans="1:13" x14ac:dyDescent="0.25">
      <c r="A2888" s="31">
        <v>42389</v>
      </c>
      <c r="B2888" s="23">
        <v>49695</v>
      </c>
      <c r="C2888" s="23" t="s">
        <v>29</v>
      </c>
      <c r="D2888" s="23">
        <v>13</v>
      </c>
      <c r="E2888" s="23" t="s">
        <v>55</v>
      </c>
      <c r="F2888" s="46">
        <v>3250</v>
      </c>
      <c r="G2888" s="23"/>
      <c r="H2888" s="23"/>
      <c r="I2888" s="23"/>
      <c r="J2888" s="23">
        <v>0</v>
      </c>
      <c r="K2888" s="23"/>
      <c r="L2888" s="23"/>
      <c r="M2888" s="23"/>
    </row>
    <row r="2889" spans="1:13" x14ac:dyDescent="0.25">
      <c r="A2889" s="31">
        <v>42389</v>
      </c>
      <c r="B2889" s="23">
        <v>49696</v>
      </c>
      <c r="C2889" s="23" t="s">
        <v>27</v>
      </c>
      <c r="D2889" s="23">
        <v>14.9</v>
      </c>
      <c r="E2889" s="23" t="s">
        <v>55</v>
      </c>
      <c r="F2889" s="46">
        <v>3250</v>
      </c>
      <c r="G2889" s="23"/>
      <c r="H2889" s="23"/>
      <c r="I2889" s="23"/>
      <c r="J2889" s="23">
        <v>0</v>
      </c>
      <c r="K2889" s="23"/>
      <c r="L2889" s="23"/>
      <c r="M2889" s="23"/>
    </row>
    <row r="2890" spans="1:13" x14ac:dyDescent="0.25">
      <c r="A2890" s="31">
        <v>42389</v>
      </c>
      <c r="B2890" s="23">
        <v>49697</v>
      </c>
      <c r="C2890" s="23" t="s">
        <v>28</v>
      </c>
      <c r="D2890" s="23">
        <v>13.3</v>
      </c>
      <c r="E2890" s="23" t="s">
        <v>55</v>
      </c>
      <c r="F2890" s="46">
        <v>3250</v>
      </c>
      <c r="G2890" s="23"/>
      <c r="H2890" s="23"/>
      <c r="I2890" s="23"/>
      <c r="J2890" s="23">
        <v>0</v>
      </c>
      <c r="K2890" s="23"/>
      <c r="L2890" s="23"/>
      <c r="M2890" s="23"/>
    </row>
    <row r="2891" spans="1:13" x14ac:dyDescent="0.25">
      <c r="A2891" s="31">
        <v>42389</v>
      </c>
      <c r="B2891" s="23">
        <v>49698</v>
      </c>
      <c r="C2891" s="23" t="s">
        <v>30</v>
      </c>
      <c r="D2891" s="23">
        <v>15.6</v>
      </c>
      <c r="E2891" s="23" t="s">
        <v>55</v>
      </c>
      <c r="F2891" s="46">
        <v>3250</v>
      </c>
      <c r="G2891" s="23"/>
      <c r="H2891" s="23"/>
      <c r="I2891" s="23"/>
      <c r="J2891" s="23">
        <v>0</v>
      </c>
      <c r="K2891" s="23"/>
      <c r="L2891" s="23"/>
      <c r="M2891" s="23"/>
    </row>
    <row r="2892" spans="1:13" x14ac:dyDescent="0.25">
      <c r="A2892" s="31">
        <v>42389</v>
      </c>
      <c r="B2892" s="23">
        <v>49699</v>
      </c>
      <c r="C2892" s="23" t="s">
        <v>498</v>
      </c>
      <c r="D2892" s="23">
        <v>14.9</v>
      </c>
      <c r="E2892" s="23" t="s">
        <v>55</v>
      </c>
      <c r="F2892" s="46">
        <v>3250</v>
      </c>
      <c r="G2892" s="23"/>
      <c r="H2892" s="23"/>
      <c r="I2892" s="23"/>
      <c r="J2892" s="23">
        <v>0</v>
      </c>
      <c r="K2892" s="23"/>
      <c r="L2892" s="23"/>
      <c r="M2892" s="23"/>
    </row>
    <row r="2893" spans="1:13" x14ac:dyDescent="0.25">
      <c r="A2893" s="31">
        <v>42389</v>
      </c>
      <c r="B2893" s="23">
        <v>49700</v>
      </c>
      <c r="C2893" s="23" t="s">
        <v>29</v>
      </c>
      <c r="D2893" s="23">
        <v>13</v>
      </c>
      <c r="E2893" s="23" t="s">
        <v>55</v>
      </c>
      <c r="F2893" s="46">
        <v>3250</v>
      </c>
      <c r="G2893" s="23"/>
      <c r="H2893" s="23"/>
      <c r="I2893" s="23"/>
      <c r="J2893" s="23">
        <v>0</v>
      </c>
      <c r="K2893" s="23"/>
      <c r="L2893" s="23"/>
      <c r="M2893" s="23"/>
    </row>
    <row r="2894" spans="1:13" x14ac:dyDescent="0.25">
      <c r="A2894" s="31">
        <v>42389</v>
      </c>
      <c r="B2894" s="23">
        <v>49701</v>
      </c>
      <c r="C2894" s="23" t="s">
        <v>27</v>
      </c>
      <c r="D2894" s="23">
        <v>14.9</v>
      </c>
      <c r="E2894" s="23" t="s">
        <v>55</v>
      </c>
      <c r="F2894" s="46">
        <v>3250</v>
      </c>
      <c r="G2894" s="23"/>
      <c r="H2894" s="23"/>
      <c r="I2894" s="23"/>
      <c r="J2894" s="23">
        <v>0</v>
      </c>
      <c r="K2894" s="23"/>
      <c r="L2894" s="23"/>
      <c r="M2894" s="23"/>
    </row>
    <row r="2895" spans="1:13" x14ac:dyDescent="0.25">
      <c r="A2895" s="31">
        <v>42389</v>
      </c>
      <c r="B2895" s="23">
        <v>49702</v>
      </c>
      <c r="C2895" s="23" t="s">
        <v>28</v>
      </c>
      <c r="D2895" s="23">
        <v>13.3</v>
      </c>
      <c r="E2895" s="23" t="s">
        <v>55</v>
      </c>
      <c r="F2895" s="46">
        <v>3250</v>
      </c>
      <c r="G2895" s="23"/>
      <c r="H2895" s="23"/>
      <c r="I2895" s="23"/>
      <c r="J2895" s="23">
        <v>0</v>
      </c>
      <c r="K2895" s="23"/>
      <c r="L2895" s="23"/>
      <c r="M2895" s="23"/>
    </row>
    <row r="2896" spans="1:13" x14ac:dyDescent="0.25">
      <c r="A2896" s="31">
        <v>42389</v>
      </c>
      <c r="B2896" s="23">
        <v>49703</v>
      </c>
      <c r="C2896" s="23" t="s">
        <v>30</v>
      </c>
      <c r="D2896" s="23">
        <v>15.6</v>
      </c>
      <c r="E2896" s="23" t="s">
        <v>55</v>
      </c>
      <c r="F2896" s="46">
        <v>3250</v>
      </c>
      <c r="G2896" s="23"/>
      <c r="H2896" s="23"/>
      <c r="I2896" s="23"/>
      <c r="J2896" s="23">
        <v>0</v>
      </c>
      <c r="K2896" s="23"/>
      <c r="L2896" s="23"/>
      <c r="M2896" s="23"/>
    </row>
    <row r="2897" spans="1:13" x14ac:dyDescent="0.25">
      <c r="A2897" s="31">
        <v>42389</v>
      </c>
      <c r="B2897" s="23">
        <v>49704</v>
      </c>
      <c r="C2897" s="23" t="s">
        <v>498</v>
      </c>
      <c r="D2897" s="23">
        <v>14.9</v>
      </c>
      <c r="E2897" s="23" t="s">
        <v>55</v>
      </c>
      <c r="F2897" s="46">
        <v>3250</v>
      </c>
      <c r="G2897" s="23"/>
      <c r="H2897" s="23"/>
      <c r="I2897" s="23"/>
      <c r="J2897" s="23">
        <v>0</v>
      </c>
      <c r="K2897" s="23"/>
      <c r="L2897" s="23"/>
      <c r="M2897" s="23"/>
    </row>
    <row r="2898" spans="1:13" x14ac:dyDescent="0.25">
      <c r="A2898" s="31">
        <v>42389</v>
      </c>
      <c r="B2898" s="23">
        <v>49705</v>
      </c>
      <c r="C2898" s="23" t="s">
        <v>29</v>
      </c>
      <c r="D2898" s="23">
        <v>13</v>
      </c>
      <c r="E2898" s="23" t="s">
        <v>55</v>
      </c>
      <c r="F2898" s="46">
        <v>3250</v>
      </c>
      <c r="G2898" s="23"/>
      <c r="H2898" s="23"/>
      <c r="I2898" s="23"/>
      <c r="J2898" s="23">
        <v>0</v>
      </c>
      <c r="K2898" s="23"/>
      <c r="L2898" s="23"/>
      <c r="M2898" s="23"/>
    </row>
    <row r="2899" spans="1:13" x14ac:dyDescent="0.25">
      <c r="A2899" s="31">
        <v>42389</v>
      </c>
      <c r="B2899" s="23">
        <v>49706</v>
      </c>
      <c r="C2899" s="23" t="s">
        <v>27</v>
      </c>
      <c r="D2899" s="23">
        <v>14.9</v>
      </c>
      <c r="E2899" s="23" t="s">
        <v>55</v>
      </c>
      <c r="F2899" s="46">
        <v>3250</v>
      </c>
      <c r="G2899" s="23"/>
      <c r="H2899" s="23"/>
      <c r="I2899" s="23"/>
      <c r="J2899" s="23">
        <v>0</v>
      </c>
      <c r="K2899" s="23"/>
      <c r="L2899" s="23"/>
      <c r="M2899" s="23"/>
    </row>
    <row r="2900" spans="1:13" x14ac:dyDescent="0.25">
      <c r="A2900" s="31">
        <v>42389</v>
      </c>
      <c r="B2900" s="23">
        <v>49707</v>
      </c>
      <c r="C2900" s="23" t="s">
        <v>28</v>
      </c>
      <c r="D2900" s="23">
        <v>13.3</v>
      </c>
      <c r="E2900" s="23" t="s">
        <v>55</v>
      </c>
      <c r="F2900" s="46">
        <v>3250</v>
      </c>
      <c r="G2900" s="23"/>
      <c r="H2900" s="23"/>
      <c r="I2900" s="23"/>
      <c r="J2900" s="23">
        <v>0</v>
      </c>
      <c r="K2900" s="23"/>
      <c r="L2900" s="23"/>
      <c r="M2900" s="23"/>
    </row>
    <row r="2901" spans="1:13" x14ac:dyDescent="0.25">
      <c r="A2901" s="31">
        <v>42389</v>
      </c>
      <c r="B2901" s="23">
        <v>49708</v>
      </c>
      <c r="C2901" s="23" t="s">
        <v>30</v>
      </c>
      <c r="D2901" s="23">
        <v>15.6</v>
      </c>
      <c r="E2901" s="23" t="s">
        <v>55</v>
      </c>
      <c r="F2901" s="46">
        <v>3250</v>
      </c>
      <c r="G2901" s="23"/>
      <c r="H2901" s="23"/>
      <c r="I2901" s="23"/>
      <c r="J2901" s="23">
        <v>0</v>
      </c>
      <c r="K2901" s="23"/>
      <c r="L2901" s="23"/>
      <c r="M2901" s="23"/>
    </row>
    <row r="2902" spans="1:13" x14ac:dyDescent="0.25">
      <c r="A2902" s="31">
        <v>42389</v>
      </c>
      <c r="B2902" s="23">
        <v>49709</v>
      </c>
      <c r="C2902" s="23" t="s">
        <v>498</v>
      </c>
      <c r="D2902" s="23">
        <v>14.9</v>
      </c>
      <c r="E2902" s="23" t="s">
        <v>55</v>
      </c>
      <c r="F2902" s="46">
        <v>3250</v>
      </c>
      <c r="G2902" s="23"/>
      <c r="H2902" s="23"/>
      <c r="I2902" s="23"/>
      <c r="J2902" s="23">
        <v>0</v>
      </c>
      <c r="K2902" s="23"/>
      <c r="L2902" s="23"/>
      <c r="M2902" s="23"/>
    </row>
    <row r="2903" spans="1:13" x14ac:dyDescent="0.25">
      <c r="A2903" s="31">
        <v>42389</v>
      </c>
      <c r="B2903" s="23">
        <v>49710</v>
      </c>
      <c r="C2903" s="23" t="s">
        <v>29</v>
      </c>
      <c r="D2903" s="23">
        <v>13</v>
      </c>
      <c r="E2903" s="23" t="s">
        <v>55</v>
      </c>
      <c r="F2903" s="46">
        <v>3250</v>
      </c>
      <c r="G2903" s="23"/>
      <c r="H2903" s="23"/>
      <c r="I2903" s="23"/>
      <c r="J2903" s="23">
        <v>0</v>
      </c>
      <c r="K2903" s="23"/>
      <c r="L2903" s="23"/>
      <c r="M2903" s="23"/>
    </row>
    <row r="2904" spans="1:13" x14ac:dyDescent="0.25">
      <c r="A2904" s="31">
        <v>42389</v>
      </c>
      <c r="B2904" s="23">
        <v>49711</v>
      </c>
      <c r="C2904" s="23" t="s">
        <v>27</v>
      </c>
      <c r="D2904" s="23">
        <v>14.9</v>
      </c>
      <c r="E2904" s="23" t="s">
        <v>55</v>
      </c>
      <c r="F2904" s="46">
        <v>3250</v>
      </c>
      <c r="G2904" s="23"/>
      <c r="H2904" s="23"/>
      <c r="I2904" s="23"/>
      <c r="J2904" s="23">
        <v>0</v>
      </c>
      <c r="K2904" s="23"/>
      <c r="L2904" s="23"/>
      <c r="M2904" s="23"/>
    </row>
    <row r="2905" spans="1:13" x14ac:dyDescent="0.25">
      <c r="A2905" s="31">
        <v>42389</v>
      </c>
      <c r="B2905" s="23">
        <v>49712</v>
      </c>
      <c r="C2905" s="23" t="s">
        <v>28</v>
      </c>
      <c r="D2905" s="23">
        <v>13.3</v>
      </c>
      <c r="E2905" s="23" t="s">
        <v>55</v>
      </c>
      <c r="F2905" s="46">
        <v>3250</v>
      </c>
      <c r="G2905" s="23"/>
      <c r="H2905" s="23"/>
      <c r="I2905" s="23"/>
      <c r="J2905" s="23">
        <v>0</v>
      </c>
      <c r="K2905" s="23"/>
      <c r="L2905" s="23"/>
      <c r="M2905" s="23"/>
    </row>
    <row r="2906" spans="1:13" x14ac:dyDescent="0.25">
      <c r="A2906" s="31">
        <v>42389</v>
      </c>
      <c r="B2906" s="23">
        <v>49713</v>
      </c>
      <c r="C2906" s="23" t="s">
        <v>30</v>
      </c>
      <c r="D2906" s="23">
        <v>15.6</v>
      </c>
      <c r="E2906" s="23" t="s">
        <v>55</v>
      </c>
      <c r="F2906" s="46">
        <v>3250</v>
      </c>
      <c r="G2906" s="23"/>
      <c r="H2906" s="23"/>
      <c r="I2906" s="23"/>
      <c r="J2906" s="23">
        <v>0</v>
      </c>
      <c r="K2906" s="23"/>
      <c r="L2906" s="23"/>
      <c r="M2906" s="23"/>
    </row>
    <row r="2907" spans="1:13" x14ac:dyDescent="0.25">
      <c r="A2907" s="31">
        <v>42389</v>
      </c>
      <c r="B2907" s="23">
        <v>49714</v>
      </c>
      <c r="C2907" s="23" t="s">
        <v>498</v>
      </c>
      <c r="D2907" s="23">
        <v>14.9</v>
      </c>
      <c r="E2907" s="23" t="s">
        <v>55</v>
      </c>
      <c r="F2907" s="46">
        <v>3250</v>
      </c>
      <c r="G2907" s="23"/>
      <c r="H2907" s="23"/>
      <c r="I2907" s="23"/>
      <c r="J2907" s="23">
        <v>0</v>
      </c>
      <c r="K2907" s="23"/>
      <c r="L2907" s="23"/>
      <c r="M2907" s="23"/>
    </row>
    <row r="2908" spans="1:13" x14ac:dyDescent="0.25">
      <c r="A2908" s="31">
        <v>42389</v>
      </c>
      <c r="B2908" s="23">
        <v>49715</v>
      </c>
      <c r="C2908" s="23" t="s">
        <v>27</v>
      </c>
      <c r="D2908" s="23">
        <v>14.9</v>
      </c>
      <c r="E2908" s="23" t="s">
        <v>55</v>
      </c>
      <c r="F2908" s="46">
        <v>3250</v>
      </c>
      <c r="G2908" s="23"/>
      <c r="H2908" s="23"/>
      <c r="I2908" s="23"/>
      <c r="J2908" s="23">
        <v>0</v>
      </c>
      <c r="K2908" s="23"/>
      <c r="L2908" s="23"/>
      <c r="M2908" s="23"/>
    </row>
    <row r="2909" spans="1:13" x14ac:dyDescent="0.25">
      <c r="A2909" s="31">
        <v>42389</v>
      </c>
      <c r="B2909" s="23">
        <v>49716</v>
      </c>
      <c r="C2909" s="23" t="s">
        <v>28</v>
      </c>
      <c r="D2909" s="23">
        <v>13.3</v>
      </c>
      <c r="E2909" s="23" t="s">
        <v>55</v>
      </c>
      <c r="F2909" s="46">
        <v>3250</v>
      </c>
      <c r="G2909" s="23"/>
      <c r="H2909" s="23"/>
      <c r="I2909" s="23"/>
      <c r="J2909" s="23">
        <v>0</v>
      </c>
      <c r="K2909" s="23"/>
      <c r="L2909" s="23"/>
      <c r="M2909" s="23"/>
    </row>
    <row r="2910" spans="1:13" x14ac:dyDescent="0.25">
      <c r="A2910" s="31">
        <v>42389</v>
      </c>
      <c r="B2910" s="23">
        <v>49717</v>
      </c>
      <c r="C2910" s="23" t="s">
        <v>29</v>
      </c>
      <c r="D2910" s="23">
        <v>13</v>
      </c>
      <c r="E2910" s="23" t="s">
        <v>55</v>
      </c>
      <c r="F2910" s="46">
        <v>3250</v>
      </c>
      <c r="G2910" s="23"/>
      <c r="H2910" s="23"/>
      <c r="I2910" s="23"/>
      <c r="J2910" s="23">
        <v>0</v>
      </c>
      <c r="K2910" s="23"/>
      <c r="L2910" s="23"/>
      <c r="M2910" s="23"/>
    </row>
    <row r="2911" spans="1:13" x14ac:dyDescent="0.25">
      <c r="A2911" s="31">
        <v>42389</v>
      </c>
      <c r="B2911" s="23">
        <v>49718</v>
      </c>
      <c r="C2911" s="23" t="s">
        <v>30</v>
      </c>
      <c r="D2911" s="23">
        <v>15.6</v>
      </c>
      <c r="E2911" s="23" t="s">
        <v>55</v>
      </c>
      <c r="F2911" s="46">
        <v>3250</v>
      </c>
      <c r="G2911" s="23"/>
      <c r="H2911" s="23"/>
      <c r="I2911" s="23"/>
      <c r="J2911" s="23">
        <v>0</v>
      </c>
      <c r="K2911" s="23"/>
      <c r="L2911" s="23"/>
      <c r="M2911" s="23"/>
    </row>
    <row r="2912" spans="1:13" x14ac:dyDescent="0.25">
      <c r="A2912" s="31">
        <v>42389</v>
      </c>
      <c r="B2912" s="23">
        <v>49719</v>
      </c>
      <c r="C2912" s="23" t="s">
        <v>498</v>
      </c>
      <c r="D2912" s="23">
        <v>14.9</v>
      </c>
      <c r="E2912" s="23" t="s">
        <v>55</v>
      </c>
      <c r="F2912" s="46">
        <v>3250</v>
      </c>
      <c r="G2912" s="23"/>
      <c r="H2912" s="23"/>
      <c r="I2912" s="23"/>
      <c r="J2912" s="23">
        <v>0</v>
      </c>
      <c r="K2912" s="23"/>
      <c r="L2912" s="23"/>
      <c r="M2912" s="23"/>
    </row>
    <row r="2913" spans="1:13" x14ac:dyDescent="0.25">
      <c r="A2913" s="31">
        <v>42389</v>
      </c>
      <c r="B2913" s="23">
        <v>49720</v>
      </c>
      <c r="C2913" s="23" t="s">
        <v>29</v>
      </c>
      <c r="D2913" s="23">
        <v>13</v>
      </c>
      <c r="E2913" s="23" t="s">
        <v>55</v>
      </c>
      <c r="F2913" s="46">
        <v>3250</v>
      </c>
      <c r="G2913" s="23"/>
      <c r="H2913" s="23"/>
      <c r="I2913" s="23"/>
      <c r="J2913" s="23">
        <v>0</v>
      </c>
      <c r="K2913" s="23"/>
      <c r="L2913" s="23"/>
      <c r="M2913" s="23"/>
    </row>
    <row r="2914" spans="1:13" x14ac:dyDescent="0.25">
      <c r="A2914" s="31">
        <v>42389</v>
      </c>
      <c r="B2914" s="23">
        <v>49721</v>
      </c>
      <c r="C2914" s="23" t="s">
        <v>27</v>
      </c>
      <c r="D2914" s="23">
        <v>14.9</v>
      </c>
      <c r="E2914" s="23" t="s">
        <v>55</v>
      </c>
      <c r="F2914" s="46">
        <v>3250</v>
      </c>
      <c r="G2914" s="23"/>
      <c r="H2914" s="23"/>
      <c r="I2914" s="23"/>
      <c r="J2914" s="23">
        <v>0</v>
      </c>
      <c r="K2914" s="23"/>
      <c r="L2914" s="23"/>
      <c r="M2914" s="23"/>
    </row>
    <row r="2915" spans="1:13" x14ac:dyDescent="0.25">
      <c r="A2915" s="31">
        <v>42389</v>
      </c>
      <c r="B2915" s="23">
        <v>49722</v>
      </c>
      <c r="C2915" s="23" t="s">
        <v>28</v>
      </c>
      <c r="D2915" s="23">
        <v>13.3</v>
      </c>
      <c r="E2915" s="23" t="s">
        <v>55</v>
      </c>
      <c r="F2915" s="46">
        <v>3250</v>
      </c>
      <c r="G2915" s="23"/>
      <c r="H2915" s="23"/>
      <c r="I2915" s="23"/>
      <c r="J2915" s="23">
        <v>0</v>
      </c>
      <c r="K2915" s="23"/>
      <c r="L2915" s="23"/>
      <c r="M2915" s="23"/>
    </row>
    <row r="2916" spans="1:13" ht="15.75" thickBot="1" x14ac:dyDescent="0.3">
      <c r="A2916" s="43">
        <v>42389</v>
      </c>
      <c r="B2916" s="42">
        <v>49723</v>
      </c>
      <c r="C2916" s="42" t="s">
        <v>30</v>
      </c>
      <c r="D2916" s="42">
        <v>15.6</v>
      </c>
      <c r="E2916" s="23" t="s">
        <v>55</v>
      </c>
      <c r="F2916" s="48">
        <v>3250</v>
      </c>
      <c r="G2916" s="42"/>
      <c r="H2916" s="42"/>
      <c r="I2916" s="42"/>
      <c r="J2916" s="42">
        <v>0</v>
      </c>
      <c r="K2916" s="42"/>
      <c r="L2916" s="42"/>
      <c r="M2916" s="42"/>
    </row>
    <row r="2917" spans="1:13" x14ac:dyDescent="0.25">
      <c r="A2917" s="41">
        <v>42390</v>
      </c>
      <c r="B2917" s="32">
        <v>49724</v>
      </c>
      <c r="C2917" s="32" t="s">
        <v>264</v>
      </c>
      <c r="D2917" s="32">
        <v>15</v>
      </c>
      <c r="E2917" s="23" t="s">
        <v>55</v>
      </c>
      <c r="F2917" s="47">
        <v>3250</v>
      </c>
      <c r="G2917" s="32"/>
      <c r="H2917" s="32"/>
      <c r="I2917" s="32"/>
      <c r="J2917" s="32">
        <v>0</v>
      </c>
      <c r="K2917" s="32"/>
      <c r="L2917" s="32"/>
      <c r="M2917" s="32"/>
    </row>
    <row r="2918" spans="1:13" x14ac:dyDescent="0.25">
      <c r="A2918" s="41">
        <v>42390</v>
      </c>
      <c r="B2918" s="23">
        <v>49725</v>
      </c>
      <c r="C2918" s="23" t="s">
        <v>27</v>
      </c>
      <c r="D2918" s="23">
        <v>14.9</v>
      </c>
      <c r="E2918" s="23" t="s">
        <v>55</v>
      </c>
      <c r="F2918" s="46">
        <v>3250</v>
      </c>
      <c r="G2918" s="23"/>
      <c r="H2918" s="23"/>
      <c r="I2918" s="23"/>
      <c r="J2918" s="23">
        <v>0</v>
      </c>
      <c r="K2918" s="23"/>
      <c r="L2918" s="23"/>
      <c r="M2918" s="23"/>
    </row>
    <row r="2919" spans="1:13" x14ac:dyDescent="0.25">
      <c r="A2919" s="41">
        <v>42390</v>
      </c>
      <c r="B2919" s="23">
        <v>49726</v>
      </c>
      <c r="C2919" s="23" t="s">
        <v>498</v>
      </c>
      <c r="D2919" s="23">
        <v>14.9</v>
      </c>
      <c r="E2919" s="23" t="s">
        <v>55</v>
      </c>
      <c r="F2919" s="46">
        <v>3250</v>
      </c>
      <c r="G2919" s="23"/>
      <c r="H2919" s="23"/>
      <c r="I2919" s="23"/>
      <c r="J2919" s="23">
        <v>0</v>
      </c>
      <c r="K2919" s="23"/>
      <c r="L2919" s="23"/>
      <c r="M2919" s="23"/>
    </row>
    <row r="2920" spans="1:13" x14ac:dyDescent="0.25">
      <c r="A2920" s="41">
        <v>42390</v>
      </c>
      <c r="B2920" s="23">
        <v>49727</v>
      </c>
      <c r="C2920" s="23" t="s">
        <v>30</v>
      </c>
      <c r="D2920" s="23">
        <v>15.6</v>
      </c>
      <c r="E2920" s="23" t="s">
        <v>55</v>
      </c>
      <c r="F2920" s="46">
        <v>3250</v>
      </c>
      <c r="G2920" s="23"/>
      <c r="H2920" s="23"/>
      <c r="I2920" s="23"/>
      <c r="J2920" s="23">
        <v>0</v>
      </c>
      <c r="K2920" s="23"/>
      <c r="L2920" s="23"/>
      <c r="M2920" s="23"/>
    </row>
    <row r="2921" spans="1:13" x14ac:dyDescent="0.25">
      <c r="A2921" s="41">
        <v>42390</v>
      </c>
      <c r="B2921" s="23">
        <v>49728</v>
      </c>
      <c r="C2921" s="23" t="s">
        <v>29</v>
      </c>
      <c r="D2921" s="23">
        <v>13</v>
      </c>
      <c r="E2921" s="23" t="s">
        <v>55</v>
      </c>
      <c r="F2921" s="46">
        <v>3250</v>
      </c>
      <c r="G2921" s="23"/>
      <c r="H2921" s="23"/>
      <c r="I2921" s="23"/>
      <c r="J2921" s="23">
        <v>0</v>
      </c>
      <c r="K2921" s="23"/>
      <c r="L2921" s="23"/>
      <c r="M2921" s="23"/>
    </row>
    <row r="2922" spans="1:13" x14ac:dyDescent="0.25">
      <c r="A2922" s="41">
        <v>42390</v>
      </c>
      <c r="B2922" s="23">
        <v>49729</v>
      </c>
      <c r="C2922" s="23" t="s">
        <v>57</v>
      </c>
      <c r="D2922" s="23">
        <v>14.9</v>
      </c>
      <c r="E2922" s="23" t="s">
        <v>55</v>
      </c>
      <c r="F2922" s="46">
        <v>3250</v>
      </c>
      <c r="G2922" s="23"/>
      <c r="H2922" s="23"/>
      <c r="I2922" s="23"/>
      <c r="J2922" s="23">
        <v>0</v>
      </c>
      <c r="K2922" s="23"/>
      <c r="L2922" s="23"/>
      <c r="M2922" s="23"/>
    </row>
    <row r="2923" spans="1:13" x14ac:dyDescent="0.25">
      <c r="A2923" s="41">
        <v>42390</v>
      </c>
      <c r="B2923" s="23">
        <v>49730</v>
      </c>
      <c r="C2923" s="23" t="s">
        <v>27</v>
      </c>
      <c r="D2923" s="23">
        <v>14.9</v>
      </c>
      <c r="E2923" s="23" t="s">
        <v>55</v>
      </c>
      <c r="F2923" s="46">
        <v>3250</v>
      </c>
      <c r="G2923" s="23"/>
      <c r="H2923" s="23"/>
      <c r="I2923" s="23"/>
      <c r="J2923" s="23">
        <v>0</v>
      </c>
      <c r="K2923" s="23"/>
      <c r="L2923" s="23"/>
      <c r="M2923" s="23"/>
    </row>
    <row r="2924" spans="1:13" x14ac:dyDescent="0.25">
      <c r="A2924" s="41">
        <v>42390</v>
      </c>
      <c r="B2924" s="23">
        <v>49731</v>
      </c>
      <c r="C2924" s="23" t="s">
        <v>498</v>
      </c>
      <c r="D2924" s="23">
        <v>14.9</v>
      </c>
      <c r="E2924" s="23" t="s">
        <v>55</v>
      </c>
      <c r="F2924" s="46">
        <v>3250</v>
      </c>
      <c r="G2924" s="23"/>
      <c r="H2924" s="23"/>
      <c r="I2924" s="23"/>
      <c r="J2924" s="23">
        <v>0</v>
      </c>
      <c r="K2924" s="23"/>
      <c r="L2924" s="23"/>
      <c r="M2924" s="23"/>
    </row>
    <row r="2925" spans="1:13" x14ac:dyDescent="0.25">
      <c r="A2925" s="41">
        <v>42390</v>
      </c>
      <c r="B2925" s="23">
        <v>49732</v>
      </c>
      <c r="C2925" s="23" t="s">
        <v>264</v>
      </c>
      <c r="D2925" s="23">
        <v>15</v>
      </c>
      <c r="E2925" s="23" t="s">
        <v>55</v>
      </c>
      <c r="F2925" s="46">
        <v>3250</v>
      </c>
      <c r="G2925" s="23"/>
      <c r="H2925" s="23"/>
      <c r="I2925" s="23"/>
      <c r="J2925" s="23">
        <v>0</v>
      </c>
      <c r="K2925" s="23"/>
      <c r="L2925" s="23"/>
      <c r="M2925" s="23"/>
    </row>
    <row r="2926" spans="1:13" x14ac:dyDescent="0.25">
      <c r="A2926" s="41">
        <v>42390</v>
      </c>
      <c r="B2926" s="23">
        <v>49733</v>
      </c>
      <c r="C2926" s="23" t="s">
        <v>30</v>
      </c>
      <c r="D2926" s="23">
        <v>15.6</v>
      </c>
      <c r="E2926" s="23" t="s">
        <v>55</v>
      </c>
      <c r="F2926" s="46">
        <v>3250</v>
      </c>
      <c r="G2926" s="23"/>
      <c r="H2926" s="23"/>
      <c r="I2926" s="23"/>
      <c r="J2926" s="23">
        <v>0</v>
      </c>
      <c r="K2926" s="23"/>
      <c r="L2926" s="23"/>
      <c r="M2926" s="23"/>
    </row>
    <row r="2927" spans="1:13" x14ac:dyDescent="0.25">
      <c r="A2927" s="41">
        <v>42390</v>
      </c>
      <c r="B2927" s="23">
        <v>49734</v>
      </c>
      <c r="C2927" s="23" t="s">
        <v>29</v>
      </c>
      <c r="D2927" s="23">
        <v>13</v>
      </c>
      <c r="E2927" s="23" t="s">
        <v>55</v>
      </c>
      <c r="F2927" s="46">
        <v>3250</v>
      </c>
      <c r="G2927" s="23"/>
      <c r="H2927" s="23"/>
      <c r="I2927" s="23"/>
      <c r="J2927" s="23">
        <v>0</v>
      </c>
      <c r="K2927" s="23"/>
      <c r="L2927" s="23"/>
      <c r="M2927" s="23"/>
    </row>
    <row r="2928" spans="1:13" x14ac:dyDescent="0.25">
      <c r="A2928" s="41">
        <v>42390</v>
      </c>
      <c r="B2928" s="23">
        <v>49735</v>
      </c>
      <c r="C2928" s="23" t="s">
        <v>57</v>
      </c>
      <c r="D2928" s="23">
        <v>14.9</v>
      </c>
      <c r="E2928" s="23" t="s">
        <v>55</v>
      </c>
      <c r="F2928" s="46">
        <v>3250</v>
      </c>
      <c r="G2928" s="23"/>
      <c r="H2928" s="23"/>
      <c r="I2928" s="23"/>
      <c r="J2928" s="23">
        <v>0</v>
      </c>
      <c r="K2928" s="23"/>
      <c r="L2928" s="23"/>
      <c r="M2928" s="23"/>
    </row>
    <row r="2929" spans="1:13" x14ac:dyDescent="0.25">
      <c r="A2929" s="41">
        <v>42390</v>
      </c>
      <c r="B2929" s="23">
        <v>49736</v>
      </c>
      <c r="C2929" s="23" t="s">
        <v>498</v>
      </c>
      <c r="D2929" s="23">
        <v>14.9</v>
      </c>
      <c r="E2929" s="23" t="s">
        <v>55</v>
      </c>
      <c r="F2929" s="46">
        <v>3250</v>
      </c>
      <c r="G2929" s="23"/>
      <c r="H2929" s="23"/>
      <c r="I2929" s="23"/>
      <c r="J2929" s="23">
        <v>0</v>
      </c>
      <c r="K2929" s="23"/>
      <c r="L2929" s="23"/>
      <c r="M2929" s="23"/>
    </row>
    <row r="2930" spans="1:13" x14ac:dyDescent="0.25">
      <c r="A2930" s="41">
        <v>42390</v>
      </c>
      <c r="B2930" s="23">
        <v>49737</v>
      </c>
      <c r="C2930" s="23" t="s">
        <v>30</v>
      </c>
      <c r="D2930" s="23">
        <v>15.6</v>
      </c>
      <c r="E2930" s="23" t="s">
        <v>55</v>
      </c>
      <c r="F2930" s="46">
        <v>3250</v>
      </c>
      <c r="G2930" s="23"/>
      <c r="H2930" s="23"/>
      <c r="I2930" s="23"/>
      <c r="J2930" s="23">
        <v>0</v>
      </c>
      <c r="K2930" s="23"/>
      <c r="L2930" s="23"/>
      <c r="M2930" s="23"/>
    </row>
    <row r="2931" spans="1:13" x14ac:dyDescent="0.25">
      <c r="A2931" s="41">
        <v>42390</v>
      </c>
      <c r="B2931" s="23">
        <v>49738</v>
      </c>
      <c r="C2931" s="23" t="s">
        <v>27</v>
      </c>
      <c r="D2931" s="23">
        <v>14.9</v>
      </c>
      <c r="E2931" s="23" t="s">
        <v>55</v>
      </c>
      <c r="F2931" s="46">
        <v>3250</v>
      </c>
      <c r="G2931" s="23"/>
      <c r="H2931" s="23"/>
      <c r="I2931" s="23"/>
      <c r="J2931" s="23">
        <v>0</v>
      </c>
      <c r="K2931" s="23"/>
      <c r="L2931" s="23"/>
      <c r="M2931" s="23"/>
    </row>
    <row r="2932" spans="1:13" x14ac:dyDescent="0.25">
      <c r="A2932" s="41">
        <v>42390</v>
      </c>
      <c r="B2932" s="23">
        <v>49739</v>
      </c>
      <c r="C2932" s="23" t="s">
        <v>264</v>
      </c>
      <c r="D2932" s="23">
        <v>15</v>
      </c>
      <c r="E2932" s="23" t="s">
        <v>55</v>
      </c>
      <c r="F2932" s="46">
        <v>3250</v>
      </c>
      <c r="G2932" s="23"/>
      <c r="H2932" s="23"/>
      <c r="I2932" s="23"/>
      <c r="J2932" s="23">
        <v>0</v>
      </c>
      <c r="K2932" s="23"/>
      <c r="L2932" s="23"/>
      <c r="M2932" s="23"/>
    </row>
    <row r="2933" spans="1:13" x14ac:dyDescent="0.25">
      <c r="A2933" s="41">
        <v>42390</v>
      </c>
      <c r="B2933" s="23">
        <v>49740</v>
      </c>
      <c r="C2933" s="23" t="s">
        <v>29</v>
      </c>
      <c r="D2933" s="23">
        <v>13</v>
      </c>
      <c r="E2933" s="23" t="s">
        <v>55</v>
      </c>
      <c r="F2933" s="46">
        <v>3250</v>
      </c>
      <c r="G2933" s="23"/>
      <c r="H2933" s="23"/>
      <c r="I2933" s="23"/>
      <c r="J2933" s="23">
        <v>0</v>
      </c>
      <c r="K2933" s="23"/>
      <c r="L2933" s="23"/>
      <c r="M2933" s="23"/>
    </row>
    <row r="2934" spans="1:13" x14ac:dyDescent="0.25">
      <c r="A2934" s="41">
        <v>42390</v>
      </c>
      <c r="B2934" s="23">
        <v>49741</v>
      </c>
      <c r="C2934" s="23" t="s">
        <v>57</v>
      </c>
      <c r="D2934" s="23">
        <v>14.9</v>
      </c>
      <c r="E2934" s="23" t="s">
        <v>55</v>
      </c>
      <c r="F2934" s="46">
        <v>3250</v>
      </c>
      <c r="G2934" s="23"/>
      <c r="H2934" s="23"/>
      <c r="I2934" s="23"/>
      <c r="J2934" s="23">
        <v>0</v>
      </c>
      <c r="K2934" s="23"/>
      <c r="L2934" s="23"/>
      <c r="M2934" s="23"/>
    </row>
    <row r="2935" spans="1:13" x14ac:dyDescent="0.25">
      <c r="A2935" s="41">
        <v>42390</v>
      </c>
      <c r="B2935" s="23">
        <v>49742</v>
      </c>
      <c r="C2935" s="23" t="s">
        <v>498</v>
      </c>
      <c r="D2935" s="23">
        <v>14.9</v>
      </c>
      <c r="E2935" s="23" t="s">
        <v>55</v>
      </c>
      <c r="F2935" s="46">
        <v>3250</v>
      </c>
      <c r="G2935" s="23"/>
      <c r="H2935" s="23"/>
      <c r="I2935" s="23"/>
      <c r="J2935" s="23">
        <v>0</v>
      </c>
      <c r="K2935" s="23"/>
      <c r="L2935" s="23"/>
      <c r="M2935" s="23"/>
    </row>
    <row r="2936" spans="1:13" x14ac:dyDescent="0.25">
      <c r="A2936" s="41">
        <v>42390</v>
      </c>
      <c r="B2936" s="23">
        <v>49743</v>
      </c>
      <c r="C2936" s="23" t="s">
        <v>30</v>
      </c>
      <c r="D2936" s="23">
        <v>15.6</v>
      </c>
      <c r="E2936" s="23" t="s">
        <v>55</v>
      </c>
      <c r="F2936" s="46">
        <v>3250</v>
      </c>
      <c r="G2936" s="23"/>
      <c r="H2936" s="23"/>
      <c r="I2936" s="23"/>
      <c r="J2936" s="23">
        <v>0</v>
      </c>
      <c r="K2936" s="23"/>
      <c r="L2936" s="23"/>
      <c r="M2936" s="23"/>
    </row>
    <row r="2937" spans="1:13" x14ac:dyDescent="0.25">
      <c r="A2937" s="41">
        <v>42390</v>
      </c>
      <c r="B2937" s="23">
        <v>49744</v>
      </c>
      <c r="C2937" s="23" t="s">
        <v>264</v>
      </c>
      <c r="D2937" s="23">
        <v>15</v>
      </c>
      <c r="E2937" s="23" t="s">
        <v>55</v>
      </c>
      <c r="F2937" s="46">
        <v>3250</v>
      </c>
      <c r="G2937" s="23"/>
      <c r="H2937" s="23"/>
      <c r="I2937" s="23"/>
      <c r="J2937" s="23">
        <v>0</v>
      </c>
      <c r="K2937" s="23"/>
      <c r="L2937" s="23"/>
      <c r="M2937" s="23"/>
    </row>
    <row r="2938" spans="1:13" x14ac:dyDescent="0.25">
      <c r="A2938" s="41">
        <v>42390</v>
      </c>
      <c r="B2938" s="23">
        <v>49745</v>
      </c>
      <c r="C2938" s="23" t="s">
        <v>57</v>
      </c>
      <c r="D2938" s="23">
        <v>14.9</v>
      </c>
      <c r="E2938" s="23" t="s">
        <v>55</v>
      </c>
      <c r="F2938" s="46">
        <v>3250</v>
      </c>
      <c r="G2938" s="23"/>
      <c r="H2938" s="23"/>
      <c r="I2938" s="23"/>
      <c r="J2938" s="23">
        <v>0</v>
      </c>
      <c r="K2938" s="23"/>
      <c r="L2938" s="23"/>
      <c r="M2938" s="23"/>
    </row>
    <row r="2939" spans="1:13" x14ac:dyDescent="0.25">
      <c r="A2939" s="41">
        <v>42390</v>
      </c>
      <c r="B2939" s="23">
        <v>49746</v>
      </c>
      <c r="C2939" s="23" t="s">
        <v>29</v>
      </c>
      <c r="D2939" s="23">
        <v>13</v>
      </c>
      <c r="E2939" s="23" t="s">
        <v>55</v>
      </c>
      <c r="F2939" s="46">
        <v>3250</v>
      </c>
      <c r="G2939" s="23"/>
      <c r="H2939" s="23"/>
      <c r="I2939" s="23"/>
      <c r="J2939" s="23">
        <v>0</v>
      </c>
      <c r="K2939" s="23"/>
      <c r="L2939" s="23"/>
      <c r="M2939" s="23"/>
    </row>
    <row r="2940" spans="1:13" x14ac:dyDescent="0.25">
      <c r="A2940" s="41">
        <v>42390</v>
      </c>
      <c r="B2940" s="23">
        <v>49747</v>
      </c>
      <c r="C2940" s="23" t="s">
        <v>498</v>
      </c>
      <c r="D2940" s="23">
        <v>14.9</v>
      </c>
      <c r="E2940" s="23" t="s">
        <v>55</v>
      </c>
      <c r="F2940" s="46">
        <v>3250</v>
      </c>
      <c r="G2940" s="23"/>
      <c r="H2940" s="23"/>
      <c r="I2940" s="23"/>
      <c r="J2940" s="23">
        <v>0</v>
      </c>
      <c r="K2940" s="23"/>
      <c r="L2940" s="23"/>
      <c r="M2940" s="23"/>
    </row>
    <row r="2941" spans="1:13" x14ac:dyDescent="0.25">
      <c r="A2941" s="41">
        <v>42390</v>
      </c>
      <c r="B2941" s="23">
        <v>49748</v>
      </c>
      <c r="C2941" s="23" t="s">
        <v>30</v>
      </c>
      <c r="D2941" s="23">
        <v>15.6</v>
      </c>
      <c r="E2941" s="23" t="s">
        <v>55</v>
      </c>
      <c r="F2941" s="46">
        <v>3250</v>
      </c>
      <c r="G2941" s="23"/>
      <c r="H2941" s="23"/>
      <c r="I2941" s="23"/>
      <c r="J2941" s="23">
        <v>0</v>
      </c>
      <c r="K2941" s="23"/>
      <c r="L2941" s="23"/>
      <c r="M2941" s="23"/>
    </row>
    <row r="2942" spans="1:13" x14ac:dyDescent="0.25">
      <c r="A2942" s="41">
        <v>42390</v>
      </c>
      <c r="B2942" s="23">
        <v>49749</v>
      </c>
      <c r="C2942" s="23" t="s">
        <v>57</v>
      </c>
      <c r="D2942" s="23">
        <v>14.9</v>
      </c>
      <c r="E2942" s="23" t="s">
        <v>55</v>
      </c>
      <c r="F2942" s="46">
        <v>3250</v>
      </c>
      <c r="G2942" s="23"/>
      <c r="H2942" s="23"/>
      <c r="I2942" s="23"/>
      <c r="J2942" s="23">
        <v>0</v>
      </c>
      <c r="K2942" s="23"/>
      <c r="L2942" s="23"/>
      <c r="M2942" s="23"/>
    </row>
    <row r="2943" spans="1:13" x14ac:dyDescent="0.25">
      <c r="A2943" s="41">
        <v>42390</v>
      </c>
      <c r="B2943" s="23">
        <v>49750</v>
      </c>
      <c r="C2943" s="23" t="s">
        <v>264</v>
      </c>
      <c r="D2943" s="23">
        <v>15</v>
      </c>
      <c r="E2943" s="23" t="s">
        <v>55</v>
      </c>
      <c r="F2943" s="46">
        <v>3250</v>
      </c>
      <c r="G2943" s="23"/>
      <c r="H2943" s="23"/>
      <c r="I2943" s="23"/>
      <c r="J2943" s="23">
        <v>0</v>
      </c>
      <c r="K2943" s="23"/>
      <c r="L2943" s="23"/>
      <c r="M2943" s="23"/>
    </row>
    <row r="2944" spans="1:13" x14ac:dyDescent="0.25">
      <c r="A2944" s="41">
        <v>42390</v>
      </c>
      <c r="B2944" s="23">
        <v>49751</v>
      </c>
      <c r="C2944" s="23" t="s">
        <v>29</v>
      </c>
      <c r="D2944" s="23">
        <v>13</v>
      </c>
      <c r="E2944" s="23" t="s">
        <v>55</v>
      </c>
      <c r="F2944" s="46">
        <v>3250</v>
      </c>
      <c r="G2944" s="23"/>
      <c r="H2944" s="23"/>
      <c r="I2944" s="23"/>
      <c r="J2944" s="23">
        <v>0</v>
      </c>
      <c r="K2944" s="23"/>
      <c r="L2944" s="23"/>
      <c r="M2944" s="23"/>
    </row>
    <row r="2945" spans="1:13" x14ac:dyDescent="0.25">
      <c r="A2945" s="41">
        <v>42390</v>
      </c>
      <c r="B2945" s="23">
        <v>49752</v>
      </c>
      <c r="C2945" s="23" t="s">
        <v>30</v>
      </c>
      <c r="D2945" s="23">
        <v>15.6</v>
      </c>
      <c r="E2945" s="23" t="s">
        <v>55</v>
      </c>
      <c r="F2945" s="46">
        <v>3250</v>
      </c>
      <c r="G2945" s="23"/>
      <c r="H2945" s="23"/>
      <c r="I2945" s="23"/>
      <c r="J2945" s="23">
        <v>0</v>
      </c>
      <c r="K2945" s="23"/>
      <c r="L2945" s="23"/>
      <c r="M2945" s="23"/>
    </row>
    <row r="2946" spans="1:13" x14ac:dyDescent="0.25">
      <c r="A2946" s="41">
        <v>42390</v>
      </c>
      <c r="B2946" s="23">
        <v>49753</v>
      </c>
      <c r="C2946" s="23" t="s">
        <v>57</v>
      </c>
      <c r="D2946" s="23">
        <v>14.9</v>
      </c>
      <c r="E2946" s="23" t="s">
        <v>55</v>
      </c>
      <c r="F2946" s="46">
        <v>3250</v>
      </c>
      <c r="G2946" s="23"/>
      <c r="H2946" s="23"/>
      <c r="I2946" s="23"/>
      <c r="J2946" s="23">
        <v>0</v>
      </c>
      <c r="K2946" s="23"/>
      <c r="L2946" s="23"/>
      <c r="M2946" s="23"/>
    </row>
    <row r="2947" spans="1:13" x14ac:dyDescent="0.25">
      <c r="A2947" s="41">
        <v>42390</v>
      </c>
      <c r="B2947" s="23">
        <v>49754</v>
      </c>
      <c r="C2947" s="23" t="s">
        <v>498</v>
      </c>
      <c r="D2947" s="23">
        <v>14.9</v>
      </c>
      <c r="E2947" s="23" t="s">
        <v>55</v>
      </c>
      <c r="F2947" s="46">
        <v>3250</v>
      </c>
      <c r="G2947" s="23"/>
      <c r="H2947" s="23"/>
      <c r="I2947" s="23"/>
      <c r="J2947" s="23">
        <v>0</v>
      </c>
      <c r="K2947" s="23"/>
      <c r="L2947" s="23"/>
      <c r="M2947" s="23"/>
    </row>
    <row r="2948" spans="1:13" x14ac:dyDescent="0.25">
      <c r="A2948" s="41">
        <v>42390</v>
      </c>
      <c r="B2948" s="23">
        <v>49755</v>
      </c>
      <c r="C2948" s="23" t="s">
        <v>264</v>
      </c>
      <c r="D2948" s="23">
        <v>15</v>
      </c>
      <c r="E2948" s="23" t="s">
        <v>55</v>
      </c>
      <c r="F2948" s="46">
        <v>3250</v>
      </c>
      <c r="G2948" s="23"/>
      <c r="H2948" s="23"/>
      <c r="I2948" s="23"/>
      <c r="J2948" s="23">
        <v>0</v>
      </c>
      <c r="K2948" s="23"/>
      <c r="L2948" s="23"/>
      <c r="M2948" s="23"/>
    </row>
    <row r="2949" spans="1:13" x14ac:dyDescent="0.25">
      <c r="A2949" s="41">
        <v>42390</v>
      </c>
      <c r="B2949" s="23">
        <v>49756</v>
      </c>
      <c r="C2949" s="23" t="s">
        <v>29</v>
      </c>
      <c r="D2949" s="23">
        <v>13</v>
      </c>
      <c r="E2949" s="23" t="s">
        <v>55</v>
      </c>
      <c r="F2949" s="46">
        <v>3250</v>
      </c>
      <c r="G2949" s="23"/>
      <c r="H2949" s="23"/>
      <c r="I2949" s="23"/>
      <c r="J2949" s="23">
        <v>0</v>
      </c>
      <c r="K2949" s="23"/>
      <c r="L2949" s="23"/>
      <c r="M2949" s="23"/>
    </row>
    <row r="2950" spans="1:13" x14ac:dyDescent="0.25">
      <c r="A2950" s="41">
        <v>42390</v>
      </c>
      <c r="B2950" s="23">
        <v>49757</v>
      </c>
      <c r="C2950" s="23" t="s">
        <v>30</v>
      </c>
      <c r="D2950" s="23">
        <v>15.6</v>
      </c>
      <c r="E2950" s="23" t="s">
        <v>55</v>
      </c>
      <c r="F2950" s="46">
        <v>3250</v>
      </c>
      <c r="G2950" s="23"/>
      <c r="H2950" s="23"/>
      <c r="I2950" s="23"/>
      <c r="J2950" s="23">
        <v>0</v>
      </c>
      <c r="K2950" s="23"/>
      <c r="L2950" s="23"/>
      <c r="M2950" s="23"/>
    </row>
    <row r="2951" spans="1:13" x14ac:dyDescent="0.25">
      <c r="A2951" s="41">
        <v>42390</v>
      </c>
      <c r="B2951" s="23">
        <v>49758</v>
      </c>
      <c r="C2951" s="23" t="s">
        <v>30</v>
      </c>
      <c r="D2951" s="23">
        <v>15.6</v>
      </c>
      <c r="E2951" s="23" t="s">
        <v>55</v>
      </c>
      <c r="F2951" s="46">
        <v>3250</v>
      </c>
      <c r="G2951" s="23"/>
      <c r="H2951" s="23"/>
      <c r="I2951" s="23"/>
      <c r="J2951" s="23">
        <v>0</v>
      </c>
      <c r="K2951" s="23"/>
      <c r="L2951" s="23"/>
      <c r="M2951" s="23"/>
    </row>
    <row r="2952" spans="1:13" x14ac:dyDescent="0.25">
      <c r="A2952" s="41">
        <v>42390</v>
      </c>
      <c r="B2952" s="23">
        <v>49759</v>
      </c>
      <c r="C2952" s="23" t="s">
        <v>29</v>
      </c>
      <c r="D2952" s="23">
        <v>13</v>
      </c>
      <c r="E2952" s="23" t="s">
        <v>55</v>
      </c>
      <c r="F2952" s="46">
        <v>3250</v>
      </c>
      <c r="G2952" s="23"/>
      <c r="H2952" s="23"/>
      <c r="I2952" s="23"/>
      <c r="J2952" s="23">
        <v>0</v>
      </c>
      <c r="K2952" s="23"/>
      <c r="L2952" s="23"/>
      <c r="M2952" s="23"/>
    </row>
    <row r="2953" spans="1:13" x14ac:dyDescent="0.25">
      <c r="A2953" s="41">
        <v>42390</v>
      </c>
      <c r="B2953" s="23">
        <v>49760</v>
      </c>
      <c r="C2953" s="23" t="s">
        <v>27</v>
      </c>
      <c r="D2953" s="23">
        <v>14.9</v>
      </c>
      <c r="E2953" s="23" t="s">
        <v>55</v>
      </c>
      <c r="F2953" s="46">
        <v>3250</v>
      </c>
      <c r="G2953" s="23"/>
      <c r="H2953" s="23"/>
      <c r="I2953" s="23"/>
      <c r="J2953" s="23">
        <v>0</v>
      </c>
      <c r="K2953" s="23"/>
      <c r="L2953" s="23"/>
      <c r="M2953" s="23"/>
    </row>
    <row r="2954" spans="1:13" x14ac:dyDescent="0.25">
      <c r="A2954" s="41">
        <v>42390</v>
      </c>
      <c r="B2954" s="23">
        <v>49761</v>
      </c>
      <c r="C2954" s="23" t="s">
        <v>57</v>
      </c>
      <c r="D2954" s="23">
        <v>14.9</v>
      </c>
      <c r="E2954" s="23" t="s">
        <v>55</v>
      </c>
      <c r="F2954" s="46">
        <v>3250</v>
      </c>
      <c r="G2954" s="23"/>
      <c r="H2954" s="23"/>
      <c r="I2954" s="23"/>
      <c r="J2954" s="23">
        <v>0</v>
      </c>
      <c r="K2954" s="23"/>
      <c r="L2954" s="23"/>
      <c r="M2954" s="23"/>
    </row>
    <row r="2955" spans="1:13" x14ac:dyDescent="0.25">
      <c r="A2955" s="41">
        <v>42390</v>
      </c>
      <c r="B2955" s="23">
        <v>49762</v>
      </c>
      <c r="C2955" s="23" t="s">
        <v>264</v>
      </c>
      <c r="D2955" s="23">
        <v>15</v>
      </c>
      <c r="E2955" s="23" t="s">
        <v>55</v>
      </c>
      <c r="F2955" s="46">
        <v>3250</v>
      </c>
      <c r="G2955" s="23"/>
      <c r="H2955" s="23"/>
      <c r="I2955" s="23"/>
      <c r="J2955" s="23">
        <v>0</v>
      </c>
      <c r="K2955" s="23"/>
      <c r="L2955" s="23"/>
      <c r="M2955" s="23"/>
    </row>
    <row r="2956" spans="1:13" x14ac:dyDescent="0.25">
      <c r="A2956" s="41">
        <v>42390</v>
      </c>
      <c r="B2956" s="23">
        <v>49763</v>
      </c>
      <c r="C2956" s="23" t="s">
        <v>30</v>
      </c>
      <c r="D2956" s="23">
        <v>15.6</v>
      </c>
      <c r="E2956" s="23" t="s">
        <v>55</v>
      </c>
      <c r="F2956" s="46">
        <v>3250</v>
      </c>
      <c r="G2956" s="23"/>
      <c r="H2956" s="23"/>
      <c r="I2956" s="23"/>
      <c r="J2956" s="23">
        <v>0</v>
      </c>
      <c r="K2956" s="23"/>
      <c r="L2956" s="23"/>
      <c r="M2956" s="23"/>
    </row>
    <row r="2957" spans="1:13" x14ac:dyDescent="0.25">
      <c r="A2957" s="41">
        <v>42390</v>
      </c>
      <c r="B2957" s="23">
        <v>49764</v>
      </c>
      <c r="C2957" s="23" t="s">
        <v>498</v>
      </c>
      <c r="D2957" s="23">
        <v>14.9</v>
      </c>
      <c r="E2957" s="23" t="s">
        <v>55</v>
      </c>
      <c r="F2957" s="46">
        <v>3250</v>
      </c>
      <c r="G2957" s="23"/>
      <c r="H2957" s="23"/>
      <c r="I2957" s="23"/>
      <c r="J2957" s="23">
        <v>0</v>
      </c>
      <c r="K2957" s="23"/>
      <c r="L2957" s="23"/>
      <c r="M2957" s="23"/>
    </row>
    <row r="2958" spans="1:13" x14ac:dyDescent="0.25">
      <c r="A2958" s="41">
        <v>42390</v>
      </c>
      <c r="B2958" s="23">
        <v>49765</v>
      </c>
      <c r="C2958" s="23" t="s">
        <v>27</v>
      </c>
      <c r="D2958" s="23">
        <v>14.9</v>
      </c>
      <c r="E2958" s="23" t="s">
        <v>55</v>
      </c>
      <c r="F2958" s="46">
        <v>3250</v>
      </c>
      <c r="G2958" s="23"/>
      <c r="H2958" s="23"/>
      <c r="I2958" s="23"/>
      <c r="J2958" s="23">
        <v>0</v>
      </c>
      <c r="K2958" s="23"/>
      <c r="L2958" s="23"/>
      <c r="M2958" s="23"/>
    </row>
    <row r="2959" spans="1:13" x14ac:dyDescent="0.25">
      <c r="A2959" s="41">
        <v>42390</v>
      </c>
      <c r="B2959" s="23">
        <v>49766</v>
      </c>
      <c r="C2959" s="23" t="s">
        <v>29</v>
      </c>
      <c r="D2959" s="23">
        <v>13</v>
      </c>
      <c r="E2959" s="23" t="s">
        <v>55</v>
      </c>
      <c r="F2959" s="46">
        <v>3250</v>
      </c>
      <c r="G2959" s="23"/>
      <c r="H2959" s="23"/>
      <c r="I2959" s="23"/>
      <c r="J2959" s="23">
        <v>0</v>
      </c>
      <c r="K2959" s="23"/>
      <c r="L2959" s="23"/>
      <c r="M2959" s="23"/>
    </row>
    <row r="2960" spans="1:13" x14ac:dyDescent="0.25">
      <c r="A2960" s="41">
        <v>42390</v>
      </c>
      <c r="B2960" s="23">
        <v>49767</v>
      </c>
      <c r="C2960" s="23" t="s">
        <v>57</v>
      </c>
      <c r="D2960" s="23">
        <v>14.9</v>
      </c>
      <c r="E2960" s="23" t="s">
        <v>55</v>
      </c>
      <c r="F2960" s="46">
        <v>3250</v>
      </c>
      <c r="G2960" s="23"/>
      <c r="H2960" s="23"/>
      <c r="I2960" s="23"/>
      <c r="J2960" s="23">
        <v>0</v>
      </c>
      <c r="K2960" s="23"/>
      <c r="L2960" s="23"/>
      <c r="M2960" s="23"/>
    </row>
    <row r="2961" spans="1:13" x14ac:dyDescent="0.25">
      <c r="A2961" s="41">
        <v>42390</v>
      </c>
      <c r="B2961" s="23">
        <v>49768</v>
      </c>
      <c r="C2961" s="23" t="s">
        <v>30</v>
      </c>
      <c r="D2961" s="23">
        <v>15.6</v>
      </c>
      <c r="E2961" s="23" t="s">
        <v>55</v>
      </c>
      <c r="F2961" s="46">
        <v>3250</v>
      </c>
      <c r="G2961" s="23"/>
      <c r="H2961" s="23"/>
      <c r="I2961" s="23"/>
      <c r="J2961" s="23">
        <v>0</v>
      </c>
      <c r="K2961" s="23"/>
      <c r="L2961" s="23"/>
      <c r="M2961" s="23"/>
    </row>
    <row r="2962" spans="1:13" x14ac:dyDescent="0.25">
      <c r="A2962" s="41">
        <v>42390</v>
      </c>
      <c r="B2962" s="23">
        <v>49769</v>
      </c>
      <c r="C2962" s="23" t="s">
        <v>264</v>
      </c>
      <c r="D2962" s="23">
        <v>15</v>
      </c>
      <c r="E2962" s="23" t="s">
        <v>55</v>
      </c>
      <c r="F2962" s="46">
        <v>3250</v>
      </c>
      <c r="G2962" s="23"/>
      <c r="H2962" s="23"/>
      <c r="I2962" s="23"/>
      <c r="J2962" s="23">
        <v>0</v>
      </c>
      <c r="K2962" s="23"/>
      <c r="L2962" s="23"/>
      <c r="M2962" s="23"/>
    </row>
    <row r="2963" spans="1:13" x14ac:dyDescent="0.25">
      <c r="A2963" s="41">
        <v>42390</v>
      </c>
      <c r="B2963" s="23">
        <v>49770</v>
      </c>
      <c r="C2963" s="23" t="s">
        <v>498</v>
      </c>
      <c r="D2963" s="23">
        <v>14.9</v>
      </c>
      <c r="E2963" s="23" t="s">
        <v>55</v>
      </c>
      <c r="F2963" s="46">
        <v>3250</v>
      </c>
      <c r="G2963" s="23"/>
      <c r="H2963" s="23"/>
      <c r="I2963" s="23"/>
      <c r="J2963" s="23">
        <v>0</v>
      </c>
      <c r="K2963" s="23"/>
      <c r="L2963" s="23"/>
      <c r="M2963" s="23"/>
    </row>
    <row r="2964" spans="1:13" x14ac:dyDescent="0.25">
      <c r="A2964" s="41">
        <v>42390</v>
      </c>
      <c r="B2964" s="23">
        <v>49771</v>
      </c>
      <c r="C2964" s="23" t="s">
        <v>29</v>
      </c>
      <c r="D2964" s="23">
        <v>13</v>
      </c>
      <c r="E2964" s="23" t="s">
        <v>55</v>
      </c>
      <c r="F2964" s="46">
        <v>3250</v>
      </c>
      <c r="G2964" s="23"/>
      <c r="H2964" s="23"/>
      <c r="I2964" s="23"/>
      <c r="J2964" s="23">
        <v>0</v>
      </c>
      <c r="K2964" s="23"/>
      <c r="L2964" s="23"/>
      <c r="M2964" s="23"/>
    </row>
    <row r="2965" spans="1:13" x14ac:dyDescent="0.25">
      <c r="A2965" s="41">
        <v>42390</v>
      </c>
      <c r="B2965" s="23">
        <v>49772</v>
      </c>
      <c r="C2965" s="23" t="s">
        <v>57</v>
      </c>
      <c r="D2965" s="23">
        <v>14.9</v>
      </c>
      <c r="E2965" s="23" t="s">
        <v>55</v>
      </c>
      <c r="F2965" s="46">
        <v>3250</v>
      </c>
      <c r="G2965" s="23"/>
      <c r="H2965" s="23"/>
      <c r="I2965" s="23"/>
      <c r="J2965" s="23">
        <v>0</v>
      </c>
      <c r="K2965" s="23"/>
      <c r="L2965" s="23"/>
      <c r="M2965" s="23"/>
    </row>
    <row r="2966" spans="1:13" x14ac:dyDescent="0.25">
      <c r="A2966" s="41">
        <v>42390</v>
      </c>
      <c r="B2966" s="23">
        <v>49773</v>
      </c>
      <c r="C2966" s="23" t="s">
        <v>30</v>
      </c>
      <c r="D2966" s="23">
        <v>15.6</v>
      </c>
      <c r="E2966" s="23" t="s">
        <v>55</v>
      </c>
      <c r="F2966" s="46">
        <v>3250</v>
      </c>
      <c r="G2966" s="23"/>
      <c r="H2966" s="23"/>
      <c r="I2966" s="23"/>
      <c r="J2966" s="23">
        <v>0</v>
      </c>
      <c r="K2966" s="23"/>
      <c r="L2966" s="23"/>
      <c r="M2966" s="23"/>
    </row>
    <row r="2967" spans="1:13" x14ac:dyDescent="0.25">
      <c r="A2967" s="41">
        <v>42390</v>
      </c>
      <c r="B2967" s="23">
        <v>49774</v>
      </c>
      <c r="C2967" s="23" t="s">
        <v>27</v>
      </c>
      <c r="D2967" s="23">
        <v>14.9</v>
      </c>
      <c r="E2967" s="23" t="s">
        <v>55</v>
      </c>
      <c r="F2967" s="46">
        <v>3250</v>
      </c>
      <c r="G2967" s="23"/>
      <c r="H2967" s="23"/>
      <c r="I2967" s="23"/>
      <c r="J2967" s="23">
        <v>0</v>
      </c>
      <c r="K2967" s="23"/>
      <c r="L2967" s="23"/>
      <c r="M2967" s="23"/>
    </row>
    <row r="2968" spans="1:13" x14ac:dyDescent="0.25">
      <c r="A2968" s="41">
        <v>42390</v>
      </c>
      <c r="B2968" s="23">
        <v>49775</v>
      </c>
      <c r="C2968" s="23" t="s">
        <v>30</v>
      </c>
      <c r="D2968" s="23">
        <v>15.6</v>
      </c>
      <c r="E2968" s="23" t="s">
        <v>55</v>
      </c>
      <c r="F2968" s="46">
        <v>3250</v>
      </c>
      <c r="G2968" s="23"/>
      <c r="H2968" s="23"/>
      <c r="I2968" s="23"/>
      <c r="J2968" s="23">
        <v>0</v>
      </c>
      <c r="K2968" s="23"/>
      <c r="L2968" s="23"/>
      <c r="M2968" s="23"/>
    </row>
    <row r="2969" spans="1:13" x14ac:dyDescent="0.25">
      <c r="A2969" s="41">
        <v>42390</v>
      </c>
      <c r="B2969" s="23">
        <v>49776</v>
      </c>
      <c r="C2969" s="23" t="s">
        <v>498</v>
      </c>
      <c r="D2969" s="23">
        <v>14.9</v>
      </c>
      <c r="E2969" s="23" t="s">
        <v>55</v>
      </c>
      <c r="F2969" s="46">
        <v>3250</v>
      </c>
      <c r="G2969" s="23"/>
      <c r="H2969" s="23"/>
      <c r="I2969" s="23"/>
      <c r="J2969" s="23">
        <v>0</v>
      </c>
      <c r="K2969" s="23"/>
      <c r="L2969" s="23"/>
      <c r="M2969" s="23"/>
    </row>
    <row r="2970" spans="1:13" x14ac:dyDescent="0.25">
      <c r="A2970" s="41">
        <v>42390</v>
      </c>
      <c r="B2970" s="23">
        <v>49777</v>
      </c>
      <c r="C2970" s="23" t="s">
        <v>29</v>
      </c>
      <c r="D2970" s="23">
        <v>13</v>
      </c>
      <c r="E2970" s="23" t="s">
        <v>55</v>
      </c>
      <c r="F2970" s="46">
        <v>3250</v>
      </c>
      <c r="G2970" s="23"/>
      <c r="H2970" s="23"/>
      <c r="I2970" s="23"/>
      <c r="J2970" s="23">
        <v>0</v>
      </c>
      <c r="K2970" s="23"/>
      <c r="L2970" s="23"/>
      <c r="M2970" s="23"/>
    </row>
    <row r="2971" spans="1:13" x14ac:dyDescent="0.25">
      <c r="A2971" s="41">
        <v>42390</v>
      </c>
      <c r="B2971" s="23">
        <v>49778</v>
      </c>
      <c r="C2971" s="23" t="s">
        <v>57</v>
      </c>
      <c r="D2971" s="23">
        <v>14.9</v>
      </c>
      <c r="E2971" s="23" t="s">
        <v>55</v>
      </c>
      <c r="F2971" s="46">
        <v>3250</v>
      </c>
      <c r="G2971" s="23"/>
      <c r="H2971" s="23"/>
      <c r="I2971" s="23"/>
      <c r="J2971" s="23">
        <v>0</v>
      </c>
      <c r="K2971" s="23"/>
      <c r="L2971" s="23"/>
      <c r="M2971" s="23"/>
    </row>
    <row r="2972" spans="1:13" x14ac:dyDescent="0.25">
      <c r="A2972" s="41">
        <v>42390</v>
      </c>
      <c r="B2972" s="23">
        <v>49779</v>
      </c>
      <c r="C2972" s="23" t="s">
        <v>264</v>
      </c>
      <c r="D2972" s="23">
        <v>15</v>
      </c>
      <c r="E2972" s="23" t="s">
        <v>55</v>
      </c>
      <c r="F2972" s="46">
        <v>3250</v>
      </c>
      <c r="G2972" s="23"/>
      <c r="H2972" s="23"/>
      <c r="I2972" s="23"/>
      <c r="J2972" s="23">
        <v>0</v>
      </c>
      <c r="K2972" s="23"/>
      <c r="L2972" s="23"/>
      <c r="M2972" s="23"/>
    </row>
    <row r="2973" spans="1:13" x14ac:dyDescent="0.25">
      <c r="A2973" s="41">
        <v>42390</v>
      </c>
      <c r="B2973" s="23">
        <v>49780</v>
      </c>
      <c r="C2973" s="23" t="s">
        <v>498</v>
      </c>
      <c r="D2973" s="23">
        <v>14.9</v>
      </c>
      <c r="E2973" s="23" t="s">
        <v>55</v>
      </c>
      <c r="F2973" s="46">
        <v>3250</v>
      </c>
      <c r="G2973" s="23"/>
      <c r="H2973" s="23"/>
      <c r="I2973" s="23"/>
      <c r="J2973" s="23">
        <v>0</v>
      </c>
      <c r="K2973" s="23"/>
      <c r="L2973" s="23"/>
      <c r="M2973" s="23"/>
    </row>
    <row r="2974" spans="1:13" x14ac:dyDescent="0.25">
      <c r="A2974" s="41">
        <v>42390</v>
      </c>
      <c r="B2974" s="23">
        <v>49781</v>
      </c>
      <c r="C2974" s="23" t="s">
        <v>27</v>
      </c>
      <c r="D2974" s="23">
        <v>14.9</v>
      </c>
      <c r="E2974" s="23" t="s">
        <v>55</v>
      </c>
      <c r="F2974" s="46">
        <v>3250</v>
      </c>
      <c r="G2974" s="23"/>
      <c r="H2974" s="23"/>
      <c r="I2974" s="23"/>
      <c r="J2974" s="23">
        <v>0</v>
      </c>
      <c r="K2974" s="23"/>
      <c r="L2974" s="23"/>
      <c r="M2974" s="23"/>
    </row>
    <row r="2975" spans="1:13" x14ac:dyDescent="0.25">
      <c r="A2975" s="41">
        <v>42390</v>
      </c>
      <c r="B2975" s="23">
        <v>49782</v>
      </c>
      <c r="C2975" s="23" t="s">
        <v>29</v>
      </c>
      <c r="D2975" s="23">
        <v>13</v>
      </c>
      <c r="E2975" s="23" t="s">
        <v>55</v>
      </c>
      <c r="F2975" s="46">
        <v>3250</v>
      </c>
      <c r="G2975" s="23"/>
      <c r="H2975" s="23"/>
      <c r="I2975" s="23"/>
      <c r="J2975" s="23">
        <v>0</v>
      </c>
      <c r="K2975" s="23"/>
      <c r="L2975" s="23"/>
      <c r="M2975" s="23"/>
    </row>
    <row r="2976" spans="1:13" x14ac:dyDescent="0.25">
      <c r="A2976" s="41">
        <v>42390</v>
      </c>
      <c r="B2976" s="23">
        <v>49783</v>
      </c>
      <c r="C2976" s="23" t="s">
        <v>57</v>
      </c>
      <c r="D2976" s="23">
        <v>14.9</v>
      </c>
      <c r="E2976" s="23" t="s">
        <v>55</v>
      </c>
      <c r="F2976" s="46">
        <v>3250</v>
      </c>
      <c r="G2976" s="23"/>
      <c r="H2976" s="23"/>
      <c r="I2976" s="23"/>
      <c r="J2976" s="23">
        <v>0</v>
      </c>
      <c r="K2976" s="23"/>
      <c r="L2976" s="23"/>
      <c r="M2976" s="23"/>
    </row>
    <row r="2977" spans="1:13" x14ac:dyDescent="0.25">
      <c r="A2977" s="41">
        <v>42390</v>
      </c>
      <c r="B2977" s="23">
        <v>49784</v>
      </c>
      <c r="C2977" s="23" t="s">
        <v>498</v>
      </c>
      <c r="D2977" s="23">
        <v>14.9</v>
      </c>
      <c r="E2977" s="23" t="s">
        <v>55</v>
      </c>
      <c r="F2977" s="46">
        <v>3250</v>
      </c>
      <c r="G2977" s="23"/>
      <c r="H2977" s="23"/>
      <c r="I2977" s="23"/>
      <c r="J2977" s="23">
        <v>0</v>
      </c>
      <c r="K2977" s="23"/>
      <c r="L2977" s="23"/>
      <c r="M2977" s="23"/>
    </row>
    <row r="2978" spans="1:13" x14ac:dyDescent="0.25">
      <c r="A2978" s="41">
        <v>42390</v>
      </c>
      <c r="B2978" s="23">
        <v>49785</v>
      </c>
      <c r="C2978" s="23" t="s">
        <v>264</v>
      </c>
      <c r="D2978" s="23">
        <v>15</v>
      </c>
      <c r="E2978" s="23" t="s">
        <v>55</v>
      </c>
      <c r="F2978" s="46">
        <v>3250</v>
      </c>
      <c r="G2978" s="23"/>
      <c r="H2978" s="23"/>
      <c r="I2978" s="23"/>
      <c r="J2978" s="23">
        <v>0</v>
      </c>
      <c r="K2978" s="23"/>
      <c r="L2978" s="23"/>
      <c r="M2978" s="23"/>
    </row>
    <row r="2979" spans="1:13" x14ac:dyDescent="0.25">
      <c r="A2979" s="41">
        <v>42390</v>
      </c>
      <c r="B2979" s="23">
        <v>49786</v>
      </c>
      <c r="C2979" s="23" t="s">
        <v>57</v>
      </c>
      <c r="D2979" s="23">
        <v>14.9</v>
      </c>
      <c r="E2979" s="23" t="s">
        <v>55</v>
      </c>
      <c r="F2979" s="46">
        <v>3250</v>
      </c>
      <c r="G2979" s="23"/>
      <c r="H2979" s="23"/>
      <c r="I2979" s="23"/>
      <c r="J2979" s="23">
        <v>0</v>
      </c>
      <c r="K2979" s="23"/>
      <c r="L2979" s="23"/>
      <c r="M2979" s="23"/>
    </row>
    <row r="2980" spans="1:13" x14ac:dyDescent="0.25">
      <c r="A2980" s="41">
        <v>42390</v>
      </c>
      <c r="B2980" s="23">
        <v>49787</v>
      </c>
      <c r="C2980" s="23" t="s">
        <v>27</v>
      </c>
      <c r="D2980" s="23">
        <v>14.9</v>
      </c>
      <c r="E2980" s="23" t="s">
        <v>55</v>
      </c>
      <c r="F2980" s="46">
        <v>3250</v>
      </c>
      <c r="G2980" s="23"/>
      <c r="H2980" s="23"/>
      <c r="I2980" s="23"/>
      <c r="J2980" s="23">
        <v>0</v>
      </c>
      <c r="K2980" s="23"/>
      <c r="L2980" s="23"/>
      <c r="M2980" s="23"/>
    </row>
    <row r="2981" spans="1:13" x14ac:dyDescent="0.25">
      <c r="A2981" s="41">
        <v>42390</v>
      </c>
      <c r="B2981" s="23">
        <v>49788</v>
      </c>
      <c r="C2981" s="23" t="s">
        <v>29</v>
      </c>
      <c r="D2981" s="23">
        <v>13</v>
      </c>
      <c r="E2981" s="23" t="s">
        <v>55</v>
      </c>
      <c r="F2981" s="46">
        <v>3250</v>
      </c>
      <c r="G2981" s="23"/>
      <c r="H2981" s="23"/>
      <c r="I2981" s="23"/>
      <c r="J2981" s="23">
        <v>0</v>
      </c>
      <c r="K2981" s="23"/>
      <c r="L2981" s="23"/>
      <c r="M2981" s="23"/>
    </row>
    <row r="2982" spans="1:13" x14ac:dyDescent="0.25">
      <c r="A2982" s="41">
        <v>42390</v>
      </c>
      <c r="B2982" s="23">
        <v>49789</v>
      </c>
      <c r="C2982" s="23" t="s">
        <v>498</v>
      </c>
      <c r="D2982" s="23">
        <v>14.9</v>
      </c>
      <c r="E2982" s="23" t="s">
        <v>55</v>
      </c>
      <c r="F2982" s="46">
        <v>3250</v>
      </c>
      <c r="G2982" s="23"/>
      <c r="H2982" s="23"/>
      <c r="I2982" s="23"/>
      <c r="J2982" s="23">
        <v>0</v>
      </c>
      <c r="K2982" s="23"/>
      <c r="L2982" s="23"/>
      <c r="M2982" s="23"/>
    </row>
    <row r="2983" spans="1:13" x14ac:dyDescent="0.25">
      <c r="A2983" s="41">
        <v>42390</v>
      </c>
      <c r="B2983" s="23">
        <v>49790</v>
      </c>
      <c r="C2983" s="23" t="s">
        <v>30</v>
      </c>
      <c r="D2983" s="23">
        <v>15.6</v>
      </c>
      <c r="E2983" s="23" t="s">
        <v>55</v>
      </c>
      <c r="F2983" s="46">
        <v>3250</v>
      </c>
      <c r="G2983" s="23"/>
      <c r="H2983" s="23"/>
      <c r="I2983" s="23"/>
      <c r="J2983" s="23">
        <v>0</v>
      </c>
      <c r="K2983" s="23"/>
      <c r="L2983" s="23"/>
      <c r="M2983" s="23"/>
    </row>
    <row r="2984" spans="1:13" x14ac:dyDescent="0.25">
      <c r="A2984" s="41">
        <v>42390</v>
      </c>
      <c r="B2984" s="23">
        <v>49791</v>
      </c>
      <c r="C2984" s="23" t="s">
        <v>57</v>
      </c>
      <c r="D2984" s="23">
        <v>14.9</v>
      </c>
      <c r="E2984" s="23" t="s">
        <v>55</v>
      </c>
      <c r="F2984" s="46">
        <v>3250</v>
      </c>
      <c r="G2984" s="23"/>
      <c r="H2984" s="23"/>
      <c r="I2984" s="23"/>
      <c r="J2984" s="23">
        <v>0</v>
      </c>
      <c r="K2984" s="23"/>
      <c r="L2984" s="23"/>
      <c r="M2984" s="23"/>
    </row>
    <row r="2985" spans="1:13" x14ac:dyDescent="0.25">
      <c r="A2985" s="41">
        <v>42390</v>
      </c>
      <c r="B2985" s="23">
        <v>49792</v>
      </c>
      <c r="C2985" s="23" t="s">
        <v>264</v>
      </c>
      <c r="D2985" s="23">
        <v>15</v>
      </c>
      <c r="E2985" s="23" t="s">
        <v>55</v>
      </c>
      <c r="F2985" s="46">
        <v>3250</v>
      </c>
      <c r="G2985" s="23"/>
      <c r="H2985" s="23"/>
      <c r="I2985" s="23"/>
      <c r="J2985" s="23">
        <v>0</v>
      </c>
      <c r="K2985" s="23"/>
      <c r="L2985" s="23"/>
      <c r="M2985" s="23"/>
    </row>
    <row r="2986" spans="1:13" x14ac:dyDescent="0.25">
      <c r="A2986" s="41">
        <v>42390</v>
      </c>
      <c r="B2986" s="23">
        <v>49793</v>
      </c>
      <c r="C2986" s="23" t="s">
        <v>29</v>
      </c>
      <c r="D2986" s="23">
        <v>13</v>
      </c>
      <c r="E2986" s="23" t="s">
        <v>55</v>
      </c>
      <c r="F2986" s="46">
        <v>3250</v>
      </c>
      <c r="G2986" s="23"/>
      <c r="H2986" s="23"/>
      <c r="I2986" s="23"/>
      <c r="J2986" s="23">
        <v>0</v>
      </c>
      <c r="K2986" s="23"/>
      <c r="L2986" s="23"/>
      <c r="M2986" s="23"/>
    </row>
    <row r="2987" spans="1:13" x14ac:dyDescent="0.25">
      <c r="A2987" s="41">
        <v>42390</v>
      </c>
      <c r="B2987" s="23">
        <v>49794</v>
      </c>
      <c r="C2987" s="23" t="s">
        <v>498</v>
      </c>
      <c r="D2987" s="23">
        <v>14.9</v>
      </c>
      <c r="E2987" s="23" t="s">
        <v>55</v>
      </c>
      <c r="F2987" s="46">
        <v>3250</v>
      </c>
      <c r="G2987" s="23"/>
      <c r="H2987" s="23"/>
      <c r="I2987" s="23"/>
      <c r="J2987" s="23">
        <v>0</v>
      </c>
      <c r="K2987" s="23"/>
      <c r="L2987" s="23"/>
      <c r="M2987" s="23"/>
    </row>
    <row r="2988" spans="1:13" x14ac:dyDescent="0.25">
      <c r="A2988" s="41">
        <v>42390</v>
      </c>
      <c r="B2988" s="23">
        <v>49795</v>
      </c>
      <c r="C2988" s="23" t="s">
        <v>27</v>
      </c>
      <c r="D2988" s="23">
        <v>14.9</v>
      </c>
      <c r="E2988" s="23" t="s">
        <v>55</v>
      </c>
      <c r="F2988" s="46">
        <v>3250</v>
      </c>
      <c r="G2988" s="23"/>
      <c r="H2988" s="23"/>
      <c r="I2988" s="23"/>
      <c r="J2988" s="23">
        <v>0</v>
      </c>
      <c r="K2988" s="23"/>
      <c r="L2988" s="23"/>
      <c r="M2988" s="23"/>
    </row>
    <row r="2989" spans="1:13" x14ac:dyDescent="0.25">
      <c r="A2989" s="41">
        <v>42390</v>
      </c>
      <c r="B2989" s="23">
        <v>49796</v>
      </c>
      <c r="C2989" s="23" t="s">
        <v>30</v>
      </c>
      <c r="D2989" s="23">
        <v>15.6</v>
      </c>
      <c r="E2989" s="23" t="s">
        <v>55</v>
      </c>
      <c r="F2989" s="46">
        <v>3250</v>
      </c>
      <c r="G2989" s="23"/>
      <c r="H2989" s="23"/>
      <c r="I2989" s="23"/>
      <c r="J2989" s="23">
        <v>0</v>
      </c>
      <c r="K2989" s="23"/>
      <c r="L2989" s="23"/>
      <c r="M2989" s="23"/>
    </row>
    <row r="2990" spans="1:13" x14ac:dyDescent="0.25">
      <c r="A2990" s="41">
        <v>42390</v>
      </c>
      <c r="B2990" s="23">
        <v>49797</v>
      </c>
      <c r="C2990" s="23" t="s">
        <v>57</v>
      </c>
      <c r="D2990" s="23">
        <v>14.9</v>
      </c>
      <c r="E2990" s="23" t="s">
        <v>55</v>
      </c>
      <c r="F2990" s="46">
        <v>3250</v>
      </c>
      <c r="G2990" s="23"/>
      <c r="H2990" s="23"/>
      <c r="I2990" s="23"/>
      <c r="J2990" s="23">
        <v>0</v>
      </c>
      <c r="K2990" s="23"/>
      <c r="L2990" s="23"/>
      <c r="M2990" s="23"/>
    </row>
    <row r="2991" spans="1:13" x14ac:dyDescent="0.25">
      <c r="A2991" s="41">
        <v>42390</v>
      </c>
      <c r="B2991" s="23">
        <v>49798</v>
      </c>
      <c r="C2991" s="23" t="s">
        <v>29</v>
      </c>
      <c r="D2991" s="23">
        <v>13</v>
      </c>
      <c r="E2991" s="23" t="s">
        <v>55</v>
      </c>
      <c r="F2991" s="46">
        <v>3250</v>
      </c>
      <c r="G2991" s="23"/>
      <c r="H2991" s="23"/>
      <c r="I2991" s="23"/>
      <c r="J2991" s="23">
        <v>0</v>
      </c>
      <c r="K2991" s="23"/>
      <c r="L2991" s="23"/>
      <c r="M2991" s="23"/>
    </row>
    <row r="2992" spans="1:13" x14ac:dyDescent="0.25">
      <c r="A2992" s="41">
        <v>42390</v>
      </c>
      <c r="B2992" s="23">
        <v>49799</v>
      </c>
      <c r="C2992" s="23" t="s">
        <v>838</v>
      </c>
      <c r="D2992" s="23">
        <v>15</v>
      </c>
      <c r="E2992" s="23" t="s">
        <v>55</v>
      </c>
      <c r="F2992" s="46">
        <v>3250</v>
      </c>
      <c r="G2992" s="23"/>
      <c r="H2992" s="23"/>
      <c r="I2992" s="23"/>
      <c r="J2992" s="23">
        <v>0</v>
      </c>
      <c r="K2992" s="23"/>
      <c r="L2992" s="23"/>
      <c r="M2992" s="23"/>
    </row>
    <row r="2993" spans="1:13" x14ac:dyDescent="0.25">
      <c r="A2993" s="41">
        <v>42390</v>
      </c>
      <c r="B2993" s="23">
        <v>49800</v>
      </c>
      <c r="C2993" s="23" t="s">
        <v>498</v>
      </c>
      <c r="D2993" s="23">
        <v>14.9</v>
      </c>
      <c r="E2993" s="23" t="s">
        <v>55</v>
      </c>
      <c r="F2993" s="46">
        <v>3250</v>
      </c>
      <c r="G2993" s="23"/>
      <c r="H2993" s="23"/>
      <c r="I2993" s="23"/>
      <c r="J2993" s="23">
        <v>0</v>
      </c>
      <c r="K2993" s="23"/>
      <c r="L2993" s="23"/>
      <c r="M2993" s="23"/>
    </row>
    <row r="2994" spans="1:13" x14ac:dyDescent="0.25">
      <c r="A2994" s="41">
        <v>42390</v>
      </c>
      <c r="B2994" s="23">
        <v>49801</v>
      </c>
      <c r="C2994" s="23" t="s">
        <v>27</v>
      </c>
      <c r="D2994" s="23">
        <v>14.9</v>
      </c>
      <c r="E2994" s="23" t="s">
        <v>55</v>
      </c>
      <c r="F2994" s="46">
        <v>3250</v>
      </c>
      <c r="G2994" s="23"/>
      <c r="H2994" s="23"/>
      <c r="I2994" s="23"/>
      <c r="J2994" s="23">
        <v>0</v>
      </c>
      <c r="K2994" s="23"/>
      <c r="L2994" s="23"/>
      <c r="M2994" s="23"/>
    </row>
    <row r="2995" spans="1:13" x14ac:dyDescent="0.25">
      <c r="A2995" s="41">
        <v>42390</v>
      </c>
      <c r="B2995" s="23">
        <v>49802</v>
      </c>
      <c r="C2995" s="23" t="s">
        <v>57</v>
      </c>
      <c r="D2995" s="23">
        <v>14.9</v>
      </c>
      <c r="E2995" s="23" t="s">
        <v>55</v>
      </c>
      <c r="F2995" s="46">
        <v>3250</v>
      </c>
      <c r="G2995" s="23"/>
      <c r="H2995" s="23"/>
      <c r="I2995" s="23"/>
      <c r="J2995" s="23">
        <v>0</v>
      </c>
      <c r="K2995" s="23"/>
      <c r="L2995" s="23"/>
      <c r="M2995" s="23"/>
    </row>
    <row r="2996" spans="1:13" x14ac:dyDescent="0.25">
      <c r="A2996" s="41">
        <v>42390</v>
      </c>
      <c r="B2996" s="23">
        <v>49803</v>
      </c>
      <c r="C2996" s="23" t="s">
        <v>30</v>
      </c>
      <c r="D2996" s="23">
        <v>15.6</v>
      </c>
      <c r="E2996" s="23" t="s">
        <v>55</v>
      </c>
      <c r="F2996" s="46">
        <v>3250</v>
      </c>
      <c r="G2996" s="23"/>
      <c r="H2996" s="23"/>
      <c r="I2996" s="23"/>
      <c r="J2996" s="23">
        <v>0</v>
      </c>
      <c r="K2996" s="23"/>
      <c r="L2996" s="23"/>
      <c r="M2996" s="23"/>
    </row>
    <row r="2997" spans="1:13" x14ac:dyDescent="0.25">
      <c r="A2997" s="41">
        <v>42390</v>
      </c>
      <c r="B2997" s="23">
        <v>49804</v>
      </c>
      <c r="C2997" s="23" t="s">
        <v>29</v>
      </c>
      <c r="D2997" s="23">
        <v>13</v>
      </c>
      <c r="E2997" s="23" t="s">
        <v>55</v>
      </c>
      <c r="F2997" s="46">
        <v>3250</v>
      </c>
      <c r="G2997" s="23"/>
      <c r="H2997" s="23"/>
      <c r="I2997" s="23"/>
      <c r="J2997" s="23">
        <v>0</v>
      </c>
      <c r="K2997" s="23"/>
      <c r="L2997" s="23"/>
      <c r="M2997" s="23"/>
    </row>
    <row r="2998" spans="1:13" x14ac:dyDescent="0.25">
      <c r="A2998" s="41">
        <v>42390</v>
      </c>
      <c r="B2998" s="23">
        <v>49805</v>
      </c>
      <c r="C2998" s="23" t="s">
        <v>498</v>
      </c>
      <c r="D2998" s="23">
        <v>14.9</v>
      </c>
      <c r="E2998" s="23" t="s">
        <v>55</v>
      </c>
      <c r="F2998" s="46">
        <v>3250</v>
      </c>
      <c r="G2998" s="23"/>
      <c r="H2998" s="23"/>
      <c r="I2998" s="23"/>
      <c r="J2998" s="23">
        <v>0</v>
      </c>
      <c r="K2998" s="23"/>
      <c r="L2998" s="23"/>
      <c r="M2998" s="23"/>
    </row>
    <row r="2999" spans="1:13" x14ac:dyDescent="0.25">
      <c r="A2999" s="41">
        <v>42390</v>
      </c>
      <c r="B2999" s="23">
        <v>49806</v>
      </c>
      <c r="C2999" s="23" t="s">
        <v>264</v>
      </c>
      <c r="D2999" s="23">
        <v>15</v>
      </c>
      <c r="E2999" s="23" t="s">
        <v>55</v>
      </c>
      <c r="F2999" s="46">
        <v>3250</v>
      </c>
      <c r="G2999" s="23"/>
      <c r="H2999" s="23"/>
      <c r="I2999" s="23"/>
      <c r="J2999" s="23">
        <v>0</v>
      </c>
      <c r="K2999" s="23"/>
      <c r="L2999" s="23"/>
      <c r="M2999" s="23"/>
    </row>
    <row r="3000" spans="1:13" x14ac:dyDescent="0.25">
      <c r="A3000" s="41">
        <v>42390</v>
      </c>
      <c r="B3000" s="23">
        <v>49807</v>
      </c>
      <c r="C3000" s="23" t="s">
        <v>57</v>
      </c>
      <c r="D3000" s="23">
        <v>14.9</v>
      </c>
      <c r="E3000" s="23" t="s">
        <v>55</v>
      </c>
      <c r="F3000" s="46">
        <v>3250</v>
      </c>
      <c r="G3000" s="23"/>
      <c r="H3000" s="23"/>
      <c r="I3000" s="23"/>
      <c r="J3000" s="23">
        <v>0</v>
      </c>
      <c r="K3000" s="23"/>
      <c r="L3000" s="23"/>
      <c r="M3000" s="23"/>
    </row>
    <row r="3001" spans="1:13" x14ac:dyDescent="0.25">
      <c r="A3001" s="41">
        <v>42390</v>
      </c>
      <c r="B3001" s="23">
        <v>49808</v>
      </c>
      <c r="C3001" s="23" t="s">
        <v>27</v>
      </c>
      <c r="D3001" s="23">
        <v>14.9</v>
      </c>
      <c r="E3001" s="23" t="s">
        <v>55</v>
      </c>
      <c r="F3001" s="46">
        <v>3250</v>
      </c>
      <c r="G3001" s="23"/>
      <c r="H3001" s="23"/>
      <c r="I3001" s="23"/>
      <c r="J3001" s="23">
        <v>0</v>
      </c>
      <c r="K3001" s="23"/>
      <c r="L3001" s="23"/>
      <c r="M3001" s="23"/>
    </row>
    <row r="3002" spans="1:13" x14ac:dyDescent="0.25">
      <c r="A3002" s="41">
        <v>42390</v>
      </c>
      <c r="B3002" s="23">
        <v>49809</v>
      </c>
      <c r="C3002" s="23" t="s">
        <v>29</v>
      </c>
      <c r="D3002" s="23">
        <v>13</v>
      </c>
      <c r="E3002" s="23" t="s">
        <v>55</v>
      </c>
      <c r="F3002" s="46">
        <v>3250</v>
      </c>
      <c r="G3002" s="23"/>
      <c r="H3002" s="23"/>
      <c r="I3002" s="23"/>
      <c r="J3002" s="23">
        <v>0</v>
      </c>
      <c r="K3002" s="23"/>
      <c r="L3002" s="23"/>
      <c r="M3002" s="23"/>
    </row>
    <row r="3003" spans="1:13" x14ac:dyDescent="0.25">
      <c r="A3003" s="41">
        <v>42390</v>
      </c>
      <c r="B3003" s="23">
        <v>49810</v>
      </c>
      <c r="C3003" s="23" t="s">
        <v>498</v>
      </c>
      <c r="D3003" s="23">
        <v>14.9</v>
      </c>
      <c r="E3003" s="23" t="s">
        <v>55</v>
      </c>
      <c r="F3003" s="46">
        <v>3250</v>
      </c>
      <c r="G3003" s="23"/>
      <c r="H3003" s="23"/>
      <c r="I3003" s="23"/>
      <c r="J3003" s="23">
        <v>0</v>
      </c>
      <c r="K3003" s="23"/>
      <c r="L3003" s="23"/>
      <c r="M3003" s="23"/>
    </row>
    <row r="3004" spans="1:13" x14ac:dyDescent="0.25">
      <c r="A3004" s="41">
        <v>42390</v>
      </c>
      <c r="B3004" s="23">
        <v>49811</v>
      </c>
      <c r="C3004" s="23" t="s">
        <v>30</v>
      </c>
      <c r="D3004" s="23">
        <v>15.6</v>
      </c>
      <c r="E3004" s="23" t="s">
        <v>55</v>
      </c>
      <c r="F3004" s="46">
        <v>3250</v>
      </c>
      <c r="G3004" s="23"/>
      <c r="H3004" s="23"/>
      <c r="I3004" s="23"/>
      <c r="J3004" s="23">
        <v>0</v>
      </c>
      <c r="K3004" s="23"/>
      <c r="L3004" s="23"/>
      <c r="M3004" s="23"/>
    </row>
    <row r="3005" spans="1:13" x14ac:dyDescent="0.25">
      <c r="A3005" s="41">
        <v>42390</v>
      </c>
      <c r="B3005" s="23">
        <v>49812</v>
      </c>
      <c r="C3005" s="23" t="s">
        <v>264</v>
      </c>
      <c r="D3005" s="23">
        <v>15</v>
      </c>
      <c r="E3005" s="23" t="s">
        <v>55</v>
      </c>
      <c r="F3005" s="46">
        <v>3250</v>
      </c>
      <c r="G3005" s="23"/>
      <c r="H3005" s="23"/>
      <c r="I3005" s="23"/>
      <c r="J3005" s="23">
        <v>0</v>
      </c>
      <c r="K3005" s="23"/>
      <c r="L3005" s="23"/>
      <c r="M3005" s="23"/>
    </row>
    <row r="3006" spans="1:13" x14ac:dyDescent="0.25">
      <c r="A3006" s="41">
        <v>42390</v>
      </c>
      <c r="B3006" s="23">
        <v>49813</v>
      </c>
      <c r="C3006" s="23" t="s">
        <v>498</v>
      </c>
      <c r="D3006" s="23">
        <v>14.9</v>
      </c>
      <c r="E3006" s="23" t="s">
        <v>55</v>
      </c>
      <c r="F3006" s="46">
        <v>3250</v>
      </c>
      <c r="G3006" s="23"/>
      <c r="H3006" s="23"/>
      <c r="I3006" s="23"/>
      <c r="J3006" s="23">
        <v>0</v>
      </c>
      <c r="K3006" s="23"/>
      <c r="L3006" s="23"/>
      <c r="M3006" s="23"/>
    </row>
    <row r="3007" spans="1:13" x14ac:dyDescent="0.25">
      <c r="A3007" s="41">
        <v>42390</v>
      </c>
      <c r="B3007" s="23">
        <v>49814</v>
      </c>
      <c r="C3007" s="23" t="s">
        <v>29</v>
      </c>
      <c r="D3007" s="23">
        <v>13</v>
      </c>
      <c r="E3007" s="23" t="s">
        <v>55</v>
      </c>
      <c r="F3007" s="46">
        <v>3250</v>
      </c>
      <c r="G3007" s="23"/>
      <c r="H3007" s="23"/>
      <c r="I3007" s="23"/>
      <c r="J3007" s="23">
        <v>0</v>
      </c>
      <c r="K3007" s="23"/>
      <c r="L3007" s="23"/>
      <c r="M3007" s="23"/>
    </row>
    <row r="3008" spans="1:13" x14ac:dyDescent="0.25">
      <c r="A3008" s="41">
        <v>42390</v>
      </c>
      <c r="B3008" s="23">
        <v>49815</v>
      </c>
      <c r="C3008" s="23" t="s">
        <v>30</v>
      </c>
      <c r="D3008" s="23">
        <v>15.6</v>
      </c>
      <c r="E3008" s="23" t="s">
        <v>55</v>
      </c>
      <c r="F3008" s="46">
        <v>3250</v>
      </c>
      <c r="G3008" s="23"/>
      <c r="H3008" s="23"/>
      <c r="I3008" s="23"/>
      <c r="J3008" s="23">
        <v>0</v>
      </c>
      <c r="K3008" s="23"/>
      <c r="L3008" s="23"/>
      <c r="M3008" s="23"/>
    </row>
    <row r="3009" spans="1:13" x14ac:dyDescent="0.25">
      <c r="A3009" s="41">
        <v>42390</v>
      </c>
      <c r="B3009" s="23">
        <v>49816</v>
      </c>
      <c r="C3009" s="23" t="s">
        <v>27</v>
      </c>
      <c r="D3009" s="23">
        <v>14.9</v>
      </c>
      <c r="E3009" s="23" t="s">
        <v>55</v>
      </c>
      <c r="F3009" s="46">
        <v>3250</v>
      </c>
      <c r="G3009" s="23"/>
      <c r="H3009" s="23"/>
      <c r="I3009" s="23"/>
      <c r="J3009" s="23">
        <v>0</v>
      </c>
      <c r="K3009" s="23"/>
      <c r="L3009" s="23"/>
      <c r="M3009" s="23"/>
    </row>
    <row r="3010" spans="1:13" x14ac:dyDescent="0.25">
      <c r="A3010" s="41">
        <v>42390</v>
      </c>
      <c r="B3010" s="23">
        <v>49817</v>
      </c>
      <c r="C3010" s="23" t="s">
        <v>264</v>
      </c>
      <c r="D3010" s="23">
        <v>15</v>
      </c>
      <c r="E3010" s="23" t="s">
        <v>55</v>
      </c>
      <c r="F3010" s="46">
        <v>3250</v>
      </c>
      <c r="G3010" s="23"/>
      <c r="H3010" s="23"/>
      <c r="I3010" s="23"/>
      <c r="J3010" s="23">
        <v>0</v>
      </c>
      <c r="K3010" s="23"/>
      <c r="L3010" s="23"/>
      <c r="M3010" s="23"/>
    </row>
    <row r="3011" spans="1:13" x14ac:dyDescent="0.25">
      <c r="A3011" s="41">
        <v>42390</v>
      </c>
      <c r="B3011" s="23">
        <v>49818</v>
      </c>
      <c r="C3011" s="23" t="s">
        <v>57</v>
      </c>
      <c r="D3011" s="23">
        <v>14.9</v>
      </c>
      <c r="E3011" s="23" t="s">
        <v>55</v>
      </c>
      <c r="F3011" s="46">
        <v>3250</v>
      </c>
      <c r="G3011" s="23"/>
      <c r="H3011" s="23"/>
      <c r="I3011" s="23"/>
      <c r="J3011" s="23">
        <v>0</v>
      </c>
      <c r="K3011" s="23"/>
      <c r="L3011" s="23"/>
      <c r="M3011" s="23"/>
    </row>
    <row r="3012" spans="1:13" x14ac:dyDescent="0.25">
      <c r="A3012" s="41">
        <v>42390</v>
      </c>
      <c r="B3012" s="23">
        <v>49819</v>
      </c>
      <c r="C3012" s="23" t="s">
        <v>498</v>
      </c>
      <c r="D3012" s="23">
        <v>14.9</v>
      </c>
      <c r="E3012" s="23" t="s">
        <v>55</v>
      </c>
      <c r="F3012" s="46">
        <v>3250</v>
      </c>
      <c r="G3012" s="23"/>
      <c r="H3012" s="23"/>
      <c r="I3012" s="23"/>
      <c r="J3012" s="23">
        <v>0</v>
      </c>
      <c r="K3012" s="23"/>
      <c r="L3012" s="23"/>
      <c r="M3012" s="23"/>
    </row>
    <row r="3013" spans="1:13" x14ac:dyDescent="0.25">
      <c r="A3013" s="41">
        <v>42390</v>
      </c>
      <c r="B3013" s="23">
        <v>49820</v>
      </c>
      <c r="C3013" s="23" t="s">
        <v>29</v>
      </c>
      <c r="D3013" s="23">
        <v>13</v>
      </c>
      <c r="E3013" s="23" t="s">
        <v>55</v>
      </c>
      <c r="F3013" s="46">
        <v>3250</v>
      </c>
      <c r="G3013" s="23"/>
      <c r="H3013" s="23"/>
      <c r="I3013" s="23"/>
      <c r="J3013" s="23">
        <v>0</v>
      </c>
      <c r="K3013" s="23"/>
      <c r="L3013" s="23"/>
      <c r="M3013" s="23"/>
    </row>
    <row r="3014" spans="1:13" x14ac:dyDescent="0.25">
      <c r="A3014" s="41">
        <v>42390</v>
      </c>
      <c r="B3014" s="23">
        <v>49821</v>
      </c>
      <c r="C3014" s="23" t="s">
        <v>30</v>
      </c>
      <c r="D3014" s="23">
        <v>15.6</v>
      </c>
      <c r="E3014" s="23" t="s">
        <v>55</v>
      </c>
      <c r="F3014" s="46">
        <v>3250</v>
      </c>
      <c r="G3014" s="23"/>
      <c r="H3014" s="23"/>
      <c r="I3014" s="23"/>
      <c r="J3014" s="23">
        <v>0</v>
      </c>
      <c r="K3014" s="23"/>
      <c r="L3014" s="23"/>
      <c r="M3014" s="23"/>
    </row>
    <row r="3015" spans="1:13" x14ac:dyDescent="0.25">
      <c r="A3015" s="41">
        <v>42390</v>
      </c>
      <c r="B3015" s="23">
        <v>49822</v>
      </c>
      <c r="C3015" s="23" t="s">
        <v>27</v>
      </c>
      <c r="D3015" s="23">
        <v>14.9</v>
      </c>
      <c r="E3015" s="23" t="s">
        <v>55</v>
      </c>
      <c r="F3015" s="46">
        <v>3250</v>
      </c>
      <c r="G3015" s="23"/>
      <c r="H3015" s="23"/>
      <c r="I3015" s="23"/>
      <c r="J3015" s="23">
        <v>0</v>
      </c>
      <c r="K3015" s="23"/>
      <c r="L3015" s="23"/>
      <c r="M3015" s="23"/>
    </row>
    <row r="3016" spans="1:13" x14ac:dyDescent="0.25">
      <c r="A3016" s="41">
        <v>42390</v>
      </c>
      <c r="B3016" s="23">
        <v>49823</v>
      </c>
      <c r="C3016" s="23" t="s">
        <v>57</v>
      </c>
      <c r="D3016" s="23">
        <v>14.9</v>
      </c>
      <c r="E3016" s="23" t="s">
        <v>55</v>
      </c>
      <c r="F3016" s="46">
        <v>3250</v>
      </c>
      <c r="G3016" s="23"/>
      <c r="H3016" s="23"/>
      <c r="I3016" s="23"/>
      <c r="J3016" s="23">
        <v>0</v>
      </c>
      <c r="K3016" s="23"/>
      <c r="L3016" s="23"/>
      <c r="M3016" s="23"/>
    </row>
    <row r="3017" spans="1:13" x14ac:dyDescent="0.25">
      <c r="A3017" s="41">
        <v>42390</v>
      </c>
      <c r="B3017" s="23">
        <v>49824</v>
      </c>
      <c r="C3017" s="23" t="s">
        <v>264</v>
      </c>
      <c r="D3017" s="23">
        <v>15</v>
      </c>
      <c r="E3017" s="23" t="s">
        <v>55</v>
      </c>
      <c r="F3017" s="46">
        <v>3250</v>
      </c>
      <c r="G3017" s="23"/>
      <c r="H3017" s="23"/>
      <c r="I3017" s="23"/>
      <c r="J3017" s="23">
        <v>0</v>
      </c>
      <c r="K3017" s="23"/>
      <c r="L3017" s="23"/>
      <c r="M3017" s="23"/>
    </row>
    <row r="3018" spans="1:13" x14ac:dyDescent="0.25">
      <c r="A3018" s="41">
        <v>42390</v>
      </c>
      <c r="B3018" s="23">
        <v>49825</v>
      </c>
      <c r="C3018" s="23" t="s">
        <v>498</v>
      </c>
      <c r="D3018" s="23">
        <v>14.9</v>
      </c>
      <c r="E3018" s="23" t="s">
        <v>55</v>
      </c>
      <c r="F3018" s="46">
        <v>3250</v>
      </c>
      <c r="G3018" s="23"/>
      <c r="H3018" s="23"/>
      <c r="I3018" s="23"/>
      <c r="J3018" s="23">
        <v>0</v>
      </c>
      <c r="K3018" s="23"/>
      <c r="L3018" s="23"/>
      <c r="M3018" s="23"/>
    </row>
    <row r="3019" spans="1:13" x14ac:dyDescent="0.25">
      <c r="A3019" s="41">
        <v>42390</v>
      </c>
      <c r="B3019" s="23">
        <v>49826</v>
      </c>
      <c r="C3019" s="23" t="s">
        <v>29</v>
      </c>
      <c r="D3019" s="23">
        <v>13</v>
      </c>
      <c r="E3019" s="23" t="s">
        <v>55</v>
      </c>
      <c r="F3019" s="46">
        <v>3250</v>
      </c>
      <c r="G3019" s="23"/>
      <c r="H3019" s="23"/>
      <c r="I3019" s="23"/>
      <c r="J3019" s="23">
        <v>0</v>
      </c>
      <c r="K3019" s="23"/>
      <c r="L3019" s="23"/>
      <c r="M3019" s="23"/>
    </row>
    <row r="3020" spans="1:13" x14ac:dyDescent="0.25">
      <c r="A3020" s="41">
        <v>42390</v>
      </c>
      <c r="B3020" s="23">
        <v>49827</v>
      </c>
      <c r="C3020" s="23" t="s">
        <v>27</v>
      </c>
      <c r="D3020" s="23">
        <v>14.9</v>
      </c>
      <c r="E3020" s="23" t="s">
        <v>55</v>
      </c>
      <c r="F3020" s="46">
        <v>3250</v>
      </c>
      <c r="G3020" s="23"/>
      <c r="H3020" s="23"/>
      <c r="I3020" s="23"/>
      <c r="J3020" s="23">
        <v>0</v>
      </c>
      <c r="K3020" s="23"/>
      <c r="L3020" s="23"/>
      <c r="M3020" s="23"/>
    </row>
    <row r="3021" spans="1:13" x14ac:dyDescent="0.25">
      <c r="A3021" s="41">
        <v>42390</v>
      </c>
      <c r="B3021" s="23">
        <v>49828</v>
      </c>
      <c r="C3021" s="23" t="s">
        <v>30</v>
      </c>
      <c r="D3021" s="23">
        <v>15.6</v>
      </c>
      <c r="E3021" s="23" t="s">
        <v>55</v>
      </c>
      <c r="F3021" s="46">
        <v>3250</v>
      </c>
      <c r="G3021" s="23"/>
      <c r="H3021" s="23"/>
      <c r="I3021" s="23"/>
      <c r="J3021" s="23">
        <v>0</v>
      </c>
      <c r="K3021" s="23"/>
      <c r="L3021" s="23"/>
      <c r="M3021" s="23"/>
    </row>
    <row r="3022" spans="1:13" x14ac:dyDescent="0.25">
      <c r="A3022" s="41">
        <v>42390</v>
      </c>
      <c r="B3022" s="23">
        <v>49829</v>
      </c>
      <c r="C3022" s="23" t="s">
        <v>57</v>
      </c>
      <c r="D3022" s="23">
        <v>14.9</v>
      </c>
      <c r="E3022" s="23" t="s">
        <v>55</v>
      </c>
      <c r="F3022" s="46">
        <v>3250</v>
      </c>
      <c r="G3022" s="23"/>
      <c r="H3022" s="23"/>
      <c r="I3022" s="23"/>
      <c r="J3022" s="23">
        <v>0</v>
      </c>
      <c r="K3022" s="23"/>
      <c r="L3022" s="23"/>
      <c r="M3022" s="23"/>
    </row>
    <row r="3023" spans="1:13" x14ac:dyDescent="0.25">
      <c r="A3023" s="41">
        <v>42390</v>
      </c>
      <c r="B3023" s="23">
        <v>49830</v>
      </c>
      <c r="C3023" s="23" t="s">
        <v>30</v>
      </c>
      <c r="D3023" s="23">
        <v>15.6</v>
      </c>
      <c r="E3023" s="23" t="s">
        <v>55</v>
      </c>
      <c r="F3023" s="46">
        <v>3250</v>
      </c>
      <c r="G3023" s="23"/>
      <c r="H3023" s="23"/>
      <c r="I3023" s="23"/>
      <c r="J3023" s="23">
        <v>0</v>
      </c>
      <c r="K3023" s="23"/>
      <c r="L3023" s="23"/>
      <c r="M3023" s="23"/>
    </row>
    <row r="3024" spans="1:13" x14ac:dyDescent="0.25">
      <c r="A3024" s="41">
        <v>42390</v>
      </c>
      <c r="B3024" s="23">
        <v>49831</v>
      </c>
      <c r="C3024" s="23" t="s">
        <v>29</v>
      </c>
      <c r="D3024" s="23">
        <v>13</v>
      </c>
      <c r="E3024" s="23" t="s">
        <v>55</v>
      </c>
      <c r="F3024" s="46">
        <v>3250</v>
      </c>
      <c r="G3024" s="23"/>
      <c r="H3024" s="23"/>
      <c r="I3024" s="23"/>
      <c r="J3024" s="23">
        <v>0</v>
      </c>
      <c r="K3024" s="23"/>
      <c r="L3024" s="23"/>
      <c r="M3024" s="23"/>
    </row>
    <row r="3025" spans="1:13" x14ac:dyDescent="0.25">
      <c r="A3025" s="41">
        <v>42390</v>
      </c>
      <c r="B3025" s="23">
        <v>49832</v>
      </c>
      <c r="C3025" s="23" t="s">
        <v>498</v>
      </c>
      <c r="D3025" s="23">
        <v>14.9</v>
      </c>
      <c r="E3025" s="23" t="s">
        <v>55</v>
      </c>
      <c r="F3025" s="46">
        <v>3250</v>
      </c>
      <c r="G3025" s="23"/>
      <c r="H3025" s="23"/>
      <c r="I3025" s="23"/>
      <c r="J3025" s="23">
        <v>0</v>
      </c>
      <c r="K3025" s="23"/>
      <c r="L3025" s="23"/>
      <c r="M3025" s="23"/>
    </row>
    <row r="3026" spans="1:13" x14ac:dyDescent="0.25">
      <c r="A3026" s="41">
        <v>42390</v>
      </c>
      <c r="B3026" s="23">
        <v>49833</v>
      </c>
      <c r="C3026" s="23" t="s">
        <v>27</v>
      </c>
      <c r="D3026" s="23">
        <v>14.9</v>
      </c>
      <c r="E3026" s="23" t="s">
        <v>55</v>
      </c>
      <c r="F3026" s="46">
        <v>3250</v>
      </c>
      <c r="G3026" s="23"/>
      <c r="H3026" s="23"/>
      <c r="I3026" s="23"/>
      <c r="J3026" s="23">
        <v>0</v>
      </c>
      <c r="K3026" s="23"/>
      <c r="L3026" s="23"/>
      <c r="M3026" s="23"/>
    </row>
    <row r="3027" spans="1:13" x14ac:dyDescent="0.25">
      <c r="A3027" s="41">
        <v>42390</v>
      </c>
      <c r="B3027" s="23">
        <v>49834</v>
      </c>
      <c r="C3027" s="23" t="s">
        <v>30</v>
      </c>
      <c r="D3027" s="23">
        <v>15.6</v>
      </c>
      <c r="E3027" s="23" t="s">
        <v>55</v>
      </c>
      <c r="F3027" s="46">
        <v>3250</v>
      </c>
      <c r="G3027" s="23"/>
      <c r="H3027" s="23"/>
      <c r="I3027" s="23"/>
      <c r="J3027" s="23">
        <v>0</v>
      </c>
      <c r="K3027" s="23"/>
      <c r="L3027" s="23"/>
      <c r="M3027" s="23"/>
    </row>
    <row r="3028" spans="1:13" x14ac:dyDescent="0.25">
      <c r="A3028" s="41">
        <v>42390</v>
      </c>
      <c r="B3028" s="23">
        <v>49835</v>
      </c>
      <c r="C3028" s="23" t="s">
        <v>57</v>
      </c>
      <c r="D3028" s="23">
        <v>14.9</v>
      </c>
      <c r="E3028" s="23" t="s">
        <v>55</v>
      </c>
      <c r="F3028" s="46">
        <v>3250</v>
      </c>
      <c r="G3028" s="23"/>
      <c r="H3028" s="23"/>
      <c r="I3028" s="23"/>
      <c r="J3028" s="23">
        <v>0</v>
      </c>
      <c r="K3028" s="23"/>
      <c r="L3028" s="23"/>
      <c r="M3028" s="23"/>
    </row>
    <row r="3029" spans="1:13" x14ac:dyDescent="0.25">
      <c r="A3029" s="41">
        <v>42390</v>
      </c>
      <c r="B3029" s="23">
        <v>49836</v>
      </c>
      <c r="C3029" s="23" t="s">
        <v>29</v>
      </c>
      <c r="D3029" s="23">
        <v>13</v>
      </c>
      <c r="E3029" s="23" t="s">
        <v>55</v>
      </c>
      <c r="F3029" s="46">
        <v>3250</v>
      </c>
      <c r="G3029" s="23"/>
      <c r="H3029" s="23"/>
      <c r="I3029" s="23"/>
      <c r="J3029" s="23">
        <v>0</v>
      </c>
      <c r="K3029" s="23"/>
      <c r="L3029" s="23"/>
      <c r="M3029" s="23"/>
    </row>
    <row r="3030" spans="1:13" x14ac:dyDescent="0.25">
      <c r="A3030" s="41">
        <v>42390</v>
      </c>
      <c r="B3030" s="23">
        <v>49837</v>
      </c>
      <c r="C3030" s="23" t="s">
        <v>498</v>
      </c>
      <c r="D3030" s="23">
        <v>14.9</v>
      </c>
      <c r="E3030" s="23" t="s">
        <v>55</v>
      </c>
      <c r="F3030" s="46">
        <v>3250</v>
      </c>
      <c r="G3030" s="23"/>
      <c r="H3030" s="23"/>
      <c r="I3030" s="23"/>
      <c r="J3030" s="23">
        <v>0</v>
      </c>
      <c r="K3030" s="23"/>
      <c r="L3030" s="23"/>
      <c r="M3030" s="23"/>
    </row>
    <row r="3031" spans="1:13" x14ac:dyDescent="0.25">
      <c r="A3031" s="41">
        <v>42390</v>
      </c>
      <c r="B3031" s="23">
        <v>49838</v>
      </c>
      <c r="C3031" s="23" t="s">
        <v>27</v>
      </c>
      <c r="D3031" s="23">
        <v>14.9</v>
      </c>
      <c r="E3031" s="23" t="s">
        <v>55</v>
      </c>
      <c r="F3031" s="46">
        <v>3250</v>
      </c>
      <c r="G3031" s="23"/>
      <c r="H3031" s="23"/>
      <c r="I3031" s="23"/>
      <c r="J3031" s="23">
        <v>0</v>
      </c>
      <c r="K3031" s="23"/>
      <c r="L3031" s="23"/>
      <c r="M3031" s="23"/>
    </row>
    <row r="3032" spans="1:13" x14ac:dyDescent="0.25">
      <c r="A3032" s="41">
        <v>42390</v>
      </c>
      <c r="B3032" s="23">
        <v>49839</v>
      </c>
      <c r="C3032" s="23" t="s">
        <v>264</v>
      </c>
      <c r="D3032" s="23">
        <v>15</v>
      </c>
      <c r="E3032" s="23" t="s">
        <v>55</v>
      </c>
      <c r="F3032" s="46">
        <v>3250</v>
      </c>
      <c r="G3032" s="23"/>
      <c r="H3032" s="23"/>
      <c r="I3032" s="23"/>
      <c r="J3032" s="23">
        <v>0</v>
      </c>
      <c r="K3032" s="23"/>
      <c r="L3032" s="23"/>
      <c r="M3032" s="23"/>
    </row>
    <row r="3033" spans="1:13" x14ac:dyDescent="0.25">
      <c r="A3033" s="41">
        <v>42390</v>
      </c>
      <c r="B3033" s="23">
        <v>49840</v>
      </c>
      <c r="C3033" s="23" t="s">
        <v>30</v>
      </c>
      <c r="D3033" s="23">
        <v>15.6</v>
      </c>
      <c r="E3033" s="23" t="s">
        <v>55</v>
      </c>
      <c r="F3033" s="46">
        <v>3250</v>
      </c>
      <c r="G3033" s="23"/>
      <c r="H3033" s="23"/>
      <c r="I3033" s="23"/>
      <c r="J3033" s="23">
        <v>0</v>
      </c>
      <c r="K3033" s="23"/>
      <c r="L3033" s="23"/>
      <c r="M3033" s="23"/>
    </row>
    <row r="3034" spans="1:13" x14ac:dyDescent="0.25">
      <c r="A3034" s="41">
        <v>42390</v>
      </c>
      <c r="B3034" s="23">
        <v>49841</v>
      </c>
      <c r="C3034" s="23" t="s">
        <v>57</v>
      </c>
      <c r="D3034" s="23">
        <v>14.9</v>
      </c>
      <c r="E3034" s="23" t="s">
        <v>55</v>
      </c>
      <c r="F3034" s="46">
        <v>3250</v>
      </c>
      <c r="G3034" s="23"/>
      <c r="H3034" s="23"/>
      <c r="I3034" s="23"/>
      <c r="J3034" s="23">
        <v>0</v>
      </c>
      <c r="K3034" s="23"/>
      <c r="L3034" s="23"/>
      <c r="M3034" s="23"/>
    </row>
    <row r="3035" spans="1:13" x14ac:dyDescent="0.25">
      <c r="A3035" s="41">
        <v>42390</v>
      </c>
      <c r="B3035" s="23">
        <v>49842</v>
      </c>
      <c r="C3035" s="23" t="s">
        <v>27</v>
      </c>
      <c r="D3035" s="23">
        <v>14.9</v>
      </c>
      <c r="E3035" s="23" t="s">
        <v>55</v>
      </c>
      <c r="F3035" s="46">
        <v>3250</v>
      </c>
      <c r="G3035" s="23"/>
      <c r="H3035" s="23"/>
      <c r="I3035" s="23"/>
      <c r="J3035" s="23">
        <v>0</v>
      </c>
      <c r="K3035" s="23"/>
      <c r="L3035" s="23"/>
      <c r="M3035" s="23"/>
    </row>
    <row r="3036" spans="1:13" x14ac:dyDescent="0.25">
      <c r="A3036" s="41">
        <v>42390</v>
      </c>
      <c r="B3036" s="23">
        <v>49843</v>
      </c>
      <c r="C3036" s="23" t="s">
        <v>264</v>
      </c>
      <c r="D3036" s="23">
        <v>15</v>
      </c>
      <c r="E3036" s="23" t="s">
        <v>55</v>
      </c>
      <c r="F3036" s="46">
        <v>3250</v>
      </c>
      <c r="G3036" s="23"/>
      <c r="H3036" s="23"/>
      <c r="I3036" s="23"/>
      <c r="J3036" s="23">
        <v>0</v>
      </c>
      <c r="K3036" s="23"/>
      <c r="L3036" s="23"/>
      <c r="M3036" s="23"/>
    </row>
    <row r="3037" spans="1:13" x14ac:dyDescent="0.25">
      <c r="A3037" s="41">
        <v>42390</v>
      </c>
      <c r="B3037" s="23">
        <v>49844</v>
      </c>
      <c r="C3037" s="23" t="s">
        <v>57</v>
      </c>
      <c r="D3037" s="23">
        <v>14.9</v>
      </c>
      <c r="E3037" s="23" t="s">
        <v>55</v>
      </c>
      <c r="F3037" s="46">
        <v>3250</v>
      </c>
      <c r="G3037" s="23"/>
      <c r="H3037" s="23"/>
      <c r="I3037" s="23"/>
      <c r="J3037" s="23">
        <v>0</v>
      </c>
      <c r="K3037" s="23"/>
      <c r="L3037" s="23"/>
      <c r="M3037" s="23"/>
    </row>
    <row r="3038" spans="1:13" x14ac:dyDescent="0.25">
      <c r="A3038" s="41">
        <v>42390</v>
      </c>
      <c r="B3038" s="23">
        <v>49845</v>
      </c>
      <c r="C3038" s="23" t="s">
        <v>27</v>
      </c>
      <c r="D3038" s="23">
        <v>14.9</v>
      </c>
      <c r="E3038" s="23" t="s">
        <v>55</v>
      </c>
      <c r="F3038" s="46">
        <v>3250</v>
      </c>
      <c r="G3038" s="23"/>
      <c r="H3038" s="23"/>
      <c r="I3038" s="23"/>
      <c r="J3038" s="23">
        <v>0</v>
      </c>
      <c r="K3038" s="23"/>
      <c r="L3038" s="23"/>
      <c r="M3038" s="23"/>
    </row>
    <row r="3039" spans="1:13" x14ac:dyDescent="0.25">
      <c r="A3039" s="41">
        <v>42390</v>
      </c>
      <c r="B3039" s="23">
        <v>49846</v>
      </c>
      <c r="C3039" s="23" t="s">
        <v>498</v>
      </c>
      <c r="D3039" s="23">
        <v>14.9</v>
      </c>
      <c r="E3039" s="23" t="s">
        <v>55</v>
      </c>
      <c r="F3039" s="46">
        <v>3250</v>
      </c>
      <c r="G3039" s="23"/>
      <c r="H3039" s="23"/>
      <c r="I3039" s="23"/>
      <c r="J3039" s="23">
        <v>0</v>
      </c>
      <c r="K3039" s="23"/>
      <c r="L3039" s="23"/>
      <c r="M3039" s="23"/>
    </row>
    <row r="3040" spans="1:13" x14ac:dyDescent="0.25">
      <c r="A3040" s="41">
        <v>42390</v>
      </c>
      <c r="B3040" s="23">
        <v>49847</v>
      </c>
      <c r="C3040" s="23" t="s">
        <v>30</v>
      </c>
      <c r="D3040" s="23">
        <v>15.6</v>
      </c>
      <c r="E3040" s="23" t="s">
        <v>55</v>
      </c>
      <c r="F3040" s="46">
        <v>3250</v>
      </c>
      <c r="G3040" s="23"/>
      <c r="H3040" s="23"/>
      <c r="I3040" s="23"/>
      <c r="J3040" s="23">
        <v>0</v>
      </c>
      <c r="K3040" s="23"/>
      <c r="L3040" s="23"/>
      <c r="M3040" s="23"/>
    </row>
    <row r="3041" spans="1:13" x14ac:dyDescent="0.25">
      <c r="A3041" s="41">
        <v>42390</v>
      </c>
      <c r="B3041" s="23">
        <v>49848</v>
      </c>
      <c r="C3041" s="23" t="s">
        <v>264</v>
      </c>
      <c r="D3041" s="23">
        <v>15</v>
      </c>
      <c r="E3041" s="23" t="s">
        <v>55</v>
      </c>
      <c r="F3041" s="46">
        <v>3250</v>
      </c>
      <c r="G3041" s="23"/>
      <c r="H3041" s="23"/>
      <c r="I3041" s="23"/>
      <c r="J3041" s="23">
        <v>0</v>
      </c>
      <c r="K3041" s="23"/>
      <c r="L3041" s="23"/>
      <c r="M3041" s="23"/>
    </row>
    <row r="3042" spans="1:13" x14ac:dyDescent="0.25">
      <c r="A3042" s="41">
        <v>42390</v>
      </c>
      <c r="B3042" s="23">
        <v>49849</v>
      </c>
      <c r="C3042" s="23" t="s">
        <v>30</v>
      </c>
      <c r="D3042" s="23">
        <v>15.6</v>
      </c>
      <c r="E3042" s="23" t="s">
        <v>55</v>
      </c>
      <c r="F3042" s="46">
        <v>3250</v>
      </c>
      <c r="G3042" s="23"/>
      <c r="H3042" s="23"/>
      <c r="I3042" s="23"/>
      <c r="J3042" s="23">
        <v>0</v>
      </c>
      <c r="K3042" s="23"/>
      <c r="L3042" s="23"/>
      <c r="M3042" s="23"/>
    </row>
    <row r="3043" spans="1:13" x14ac:dyDescent="0.25">
      <c r="A3043" s="41">
        <v>42390</v>
      </c>
      <c r="B3043" s="23">
        <v>49850</v>
      </c>
      <c r="C3043" s="23" t="s">
        <v>498</v>
      </c>
      <c r="D3043" s="23">
        <v>14.9</v>
      </c>
      <c r="E3043" s="23" t="s">
        <v>55</v>
      </c>
      <c r="F3043" s="46">
        <v>3250</v>
      </c>
      <c r="G3043" s="23"/>
      <c r="H3043" s="23"/>
      <c r="I3043" s="23"/>
      <c r="J3043" s="23">
        <v>0</v>
      </c>
      <c r="K3043" s="23"/>
      <c r="L3043" s="23"/>
      <c r="M3043" s="23"/>
    </row>
    <row r="3044" spans="1:13" x14ac:dyDescent="0.25">
      <c r="A3044" s="41">
        <v>42390</v>
      </c>
      <c r="B3044" s="23">
        <v>49851</v>
      </c>
      <c r="C3044" s="23" t="s">
        <v>27</v>
      </c>
      <c r="D3044" s="23">
        <v>14.9</v>
      </c>
      <c r="E3044" s="23" t="s">
        <v>55</v>
      </c>
      <c r="F3044" s="46">
        <v>3250</v>
      </c>
      <c r="G3044" s="23"/>
      <c r="H3044" s="23"/>
      <c r="I3044" s="23"/>
      <c r="J3044" s="23">
        <v>0</v>
      </c>
      <c r="K3044" s="23"/>
      <c r="L3044" s="23"/>
      <c r="M3044" s="23"/>
    </row>
    <row r="3045" spans="1:13" x14ac:dyDescent="0.25">
      <c r="A3045" s="41">
        <v>42390</v>
      </c>
      <c r="B3045" s="23">
        <v>49852</v>
      </c>
      <c r="C3045" s="23" t="s">
        <v>29</v>
      </c>
      <c r="D3045" s="23">
        <v>13</v>
      </c>
      <c r="E3045" s="23" t="s">
        <v>55</v>
      </c>
      <c r="F3045" s="46">
        <v>3250</v>
      </c>
      <c r="G3045" s="23"/>
      <c r="H3045" s="23"/>
      <c r="I3045" s="23"/>
      <c r="J3045" s="23">
        <v>0</v>
      </c>
      <c r="K3045" s="23"/>
      <c r="L3045" s="23"/>
      <c r="M3045" s="23"/>
    </row>
    <row r="3046" spans="1:13" x14ac:dyDescent="0.25">
      <c r="A3046" s="41">
        <v>42390</v>
      </c>
      <c r="B3046" s="23">
        <v>49853</v>
      </c>
      <c r="C3046" s="23" t="s">
        <v>30</v>
      </c>
      <c r="D3046" s="23">
        <v>15.6</v>
      </c>
      <c r="E3046" s="23" t="s">
        <v>55</v>
      </c>
      <c r="F3046" s="46">
        <v>3250</v>
      </c>
      <c r="G3046" s="23"/>
      <c r="H3046" s="23"/>
      <c r="I3046" s="23"/>
      <c r="J3046" s="23">
        <v>0</v>
      </c>
      <c r="K3046" s="23"/>
      <c r="L3046" s="23"/>
      <c r="M3046" s="23"/>
    </row>
    <row r="3047" spans="1:13" x14ac:dyDescent="0.25">
      <c r="A3047" s="41">
        <v>42390</v>
      </c>
      <c r="B3047" s="23">
        <v>49854</v>
      </c>
      <c r="C3047" s="23" t="s">
        <v>264</v>
      </c>
      <c r="D3047" s="23">
        <v>15</v>
      </c>
      <c r="E3047" s="23" t="s">
        <v>55</v>
      </c>
      <c r="F3047" s="46">
        <v>3250</v>
      </c>
      <c r="G3047" s="23"/>
      <c r="H3047" s="23"/>
      <c r="I3047" s="23"/>
      <c r="J3047" s="23">
        <v>0</v>
      </c>
      <c r="K3047" s="23"/>
      <c r="L3047" s="23"/>
      <c r="M3047" s="23"/>
    </row>
    <row r="3048" spans="1:13" x14ac:dyDescent="0.25">
      <c r="A3048" s="41">
        <v>42390</v>
      </c>
      <c r="B3048" s="23">
        <v>49855</v>
      </c>
      <c r="C3048" s="23" t="s">
        <v>498</v>
      </c>
      <c r="D3048" s="23">
        <v>14.9</v>
      </c>
      <c r="E3048" s="23" t="s">
        <v>55</v>
      </c>
      <c r="F3048" s="46">
        <v>3250</v>
      </c>
      <c r="G3048" s="23"/>
      <c r="H3048" s="23"/>
      <c r="I3048" s="23"/>
      <c r="J3048" s="23">
        <v>0</v>
      </c>
      <c r="K3048" s="23"/>
      <c r="L3048" s="23"/>
      <c r="M3048" s="23"/>
    </row>
    <row r="3049" spans="1:13" x14ac:dyDescent="0.25">
      <c r="A3049" s="41">
        <v>42390</v>
      </c>
      <c r="B3049" s="23">
        <v>49856</v>
      </c>
      <c r="C3049" s="23" t="s">
        <v>29</v>
      </c>
      <c r="D3049" s="23">
        <v>13</v>
      </c>
      <c r="E3049" s="23" t="s">
        <v>55</v>
      </c>
      <c r="F3049" s="46">
        <v>3250</v>
      </c>
      <c r="G3049" s="23"/>
      <c r="H3049" s="23"/>
      <c r="I3049" s="23"/>
      <c r="J3049" s="23">
        <v>0</v>
      </c>
      <c r="K3049" s="23"/>
      <c r="L3049" s="23"/>
      <c r="M3049" s="23"/>
    </row>
    <row r="3050" spans="1:13" x14ac:dyDescent="0.25">
      <c r="A3050" s="41">
        <v>42390</v>
      </c>
      <c r="B3050" s="23">
        <v>49857</v>
      </c>
      <c r="C3050" s="23" t="s">
        <v>27</v>
      </c>
      <c r="D3050" s="23">
        <v>14.9</v>
      </c>
      <c r="E3050" s="23" t="s">
        <v>55</v>
      </c>
      <c r="F3050" s="46">
        <v>3250</v>
      </c>
      <c r="G3050" s="23"/>
      <c r="H3050" s="23"/>
      <c r="I3050" s="23"/>
      <c r="J3050" s="23">
        <v>0</v>
      </c>
      <c r="K3050" s="23"/>
      <c r="L3050" s="23"/>
      <c r="M3050" s="23"/>
    </row>
    <row r="3051" spans="1:13" x14ac:dyDescent="0.25">
      <c r="A3051" s="41">
        <v>42390</v>
      </c>
      <c r="B3051" s="23">
        <v>49858</v>
      </c>
      <c r="C3051" s="23" t="s">
        <v>29</v>
      </c>
      <c r="D3051" s="23">
        <v>13</v>
      </c>
      <c r="E3051" s="23" t="s">
        <v>55</v>
      </c>
      <c r="F3051" s="46">
        <v>3250</v>
      </c>
      <c r="G3051" s="23"/>
      <c r="H3051" s="23"/>
      <c r="I3051" s="23"/>
      <c r="J3051" s="23">
        <v>0</v>
      </c>
      <c r="K3051" s="23"/>
      <c r="L3051" s="23"/>
      <c r="M3051" s="23"/>
    </row>
    <row r="3052" spans="1:13" x14ac:dyDescent="0.25">
      <c r="A3052" s="41">
        <v>42390</v>
      </c>
      <c r="B3052" s="23">
        <v>49859</v>
      </c>
      <c r="C3052" s="23" t="s">
        <v>30</v>
      </c>
      <c r="D3052" s="23">
        <v>15.6</v>
      </c>
      <c r="E3052" s="23" t="s">
        <v>55</v>
      </c>
      <c r="F3052" s="46">
        <v>3250</v>
      </c>
      <c r="G3052" s="23"/>
      <c r="H3052" s="23"/>
      <c r="I3052" s="23"/>
      <c r="J3052" s="23">
        <v>0</v>
      </c>
      <c r="K3052" s="23"/>
      <c r="L3052" s="23"/>
      <c r="M3052" s="23"/>
    </row>
    <row r="3053" spans="1:13" x14ac:dyDescent="0.25">
      <c r="A3053" s="41">
        <v>42390</v>
      </c>
      <c r="B3053" s="23">
        <v>49860</v>
      </c>
      <c r="C3053" s="23" t="s">
        <v>29</v>
      </c>
      <c r="D3053" s="23">
        <v>13</v>
      </c>
      <c r="E3053" s="23" t="s">
        <v>55</v>
      </c>
      <c r="F3053" s="46">
        <v>3250</v>
      </c>
      <c r="G3053" s="23"/>
      <c r="H3053" s="23"/>
      <c r="I3053" s="23"/>
      <c r="J3053" s="23">
        <v>0</v>
      </c>
      <c r="K3053" s="23"/>
      <c r="L3053" s="23"/>
      <c r="M3053" s="23"/>
    </row>
    <row r="3054" spans="1:13" x14ac:dyDescent="0.25">
      <c r="A3054" s="41">
        <v>42390</v>
      </c>
      <c r="B3054" s="23">
        <v>49861</v>
      </c>
      <c r="C3054" s="23" t="s">
        <v>264</v>
      </c>
      <c r="D3054" s="23">
        <v>15</v>
      </c>
      <c r="E3054" s="23" t="s">
        <v>55</v>
      </c>
      <c r="F3054" s="46">
        <v>3250</v>
      </c>
      <c r="G3054" s="23"/>
      <c r="H3054" s="23"/>
      <c r="I3054" s="23"/>
      <c r="J3054" s="23">
        <v>0</v>
      </c>
      <c r="K3054" s="23"/>
      <c r="L3054" s="23"/>
      <c r="M3054" s="23"/>
    </row>
    <row r="3055" spans="1:13" x14ac:dyDescent="0.25">
      <c r="A3055" s="41">
        <v>42390</v>
      </c>
      <c r="B3055" s="23">
        <v>49862</v>
      </c>
      <c r="C3055" s="23" t="s">
        <v>498</v>
      </c>
      <c r="D3055" s="23">
        <v>14.9</v>
      </c>
      <c r="E3055" s="23" t="s">
        <v>55</v>
      </c>
      <c r="F3055" s="46">
        <v>3250</v>
      </c>
      <c r="G3055" s="23"/>
      <c r="H3055" s="23"/>
      <c r="I3055" s="23"/>
      <c r="J3055" s="23">
        <v>0</v>
      </c>
      <c r="K3055" s="23"/>
      <c r="L3055" s="23"/>
      <c r="M3055" s="23"/>
    </row>
    <row r="3056" spans="1:13" x14ac:dyDescent="0.25">
      <c r="A3056" s="41">
        <v>42390</v>
      </c>
      <c r="B3056" s="23">
        <v>49863</v>
      </c>
      <c r="C3056" s="23" t="s">
        <v>29</v>
      </c>
      <c r="D3056" s="23">
        <v>13</v>
      </c>
      <c r="E3056" s="23" t="s">
        <v>55</v>
      </c>
      <c r="F3056" s="46">
        <v>3250</v>
      </c>
      <c r="G3056" s="23"/>
      <c r="H3056" s="23"/>
      <c r="I3056" s="23"/>
      <c r="J3056" s="23">
        <v>0</v>
      </c>
      <c r="K3056" s="23"/>
      <c r="L3056" s="23"/>
      <c r="M3056" s="23"/>
    </row>
    <row r="3057" spans="1:13" x14ac:dyDescent="0.25">
      <c r="A3057" s="41">
        <v>42390</v>
      </c>
      <c r="B3057" s="23">
        <v>49864</v>
      </c>
      <c r="C3057" s="23" t="s">
        <v>30</v>
      </c>
      <c r="D3057" s="23">
        <v>15.6</v>
      </c>
      <c r="E3057" s="23" t="s">
        <v>55</v>
      </c>
      <c r="F3057" s="46">
        <v>3250</v>
      </c>
      <c r="G3057" s="23"/>
      <c r="H3057" s="23"/>
      <c r="I3057" s="23"/>
      <c r="J3057" s="23">
        <v>0</v>
      </c>
      <c r="K3057" s="23"/>
      <c r="L3057" s="23"/>
      <c r="M3057" s="23"/>
    </row>
    <row r="3058" spans="1:13" x14ac:dyDescent="0.25">
      <c r="A3058" s="41">
        <v>42390</v>
      </c>
      <c r="B3058" s="23">
        <v>49865</v>
      </c>
      <c r="C3058" s="23" t="s">
        <v>264</v>
      </c>
      <c r="D3058" s="23">
        <v>15</v>
      </c>
      <c r="E3058" s="23" t="s">
        <v>55</v>
      </c>
      <c r="F3058" s="46">
        <v>3250</v>
      </c>
      <c r="G3058" s="23"/>
      <c r="H3058" s="23"/>
      <c r="I3058" s="23"/>
      <c r="J3058" s="23">
        <v>0</v>
      </c>
      <c r="K3058" s="23"/>
      <c r="L3058" s="23"/>
      <c r="M3058" s="23"/>
    </row>
    <row r="3059" spans="1:13" x14ac:dyDescent="0.25">
      <c r="A3059" s="41">
        <v>42390</v>
      </c>
      <c r="B3059" s="23">
        <v>49866</v>
      </c>
      <c r="C3059" s="23" t="s">
        <v>498</v>
      </c>
      <c r="D3059" s="23">
        <v>14.9</v>
      </c>
      <c r="E3059" s="23" t="s">
        <v>55</v>
      </c>
      <c r="F3059" s="46">
        <v>3250</v>
      </c>
      <c r="G3059" s="23"/>
      <c r="H3059" s="23"/>
      <c r="I3059" s="23"/>
      <c r="J3059" s="23">
        <v>0</v>
      </c>
      <c r="K3059" s="23"/>
      <c r="L3059" s="23"/>
      <c r="M3059" s="23"/>
    </row>
    <row r="3060" spans="1:13" x14ac:dyDescent="0.25">
      <c r="A3060" s="41">
        <v>42390</v>
      </c>
      <c r="B3060" s="23">
        <v>49867</v>
      </c>
      <c r="C3060" s="23" t="s">
        <v>29</v>
      </c>
      <c r="D3060" s="23">
        <v>13</v>
      </c>
      <c r="E3060" s="23" t="s">
        <v>55</v>
      </c>
      <c r="F3060" s="46">
        <v>3250</v>
      </c>
      <c r="G3060" s="23"/>
      <c r="H3060" s="23"/>
      <c r="I3060" s="23"/>
      <c r="J3060" s="23">
        <v>0</v>
      </c>
      <c r="K3060" s="23"/>
      <c r="L3060" s="23"/>
      <c r="M3060" s="23"/>
    </row>
    <row r="3061" spans="1:13" x14ac:dyDescent="0.25">
      <c r="A3061" s="41">
        <v>42390</v>
      </c>
      <c r="B3061" s="23">
        <v>49868</v>
      </c>
      <c r="C3061" s="23" t="s">
        <v>264</v>
      </c>
      <c r="D3061" s="23">
        <v>15</v>
      </c>
      <c r="E3061" s="23" t="s">
        <v>55</v>
      </c>
      <c r="F3061" s="46">
        <v>3250</v>
      </c>
      <c r="G3061" s="23"/>
      <c r="H3061" s="23"/>
      <c r="I3061" s="23"/>
      <c r="J3061" s="23">
        <v>0</v>
      </c>
      <c r="K3061" s="23"/>
      <c r="L3061" s="23"/>
      <c r="M3061" s="23"/>
    </row>
    <row r="3062" spans="1:13" x14ac:dyDescent="0.25">
      <c r="A3062" s="41">
        <v>42390</v>
      </c>
      <c r="B3062" s="23">
        <v>49869</v>
      </c>
      <c r="C3062" s="23" t="s">
        <v>27</v>
      </c>
      <c r="D3062" s="23">
        <v>14.9</v>
      </c>
      <c r="E3062" s="23" t="s">
        <v>55</v>
      </c>
      <c r="F3062" s="46">
        <v>3250</v>
      </c>
      <c r="G3062" s="23"/>
      <c r="H3062" s="23"/>
      <c r="I3062" s="23"/>
      <c r="J3062" s="23">
        <v>0</v>
      </c>
      <c r="K3062" s="23"/>
      <c r="L3062" s="23"/>
      <c r="M3062" s="23"/>
    </row>
    <row r="3063" spans="1:13" x14ac:dyDescent="0.25">
      <c r="A3063" s="41">
        <v>42390</v>
      </c>
      <c r="B3063" s="23">
        <v>49870</v>
      </c>
      <c r="C3063" s="23" t="s">
        <v>498</v>
      </c>
      <c r="D3063" s="23">
        <v>14.9</v>
      </c>
      <c r="E3063" s="23" t="s">
        <v>55</v>
      </c>
      <c r="F3063" s="46">
        <v>3250</v>
      </c>
      <c r="G3063" s="23"/>
      <c r="H3063" s="23"/>
      <c r="I3063" s="23"/>
      <c r="J3063" s="23">
        <v>0</v>
      </c>
      <c r="K3063" s="23"/>
      <c r="L3063" s="23"/>
      <c r="M3063" s="23"/>
    </row>
    <row r="3064" spans="1:13" x14ac:dyDescent="0.25">
      <c r="A3064" s="41">
        <v>42390</v>
      </c>
      <c r="B3064" s="23">
        <v>49871</v>
      </c>
      <c r="C3064" s="23" t="s">
        <v>29</v>
      </c>
      <c r="D3064" s="23">
        <v>13</v>
      </c>
      <c r="E3064" s="23" t="s">
        <v>55</v>
      </c>
      <c r="F3064" s="46">
        <v>3250</v>
      </c>
      <c r="G3064" s="23"/>
      <c r="H3064" s="23"/>
      <c r="I3064" s="23"/>
      <c r="J3064" s="23">
        <v>0</v>
      </c>
      <c r="K3064" s="23"/>
      <c r="L3064" s="23"/>
      <c r="M3064" s="23"/>
    </row>
    <row r="3065" spans="1:13" x14ac:dyDescent="0.25">
      <c r="A3065" s="41">
        <v>42390</v>
      </c>
      <c r="B3065" s="23">
        <v>49872</v>
      </c>
      <c r="C3065" s="23" t="s">
        <v>30</v>
      </c>
      <c r="D3065" s="23">
        <v>15.6</v>
      </c>
      <c r="E3065" s="23" t="s">
        <v>55</v>
      </c>
      <c r="F3065" s="46">
        <v>3250</v>
      </c>
      <c r="G3065" s="23"/>
      <c r="H3065" s="23"/>
      <c r="I3065" s="23"/>
      <c r="J3065" s="23">
        <v>0</v>
      </c>
      <c r="K3065" s="23"/>
      <c r="L3065" s="23"/>
      <c r="M3065" s="23"/>
    </row>
    <row r="3066" spans="1:13" x14ac:dyDescent="0.25">
      <c r="A3066" s="41">
        <v>42390</v>
      </c>
      <c r="B3066" s="23">
        <v>49873</v>
      </c>
      <c r="C3066" s="23" t="s">
        <v>498</v>
      </c>
      <c r="D3066" s="23">
        <v>14.9</v>
      </c>
      <c r="E3066" s="23" t="s">
        <v>55</v>
      </c>
      <c r="F3066" s="46">
        <v>3250</v>
      </c>
      <c r="G3066" s="23"/>
      <c r="H3066" s="23"/>
      <c r="I3066" s="23"/>
      <c r="J3066" s="23">
        <v>0</v>
      </c>
      <c r="K3066" s="23"/>
      <c r="L3066" s="23"/>
      <c r="M3066" s="23"/>
    </row>
    <row r="3067" spans="1:13" x14ac:dyDescent="0.25">
      <c r="A3067" s="41">
        <v>42390</v>
      </c>
      <c r="B3067" s="23">
        <v>49874</v>
      </c>
      <c r="C3067" s="23" t="s">
        <v>29</v>
      </c>
      <c r="D3067" s="23">
        <v>13</v>
      </c>
      <c r="E3067" s="23" t="s">
        <v>55</v>
      </c>
      <c r="F3067" s="46">
        <v>3250</v>
      </c>
      <c r="G3067" s="23"/>
      <c r="H3067" s="23"/>
      <c r="I3067" s="23"/>
      <c r="J3067" s="23">
        <v>0</v>
      </c>
      <c r="K3067" s="23"/>
      <c r="L3067" s="23"/>
      <c r="M3067" s="23"/>
    </row>
    <row r="3068" spans="1:13" x14ac:dyDescent="0.25">
      <c r="A3068" s="41">
        <v>42390</v>
      </c>
      <c r="B3068" s="23">
        <v>49875</v>
      </c>
      <c r="C3068" s="23" t="s">
        <v>27</v>
      </c>
      <c r="D3068" s="23">
        <v>14.9</v>
      </c>
      <c r="E3068" s="23" t="s">
        <v>55</v>
      </c>
      <c r="F3068" s="46">
        <v>3250</v>
      </c>
      <c r="G3068" s="23"/>
      <c r="H3068" s="23"/>
      <c r="I3068" s="23"/>
      <c r="J3068" s="23">
        <v>0</v>
      </c>
      <c r="K3068" s="23"/>
      <c r="L3068" s="23"/>
      <c r="M3068" s="23"/>
    </row>
    <row r="3069" spans="1:13" ht="15.75" thickBot="1" x14ac:dyDescent="0.3">
      <c r="A3069" s="43">
        <v>42390</v>
      </c>
      <c r="B3069" s="42">
        <v>49876</v>
      </c>
      <c r="C3069" s="42" t="s">
        <v>30</v>
      </c>
      <c r="D3069" s="42">
        <v>15.6</v>
      </c>
      <c r="E3069" s="23" t="s">
        <v>55</v>
      </c>
      <c r="F3069" s="48">
        <v>3250</v>
      </c>
      <c r="G3069" s="42"/>
      <c r="H3069" s="42"/>
      <c r="I3069" s="42"/>
      <c r="J3069" s="42">
        <v>0</v>
      </c>
      <c r="K3069" s="42"/>
      <c r="L3069" s="42"/>
      <c r="M3069" s="42"/>
    </row>
    <row r="3070" spans="1:13" x14ac:dyDescent="0.25">
      <c r="A3070" s="41">
        <v>42391</v>
      </c>
      <c r="B3070" s="32">
        <v>49877</v>
      </c>
      <c r="C3070" s="32" t="s">
        <v>498</v>
      </c>
      <c r="D3070" s="32">
        <v>14.9</v>
      </c>
      <c r="E3070" s="23" t="s">
        <v>55</v>
      </c>
      <c r="F3070" s="47">
        <v>3250</v>
      </c>
      <c r="G3070" s="32"/>
      <c r="H3070" s="32"/>
      <c r="I3070" s="32"/>
      <c r="J3070" s="32">
        <v>0</v>
      </c>
      <c r="K3070" s="32"/>
      <c r="L3070" s="32"/>
      <c r="M3070" s="32"/>
    </row>
    <row r="3071" spans="1:13" x14ac:dyDescent="0.25">
      <c r="A3071" s="41">
        <v>42391</v>
      </c>
      <c r="B3071" s="23">
        <v>49878</v>
      </c>
      <c r="C3071" s="23" t="s">
        <v>29</v>
      </c>
      <c r="D3071" s="23">
        <v>13</v>
      </c>
      <c r="E3071" s="23" t="s">
        <v>55</v>
      </c>
      <c r="F3071" s="46">
        <v>3250</v>
      </c>
      <c r="G3071" s="23"/>
      <c r="H3071" s="23"/>
      <c r="I3071" s="23"/>
      <c r="J3071" s="23">
        <v>0</v>
      </c>
      <c r="K3071" s="23"/>
      <c r="L3071" s="23"/>
      <c r="M3071" s="23"/>
    </row>
    <row r="3072" spans="1:13" x14ac:dyDescent="0.25">
      <c r="A3072" s="41">
        <v>42391</v>
      </c>
      <c r="B3072" s="23">
        <v>49879</v>
      </c>
      <c r="C3072" s="23" t="s">
        <v>30</v>
      </c>
      <c r="D3072" s="23">
        <v>15.6</v>
      </c>
      <c r="E3072" s="23" t="s">
        <v>55</v>
      </c>
      <c r="F3072" s="46">
        <v>3250</v>
      </c>
      <c r="G3072" s="23"/>
      <c r="H3072" s="23"/>
      <c r="I3072" s="23"/>
      <c r="J3072" s="23">
        <v>0</v>
      </c>
      <c r="K3072" s="23"/>
      <c r="L3072" s="23"/>
      <c r="M3072" s="23"/>
    </row>
    <row r="3073" spans="1:13" x14ac:dyDescent="0.25">
      <c r="A3073" s="41">
        <v>42391</v>
      </c>
      <c r="B3073" s="23">
        <v>49880</v>
      </c>
      <c r="C3073" s="23" t="s">
        <v>264</v>
      </c>
      <c r="D3073" s="23">
        <v>15</v>
      </c>
      <c r="E3073" s="23" t="s">
        <v>55</v>
      </c>
      <c r="F3073" s="46">
        <v>3250</v>
      </c>
      <c r="G3073" s="23"/>
      <c r="H3073" s="23"/>
      <c r="I3073" s="23"/>
      <c r="J3073" s="23">
        <v>0</v>
      </c>
      <c r="K3073" s="23"/>
      <c r="L3073" s="23"/>
      <c r="M3073" s="23"/>
    </row>
    <row r="3074" spans="1:13" x14ac:dyDescent="0.25">
      <c r="A3074" s="41">
        <v>42391</v>
      </c>
      <c r="B3074" s="23">
        <v>49881</v>
      </c>
      <c r="C3074" s="23" t="s">
        <v>27</v>
      </c>
      <c r="D3074" s="23">
        <v>14.9</v>
      </c>
      <c r="E3074" s="23" t="s">
        <v>55</v>
      </c>
      <c r="F3074" s="46">
        <v>3250</v>
      </c>
      <c r="G3074" s="23"/>
      <c r="H3074" s="23"/>
      <c r="I3074" s="23"/>
      <c r="J3074" s="23">
        <v>0</v>
      </c>
      <c r="K3074" s="23"/>
      <c r="L3074" s="23"/>
      <c r="M3074" s="23"/>
    </row>
    <row r="3075" spans="1:13" x14ac:dyDescent="0.25">
      <c r="A3075" s="41">
        <v>42391</v>
      </c>
      <c r="B3075" s="23">
        <v>49882</v>
      </c>
      <c r="C3075" s="23" t="s">
        <v>57</v>
      </c>
      <c r="D3075" s="23">
        <v>14.9</v>
      </c>
      <c r="E3075" s="23" t="s">
        <v>55</v>
      </c>
      <c r="F3075" s="46">
        <v>3250</v>
      </c>
      <c r="G3075" s="23"/>
      <c r="H3075" s="23"/>
      <c r="I3075" s="23"/>
      <c r="J3075" s="23">
        <v>0</v>
      </c>
      <c r="K3075" s="23"/>
      <c r="L3075" s="23"/>
      <c r="M3075" s="23"/>
    </row>
    <row r="3076" spans="1:13" x14ac:dyDescent="0.25">
      <c r="A3076" s="41">
        <v>42391</v>
      </c>
      <c r="B3076" s="23">
        <v>49883</v>
      </c>
      <c r="C3076" s="23" t="s">
        <v>498</v>
      </c>
      <c r="D3076" s="23">
        <v>14.9</v>
      </c>
      <c r="E3076" s="23" t="s">
        <v>55</v>
      </c>
      <c r="F3076" s="46">
        <v>3250</v>
      </c>
      <c r="G3076" s="23"/>
      <c r="H3076" s="23"/>
      <c r="I3076" s="23"/>
      <c r="J3076" s="23">
        <v>0</v>
      </c>
      <c r="K3076" s="23"/>
      <c r="L3076" s="23"/>
      <c r="M3076" s="23"/>
    </row>
    <row r="3077" spans="1:13" x14ac:dyDescent="0.25">
      <c r="A3077" s="41">
        <v>42391</v>
      </c>
      <c r="B3077" s="23">
        <v>49884</v>
      </c>
      <c r="C3077" s="23" t="s">
        <v>29</v>
      </c>
      <c r="D3077" s="23">
        <v>13</v>
      </c>
      <c r="E3077" s="23" t="s">
        <v>55</v>
      </c>
      <c r="F3077" s="46">
        <v>3250</v>
      </c>
      <c r="G3077" s="23"/>
      <c r="H3077" s="23"/>
      <c r="I3077" s="23"/>
      <c r="J3077" s="23">
        <v>0</v>
      </c>
      <c r="K3077" s="23"/>
      <c r="L3077" s="23"/>
      <c r="M3077" s="23"/>
    </row>
    <row r="3078" spans="1:13" x14ac:dyDescent="0.25">
      <c r="A3078" s="41">
        <v>42391</v>
      </c>
      <c r="B3078" s="23">
        <v>49885</v>
      </c>
      <c r="C3078" s="23" t="s">
        <v>30</v>
      </c>
      <c r="D3078" s="23">
        <v>15.6</v>
      </c>
      <c r="E3078" s="23" t="s">
        <v>55</v>
      </c>
      <c r="F3078" s="46">
        <v>3250</v>
      </c>
      <c r="G3078" s="23"/>
      <c r="H3078" s="23"/>
      <c r="I3078" s="23"/>
      <c r="J3078" s="23">
        <v>0</v>
      </c>
      <c r="K3078" s="23"/>
      <c r="L3078" s="23"/>
      <c r="M3078" s="23"/>
    </row>
    <row r="3079" spans="1:13" x14ac:dyDescent="0.25">
      <c r="A3079" s="41">
        <v>42391</v>
      </c>
      <c r="B3079" s="23">
        <v>49886</v>
      </c>
      <c r="C3079" s="23" t="s">
        <v>264</v>
      </c>
      <c r="D3079" s="23">
        <v>15</v>
      </c>
      <c r="E3079" s="23" t="s">
        <v>55</v>
      </c>
      <c r="F3079" s="46">
        <v>3250</v>
      </c>
      <c r="G3079" s="23"/>
      <c r="H3079" s="23"/>
      <c r="I3079" s="23"/>
      <c r="J3079" s="23">
        <v>0</v>
      </c>
      <c r="K3079" s="23"/>
      <c r="L3079" s="23"/>
      <c r="M3079" s="23"/>
    </row>
    <row r="3080" spans="1:13" x14ac:dyDescent="0.25">
      <c r="A3080" s="41">
        <v>42391</v>
      </c>
      <c r="B3080" s="23">
        <v>49887</v>
      </c>
      <c r="C3080" s="23" t="s">
        <v>27</v>
      </c>
      <c r="D3080" s="23">
        <v>14.9</v>
      </c>
      <c r="E3080" s="23" t="s">
        <v>55</v>
      </c>
      <c r="F3080" s="46">
        <v>3250</v>
      </c>
      <c r="G3080" s="23"/>
      <c r="H3080" s="23"/>
      <c r="I3080" s="23"/>
      <c r="J3080" s="23">
        <v>0</v>
      </c>
      <c r="K3080" s="23"/>
      <c r="L3080" s="23"/>
      <c r="M3080" s="23"/>
    </row>
    <row r="3081" spans="1:13" x14ac:dyDescent="0.25">
      <c r="A3081" s="41">
        <v>42391</v>
      </c>
      <c r="B3081" s="23">
        <v>49888</v>
      </c>
      <c r="C3081" s="23" t="s">
        <v>57</v>
      </c>
      <c r="D3081" s="23">
        <v>14.9</v>
      </c>
      <c r="E3081" s="23" t="s">
        <v>55</v>
      </c>
      <c r="F3081" s="46">
        <v>3250</v>
      </c>
      <c r="G3081" s="23"/>
      <c r="H3081" s="23"/>
      <c r="I3081" s="23"/>
      <c r="J3081" s="23">
        <v>0</v>
      </c>
      <c r="K3081" s="23"/>
      <c r="L3081" s="23"/>
      <c r="M3081" s="23"/>
    </row>
    <row r="3082" spans="1:13" x14ac:dyDescent="0.25">
      <c r="A3082" s="41">
        <v>42391</v>
      </c>
      <c r="B3082" s="23">
        <v>49889</v>
      </c>
      <c r="C3082" s="23" t="s">
        <v>29</v>
      </c>
      <c r="D3082" s="23">
        <v>13</v>
      </c>
      <c r="E3082" s="23" t="s">
        <v>55</v>
      </c>
      <c r="F3082" s="46">
        <v>3250</v>
      </c>
      <c r="G3082" s="23"/>
      <c r="H3082" s="23"/>
      <c r="I3082" s="23"/>
      <c r="J3082" s="23">
        <v>0</v>
      </c>
      <c r="K3082" s="23"/>
      <c r="L3082" s="23"/>
      <c r="M3082" s="23"/>
    </row>
    <row r="3083" spans="1:13" x14ac:dyDescent="0.25">
      <c r="A3083" s="41">
        <v>42391</v>
      </c>
      <c r="B3083" s="23">
        <v>49890</v>
      </c>
      <c r="C3083" s="23" t="s">
        <v>30</v>
      </c>
      <c r="D3083" s="23">
        <v>15.6</v>
      </c>
      <c r="E3083" s="23" t="s">
        <v>55</v>
      </c>
      <c r="F3083" s="46">
        <v>3250</v>
      </c>
      <c r="G3083" s="23"/>
      <c r="H3083" s="23"/>
      <c r="I3083" s="23"/>
      <c r="J3083" s="23">
        <v>0</v>
      </c>
      <c r="K3083" s="23"/>
      <c r="L3083" s="23"/>
      <c r="M3083" s="23"/>
    </row>
    <row r="3084" spans="1:13" x14ac:dyDescent="0.25">
      <c r="A3084" s="41">
        <v>42391</v>
      </c>
      <c r="B3084" s="23">
        <v>49891</v>
      </c>
      <c r="C3084" s="23" t="s">
        <v>264</v>
      </c>
      <c r="D3084" s="23">
        <v>15</v>
      </c>
      <c r="E3084" s="23" t="s">
        <v>55</v>
      </c>
      <c r="F3084" s="46">
        <v>3250</v>
      </c>
      <c r="G3084" s="23"/>
      <c r="H3084" s="23"/>
      <c r="I3084" s="23"/>
      <c r="J3084" s="23">
        <v>0</v>
      </c>
      <c r="K3084" s="23"/>
      <c r="L3084" s="23"/>
      <c r="M3084" s="23"/>
    </row>
    <row r="3085" spans="1:13" x14ac:dyDescent="0.25">
      <c r="A3085" s="41">
        <v>42391</v>
      </c>
      <c r="B3085" s="23">
        <v>49892</v>
      </c>
      <c r="C3085" s="23" t="s">
        <v>27</v>
      </c>
      <c r="D3085" s="23">
        <v>14.9</v>
      </c>
      <c r="E3085" s="23" t="s">
        <v>55</v>
      </c>
      <c r="F3085" s="46">
        <v>3250</v>
      </c>
      <c r="G3085" s="23"/>
      <c r="H3085" s="23"/>
      <c r="I3085" s="23"/>
      <c r="J3085" s="23">
        <v>0</v>
      </c>
      <c r="K3085" s="23"/>
      <c r="L3085" s="23"/>
      <c r="M3085" s="23"/>
    </row>
    <row r="3086" spans="1:13" x14ac:dyDescent="0.25">
      <c r="A3086" s="41">
        <v>42391</v>
      </c>
      <c r="B3086" s="23">
        <v>49893</v>
      </c>
      <c r="C3086" s="23" t="s">
        <v>57</v>
      </c>
      <c r="D3086" s="23">
        <v>14.9</v>
      </c>
      <c r="E3086" s="23" t="s">
        <v>55</v>
      </c>
      <c r="F3086" s="46">
        <v>3250</v>
      </c>
      <c r="G3086" s="23"/>
      <c r="H3086" s="23"/>
      <c r="I3086" s="23"/>
      <c r="J3086" s="23">
        <v>0</v>
      </c>
      <c r="K3086" s="23"/>
      <c r="L3086" s="23"/>
      <c r="M3086" s="23"/>
    </row>
    <row r="3087" spans="1:13" x14ac:dyDescent="0.25">
      <c r="A3087" s="41">
        <v>42391</v>
      </c>
      <c r="B3087" s="23">
        <v>49894</v>
      </c>
      <c r="C3087" s="23" t="s">
        <v>498</v>
      </c>
      <c r="D3087" s="23">
        <v>14.9</v>
      </c>
      <c r="E3087" s="23" t="s">
        <v>55</v>
      </c>
      <c r="F3087" s="46">
        <v>3250</v>
      </c>
      <c r="G3087" s="23"/>
      <c r="H3087" s="23"/>
      <c r="I3087" s="23"/>
      <c r="J3087" s="23">
        <v>0</v>
      </c>
      <c r="K3087" s="23"/>
      <c r="L3087" s="23"/>
      <c r="M3087" s="23"/>
    </row>
    <row r="3088" spans="1:13" x14ac:dyDescent="0.25">
      <c r="A3088" s="41">
        <v>42391</v>
      </c>
      <c r="B3088" s="23">
        <v>49895</v>
      </c>
      <c r="C3088" s="23" t="s">
        <v>29</v>
      </c>
      <c r="D3088" s="23">
        <v>13</v>
      </c>
      <c r="E3088" s="23" t="s">
        <v>55</v>
      </c>
      <c r="F3088" s="46">
        <v>3250</v>
      </c>
      <c r="G3088" s="23"/>
      <c r="H3088" s="23"/>
      <c r="I3088" s="23"/>
      <c r="J3088" s="23">
        <v>0</v>
      </c>
      <c r="K3088" s="23"/>
      <c r="L3088" s="23"/>
      <c r="M3088" s="23"/>
    </row>
    <row r="3089" spans="1:15" x14ac:dyDescent="0.25">
      <c r="A3089" s="41">
        <v>42391</v>
      </c>
      <c r="B3089" s="23">
        <v>49896</v>
      </c>
      <c r="C3089" s="23" t="s">
        <v>30</v>
      </c>
      <c r="D3089" s="23">
        <v>15.6</v>
      </c>
      <c r="E3089" s="23" t="s">
        <v>55</v>
      </c>
      <c r="F3089" s="46">
        <v>3250</v>
      </c>
      <c r="G3089" s="23"/>
      <c r="H3089" s="23"/>
      <c r="I3089" s="23"/>
      <c r="J3089" s="23">
        <v>0</v>
      </c>
      <c r="K3089" s="23"/>
      <c r="L3089" s="23"/>
      <c r="M3089" s="23"/>
    </row>
    <row r="3090" spans="1:15" x14ac:dyDescent="0.25">
      <c r="A3090" s="41">
        <v>42391</v>
      </c>
      <c r="B3090" s="23">
        <v>49897</v>
      </c>
      <c r="C3090" s="23" t="s">
        <v>264</v>
      </c>
      <c r="D3090" s="23">
        <v>15</v>
      </c>
      <c r="E3090" s="23" t="s">
        <v>55</v>
      </c>
      <c r="F3090" s="46">
        <v>3250</v>
      </c>
      <c r="G3090" s="23"/>
      <c r="H3090" s="23"/>
      <c r="I3090" s="23"/>
      <c r="J3090" s="23">
        <v>0</v>
      </c>
      <c r="K3090" s="23"/>
      <c r="L3090" s="23"/>
      <c r="M3090" s="23"/>
    </row>
    <row r="3091" spans="1:15" x14ac:dyDescent="0.25">
      <c r="A3091" s="41">
        <v>42391</v>
      </c>
      <c r="B3091" s="23">
        <v>49898</v>
      </c>
      <c r="C3091" s="23" t="s">
        <v>27</v>
      </c>
      <c r="D3091" s="23">
        <v>14.9</v>
      </c>
      <c r="E3091" s="23" t="s">
        <v>55</v>
      </c>
      <c r="F3091" s="46">
        <v>3250</v>
      </c>
      <c r="G3091" s="23"/>
      <c r="H3091" s="23"/>
      <c r="I3091" s="23"/>
      <c r="J3091" s="23">
        <v>0</v>
      </c>
      <c r="K3091" s="23"/>
      <c r="L3091" s="23"/>
      <c r="M3091" s="23"/>
    </row>
    <row r="3092" spans="1:15" x14ac:dyDescent="0.25">
      <c r="A3092" s="41">
        <v>42391</v>
      </c>
      <c r="B3092" s="23">
        <v>49899</v>
      </c>
      <c r="C3092" s="23" t="s">
        <v>57</v>
      </c>
      <c r="D3092" s="23">
        <v>14.9</v>
      </c>
      <c r="E3092" s="23" t="s">
        <v>55</v>
      </c>
      <c r="F3092" s="46">
        <v>3250</v>
      </c>
      <c r="G3092" s="23"/>
      <c r="H3092" s="23"/>
      <c r="I3092" s="23"/>
      <c r="J3092" s="23">
        <v>0</v>
      </c>
      <c r="K3092" s="23"/>
      <c r="L3092" s="23"/>
      <c r="M3092" s="23"/>
    </row>
    <row r="3093" spans="1:15" x14ac:dyDescent="0.25">
      <c r="A3093" s="41">
        <v>42391</v>
      </c>
      <c r="B3093" s="23">
        <v>49900</v>
      </c>
      <c r="C3093" s="23" t="s">
        <v>27</v>
      </c>
      <c r="D3093" s="23">
        <v>14.9</v>
      </c>
      <c r="E3093" s="23" t="s">
        <v>55</v>
      </c>
      <c r="F3093" s="46">
        <v>3250</v>
      </c>
      <c r="G3093" s="23"/>
      <c r="H3093" s="23"/>
      <c r="I3093" s="23"/>
      <c r="J3093" s="23">
        <v>0</v>
      </c>
      <c r="K3093" s="23"/>
      <c r="L3093" s="23"/>
      <c r="M3093" s="23"/>
    </row>
    <row r="3094" spans="1:15" x14ac:dyDescent="0.25">
      <c r="A3094" s="41">
        <v>42391</v>
      </c>
      <c r="B3094" s="23">
        <v>49901</v>
      </c>
      <c r="C3094" s="23" t="s">
        <v>498</v>
      </c>
      <c r="D3094" s="23">
        <v>14.9</v>
      </c>
      <c r="E3094" s="23" t="s">
        <v>55</v>
      </c>
      <c r="F3094" s="46">
        <v>3250</v>
      </c>
      <c r="G3094" s="23"/>
      <c r="H3094" s="23"/>
      <c r="I3094" s="23"/>
      <c r="J3094" s="23">
        <v>0</v>
      </c>
      <c r="K3094" s="23"/>
      <c r="L3094" s="23"/>
      <c r="M3094" s="23"/>
    </row>
    <row r="3095" spans="1:15" x14ac:dyDescent="0.25">
      <c r="A3095" s="41">
        <v>42391</v>
      </c>
      <c r="B3095" s="23">
        <v>49902</v>
      </c>
      <c r="C3095" s="23" t="s">
        <v>29</v>
      </c>
      <c r="D3095" s="23">
        <v>13</v>
      </c>
      <c r="E3095" s="23" t="s">
        <v>55</v>
      </c>
      <c r="F3095" s="46">
        <v>3250</v>
      </c>
      <c r="G3095" s="23"/>
      <c r="H3095" s="23"/>
      <c r="I3095" s="23"/>
      <c r="J3095" s="23">
        <v>0</v>
      </c>
      <c r="K3095" s="23"/>
      <c r="L3095" s="23"/>
      <c r="M3095" s="23"/>
    </row>
    <row r="3096" spans="1:15" ht="15.75" hidden="1" thickBot="1" x14ac:dyDescent="0.3">
      <c r="A3096" s="54">
        <v>42391</v>
      </c>
      <c r="B3096" s="16">
        <v>49903</v>
      </c>
      <c r="C3096" s="16" t="s">
        <v>57</v>
      </c>
      <c r="D3096" s="16">
        <v>14.9</v>
      </c>
      <c r="E3096" s="16" t="s">
        <v>882</v>
      </c>
      <c r="F3096" s="310">
        <v>3500</v>
      </c>
      <c r="G3096" s="240"/>
      <c r="H3096" s="240"/>
      <c r="I3096" s="240"/>
      <c r="J3096" s="16">
        <v>0</v>
      </c>
      <c r="K3096" s="240"/>
      <c r="L3096" s="240"/>
      <c r="M3096" s="353"/>
      <c r="N3096" s="354" t="s">
        <v>906</v>
      </c>
      <c r="O3096" s="628"/>
    </row>
    <row r="3097" spans="1:15" hidden="1" x14ac:dyDescent="0.25">
      <c r="A3097" s="41">
        <v>42391</v>
      </c>
      <c r="B3097" s="23">
        <v>49904</v>
      </c>
      <c r="C3097" s="23" t="s">
        <v>29</v>
      </c>
      <c r="D3097" s="23">
        <v>13</v>
      </c>
      <c r="E3097" s="16" t="s">
        <v>882</v>
      </c>
      <c r="F3097" s="46">
        <v>3500</v>
      </c>
      <c r="G3097" s="23"/>
      <c r="H3097" s="23"/>
      <c r="I3097" s="23"/>
      <c r="J3097" s="23">
        <v>0</v>
      </c>
      <c r="K3097" s="23"/>
      <c r="L3097" s="23"/>
      <c r="M3097" s="23"/>
    </row>
    <row r="3098" spans="1:15" hidden="1" x14ac:dyDescent="0.25">
      <c r="A3098" s="41">
        <v>42391</v>
      </c>
      <c r="B3098" s="23">
        <v>49905</v>
      </c>
      <c r="C3098" s="23" t="s">
        <v>264</v>
      </c>
      <c r="D3098" s="23">
        <v>15</v>
      </c>
      <c r="E3098" s="16" t="s">
        <v>882</v>
      </c>
      <c r="F3098" s="46">
        <v>3500</v>
      </c>
      <c r="G3098" s="23"/>
      <c r="H3098" s="23"/>
      <c r="I3098" s="23"/>
      <c r="J3098" s="23">
        <v>0</v>
      </c>
      <c r="K3098" s="23"/>
      <c r="L3098" s="23"/>
      <c r="M3098" s="23"/>
    </row>
    <row r="3099" spans="1:15" hidden="1" x14ac:dyDescent="0.25">
      <c r="A3099" s="41">
        <v>42391</v>
      </c>
      <c r="B3099" s="23">
        <v>49906</v>
      </c>
      <c r="C3099" s="23" t="s">
        <v>264</v>
      </c>
      <c r="D3099" s="23">
        <v>15</v>
      </c>
      <c r="E3099" s="16" t="s">
        <v>882</v>
      </c>
      <c r="F3099" s="46">
        <v>3500</v>
      </c>
      <c r="G3099" s="23"/>
      <c r="H3099" s="23"/>
      <c r="I3099" s="23"/>
      <c r="J3099" s="23">
        <v>0</v>
      </c>
      <c r="K3099" s="23"/>
      <c r="L3099" s="23"/>
      <c r="M3099" s="23"/>
    </row>
    <row r="3100" spans="1:15" hidden="1" x14ac:dyDescent="0.25">
      <c r="A3100" s="41">
        <v>42391</v>
      </c>
      <c r="B3100" s="23">
        <v>49907</v>
      </c>
      <c r="C3100" s="23" t="s">
        <v>498</v>
      </c>
      <c r="D3100" s="23">
        <v>14.9</v>
      </c>
      <c r="E3100" s="16" t="s">
        <v>882</v>
      </c>
      <c r="F3100" s="46">
        <v>3500</v>
      </c>
      <c r="G3100" s="23"/>
      <c r="H3100" s="23"/>
      <c r="I3100" s="23"/>
      <c r="J3100" s="23">
        <v>0</v>
      </c>
      <c r="K3100" s="23"/>
      <c r="L3100" s="23"/>
      <c r="M3100" s="23"/>
    </row>
    <row r="3101" spans="1:15" hidden="1" x14ac:dyDescent="0.25">
      <c r="A3101" s="41">
        <v>42391</v>
      </c>
      <c r="B3101" s="23">
        <v>49908</v>
      </c>
      <c r="C3101" s="23" t="s">
        <v>27</v>
      </c>
      <c r="D3101" s="23">
        <v>14.9</v>
      </c>
      <c r="E3101" s="16" t="s">
        <v>882</v>
      </c>
      <c r="F3101" s="46">
        <v>3500</v>
      </c>
      <c r="G3101" s="23"/>
      <c r="H3101" s="23"/>
      <c r="I3101" s="23"/>
      <c r="J3101" s="23">
        <v>0</v>
      </c>
      <c r="K3101" s="23"/>
      <c r="L3101" s="23"/>
      <c r="M3101" s="23"/>
    </row>
    <row r="3102" spans="1:15" hidden="1" x14ac:dyDescent="0.25">
      <c r="A3102" s="41">
        <v>42391</v>
      </c>
      <c r="B3102" s="23">
        <v>49909</v>
      </c>
      <c r="C3102" s="23" t="s">
        <v>57</v>
      </c>
      <c r="D3102" s="23">
        <v>14.9</v>
      </c>
      <c r="E3102" s="16" t="s">
        <v>882</v>
      </c>
      <c r="F3102" s="46">
        <v>3500</v>
      </c>
      <c r="G3102" s="23"/>
      <c r="H3102" s="23"/>
      <c r="I3102" s="23"/>
      <c r="J3102" s="23">
        <v>0</v>
      </c>
      <c r="K3102" s="23"/>
      <c r="L3102" s="23"/>
      <c r="M3102" s="23"/>
    </row>
    <row r="3103" spans="1:15" hidden="1" x14ac:dyDescent="0.25">
      <c r="A3103" s="41">
        <v>42391</v>
      </c>
      <c r="B3103" s="23">
        <v>49910</v>
      </c>
      <c r="C3103" s="23" t="s">
        <v>29</v>
      </c>
      <c r="D3103" s="23">
        <v>13</v>
      </c>
      <c r="E3103" s="16" t="s">
        <v>882</v>
      </c>
      <c r="F3103" s="46">
        <v>3500</v>
      </c>
      <c r="G3103" s="23"/>
      <c r="H3103" s="23"/>
      <c r="I3103" s="23"/>
      <c r="J3103" s="23">
        <v>0</v>
      </c>
      <c r="K3103" s="23"/>
      <c r="L3103" s="23"/>
      <c r="M3103" s="23"/>
    </row>
    <row r="3104" spans="1:15" hidden="1" x14ac:dyDescent="0.25">
      <c r="A3104" s="41">
        <v>42391</v>
      </c>
      <c r="B3104" s="23">
        <v>49911</v>
      </c>
      <c r="C3104" s="23" t="s">
        <v>498</v>
      </c>
      <c r="D3104" s="23">
        <v>14.9</v>
      </c>
      <c r="E3104" s="16" t="s">
        <v>882</v>
      </c>
      <c r="F3104" s="46">
        <v>3500</v>
      </c>
      <c r="G3104" s="23"/>
      <c r="H3104" s="23"/>
      <c r="I3104" s="23"/>
      <c r="J3104" s="23">
        <v>0</v>
      </c>
      <c r="K3104" s="23"/>
      <c r="L3104" s="23"/>
      <c r="M3104" s="23"/>
    </row>
    <row r="3105" spans="1:13" hidden="1" x14ac:dyDescent="0.25">
      <c r="A3105" s="41">
        <v>42391</v>
      </c>
      <c r="B3105" s="23">
        <v>49912</v>
      </c>
      <c r="C3105" s="23" t="s">
        <v>30</v>
      </c>
      <c r="D3105" s="23">
        <v>15.6</v>
      </c>
      <c r="E3105" s="16" t="s">
        <v>882</v>
      </c>
      <c r="F3105" s="46">
        <v>3500</v>
      </c>
      <c r="G3105" s="23"/>
      <c r="H3105" s="23"/>
      <c r="I3105" s="23"/>
      <c r="J3105" s="23">
        <v>0</v>
      </c>
      <c r="K3105" s="23"/>
      <c r="L3105" s="23"/>
      <c r="M3105" s="23"/>
    </row>
    <row r="3106" spans="1:13" hidden="1" x14ac:dyDescent="0.25">
      <c r="A3106" s="41">
        <v>42391</v>
      </c>
      <c r="B3106" s="23">
        <v>49913</v>
      </c>
      <c r="C3106" s="23" t="s">
        <v>264</v>
      </c>
      <c r="D3106" s="23">
        <v>15</v>
      </c>
      <c r="E3106" s="16" t="s">
        <v>882</v>
      </c>
      <c r="F3106" s="46">
        <v>3500</v>
      </c>
      <c r="G3106" s="23"/>
      <c r="H3106" s="23"/>
      <c r="I3106" s="23"/>
      <c r="J3106" s="23">
        <v>0</v>
      </c>
      <c r="K3106" s="23"/>
      <c r="L3106" s="23"/>
      <c r="M3106" s="23"/>
    </row>
    <row r="3107" spans="1:13" hidden="1" x14ac:dyDescent="0.25">
      <c r="A3107" s="41">
        <v>42391</v>
      </c>
      <c r="B3107" s="23">
        <v>49914</v>
      </c>
      <c r="C3107" s="23" t="s">
        <v>27</v>
      </c>
      <c r="D3107" s="23">
        <v>14.9</v>
      </c>
      <c r="E3107" s="16" t="s">
        <v>882</v>
      </c>
      <c r="F3107" s="46">
        <v>3500</v>
      </c>
      <c r="G3107" s="23"/>
      <c r="H3107" s="23"/>
      <c r="I3107" s="23"/>
      <c r="J3107" s="23">
        <v>0</v>
      </c>
      <c r="K3107" s="23"/>
      <c r="L3107" s="23"/>
      <c r="M3107" s="23"/>
    </row>
    <row r="3108" spans="1:13" hidden="1" x14ac:dyDescent="0.25">
      <c r="A3108" s="41">
        <v>42391</v>
      </c>
      <c r="B3108" s="23">
        <v>49915</v>
      </c>
      <c r="C3108" s="23" t="s">
        <v>57</v>
      </c>
      <c r="D3108" s="23">
        <v>14.9</v>
      </c>
      <c r="E3108" s="16" t="s">
        <v>882</v>
      </c>
      <c r="F3108" s="46">
        <v>3500</v>
      </c>
      <c r="G3108" s="23"/>
      <c r="H3108" s="23"/>
      <c r="I3108" s="23"/>
      <c r="J3108" s="23">
        <v>0</v>
      </c>
      <c r="K3108" s="23"/>
      <c r="L3108" s="23"/>
      <c r="M3108" s="23"/>
    </row>
    <row r="3109" spans="1:13" hidden="1" x14ac:dyDescent="0.25">
      <c r="A3109" s="41">
        <v>42391</v>
      </c>
      <c r="B3109" s="23">
        <v>49916</v>
      </c>
      <c r="C3109" s="23" t="s">
        <v>498</v>
      </c>
      <c r="D3109" s="23">
        <v>14.9</v>
      </c>
      <c r="E3109" s="16" t="s">
        <v>882</v>
      </c>
      <c r="F3109" s="46">
        <v>3500</v>
      </c>
      <c r="G3109" s="23"/>
      <c r="H3109" s="23"/>
      <c r="I3109" s="23"/>
      <c r="J3109" s="23">
        <v>0</v>
      </c>
      <c r="K3109" s="23"/>
      <c r="L3109" s="23"/>
      <c r="M3109" s="23"/>
    </row>
    <row r="3110" spans="1:13" hidden="1" x14ac:dyDescent="0.25">
      <c r="A3110" s="41">
        <v>42391</v>
      </c>
      <c r="B3110" s="23">
        <v>49917</v>
      </c>
      <c r="C3110" s="23" t="s">
        <v>29</v>
      </c>
      <c r="D3110" s="23">
        <v>13</v>
      </c>
      <c r="E3110" s="16" t="s">
        <v>882</v>
      </c>
      <c r="F3110" s="46">
        <v>3500</v>
      </c>
      <c r="G3110" s="23"/>
      <c r="H3110" s="23"/>
      <c r="I3110" s="23"/>
      <c r="J3110" s="23">
        <v>0</v>
      </c>
      <c r="K3110" s="23"/>
      <c r="L3110" s="23"/>
      <c r="M3110" s="23"/>
    </row>
    <row r="3111" spans="1:13" hidden="1" x14ac:dyDescent="0.25">
      <c r="A3111" s="41">
        <v>42391</v>
      </c>
      <c r="B3111" s="23">
        <v>49918</v>
      </c>
      <c r="C3111" s="23" t="s">
        <v>27</v>
      </c>
      <c r="D3111" s="23">
        <v>14.9</v>
      </c>
      <c r="E3111" s="16" t="s">
        <v>882</v>
      </c>
      <c r="F3111" s="46">
        <v>3500</v>
      </c>
      <c r="G3111" s="23"/>
      <c r="H3111" s="23"/>
      <c r="I3111" s="23"/>
      <c r="J3111" s="23">
        <v>0</v>
      </c>
      <c r="K3111" s="23"/>
      <c r="L3111" s="23"/>
      <c r="M3111" s="23"/>
    </row>
    <row r="3112" spans="1:13" hidden="1" x14ac:dyDescent="0.25">
      <c r="A3112" s="41">
        <v>42391</v>
      </c>
      <c r="B3112" s="23">
        <v>49919</v>
      </c>
      <c r="C3112" s="23" t="s">
        <v>30</v>
      </c>
      <c r="D3112" s="23">
        <v>15.6</v>
      </c>
      <c r="E3112" s="16" t="s">
        <v>882</v>
      </c>
      <c r="F3112" s="46">
        <v>3500</v>
      </c>
      <c r="G3112" s="23"/>
      <c r="H3112" s="23"/>
      <c r="I3112" s="23"/>
      <c r="J3112" s="23">
        <v>0</v>
      </c>
      <c r="K3112" s="23"/>
      <c r="L3112" s="23"/>
      <c r="M3112" s="23"/>
    </row>
    <row r="3113" spans="1:13" hidden="1" x14ac:dyDescent="0.25">
      <c r="A3113" s="41">
        <v>42391</v>
      </c>
      <c r="B3113" s="23">
        <v>49920</v>
      </c>
      <c r="C3113" s="23" t="s">
        <v>264</v>
      </c>
      <c r="D3113" s="23">
        <v>15</v>
      </c>
      <c r="E3113" s="16" t="s">
        <v>882</v>
      </c>
      <c r="F3113" s="46">
        <v>3500</v>
      </c>
      <c r="G3113" s="23"/>
      <c r="H3113" s="23"/>
      <c r="I3113" s="23"/>
      <c r="J3113" s="23">
        <v>0</v>
      </c>
      <c r="K3113" s="23"/>
      <c r="L3113" s="23"/>
      <c r="M3113" s="23"/>
    </row>
    <row r="3114" spans="1:13" hidden="1" x14ac:dyDescent="0.25">
      <c r="A3114" s="41">
        <v>42391</v>
      </c>
      <c r="B3114" s="23">
        <v>49921</v>
      </c>
      <c r="C3114" s="23" t="s">
        <v>57</v>
      </c>
      <c r="D3114" s="23">
        <v>14.9</v>
      </c>
      <c r="E3114" s="16" t="s">
        <v>882</v>
      </c>
      <c r="F3114" s="46">
        <v>3500</v>
      </c>
      <c r="G3114" s="23"/>
      <c r="H3114" s="23"/>
      <c r="I3114" s="23"/>
      <c r="J3114" s="23">
        <v>0</v>
      </c>
      <c r="K3114" s="23"/>
      <c r="L3114" s="23"/>
      <c r="M3114" s="23"/>
    </row>
    <row r="3115" spans="1:13" hidden="1" x14ac:dyDescent="0.25">
      <c r="A3115" s="41">
        <v>42391</v>
      </c>
      <c r="B3115" s="23">
        <v>49922</v>
      </c>
      <c r="C3115" s="23" t="s">
        <v>498</v>
      </c>
      <c r="D3115" s="23">
        <v>14.9</v>
      </c>
      <c r="E3115" s="16" t="s">
        <v>882</v>
      </c>
      <c r="F3115" s="46">
        <v>3500</v>
      </c>
      <c r="G3115" s="23"/>
      <c r="H3115" s="23"/>
      <c r="I3115" s="23"/>
      <c r="J3115" s="23">
        <v>0</v>
      </c>
      <c r="K3115" s="23"/>
      <c r="L3115" s="23"/>
      <c r="M3115" s="23"/>
    </row>
    <row r="3116" spans="1:13" hidden="1" x14ac:dyDescent="0.25">
      <c r="A3116" s="41">
        <v>42391</v>
      </c>
      <c r="B3116" s="23">
        <v>49923</v>
      </c>
      <c r="C3116" s="23" t="s">
        <v>29</v>
      </c>
      <c r="D3116" s="23">
        <v>13</v>
      </c>
      <c r="E3116" s="16" t="s">
        <v>882</v>
      </c>
      <c r="F3116" s="46">
        <v>3500</v>
      </c>
      <c r="G3116" s="23"/>
      <c r="H3116" s="23"/>
      <c r="I3116" s="23"/>
      <c r="J3116" s="23">
        <v>0</v>
      </c>
      <c r="K3116" s="23"/>
      <c r="L3116" s="23"/>
      <c r="M3116" s="23"/>
    </row>
    <row r="3117" spans="1:13" hidden="1" x14ac:dyDescent="0.25">
      <c r="A3117" s="41">
        <v>42391</v>
      </c>
      <c r="B3117" s="23">
        <v>49924</v>
      </c>
      <c r="C3117" s="23" t="s">
        <v>27</v>
      </c>
      <c r="D3117" s="23">
        <v>14.9</v>
      </c>
      <c r="E3117" s="16" t="s">
        <v>882</v>
      </c>
      <c r="F3117" s="46">
        <v>3500</v>
      </c>
      <c r="G3117" s="23"/>
      <c r="H3117" s="23"/>
      <c r="I3117" s="23"/>
      <c r="J3117" s="23">
        <v>0</v>
      </c>
      <c r="K3117" s="23"/>
      <c r="L3117" s="23"/>
      <c r="M3117" s="23"/>
    </row>
    <row r="3118" spans="1:13" hidden="1" x14ac:dyDescent="0.25">
      <c r="A3118" s="41">
        <v>42391</v>
      </c>
      <c r="B3118" s="23">
        <v>49925</v>
      </c>
      <c r="C3118" s="23" t="s">
        <v>30</v>
      </c>
      <c r="D3118" s="23">
        <v>15.6</v>
      </c>
      <c r="E3118" s="16" t="s">
        <v>882</v>
      </c>
      <c r="F3118" s="46">
        <v>3500</v>
      </c>
      <c r="G3118" s="23"/>
      <c r="H3118" s="23"/>
      <c r="I3118" s="23"/>
      <c r="J3118" s="23">
        <v>0</v>
      </c>
      <c r="K3118" s="23"/>
      <c r="L3118" s="23"/>
      <c r="M3118" s="23"/>
    </row>
    <row r="3119" spans="1:13" hidden="1" x14ac:dyDescent="0.25">
      <c r="A3119" s="41">
        <v>42391</v>
      </c>
      <c r="B3119" s="23">
        <v>49926</v>
      </c>
      <c r="C3119" s="23" t="s">
        <v>264</v>
      </c>
      <c r="D3119" s="23">
        <v>15</v>
      </c>
      <c r="E3119" s="16" t="s">
        <v>882</v>
      </c>
      <c r="F3119" s="46">
        <v>3500</v>
      </c>
      <c r="G3119" s="23"/>
      <c r="H3119" s="23"/>
      <c r="I3119" s="23"/>
      <c r="J3119" s="23">
        <v>0</v>
      </c>
      <c r="K3119" s="23"/>
      <c r="L3119" s="23"/>
      <c r="M3119" s="23"/>
    </row>
    <row r="3120" spans="1:13" hidden="1" x14ac:dyDescent="0.25">
      <c r="A3120" s="41">
        <v>42391</v>
      </c>
      <c r="B3120" s="23">
        <v>49927</v>
      </c>
      <c r="C3120" s="23" t="s">
        <v>498</v>
      </c>
      <c r="D3120" s="23">
        <v>14.9</v>
      </c>
      <c r="E3120" s="16" t="s">
        <v>882</v>
      </c>
      <c r="F3120" s="46">
        <v>3500</v>
      </c>
      <c r="G3120" s="23"/>
      <c r="H3120" s="23"/>
      <c r="I3120" s="23"/>
      <c r="J3120" s="23">
        <v>0</v>
      </c>
      <c r="K3120" s="23"/>
      <c r="L3120" s="23"/>
      <c r="M3120" s="23"/>
    </row>
    <row r="3121" spans="1:13" hidden="1" x14ac:dyDescent="0.25">
      <c r="A3121" s="41">
        <v>42391</v>
      </c>
      <c r="B3121" s="23">
        <v>49928</v>
      </c>
      <c r="C3121" s="23" t="s">
        <v>29</v>
      </c>
      <c r="D3121" s="23">
        <v>13</v>
      </c>
      <c r="E3121" s="16" t="s">
        <v>882</v>
      </c>
      <c r="F3121" s="46">
        <v>3500</v>
      </c>
      <c r="G3121" s="23"/>
      <c r="H3121" s="23"/>
      <c r="I3121" s="23"/>
      <c r="J3121" s="23">
        <v>0</v>
      </c>
      <c r="K3121" s="23"/>
      <c r="L3121" s="23"/>
      <c r="M3121" s="23"/>
    </row>
    <row r="3122" spans="1:13" hidden="1" x14ac:dyDescent="0.25">
      <c r="A3122" s="41">
        <v>42391</v>
      </c>
      <c r="B3122" s="23">
        <v>49929</v>
      </c>
      <c r="C3122" s="23" t="s">
        <v>57</v>
      </c>
      <c r="D3122" s="23">
        <v>14.9</v>
      </c>
      <c r="E3122" s="16" t="s">
        <v>882</v>
      </c>
      <c r="F3122" s="46">
        <v>3500</v>
      </c>
      <c r="G3122" s="23"/>
      <c r="H3122" s="23"/>
      <c r="I3122" s="23"/>
      <c r="J3122" s="23">
        <v>0</v>
      </c>
      <c r="K3122" s="23"/>
      <c r="L3122" s="23"/>
      <c r="M3122" s="23"/>
    </row>
    <row r="3123" spans="1:13" hidden="1" x14ac:dyDescent="0.25">
      <c r="A3123" s="41">
        <v>42391</v>
      </c>
      <c r="B3123" s="23">
        <v>49930</v>
      </c>
      <c r="C3123" s="23" t="s">
        <v>27</v>
      </c>
      <c r="D3123" s="23">
        <v>14.9</v>
      </c>
      <c r="E3123" s="16" t="s">
        <v>882</v>
      </c>
      <c r="F3123" s="46">
        <v>3500</v>
      </c>
      <c r="G3123" s="23"/>
      <c r="H3123" s="23"/>
      <c r="I3123" s="23"/>
      <c r="J3123" s="23">
        <v>0</v>
      </c>
      <c r="K3123" s="23"/>
      <c r="L3123" s="23"/>
      <c r="M3123" s="23"/>
    </row>
    <row r="3124" spans="1:13" hidden="1" x14ac:dyDescent="0.25">
      <c r="A3124" s="41">
        <v>42391</v>
      </c>
      <c r="B3124" s="23">
        <v>49931</v>
      </c>
      <c r="C3124" s="23" t="s">
        <v>30</v>
      </c>
      <c r="D3124" s="23">
        <v>15.6</v>
      </c>
      <c r="E3124" s="16" t="s">
        <v>882</v>
      </c>
      <c r="F3124" s="46">
        <v>3500</v>
      </c>
      <c r="G3124" s="23"/>
      <c r="H3124" s="23"/>
      <c r="I3124" s="23"/>
      <c r="J3124" s="23">
        <v>0</v>
      </c>
      <c r="K3124" s="23"/>
      <c r="L3124" s="23"/>
      <c r="M3124" s="23"/>
    </row>
    <row r="3125" spans="1:13" hidden="1" x14ac:dyDescent="0.25">
      <c r="A3125" s="41">
        <v>42391</v>
      </c>
      <c r="B3125" s="23">
        <v>49932</v>
      </c>
      <c r="C3125" s="23" t="s">
        <v>498</v>
      </c>
      <c r="D3125" s="23">
        <v>14.9</v>
      </c>
      <c r="E3125" s="16" t="s">
        <v>882</v>
      </c>
      <c r="F3125" s="46">
        <v>3500</v>
      </c>
      <c r="G3125" s="23"/>
      <c r="H3125" s="23"/>
      <c r="I3125" s="23"/>
      <c r="J3125" s="23">
        <v>0</v>
      </c>
      <c r="K3125" s="23"/>
      <c r="L3125" s="23"/>
      <c r="M3125" s="23"/>
    </row>
    <row r="3126" spans="1:13" hidden="1" x14ac:dyDescent="0.25">
      <c r="A3126" s="41">
        <v>42391</v>
      </c>
      <c r="B3126" s="23">
        <v>49933</v>
      </c>
      <c r="C3126" s="23" t="s">
        <v>29</v>
      </c>
      <c r="D3126" s="23">
        <v>13</v>
      </c>
      <c r="E3126" s="16" t="s">
        <v>882</v>
      </c>
      <c r="F3126" s="46">
        <v>3500</v>
      </c>
      <c r="G3126" s="23"/>
      <c r="H3126" s="23"/>
      <c r="I3126" s="23"/>
      <c r="J3126" s="23">
        <v>0</v>
      </c>
      <c r="K3126" s="23"/>
      <c r="L3126" s="23"/>
      <c r="M3126" s="23"/>
    </row>
    <row r="3127" spans="1:13" hidden="1" x14ac:dyDescent="0.25">
      <c r="A3127" s="41">
        <v>42391</v>
      </c>
      <c r="B3127" s="23">
        <v>49934</v>
      </c>
      <c r="C3127" s="23" t="s">
        <v>264</v>
      </c>
      <c r="D3127" s="23">
        <v>15</v>
      </c>
      <c r="E3127" s="16" t="s">
        <v>882</v>
      </c>
      <c r="F3127" s="46">
        <v>3500</v>
      </c>
      <c r="G3127" s="23"/>
      <c r="H3127" s="23"/>
      <c r="I3127" s="23"/>
      <c r="J3127" s="23">
        <v>0</v>
      </c>
      <c r="K3127" s="23"/>
      <c r="L3127" s="23"/>
      <c r="M3127" s="23"/>
    </row>
    <row r="3128" spans="1:13" hidden="1" x14ac:dyDescent="0.25">
      <c r="A3128" s="41">
        <v>42391</v>
      </c>
      <c r="B3128" s="23">
        <v>49935</v>
      </c>
      <c r="C3128" s="23" t="s">
        <v>57</v>
      </c>
      <c r="D3128" s="23">
        <v>14.9</v>
      </c>
      <c r="E3128" s="16" t="s">
        <v>882</v>
      </c>
      <c r="F3128" s="46">
        <v>3500</v>
      </c>
      <c r="G3128" s="23"/>
      <c r="H3128" s="23"/>
      <c r="I3128" s="23"/>
      <c r="J3128" s="23">
        <v>0</v>
      </c>
      <c r="K3128" s="23"/>
      <c r="L3128" s="23"/>
      <c r="M3128" s="23"/>
    </row>
    <row r="3129" spans="1:13" hidden="1" x14ac:dyDescent="0.25">
      <c r="A3129" s="41">
        <v>42391</v>
      </c>
      <c r="B3129" s="23">
        <v>49936</v>
      </c>
      <c r="C3129" s="23" t="s">
        <v>27</v>
      </c>
      <c r="D3129" s="23">
        <v>14.9</v>
      </c>
      <c r="E3129" s="16" t="s">
        <v>882</v>
      </c>
      <c r="F3129" s="46">
        <v>3500</v>
      </c>
      <c r="G3129" s="23"/>
      <c r="H3129" s="23"/>
      <c r="I3129" s="23"/>
      <c r="J3129" s="23">
        <v>0</v>
      </c>
      <c r="K3129" s="23"/>
      <c r="L3129" s="23"/>
      <c r="M3129" s="23"/>
    </row>
    <row r="3130" spans="1:13" hidden="1" x14ac:dyDescent="0.25">
      <c r="A3130" s="41">
        <v>42391</v>
      </c>
      <c r="B3130" s="23">
        <v>49937</v>
      </c>
      <c r="C3130" s="23" t="s">
        <v>498</v>
      </c>
      <c r="D3130" s="23">
        <v>14.9</v>
      </c>
      <c r="E3130" s="16" t="s">
        <v>882</v>
      </c>
      <c r="F3130" s="46">
        <v>3500</v>
      </c>
      <c r="G3130" s="23"/>
      <c r="H3130" s="23"/>
      <c r="I3130" s="23"/>
      <c r="J3130" s="23">
        <v>0</v>
      </c>
      <c r="K3130" s="23"/>
      <c r="L3130" s="23"/>
      <c r="M3130" s="23"/>
    </row>
    <row r="3131" spans="1:13" hidden="1" x14ac:dyDescent="0.25">
      <c r="A3131" s="41">
        <v>42391</v>
      </c>
      <c r="B3131" s="23">
        <v>49938</v>
      </c>
      <c r="C3131" s="23" t="s">
        <v>30</v>
      </c>
      <c r="D3131" s="23">
        <v>15.6</v>
      </c>
      <c r="E3131" s="16" t="s">
        <v>882</v>
      </c>
      <c r="F3131" s="46">
        <v>3500</v>
      </c>
      <c r="G3131" s="23"/>
      <c r="H3131" s="23"/>
      <c r="I3131" s="23"/>
      <c r="J3131" s="23">
        <v>0</v>
      </c>
      <c r="K3131" s="23"/>
      <c r="L3131" s="23"/>
      <c r="M3131" s="23"/>
    </row>
    <row r="3132" spans="1:13" hidden="1" x14ac:dyDescent="0.25">
      <c r="A3132" s="41">
        <v>42391</v>
      </c>
      <c r="B3132" s="23">
        <v>49939</v>
      </c>
      <c r="C3132" s="23" t="s">
        <v>29</v>
      </c>
      <c r="D3132" s="23">
        <v>13</v>
      </c>
      <c r="E3132" s="16" t="s">
        <v>882</v>
      </c>
      <c r="F3132" s="46">
        <v>3500</v>
      </c>
      <c r="G3132" s="23"/>
      <c r="H3132" s="23"/>
      <c r="I3132" s="23"/>
      <c r="J3132" s="23">
        <v>0</v>
      </c>
      <c r="K3132" s="23"/>
      <c r="L3132" s="23"/>
      <c r="M3132" s="23"/>
    </row>
    <row r="3133" spans="1:13" hidden="1" x14ac:dyDescent="0.25">
      <c r="A3133" s="41">
        <v>42391</v>
      </c>
      <c r="B3133" s="23">
        <v>49940</v>
      </c>
      <c r="C3133" s="23" t="s">
        <v>57</v>
      </c>
      <c r="D3133" s="23">
        <v>14.9</v>
      </c>
      <c r="E3133" s="16" t="s">
        <v>882</v>
      </c>
      <c r="F3133" s="46">
        <v>3500</v>
      </c>
      <c r="G3133" s="23"/>
      <c r="H3133" s="23"/>
      <c r="I3133" s="23"/>
      <c r="J3133" s="23">
        <v>0</v>
      </c>
      <c r="K3133" s="23"/>
      <c r="L3133" s="23"/>
      <c r="M3133" s="23"/>
    </row>
    <row r="3134" spans="1:13" hidden="1" x14ac:dyDescent="0.25">
      <c r="A3134" s="41">
        <v>42391</v>
      </c>
      <c r="B3134" s="23">
        <v>49941</v>
      </c>
      <c r="C3134" s="23" t="s">
        <v>264</v>
      </c>
      <c r="D3134" s="23">
        <v>15</v>
      </c>
      <c r="E3134" s="16" t="s">
        <v>882</v>
      </c>
      <c r="F3134" s="46">
        <v>3500</v>
      </c>
      <c r="G3134" s="23"/>
      <c r="H3134" s="23"/>
      <c r="I3134" s="23"/>
      <c r="J3134" s="23">
        <v>0</v>
      </c>
      <c r="K3134" s="23"/>
      <c r="L3134" s="23"/>
      <c r="M3134" s="23"/>
    </row>
    <row r="3135" spans="1:13" hidden="1" x14ac:dyDescent="0.25">
      <c r="A3135" s="41">
        <v>42391</v>
      </c>
      <c r="B3135" s="23">
        <v>49942</v>
      </c>
      <c r="C3135" s="23" t="s">
        <v>27</v>
      </c>
      <c r="D3135" s="23">
        <v>14.9</v>
      </c>
      <c r="E3135" s="16" t="s">
        <v>882</v>
      </c>
      <c r="F3135" s="46">
        <v>3500</v>
      </c>
      <c r="G3135" s="23"/>
      <c r="H3135" s="23"/>
      <c r="I3135" s="23"/>
      <c r="J3135" s="23">
        <v>0</v>
      </c>
      <c r="K3135" s="23"/>
      <c r="L3135" s="23"/>
      <c r="M3135" s="23"/>
    </row>
    <row r="3136" spans="1:13" hidden="1" x14ac:dyDescent="0.25">
      <c r="A3136" s="41">
        <v>42391</v>
      </c>
      <c r="B3136" s="23">
        <v>49943</v>
      </c>
      <c r="C3136" s="23" t="s">
        <v>30</v>
      </c>
      <c r="D3136" s="23">
        <v>15.6</v>
      </c>
      <c r="E3136" s="16" t="s">
        <v>882</v>
      </c>
      <c r="F3136" s="46">
        <v>3500</v>
      </c>
      <c r="G3136" s="23"/>
      <c r="H3136" s="23"/>
      <c r="I3136" s="23"/>
      <c r="J3136" s="23">
        <v>0</v>
      </c>
      <c r="K3136" s="23"/>
      <c r="L3136" s="23"/>
      <c r="M3136" s="23"/>
    </row>
    <row r="3137" spans="1:13" hidden="1" x14ac:dyDescent="0.25">
      <c r="A3137" s="41">
        <v>42391</v>
      </c>
      <c r="B3137" s="23">
        <v>49944</v>
      </c>
      <c r="C3137" s="23" t="s">
        <v>498</v>
      </c>
      <c r="D3137" s="23">
        <v>14.9</v>
      </c>
      <c r="E3137" s="16" t="s">
        <v>882</v>
      </c>
      <c r="F3137" s="46">
        <v>3500</v>
      </c>
      <c r="G3137" s="23"/>
      <c r="H3137" s="23"/>
      <c r="I3137" s="23"/>
      <c r="J3137" s="23">
        <v>0</v>
      </c>
      <c r="K3137" s="23"/>
      <c r="L3137" s="23"/>
      <c r="M3137" s="23"/>
    </row>
    <row r="3138" spans="1:13" hidden="1" x14ac:dyDescent="0.25">
      <c r="A3138" s="41">
        <v>42391</v>
      </c>
      <c r="B3138" s="23">
        <v>49945</v>
      </c>
      <c r="C3138" s="23" t="s">
        <v>29</v>
      </c>
      <c r="D3138" s="23">
        <v>13</v>
      </c>
      <c r="E3138" s="16" t="s">
        <v>882</v>
      </c>
      <c r="F3138" s="46">
        <v>3500</v>
      </c>
      <c r="G3138" s="23"/>
      <c r="H3138" s="23"/>
      <c r="I3138" s="23"/>
      <c r="J3138" s="23">
        <v>0</v>
      </c>
      <c r="K3138" s="23"/>
      <c r="L3138" s="23"/>
      <c r="M3138" s="23"/>
    </row>
    <row r="3139" spans="1:13" hidden="1" x14ac:dyDescent="0.25">
      <c r="A3139" s="41">
        <v>42391</v>
      </c>
      <c r="B3139" s="23">
        <v>49946</v>
      </c>
      <c r="C3139" s="23" t="s">
        <v>57</v>
      </c>
      <c r="D3139" s="23">
        <v>14.9</v>
      </c>
      <c r="E3139" s="16" t="s">
        <v>882</v>
      </c>
      <c r="F3139" s="46">
        <v>3500</v>
      </c>
      <c r="G3139" s="23"/>
      <c r="H3139" s="23"/>
      <c r="I3139" s="23"/>
      <c r="J3139" s="23">
        <v>0</v>
      </c>
      <c r="K3139" s="23"/>
      <c r="L3139" s="23"/>
      <c r="M3139" s="23"/>
    </row>
    <row r="3140" spans="1:13" hidden="1" x14ac:dyDescent="0.25">
      <c r="A3140" s="41">
        <v>42391</v>
      </c>
      <c r="B3140" s="23">
        <v>49947</v>
      </c>
      <c r="C3140" s="23" t="s">
        <v>27</v>
      </c>
      <c r="D3140" s="23">
        <v>14.9</v>
      </c>
      <c r="E3140" s="16" t="s">
        <v>882</v>
      </c>
      <c r="F3140" s="46">
        <v>3500</v>
      </c>
      <c r="G3140" s="23"/>
      <c r="H3140" s="23"/>
      <c r="I3140" s="23"/>
      <c r="J3140" s="23">
        <v>0</v>
      </c>
      <c r="K3140" s="23"/>
      <c r="L3140" s="23"/>
      <c r="M3140" s="23"/>
    </row>
    <row r="3141" spans="1:13" hidden="1" x14ac:dyDescent="0.25">
      <c r="A3141" s="41">
        <v>42391</v>
      </c>
      <c r="B3141" s="23">
        <v>49948</v>
      </c>
      <c r="C3141" s="23" t="s">
        <v>498</v>
      </c>
      <c r="D3141" s="23">
        <v>14.9</v>
      </c>
      <c r="E3141" s="16" t="s">
        <v>882</v>
      </c>
      <c r="F3141" s="46">
        <v>3500</v>
      </c>
      <c r="G3141" s="23"/>
      <c r="H3141" s="23"/>
      <c r="I3141" s="23"/>
      <c r="J3141" s="23">
        <v>0</v>
      </c>
      <c r="K3141" s="23"/>
      <c r="L3141" s="23"/>
      <c r="M3141" s="23"/>
    </row>
    <row r="3142" spans="1:13" hidden="1" x14ac:dyDescent="0.25">
      <c r="A3142" s="41">
        <v>42391</v>
      </c>
      <c r="B3142" s="23">
        <v>49949</v>
      </c>
      <c r="C3142" s="23" t="s">
        <v>30</v>
      </c>
      <c r="D3142" s="23">
        <v>15.6</v>
      </c>
      <c r="E3142" s="16" t="s">
        <v>882</v>
      </c>
      <c r="F3142" s="46">
        <v>3500</v>
      </c>
      <c r="G3142" s="23"/>
      <c r="H3142" s="23"/>
      <c r="I3142" s="23"/>
      <c r="J3142" s="23">
        <v>0</v>
      </c>
      <c r="K3142" s="23"/>
      <c r="L3142" s="23"/>
      <c r="M3142" s="23"/>
    </row>
    <row r="3143" spans="1:13" hidden="1" x14ac:dyDescent="0.25">
      <c r="A3143" s="41">
        <v>42391</v>
      </c>
      <c r="B3143" s="23">
        <v>49950</v>
      </c>
      <c r="C3143" s="23" t="s">
        <v>29</v>
      </c>
      <c r="D3143" s="23">
        <v>13</v>
      </c>
      <c r="E3143" s="16" t="s">
        <v>882</v>
      </c>
      <c r="F3143" s="46">
        <v>3500</v>
      </c>
      <c r="G3143" s="23"/>
      <c r="H3143" s="23"/>
      <c r="I3143" s="23"/>
      <c r="J3143" s="23">
        <v>0</v>
      </c>
      <c r="K3143" s="23"/>
      <c r="L3143" s="23"/>
      <c r="M3143" s="23"/>
    </row>
    <row r="3144" spans="1:13" hidden="1" x14ac:dyDescent="0.25">
      <c r="A3144" s="41">
        <v>42391</v>
      </c>
      <c r="B3144" s="23">
        <v>49951</v>
      </c>
      <c r="C3144" s="23" t="s">
        <v>57</v>
      </c>
      <c r="D3144" s="23">
        <v>14.9</v>
      </c>
      <c r="E3144" s="16" t="s">
        <v>882</v>
      </c>
      <c r="F3144" s="46">
        <v>3500</v>
      </c>
      <c r="G3144" s="23"/>
      <c r="H3144" s="23"/>
      <c r="I3144" s="23"/>
      <c r="J3144" s="23">
        <v>0</v>
      </c>
      <c r="K3144" s="23"/>
      <c r="L3144" s="23"/>
      <c r="M3144" s="23"/>
    </row>
    <row r="3145" spans="1:13" hidden="1" x14ac:dyDescent="0.25">
      <c r="A3145" s="41">
        <v>42391</v>
      </c>
      <c r="B3145" s="23">
        <v>49952</v>
      </c>
      <c r="C3145" s="23" t="s">
        <v>264</v>
      </c>
      <c r="D3145" s="23">
        <v>15</v>
      </c>
      <c r="E3145" s="16" t="s">
        <v>882</v>
      </c>
      <c r="F3145" s="46">
        <v>3500</v>
      </c>
      <c r="G3145" s="23"/>
      <c r="H3145" s="23"/>
      <c r="I3145" s="23"/>
      <c r="J3145" s="23">
        <v>0</v>
      </c>
      <c r="K3145" s="23"/>
      <c r="L3145" s="23"/>
      <c r="M3145" s="23"/>
    </row>
    <row r="3146" spans="1:13" hidden="1" x14ac:dyDescent="0.25">
      <c r="A3146" s="41">
        <v>42391</v>
      </c>
      <c r="B3146" s="23">
        <v>49953</v>
      </c>
      <c r="C3146" s="23" t="s">
        <v>27</v>
      </c>
      <c r="D3146" s="23">
        <v>14.9</v>
      </c>
      <c r="E3146" s="16" t="s">
        <v>882</v>
      </c>
      <c r="F3146" s="46">
        <v>3500</v>
      </c>
      <c r="G3146" s="23"/>
      <c r="H3146" s="23"/>
      <c r="I3146" s="23"/>
      <c r="J3146" s="23">
        <v>0</v>
      </c>
      <c r="K3146" s="23"/>
      <c r="L3146" s="23"/>
      <c r="M3146" s="23"/>
    </row>
    <row r="3147" spans="1:13" hidden="1" x14ac:dyDescent="0.25">
      <c r="A3147" s="41">
        <v>42391</v>
      </c>
      <c r="B3147" s="23">
        <v>49954</v>
      </c>
      <c r="C3147" s="23" t="s">
        <v>498</v>
      </c>
      <c r="D3147" s="23">
        <v>14.9</v>
      </c>
      <c r="E3147" s="16" t="s">
        <v>882</v>
      </c>
      <c r="F3147" s="46">
        <v>3500</v>
      </c>
      <c r="G3147" s="23"/>
      <c r="H3147" s="23"/>
      <c r="I3147" s="23"/>
      <c r="J3147" s="23">
        <v>0</v>
      </c>
      <c r="K3147" s="23"/>
      <c r="L3147" s="23"/>
      <c r="M3147" s="23"/>
    </row>
    <row r="3148" spans="1:13" hidden="1" x14ac:dyDescent="0.25">
      <c r="A3148" s="41">
        <v>42391</v>
      </c>
      <c r="B3148" s="23">
        <v>49955</v>
      </c>
      <c r="C3148" s="23" t="s">
        <v>30</v>
      </c>
      <c r="D3148" s="23">
        <v>15.6</v>
      </c>
      <c r="E3148" s="16" t="s">
        <v>882</v>
      </c>
      <c r="F3148" s="46">
        <v>3500</v>
      </c>
      <c r="G3148" s="23"/>
      <c r="H3148" s="23"/>
      <c r="I3148" s="23"/>
      <c r="J3148" s="23">
        <v>0</v>
      </c>
      <c r="K3148" s="23"/>
      <c r="L3148" s="23"/>
      <c r="M3148" s="23"/>
    </row>
    <row r="3149" spans="1:13" hidden="1" x14ac:dyDescent="0.25">
      <c r="A3149" s="41">
        <v>42391</v>
      </c>
      <c r="B3149" s="23">
        <v>49956</v>
      </c>
      <c r="C3149" s="23" t="s">
        <v>57</v>
      </c>
      <c r="D3149" s="23">
        <v>14.9</v>
      </c>
      <c r="E3149" s="16" t="s">
        <v>882</v>
      </c>
      <c r="F3149" s="46">
        <v>3500</v>
      </c>
      <c r="G3149" s="23"/>
      <c r="H3149" s="23"/>
      <c r="I3149" s="23"/>
      <c r="J3149" s="23">
        <v>0</v>
      </c>
      <c r="K3149" s="23"/>
      <c r="L3149" s="23"/>
      <c r="M3149" s="23"/>
    </row>
    <row r="3150" spans="1:13" hidden="1" x14ac:dyDescent="0.25">
      <c r="A3150" s="41">
        <v>42391</v>
      </c>
      <c r="B3150" s="23">
        <v>49957</v>
      </c>
      <c r="C3150" s="23" t="s">
        <v>29</v>
      </c>
      <c r="D3150" s="23">
        <v>13</v>
      </c>
      <c r="E3150" s="16" t="s">
        <v>882</v>
      </c>
      <c r="F3150" s="46">
        <v>3500</v>
      </c>
      <c r="G3150" s="23"/>
      <c r="H3150" s="23"/>
      <c r="I3150" s="23"/>
      <c r="J3150" s="23">
        <v>0</v>
      </c>
      <c r="K3150" s="23"/>
      <c r="L3150" s="23"/>
      <c r="M3150" s="23"/>
    </row>
    <row r="3151" spans="1:13" hidden="1" x14ac:dyDescent="0.25">
      <c r="A3151" s="41">
        <v>42391</v>
      </c>
      <c r="B3151" s="23">
        <v>49958</v>
      </c>
      <c r="C3151" s="23" t="s">
        <v>27</v>
      </c>
      <c r="D3151" s="23">
        <v>14.9</v>
      </c>
      <c r="E3151" s="16" t="s">
        <v>882</v>
      </c>
      <c r="F3151" s="46">
        <v>3500</v>
      </c>
      <c r="G3151" s="23"/>
      <c r="H3151" s="23"/>
      <c r="I3151" s="23"/>
      <c r="J3151" s="23">
        <v>0</v>
      </c>
      <c r="K3151" s="23"/>
      <c r="L3151" s="23"/>
      <c r="M3151" s="23"/>
    </row>
    <row r="3152" spans="1:13" hidden="1" x14ac:dyDescent="0.25">
      <c r="A3152" s="41">
        <v>42391</v>
      </c>
      <c r="B3152" s="23">
        <v>49959</v>
      </c>
      <c r="C3152" s="23" t="s">
        <v>264</v>
      </c>
      <c r="D3152" s="23">
        <v>15</v>
      </c>
      <c r="E3152" s="16" t="s">
        <v>882</v>
      </c>
      <c r="F3152" s="46">
        <v>3500</v>
      </c>
      <c r="G3152" s="23"/>
      <c r="H3152" s="23"/>
      <c r="I3152" s="23"/>
      <c r="J3152" s="23">
        <v>0</v>
      </c>
      <c r="K3152" s="23"/>
      <c r="L3152" s="23"/>
      <c r="M3152" s="23"/>
    </row>
    <row r="3153" spans="1:13" hidden="1" x14ac:dyDescent="0.25">
      <c r="A3153" s="41">
        <v>42391</v>
      </c>
      <c r="B3153" s="23">
        <v>49960</v>
      </c>
      <c r="C3153" s="23" t="s">
        <v>498</v>
      </c>
      <c r="D3153" s="23">
        <v>14.9</v>
      </c>
      <c r="E3153" s="16" t="s">
        <v>882</v>
      </c>
      <c r="F3153" s="46">
        <v>3500</v>
      </c>
      <c r="G3153" s="23"/>
      <c r="H3153" s="23"/>
      <c r="I3153" s="23"/>
      <c r="J3153" s="23">
        <v>0</v>
      </c>
      <c r="K3153" s="23"/>
      <c r="L3153" s="23"/>
      <c r="M3153" s="23"/>
    </row>
    <row r="3154" spans="1:13" hidden="1" x14ac:dyDescent="0.25">
      <c r="A3154" s="41">
        <v>42391</v>
      </c>
      <c r="B3154" s="23">
        <v>49961</v>
      </c>
      <c r="C3154" s="23" t="s">
        <v>30</v>
      </c>
      <c r="D3154" s="23">
        <v>15.6</v>
      </c>
      <c r="E3154" s="16" t="s">
        <v>882</v>
      </c>
      <c r="F3154" s="46">
        <v>3500</v>
      </c>
      <c r="G3154" s="23"/>
      <c r="H3154" s="23"/>
      <c r="I3154" s="23"/>
      <c r="J3154" s="23">
        <v>0</v>
      </c>
      <c r="K3154" s="23"/>
      <c r="L3154" s="23"/>
      <c r="M3154" s="23"/>
    </row>
    <row r="3155" spans="1:13" hidden="1" x14ac:dyDescent="0.25">
      <c r="A3155" s="41">
        <v>42391</v>
      </c>
      <c r="B3155" s="23">
        <v>49962</v>
      </c>
      <c r="C3155" s="23" t="s">
        <v>57</v>
      </c>
      <c r="D3155" s="23">
        <v>14.9</v>
      </c>
      <c r="E3155" s="16" t="s">
        <v>882</v>
      </c>
      <c r="F3155" s="46">
        <v>3500</v>
      </c>
      <c r="G3155" s="23"/>
      <c r="H3155" s="23"/>
      <c r="I3155" s="23"/>
      <c r="J3155" s="23">
        <v>0</v>
      </c>
      <c r="K3155" s="23"/>
      <c r="L3155" s="23"/>
      <c r="M3155" s="23"/>
    </row>
    <row r="3156" spans="1:13" hidden="1" x14ac:dyDescent="0.25">
      <c r="A3156" s="41">
        <v>42391</v>
      </c>
      <c r="B3156" s="23">
        <v>49963</v>
      </c>
      <c r="C3156" s="23" t="s">
        <v>29</v>
      </c>
      <c r="D3156" s="23">
        <v>13</v>
      </c>
      <c r="E3156" s="16" t="s">
        <v>882</v>
      </c>
      <c r="F3156" s="46">
        <v>3500</v>
      </c>
      <c r="G3156" s="23"/>
      <c r="H3156" s="23"/>
      <c r="I3156" s="23"/>
      <c r="J3156" s="23">
        <v>0</v>
      </c>
      <c r="K3156" s="23"/>
      <c r="L3156" s="23"/>
      <c r="M3156" s="23"/>
    </row>
    <row r="3157" spans="1:13" hidden="1" x14ac:dyDescent="0.25">
      <c r="A3157" s="41">
        <v>42391</v>
      </c>
      <c r="B3157" s="23">
        <v>49964</v>
      </c>
      <c r="C3157" s="23" t="s">
        <v>27</v>
      </c>
      <c r="D3157" s="23">
        <v>14.9</v>
      </c>
      <c r="E3157" s="16" t="s">
        <v>882</v>
      </c>
      <c r="F3157" s="46">
        <v>3500</v>
      </c>
      <c r="G3157" s="23"/>
      <c r="H3157" s="23"/>
      <c r="I3157" s="23"/>
      <c r="J3157" s="23">
        <v>0</v>
      </c>
      <c r="K3157" s="23"/>
      <c r="L3157" s="23"/>
      <c r="M3157" s="23"/>
    </row>
    <row r="3158" spans="1:13" hidden="1" x14ac:dyDescent="0.25">
      <c r="A3158" s="41">
        <v>42391</v>
      </c>
      <c r="B3158" s="23">
        <v>49965</v>
      </c>
      <c r="C3158" s="23" t="s">
        <v>264</v>
      </c>
      <c r="D3158" s="23">
        <v>15</v>
      </c>
      <c r="E3158" s="16" t="s">
        <v>882</v>
      </c>
      <c r="F3158" s="46">
        <v>3500</v>
      </c>
      <c r="G3158" s="23"/>
      <c r="H3158" s="23"/>
      <c r="I3158" s="23"/>
      <c r="J3158" s="23">
        <v>0</v>
      </c>
      <c r="K3158" s="23"/>
      <c r="L3158" s="23"/>
      <c r="M3158" s="23"/>
    </row>
    <row r="3159" spans="1:13" hidden="1" x14ac:dyDescent="0.25">
      <c r="A3159" s="41">
        <v>42391</v>
      </c>
      <c r="B3159" s="23">
        <v>49966</v>
      </c>
      <c r="C3159" s="23" t="s">
        <v>498</v>
      </c>
      <c r="D3159" s="23">
        <v>14.9</v>
      </c>
      <c r="E3159" s="16" t="s">
        <v>882</v>
      </c>
      <c r="F3159" s="46">
        <v>3500</v>
      </c>
      <c r="G3159" s="23"/>
      <c r="H3159" s="23"/>
      <c r="I3159" s="23"/>
      <c r="J3159" s="23">
        <v>0</v>
      </c>
      <c r="K3159" s="23"/>
      <c r="L3159" s="23"/>
      <c r="M3159" s="23"/>
    </row>
    <row r="3160" spans="1:13" hidden="1" x14ac:dyDescent="0.25">
      <c r="A3160" s="41">
        <v>42391</v>
      </c>
      <c r="B3160" s="23">
        <v>49967</v>
      </c>
      <c r="C3160" s="23" t="s">
        <v>30</v>
      </c>
      <c r="D3160" s="23">
        <v>15.6</v>
      </c>
      <c r="E3160" s="16" t="s">
        <v>882</v>
      </c>
      <c r="F3160" s="46">
        <v>3500</v>
      </c>
      <c r="G3160" s="23"/>
      <c r="H3160" s="23"/>
      <c r="I3160" s="23"/>
      <c r="J3160" s="23">
        <v>0</v>
      </c>
      <c r="K3160" s="23"/>
      <c r="L3160" s="23"/>
      <c r="M3160" s="23"/>
    </row>
    <row r="3161" spans="1:13" hidden="1" x14ac:dyDescent="0.25">
      <c r="A3161" s="41">
        <v>42391</v>
      </c>
      <c r="B3161" s="23">
        <v>49968</v>
      </c>
      <c r="C3161" s="23" t="s">
        <v>57</v>
      </c>
      <c r="D3161" s="23">
        <v>14.9</v>
      </c>
      <c r="E3161" s="16" t="s">
        <v>882</v>
      </c>
      <c r="F3161" s="46">
        <v>3500</v>
      </c>
      <c r="G3161" s="23"/>
      <c r="H3161" s="23"/>
      <c r="I3161" s="23"/>
      <c r="J3161" s="23">
        <v>0</v>
      </c>
      <c r="K3161" s="23"/>
      <c r="L3161" s="23"/>
      <c r="M3161" s="23"/>
    </row>
    <row r="3162" spans="1:13" hidden="1" x14ac:dyDescent="0.25">
      <c r="A3162" s="41">
        <v>42391</v>
      </c>
      <c r="B3162" s="23">
        <v>49969</v>
      </c>
      <c r="C3162" s="23" t="s">
        <v>29</v>
      </c>
      <c r="D3162" s="23">
        <v>13</v>
      </c>
      <c r="E3162" s="16" t="s">
        <v>882</v>
      </c>
      <c r="F3162" s="46">
        <v>3500</v>
      </c>
      <c r="G3162" s="23"/>
      <c r="H3162" s="23"/>
      <c r="I3162" s="23"/>
      <c r="J3162" s="23">
        <v>0</v>
      </c>
      <c r="K3162" s="23"/>
      <c r="L3162" s="23"/>
      <c r="M3162" s="23"/>
    </row>
    <row r="3163" spans="1:13" hidden="1" x14ac:dyDescent="0.25">
      <c r="A3163" s="41">
        <v>42391</v>
      </c>
      <c r="B3163" s="23">
        <v>49970</v>
      </c>
      <c r="C3163" s="23" t="s">
        <v>27</v>
      </c>
      <c r="D3163" s="23">
        <v>14.9</v>
      </c>
      <c r="E3163" s="16" t="s">
        <v>882</v>
      </c>
      <c r="F3163" s="46">
        <v>3500</v>
      </c>
      <c r="G3163" s="23"/>
      <c r="H3163" s="23"/>
      <c r="I3163" s="23"/>
      <c r="J3163" s="23">
        <v>0</v>
      </c>
      <c r="K3163" s="23"/>
      <c r="L3163" s="23"/>
      <c r="M3163" s="23"/>
    </row>
    <row r="3164" spans="1:13" hidden="1" x14ac:dyDescent="0.25">
      <c r="A3164" s="41">
        <v>42391</v>
      </c>
      <c r="B3164" s="23">
        <v>49971</v>
      </c>
      <c r="C3164" s="23" t="s">
        <v>498</v>
      </c>
      <c r="D3164" s="23">
        <v>14.9</v>
      </c>
      <c r="E3164" s="16" t="s">
        <v>882</v>
      </c>
      <c r="F3164" s="46">
        <v>3500</v>
      </c>
      <c r="G3164" s="23"/>
      <c r="H3164" s="23"/>
      <c r="I3164" s="23"/>
      <c r="J3164" s="23">
        <v>0</v>
      </c>
      <c r="K3164" s="23"/>
      <c r="L3164" s="23"/>
      <c r="M3164" s="23"/>
    </row>
    <row r="3165" spans="1:13" hidden="1" x14ac:dyDescent="0.25">
      <c r="A3165" s="41">
        <v>42391</v>
      </c>
      <c r="B3165" s="23">
        <v>49972</v>
      </c>
      <c r="C3165" s="23" t="s">
        <v>264</v>
      </c>
      <c r="D3165" s="23">
        <v>15</v>
      </c>
      <c r="E3165" s="16" t="s">
        <v>882</v>
      </c>
      <c r="F3165" s="46">
        <v>3500</v>
      </c>
      <c r="G3165" s="23"/>
      <c r="H3165" s="23"/>
      <c r="I3165" s="23"/>
      <c r="J3165" s="23">
        <v>0</v>
      </c>
      <c r="K3165" s="23"/>
      <c r="L3165" s="23"/>
      <c r="M3165" s="23"/>
    </row>
    <row r="3166" spans="1:13" hidden="1" x14ac:dyDescent="0.25">
      <c r="A3166" s="41">
        <v>42391</v>
      </c>
      <c r="B3166" s="23">
        <v>49973</v>
      </c>
      <c r="C3166" s="23" t="s">
        <v>30</v>
      </c>
      <c r="D3166" s="23">
        <v>15.6</v>
      </c>
      <c r="E3166" s="16" t="s">
        <v>882</v>
      </c>
      <c r="F3166" s="46">
        <v>3500</v>
      </c>
      <c r="G3166" s="23"/>
      <c r="H3166" s="23"/>
      <c r="I3166" s="23"/>
      <c r="J3166" s="23">
        <v>0</v>
      </c>
      <c r="K3166" s="23"/>
      <c r="L3166" s="23"/>
      <c r="M3166" s="23"/>
    </row>
    <row r="3167" spans="1:13" hidden="1" x14ac:dyDescent="0.25">
      <c r="A3167" s="41">
        <v>42391</v>
      </c>
      <c r="B3167" s="23">
        <v>49974</v>
      </c>
      <c r="C3167" s="23" t="s">
        <v>57</v>
      </c>
      <c r="D3167" s="23">
        <v>14.9</v>
      </c>
      <c r="E3167" s="16" t="s">
        <v>882</v>
      </c>
      <c r="F3167" s="46">
        <v>3500</v>
      </c>
      <c r="G3167" s="23"/>
      <c r="H3167" s="23"/>
      <c r="I3167" s="23"/>
      <c r="J3167" s="23">
        <v>0</v>
      </c>
      <c r="K3167" s="23"/>
      <c r="L3167" s="23"/>
      <c r="M3167" s="23"/>
    </row>
    <row r="3168" spans="1:13" hidden="1" x14ac:dyDescent="0.25">
      <c r="A3168" s="41">
        <v>42391</v>
      </c>
      <c r="B3168" s="23">
        <v>49975</v>
      </c>
      <c r="C3168" s="23" t="s">
        <v>29</v>
      </c>
      <c r="D3168" s="23">
        <v>13</v>
      </c>
      <c r="E3168" s="16" t="s">
        <v>882</v>
      </c>
      <c r="F3168" s="46">
        <v>3500</v>
      </c>
      <c r="G3168" s="23"/>
      <c r="H3168" s="23"/>
      <c r="I3168" s="23"/>
      <c r="J3168" s="23">
        <v>0</v>
      </c>
      <c r="K3168" s="23"/>
      <c r="L3168" s="23"/>
      <c r="M3168" s="23"/>
    </row>
    <row r="3169" spans="1:13" hidden="1" x14ac:dyDescent="0.25">
      <c r="A3169" s="41">
        <v>42391</v>
      </c>
      <c r="B3169" s="23">
        <v>49976</v>
      </c>
      <c r="C3169" s="23" t="s">
        <v>27</v>
      </c>
      <c r="D3169" s="23">
        <v>14.9</v>
      </c>
      <c r="E3169" s="16" t="s">
        <v>882</v>
      </c>
      <c r="F3169" s="46">
        <v>3500</v>
      </c>
      <c r="G3169" s="23"/>
      <c r="H3169" s="23"/>
      <c r="I3169" s="23"/>
      <c r="J3169" s="23">
        <v>0</v>
      </c>
      <c r="K3169" s="23"/>
      <c r="L3169" s="23"/>
      <c r="M3169" s="23"/>
    </row>
    <row r="3170" spans="1:13" hidden="1" x14ac:dyDescent="0.25">
      <c r="A3170" s="41">
        <v>42391</v>
      </c>
      <c r="B3170" s="23">
        <v>49977</v>
      </c>
      <c r="C3170" s="23" t="s">
        <v>498</v>
      </c>
      <c r="D3170" s="23">
        <v>14.9</v>
      </c>
      <c r="E3170" s="16" t="s">
        <v>882</v>
      </c>
      <c r="F3170" s="46">
        <v>3500</v>
      </c>
      <c r="G3170" s="23"/>
      <c r="H3170" s="23"/>
      <c r="I3170" s="23"/>
      <c r="J3170" s="23">
        <v>0</v>
      </c>
      <c r="K3170" s="23"/>
      <c r="L3170" s="23"/>
      <c r="M3170" s="23"/>
    </row>
    <row r="3171" spans="1:13" hidden="1" x14ac:dyDescent="0.25">
      <c r="A3171" s="41">
        <v>42391</v>
      </c>
      <c r="B3171" s="23">
        <v>49978</v>
      </c>
      <c r="C3171" s="23" t="s">
        <v>264</v>
      </c>
      <c r="D3171" s="23">
        <v>15</v>
      </c>
      <c r="E3171" s="16" t="s">
        <v>882</v>
      </c>
      <c r="F3171" s="46">
        <v>3500</v>
      </c>
      <c r="G3171" s="23"/>
      <c r="H3171" s="23"/>
      <c r="I3171" s="23"/>
      <c r="J3171" s="23">
        <v>0</v>
      </c>
      <c r="K3171" s="23"/>
      <c r="L3171" s="23"/>
      <c r="M3171" s="23"/>
    </row>
    <row r="3172" spans="1:13" hidden="1" x14ac:dyDescent="0.25">
      <c r="A3172" s="41">
        <v>42391</v>
      </c>
      <c r="B3172" s="23">
        <v>49979</v>
      </c>
      <c r="C3172" s="23" t="s">
        <v>30</v>
      </c>
      <c r="D3172" s="23">
        <v>15.6</v>
      </c>
      <c r="E3172" s="16" t="s">
        <v>882</v>
      </c>
      <c r="F3172" s="46">
        <v>3500</v>
      </c>
      <c r="G3172" s="23"/>
      <c r="H3172" s="23"/>
      <c r="I3172" s="23"/>
      <c r="J3172" s="23">
        <v>0</v>
      </c>
      <c r="K3172" s="23"/>
      <c r="L3172" s="23"/>
      <c r="M3172" s="23"/>
    </row>
    <row r="3173" spans="1:13" hidden="1" x14ac:dyDescent="0.25">
      <c r="A3173" s="41">
        <v>42391</v>
      </c>
      <c r="B3173" s="23">
        <v>49980</v>
      </c>
      <c r="C3173" s="23" t="s">
        <v>29</v>
      </c>
      <c r="D3173" s="23">
        <v>13</v>
      </c>
      <c r="E3173" s="16" t="s">
        <v>882</v>
      </c>
      <c r="F3173" s="46">
        <v>3500</v>
      </c>
      <c r="G3173" s="23"/>
      <c r="H3173" s="23"/>
      <c r="I3173" s="23"/>
      <c r="J3173" s="23">
        <v>0</v>
      </c>
      <c r="K3173" s="23"/>
      <c r="L3173" s="23"/>
      <c r="M3173" s="23"/>
    </row>
    <row r="3174" spans="1:13" hidden="1" x14ac:dyDescent="0.25">
      <c r="A3174" s="41">
        <v>42391</v>
      </c>
      <c r="B3174" s="23">
        <v>49981</v>
      </c>
      <c r="C3174" s="23" t="s">
        <v>27</v>
      </c>
      <c r="D3174" s="23">
        <v>14.9</v>
      </c>
      <c r="E3174" s="16" t="s">
        <v>882</v>
      </c>
      <c r="F3174" s="46">
        <v>3500</v>
      </c>
      <c r="G3174" s="23"/>
      <c r="H3174" s="23"/>
      <c r="I3174" s="23"/>
      <c r="J3174" s="23">
        <v>0</v>
      </c>
      <c r="K3174" s="23"/>
      <c r="L3174" s="23"/>
      <c r="M3174" s="23"/>
    </row>
    <row r="3175" spans="1:13" hidden="1" x14ac:dyDescent="0.25">
      <c r="A3175" s="41">
        <v>42391</v>
      </c>
      <c r="B3175" s="23">
        <v>49982</v>
      </c>
      <c r="C3175" s="23" t="s">
        <v>498</v>
      </c>
      <c r="D3175" s="23">
        <v>14.9</v>
      </c>
      <c r="E3175" s="16" t="s">
        <v>882</v>
      </c>
      <c r="F3175" s="46">
        <v>3500</v>
      </c>
      <c r="G3175" s="23"/>
      <c r="H3175" s="23"/>
      <c r="I3175" s="23"/>
      <c r="J3175" s="23">
        <v>0</v>
      </c>
      <c r="K3175" s="23"/>
      <c r="L3175" s="23"/>
      <c r="M3175" s="23"/>
    </row>
    <row r="3176" spans="1:13" hidden="1" x14ac:dyDescent="0.25">
      <c r="A3176" s="41">
        <v>42391</v>
      </c>
      <c r="B3176" s="23">
        <v>49983</v>
      </c>
      <c r="C3176" s="23" t="s">
        <v>264</v>
      </c>
      <c r="D3176" s="23">
        <v>15</v>
      </c>
      <c r="E3176" s="16" t="s">
        <v>882</v>
      </c>
      <c r="F3176" s="46">
        <v>3500</v>
      </c>
      <c r="G3176" s="23"/>
      <c r="H3176" s="23"/>
      <c r="I3176" s="23"/>
      <c r="J3176" s="23">
        <v>0</v>
      </c>
      <c r="K3176" s="23"/>
      <c r="L3176" s="23"/>
      <c r="M3176" s="23"/>
    </row>
    <row r="3177" spans="1:13" hidden="1" x14ac:dyDescent="0.25">
      <c r="A3177" s="41">
        <v>42391</v>
      </c>
      <c r="B3177" s="23">
        <v>49984</v>
      </c>
      <c r="C3177" s="23" t="s">
        <v>30</v>
      </c>
      <c r="D3177" s="23">
        <v>15.6</v>
      </c>
      <c r="E3177" s="16" t="s">
        <v>882</v>
      </c>
      <c r="F3177" s="46">
        <v>3500</v>
      </c>
      <c r="G3177" s="23"/>
      <c r="H3177" s="23"/>
      <c r="I3177" s="23"/>
      <c r="J3177" s="23">
        <v>0</v>
      </c>
      <c r="K3177" s="23"/>
      <c r="L3177" s="23"/>
      <c r="M3177" s="23"/>
    </row>
    <row r="3178" spans="1:13" hidden="1" x14ac:dyDescent="0.25">
      <c r="A3178" s="41">
        <v>42391</v>
      </c>
      <c r="B3178" s="23">
        <v>49985</v>
      </c>
      <c r="C3178" s="23" t="s">
        <v>29</v>
      </c>
      <c r="D3178" s="23">
        <v>13</v>
      </c>
      <c r="E3178" s="16" t="s">
        <v>882</v>
      </c>
      <c r="F3178" s="46">
        <v>3500</v>
      </c>
      <c r="G3178" s="23"/>
      <c r="H3178" s="23"/>
      <c r="I3178" s="23"/>
      <c r="J3178" s="23">
        <v>0</v>
      </c>
      <c r="K3178" s="23"/>
      <c r="L3178" s="23"/>
      <c r="M3178" s="23"/>
    </row>
    <row r="3179" spans="1:13" hidden="1" x14ac:dyDescent="0.25">
      <c r="A3179" s="41">
        <v>42391</v>
      </c>
      <c r="B3179" s="23">
        <v>49986</v>
      </c>
      <c r="C3179" s="23" t="s">
        <v>27</v>
      </c>
      <c r="D3179" s="23">
        <v>14.9</v>
      </c>
      <c r="E3179" s="16" t="s">
        <v>882</v>
      </c>
      <c r="F3179" s="46">
        <v>3500</v>
      </c>
      <c r="G3179" s="23"/>
      <c r="H3179" s="23"/>
      <c r="I3179" s="23"/>
      <c r="J3179" s="23">
        <v>0</v>
      </c>
      <c r="K3179" s="23"/>
      <c r="L3179" s="23"/>
      <c r="M3179" s="23"/>
    </row>
    <row r="3180" spans="1:13" hidden="1" x14ac:dyDescent="0.25">
      <c r="A3180" s="41">
        <v>42391</v>
      </c>
      <c r="B3180" s="23">
        <v>49987</v>
      </c>
      <c r="C3180" s="23" t="s">
        <v>498</v>
      </c>
      <c r="D3180" s="23">
        <v>14.9</v>
      </c>
      <c r="E3180" s="16" t="s">
        <v>882</v>
      </c>
      <c r="F3180" s="46">
        <v>3500</v>
      </c>
      <c r="G3180" s="23"/>
      <c r="H3180" s="23"/>
      <c r="I3180" s="23"/>
      <c r="J3180" s="23">
        <v>0</v>
      </c>
      <c r="K3180" s="23"/>
      <c r="L3180" s="23"/>
      <c r="M3180" s="23"/>
    </row>
    <row r="3181" spans="1:13" hidden="1" x14ac:dyDescent="0.25">
      <c r="A3181" s="41">
        <v>42391</v>
      </c>
      <c r="B3181" s="23">
        <v>49988</v>
      </c>
      <c r="C3181" s="23" t="s">
        <v>264</v>
      </c>
      <c r="D3181" s="23">
        <v>15</v>
      </c>
      <c r="E3181" s="16" t="s">
        <v>882</v>
      </c>
      <c r="F3181" s="46">
        <v>3500</v>
      </c>
      <c r="G3181" s="23"/>
      <c r="H3181" s="23"/>
      <c r="I3181" s="23"/>
      <c r="J3181" s="23">
        <v>0</v>
      </c>
      <c r="K3181" s="23"/>
      <c r="L3181" s="23"/>
      <c r="M3181" s="23"/>
    </row>
    <row r="3182" spans="1:13" hidden="1" x14ac:dyDescent="0.25">
      <c r="A3182" s="41">
        <v>42391</v>
      </c>
      <c r="B3182" s="23">
        <v>49989</v>
      </c>
      <c r="C3182" s="23" t="s">
        <v>29</v>
      </c>
      <c r="D3182" s="23">
        <v>13</v>
      </c>
      <c r="E3182" s="16" t="s">
        <v>882</v>
      </c>
      <c r="F3182" s="46">
        <v>3500</v>
      </c>
      <c r="G3182" s="23"/>
      <c r="H3182" s="23"/>
      <c r="I3182" s="23"/>
      <c r="J3182" s="23">
        <v>0</v>
      </c>
      <c r="K3182" s="23"/>
      <c r="L3182" s="23"/>
      <c r="M3182" s="23"/>
    </row>
    <row r="3183" spans="1:13" hidden="1" x14ac:dyDescent="0.25">
      <c r="A3183" s="41">
        <v>42391</v>
      </c>
      <c r="B3183" s="23">
        <v>49990</v>
      </c>
      <c r="C3183" s="23" t="s">
        <v>30</v>
      </c>
      <c r="D3183" s="23">
        <v>15.6</v>
      </c>
      <c r="E3183" s="16" t="s">
        <v>882</v>
      </c>
      <c r="F3183" s="46">
        <v>3500</v>
      </c>
      <c r="G3183" s="23"/>
      <c r="H3183" s="23"/>
      <c r="I3183" s="23"/>
      <c r="J3183" s="23">
        <v>0</v>
      </c>
      <c r="K3183" s="23"/>
      <c r="L3183" s="23"/>
      <c r="M3183" s="23"/>
    </row>
    <row r="3184" spans="1:13" hidden="1" x14ac:dyDescent="0.25">
      <c r="A3184" s="41">
        <v>42391</v>
      </c>
      <c r="B3184" s="23">
        <v>49991</v>
      </c>
      <c r="C3184" s="23" t="s">
        <v>27</v>
      </c>
      <c r="D3184" s="23">
        <v>14.9</v>
      </c>
      <c r="E3184" s="16" t="s">
        <v>882</v>
      </c>
      <c r="F3184" s="46">
        <v>3500</v>
      </c>
      <c r="G3184" s="23"/>
      <c r="H3184" s="23"/>
      <c r="I3184" s="23"/>
      <c r="J3184" s="23">
        <v>0</v>
      </c>
      <c r="K3184" s="23"/>
      <c r="L3184" s="23"/>
      <c r="M3184" s="23"/>
    </row>
    <row r="3185" spans="1:13" hidden="1" x14ac:dyDescent="0.25">
      <c r="A3185" s="41">
        <v>42391</v>
      </c>
      <c r="B3185" s="23">
        <v>49992</v>
      </c>
      <c r="C3185" s="23" t="s">
        <v>498</v>
      </c>
      <c r="D3185" s="23">
        <v>14.9</v>
      </c>
      <c r="E3185" s="16" t="s">
        <v>882</v>
      </c>
      <c r="F3185" s="46">
        <v>3500</v>
      </c>
      <c r="G3185" s="23"/>
      <c r="H3185" s="23"/>
      <c r="I3185" s="23"/>
      <c r="J3185" s="23">
        <v>0</v>
      </c>
      <c r="K3185" s="23"/>
      <c r="L3185" s="23"/>
      <c r="M3185" s="23"/>
    </row>
    <row r="3186" spans="1:13" hidden="1" x14ac:dyDescent="0.25">
      <c r="A3186" s="41">
        <v>42391</v>
      </c>
      <c r="B3186" s="23">
        <v>49993</v>
      </c>
      <c r="C3186" s="23" t="s">
        <v>29</v>
      </c>
      <c r="D3186" s="23">
        <v>13</v>
      </c>
      <c r="E3186" s="16" t="s">
        <v>882</v>
      </c>
      <c r="F3186" s="46">
        <v>3500</v>
      </c>
      <c r="G3186" s="23"/>
      <c r="H3186" s="23"/>
      <c r="I3186" s="23"/>
      <c r="J3186" s="23">
        <v>0</v>
      </c>
      <c r="K3186" s="23"/>
      <c r="L3186" s="23"/>
      <c r="M3186" s="23"/>
    </row>
    <row r="3187" spans="1:13" hidden="1" x14ac:dyDescent="0.25">
      <c r="A3187" s="41">
        <v>42391</v>
      </c>
      <c r="B3187" s="23">
        <v>49994</v>
      </c>
      <c r="C3187" s="23" t="s">
        <v>30</v>
      </c>
      <c r="D3187" s="23">
        <v>15.6</v>
      </c>
      <c r="E3187" s="16" t="s">
        <v>882</v>
      </c>
      <c r="F3187" s="46">
        <v>3500</v>
      </c>
      <c r="G3187" s="23"/>
      <c r="H3187" s="23"/>
      <c r="I3187" s="23"/>
      <c r="J3187" s="23">
        <v>0</v>
      </c>
      <c r="K3187" s="23"/>
      <c r="L3187" s="23"/>
      <c r="M3187" s="23"/>
    </row>
    <row r="3188" spans="1:13" hidden="1" x14ac:dyDescent="0.25">
      <c r="A3188" s="41">
        <v>42391</v>
      </c>
      <c r="B3188" s="23">
        <v>49995</v>
      </c>
      <c r="C3188" s="23" t="s">
        <v>27</v>
      </c>
      <c r="D3188" s="23">
        <v>14.9</v>
      </c>
      <c r="E3188" s="16" t="s">
        <v>882</v>
      </c>
      <c r="F3188" s="46">
        <v>3500</v>
      </c>
      <c r="G3188" s="23"/>
      <c r="H3188" s="23"/>
      <c r="I3188" s="23"/>
      <c r="J3188" s="23">
        <v>0</v>
      </c>
      <c r="K3188" s="23"/>
      <c r="L3188" s="23"/>
      <c r="M3188" s="23"/>
    </row>
    <row r="3189" spans="1:13" hidden="1" x14ac:dyDescent="0.25">
      <c r="A3189" s="41">
        <v>42391</v>
      </c>
      <c r="B3189" s="23">
        <v>49996</v>
      </c>
      <c r="C3189" s="23" t="s">
        <v>264</v>
      </c>
      <c r="D3189" s="23">
        <v>15</v>
      </c>
      <c r="E3189" s="16" t="s">
        <v>882</v>
      </c>
      <c r="F3189" s="46">
        <v>3500</v>
      </c>
      <c r="G3189" s="23"/>
      <c r="H3189" s="23"/>
      <c r="I3189" s="23"/>
      <c r="J3189" s="23">
        <v>0</v>
      </c>
      <c r="K3189" s="23"/>
      <c r="L3189" s="23"/>
      <c r="M3189" s="23"/>
    </row>
    <row r="3190" spans="1:13" hidden="1" x14ac:dyDescent="0.25">
      <c r="A3190" s="41">
        <v>42391</v>
      </c>
      <c r="B3190" s="23">
        <v>49997</v>
      </c>
      <c r="C3190" s="23" t="s">
        <v>498</v>
      </c>
      <c r="D3190" s="23">
        <v>14.9</v>
      </c>
      <c r="E3190" s="16" t="s">
        <v>882</v>
      </c>
      <c r="F3190" s="46">
        <v>3500</v>
      </c>
      <c r="G3190" s="23"/>
      <c r="H3190" s="23"/>
      <c r="I3190" s="23"/>
      <c r="J3190" s="23">
        <v>0</v>
      </c>
      <c r="K3190" s="23"/>
      <c r="L3190" s="23"/>
      <c r="M3190" s="23"/>
    </row>
    <row r="3191" spans="1:13" hidden="1" x14ac:dyDescent="0.25">
      <c r="A3191" s="41">
        <v>42391</v>
      </c>
      <c r="B3191" s="23">
        <v>49998</v>
      </c>
      <c r="C3191" s="23" t="s">
        <v>29</v>
      </c>
      <c r="D3191" s="23">
        <v>13</v>
      </c>
      <c r="E3191" s="16" t="s">
        <v>882</v>
      </c>
      <c r="F3191" s="46">
        <v>3500</v>
      </c>
      <c r="G3191" s="23"/>
      <c r="H3191" s="23"/>
      <c r="I3191" s="23"/>
      <c r="J3191" s="23">
        <v>0</v>
      </c>
      <c r="K3191" s="23"/>
      <c r="L3191" s="23"/>
      <c r="M3191" s="23"/>
    </row>
    <row r="3192" spans="1:13" hidden="1" x14ac:dyDescent="0.25">
      <c r="A3192" s="41">
        <v>42391</v>
      </c>
      <c r="B3192" s="23">
        <v>49999</v>
      </c>
      <c r="C3192" s="23" t="s">
        <v>30</v>
      </c>
      <c r="D3192" s="23">
        <v>15.6</v>
      </c>
      <c r="E3192" s="16" t="s">
        <v>882</v>
      </c>
      <c r="F3192" s="46">
        <v>3500</v>
      </c>
      <c r="G3192" s="23"/>
      <c r="H3192" s="23"/>
      <c r="I3192" s="23"/>
      <c r="J3192" s="23">
        <v>0</v>
      </c>
      <c r="K3192" s="23"/>
      <c r="L3192" s="23"/>
      <c r="M3192" s="23"/>
    </row>
    <row r="3193" spans="1:13" hidden="1" x14ac:dyDescent="0.25">
      <c r="A3193" s="41">
        <v>42391</v>
      </c>
      <c r="B3193" s="23">
        <v>50000</v>
      </c>
      <c r="C3193" s="23" t="s">
        <v>27</v>
      </c>
      <c r="D3193" s="23">
        <v>14.9</v>
      </c>
      <c r="E3193" s="16" t="s">
        <v>882</v>
      </c>
      <c r="F3193" s="46">
        <v>3500</v>
      </c>
      <c r="G3193" s="23"/>
      <c r="H3193" s="23"/>
      <c r="I3193" s="23"/>
      <c r="J3193" s="23">
        <v>0</v>
      </c>
      <c r="K3193" s="23"/>
      <c r="L3193" s="23"/>
      <c r="M3193" s="23"/>
    </row>
    <row r="3194" spans="1:13" hidden="1" x14ac:dyDescent="0.25">
      <c r="A3194" s="41">
        <v>42391</v>
      </c>
      <c r="B3194" s="23">
        <v>50001</v>
      </c>
      <c r="C3194" s="23" t="s">
        <v>264</v>
      </c>
      <c r="D3194" s="23">
        <v>15</v>
      </c>
      <c r="E3194" s="16" t="s">
        <v>882</v>
      </c>
      <c r="F3194" s="46">
        <v>3500</v>
      </c>
      <c r="G3194" s="23"/>
      <c r="H3194" s="23"/>
      <c r="I3194" s="23"/>
      <c r="J3194" s="23">
        <v>0</v>
      </c>
      <c r="K3194" s="23"/>
      <c r="L3194" s="23"/>
      <c r="M3194" s="23"/>
    </row>
    <row r="3195" spans="1:13" hidden="1" x14ac:dyDescent="0.25">
      <c r="A3195" s="41">
        <v>42391</v>
      </c>
      <c r="B3195" s="23">
        <v>50002</v>
      </c>
      <c r="C3195" s="23" t="s">
        <v>498</v>
      </c>
      <c r="D3195" s="23">
        <v>14.9</v>
      </c>
      <c r="E3195" s="16" t="s">
        <v>882</v>
      </c>
      <c r="F3195" s="46">
        <v>3500</v>
      </c>
      <c r="G3195" s="23"/>
      <c r="H3195" s="23"/>
      <c r="I3195" s="23"/>
      <c r="J3195" s="23">
        <v>0</v>
      </c>
      <c r="K3195" s="23"/>
      <c r="L3195" s="23"/>
      <c r="M3195" s="23"/>
    </row>
    <row r="3196" spans="1:13" hidden="1" x14ac:dyDescent="0.25">
      <c r="A3196" s="41">
        <v>42391</v>
      </c>
      <c r="B3196" s="23">
        <v>50003</v>
      </c>
      <c r="C3196" s="23" t="s">
        <v>30</v>
      </c>
      <c r="D3196" s="23">
        <v>15.6</v>
      </c>
      <c r="E3196" s="16" t="s">
        <v>882</v>
      </c>
      <c r="F3196" s="46">
        <v>3500</v>
      </c>
      <c r="G3196" s="23"/>
      <c r="H3196" s="23"/>
      <c r="I3196" s="23"/>
      <c r="J3196" s="23">
        <v>0</v>
      </c>
      <c r="K3196" s="23"/>
      <c r="L3196" s="23"/>
      <c r="M3196" s="23"/>
    </row>
    <row r="3197" spans="1:13" hidden="1" x14ac:dyDescent="0.25">
      <c r="A3197" s="41">
        <v>42391</v>
      </c>
      <c r="B3197" s="23">
        <v>50004</v>
      </c>
      <c r="C3197" s="23" t="s">
        <v>27</v>
      </c>
      <c r="D3197" s="23">
        <v>14.9</v>
      </c>
      <c r="E3197" s="16" t="s">
        <v>882</v>
      </c>
      <c r="F3197" s="46">
        <v>3500</v>
      </c>
      <c r="G3197" s="23"/>
      <c r="H3197" s="23"/>
      <c r="I3197" s="23"/>
      <c r="J3197" s="23">
        <v>0</v>
      </c>
      <c r="K3197" s="23"/>
      <c r="L3197" s="23"/>
      <c r="M3197" s="23"/>
    </row>
    <row r="3198" spans="1:13" hidden="1" x14ac:dyDescent="0.25">
      <c r="A3198" s="41">
        <v>42391</v>
      </c>
      <c r="B3198" s="23">
        <v>50005</v>
      </c>
      <c r="C3198" s="23" t="s">
        <v>264</v>
      </c>
      <c r="D3198" s="23">
        <v>15</v>
      </c>
      <c r="E3198" s="16" t="s">
        <v>882</v>
      </c>
      <c r="F3198" s="46">
        <v>3500</v>
      </c>
      <c r="G3198" s="23"/>
      <c r="H3198" s="23"/>
      <c r="I3198" s="23"/>
      <c r="J3198" s="23">
        <v>0</v>
      </c>
      <c r="K3198" s="23"/>
      <c r="L3198" s="23"/>
      <c r="M3198" s="23"/>
    </row>
    <row r="3199" spans="1:13" hidden="1" x14ac:dyDescent="0.25">
      <c r="A3199" s="41">
        <v>42391</v>
      </c>
      <c r="B3199" s="23">
        <v>50006</v>
      </c>
      <c r="C3199" s="23" t="s">
        <v>498</v>
      </c>
      <c r="D3199" s="23">
        <v>14.9</v>
      </c>
      <c r="E3199" s="16" t="s">
        <v>882</v>
      </c>
      <c r="F3199" s="46">
        <v>3500</v>
      </c>
      <c r="G3199" s="23"/>
      <c r="H3199" s="23"/>
      <c r="I3199" s="23"/>
      <c r="J3199" s="23">
        <v>0</v>
      </c>
      <c r="K3199" s="23"/>
      <c r="L3199" s="23"/>
      <c r="M3199" s="23"/>
    </row>
    <row r="3200" spans="1:13" hidden="1" x14ac:dyDescent="0.25">
      <c r="A3200" s="41">
        <v>42391</v>
      </c>
      <c r="B3200" s="23">
        <v>50007</v>
      </c>
      <c r="C3200" s="23" t="s">
        <v>30</v>
      </c>
      <c r="D3200" s="23">
        <v>15.6</v>
      </c>
      <c r="E3200" s="16" t="s">
        <v>882</v>
      </c>
      <c r="F3200" s="46">
        <v>3500</v>
      </c>
      <c r="G3200" s="23"/>
      <c r="H3200" s="23"/>
      <c r="I3200" s="23"/>
      <c r="J3200" s="23">
        <v>0</v>
      </c>
      <c r="K3200" s="23"/>
      <c r="L3200" s="23"/>
      <c r="M3200" s="23"/>
    </row>
    <row r="3201" spans="1:13" hidden="1" x14ac:dyDescent="0.25">
      <c r="A3201" s="41">
        <v>42391</v>
      </c>
      <c r="B3201" s="23">
        <v>50008</v>
      </c>
      <c r="C3201" s="23" t="s">
        <v>27</v>
      </c>
      <c r="D3201" s="23">
        <v>14.9</v>
      </c>
      <c r="E3201" s="16" t="s">
        <v>882</v>
      </c>
      <c r="F3201" s="46">
        <v>3500</v>
      </c>
      <c r="G3201" s="23"/>
      <c r="H3201" s="23"/>
      <c r="I3201" s="23"/>
      <c r="J3201" s="23">
        <v>0</v>
      </c>
      <c r="K3201" s="23"/>
      <c r="L3201" s="23"/>
      <c r="M3201" s="23"/>
    </row>
    <row r="3202" spans="1:13" hidden="1" x14ac:dyDescent="0.25">
      <c r="A3202" s="41">
        <v>42391</v>
      </c>
      <c r="B3202" s="23">
        <v>50009</v>
      </c>
      <c r="C3202" s="23" t="s">
        <v>498</v>
      </c>
      <c r="D3202" s="23">
        <v>14.9</v>
      </c>
      <c r="E3202" s="16" t="s">
        <v>882</v>
      </c>
      <c r="F3202" s="46">
        <v>3500</v>
      </c>
      <c r="G3202" s="23"/>
      <c r="H3202" s="23"/>
      <c r="I3202" s="23"/>
      <c r="J3202" s="23">
        <v>0</v>
      </c>
      <c r="K3202" s="23"/>
      <c r="L3202" s="23"/>
      <c r="M3202" s="23"/>
    </row>
    <row r="3203" spans="1:13" hidden="1" x14ac:dyDescent="0.25">
      <c r="A3203" s="41">
        <v>42391</v>
      </c>
      <c r="B3203" s="23">
        <v>50010</v>
      </c>
      <c r="C3203" s="23" t="s">
        <v>264</v>
      </c>
      <c r="D3203" s="23">
        <v>15</v>
      </c>
      <c r="E3203" s="16" t="s">
        <v>882</v>
      </c>
      <c r="F3203" s="46">
        <v>3500</v>
      </c>
      <c r="G3203" s="23"/>
      <c r="H3203" s="23"/>
      <c r="I3203" s="23"/>
      <c r="J3203" s="23">
        <v>0</v>
      </c>
      <c r="K3203" s="23"/>
      <c r="L3203" s="23"/>
      <c r="M3203" s="23"/>
    </row>
    <row r="3204" spans="1:13" hidden="1" x14ac:dyDescent="0.25">
      <c r="A3204" s="41">
        <v>42391</v>
      </c>
      <c r="B3204" s="23">
        <v>50011</v>
      </c>
      <c r="C3204" s="23" t="s">
        <v>30</v>
      </c>
      <c r="D3204" s="23">
        <v>15.6</v>
      </c>
      <c r="E3204" s="16" t="s">
        <v>882</v>
      </c>
      <c r="F3204" s="46">
        <v>3500</v>
      </c>
      <c r="G3204" s="23"/>
      <c r="H3204" s="23"/>
      <c r="I3204" s="23"/>
      <c r="J3204" s="23">
        <v>0</v>
      </c>
      <c r="K3204" s="23"/>
      <c r="L3204" s="23"/>
      <c r="M3204" s="23"/>
    </row>
    <row r="3205" spans="1:13" hidden="1" x14ac:dyDescent="0.25">
      <c r="A3205" s="41">
        <v>42391</v>
      </c>
      <c r="B3205" s="23">
        <v>50012</v>
      </c>
      <c r="C3205" s="23" t="s">
        <v>27</v>
      </c>
      <c r="D3205" s="23">
        <v>14.9</v>
      </c>
      <c r="E3205" s="16" t="s">
        <v>882</v>
      </c>
      <c r="F3205" s="46">
        <v>3500</v>
      </c>
      <c r="G3205" s="23"/>
      <c r="H3205" s="23"/>
      <c r="I3205" s="23"/>
      <c r="J3205" s="23">
        <v>0</v>
      </c>
      <c r="K3205" s="23"/>
      <c r="L3205" s="23"/>
      <c r="M3205" s="23"/>
    </row>
    <row r="3206" spans="1:13" hidden="1" x14ac:dyDescent="0.25">
      <c r="A3206" s="41">
        <v>42391</v>
      </c>
      <c r="B3206" s="23">
        <v>50013</v>
      </c>
      <c r="C3206" s="23" t="s">
        <v>498</v>
      </c>
      <c r="D3206" s="23">
        <v>14.9</v>
      </c>
      <c r="E3206" s="16" t="s">
        <v>882</v>
      </c>
      <c r="F3206" s="46">
        <v>3500</v>
      </c>
      <c r="G3206" s="23"/>
      <c r="H3206" s="23"/>
      <c r="I3206" s="23"/>
      <c r="J3206" s="23">
        <v>0</v>
      </c>
      <c r="K3206" s="23"/>
      <c r="L3206" s="23"/>
      <c r="M3206" s="23"/>
    </row>
    <row r="3207" spans="1:13" hidden="1" x14ac:dyDescent="0.25">
      <c r="A3207" s="41">
        <v>42391</v>
      </c>
      <c r="B3207" s="23">
        <v>50014</v>
      </c>
      <c r="C3207" s="23" t="s">
        <v>264</v>
      </c>
      <c r="D3207" s="23">
        <v>15</v>
      </c>
      <c r="E3207" s="16" t="s">
        <v>882</v>
      </c>
      <c r="F3207" s="46">
        <v>3500</v>
      </c>
      <c r="G3207" s="23"/>
      <c r="H3207" s="23"/>
      <c r="I3207" s="23"/>
      <c r="J3207" s="23">
        <v>0</v>
      </c>
      <c r="K3207" s="23"/>
      <c r="L3207" s="23"/>
      <c r="M3207" s="23"/>
    </row>
    <row r="3208" spans="1:13" hidden="1" x14ac:dyDescent="0.25">
      <c r="A3208" s="41">
        <v>42391</v>
      </c>
      <c r="B3208" s="23">
        <v>50015</v>
      </c>
      <c r="C3208" s="23" t="s">
        <v>27</v>
      </c>
      <c r="D3208" s="23">
        <v>14.9</v>
      </c>
      <c r="E3208" s="16" t="s">
        <v>882</v>
      </c>
      <c r="F3208" s="46">
        <v>3500</v>
      </c>
      <c r="G3208" s="23"/>
      <c r="H3208" s="23"/>
      <c r="I3208" s="23"/>
      <c r="J3208" s="23">
        <v>0</v>
      </c>
      <c r="K3208" s="23"/>
      <c r="L3208" s="23"/>
      <c r="M3208" s="23"/>
    </row>
    <row r="3209" spans="1:13" hidden="1" x14ac:dyDescent="0.25">
      <c r="A3209" s="41">
        <v>42391</v>
      </c>
      <c r="B3209" s="23">
        <v>50016</v>
      </c>
      <c r="C3209" s="23" t="s">
        <v>498</v>
      </c>
      <c r="D3209" s="23">
        <v>14.9</v>
      </c>
      <c r="E3209" s="16" t="s">
        <v>882</v>
      </c>
      <c r="F3209" s="46">
        <v>3500</v>
      </c>
      <c r="G3209" s="23"/>
      <c r="H3209" s="23"/>
      <c r="I3209" s="23"/>
      <c r="J3209" s="23">
        <v>0</v>
      </c>
      <c r="K3209" s="23"/>
      <c r="L3209" s="23"/>
      <c r="M3209" s="23"/>
    </row>
    <row r="3210" spans="1:13" hidden="1" x14ac:dyDescent="0.25">
      <c r="A3210" s="41">
        <v>42391</v>
      </c>
      <c r="B3210" s="23">
        <v>50017</v>
      </c>
      <c r="C3210" s="23" t="s">
        <v>30</v>
      </c>
      <c r="D3210" s="23">
        <v>15.6</v>
      </c>
      <c r="E3210" s="16" t="s">
        <v>882</v>
      </c>
      <c r="F3210" s="46">
        <v>3500</v>
      </c>
      <c r="G3210" s="23"/>
      <c r="H3210" s="23"/>
      <c r="I3210" s="23"/>
      <c r="J3210" s="23">
        <v>0</v>
      </c>
      <c r="K3210" s="23"/>
      <c r="L3210" s="23"/>
      <c r="M3210" s="23"/>
    </row>
    <row r="3211" spans="1:13" hidden="1" x14ac:dyDescent="0.25">
      <c r="A3211" s="41">
        <v>42391</v>
      </c>
      <c r="B3211" s="23">
        <v>50018</v>
      </c>
      <c r="C3211" s="23" t="s">
        <v>264</v>
      </c>
      <c r="D3211" s="23">
        <v>15</v>
      </c>
      <c r="E3211" s="16" t="s">
        <v>882</v>
      </c>
      <c r="F3211" s="46">
        <v>3500</v>
      </c>
      <c r="G3211" s="23"/>
      <c r="H3211" s="23"/>
      <c r="I3211" s="23"/>
      <c r="J3211" s="23">
        <v>0</v>
      </c>
      <c r="K3211" s="23"/>
      <c r="L3211" s="23"/>
      <c r="M3211" s="23"/>
    </row>
    <row r="3212" spans="1:13" hidden="1" x14ac:dyDescent="0.25">
      <c r="A3212" s="41">
        <v>42391</v>
      </c>
      <c r="B3212" s="23">
        <v>50019</v>
      </c>
      <c r="C3212" s="23" t="s">
        <v>498</v>
      </c>
      <c r="D3212" s="23">
        <v>14.9</v>
      </c>
      <c r="E3212" s="16" t="s">
        <v>882</v>
      </c>
      <c r="F3212" s="46">
        <v>3500</v>
      </c>
      <c r="G3212" s="23"/>
      <c r="H3212" s="23"/>
      <c r="I3212" s="23"/>
      <c r="J3212" s="23">
        <v>0</v>
      </c>
      <c r="K3212" s="23"/>
      <c r="L3212" s="23"/>
      <c r="M3212" s="23"/>
    </row>
    <row r="3213" spans="1:13" hidden="1" x14ac:dyDescent="0.25">
      <c r="A3213" s="41">
        <v>42391</v>
      </c>
      <c r="B3213" s="23">
        <v>50020</v>
      </c>
      <c r="C3213" s="23" t="s">
        <v>30</v>
      </c>
      <c r="D3213" s="23">
        <v>15.6</v>
      </c>
      <c r="E3213" s="16" t="s">
        <v>882</v>
      </c>
      <c r="F3213" s="46">
        <v>3500</v>
      </c>
      <c r="G3213" s="23"/>
      <c r="H3213" s="23"/>
      <c r="I3213" s="23"/>
      <c r="J3213" s="23">
        <v>0</v>
      </c>
      <c r="K3213" s="23"/>
      <c r="L3213" s="23"/>
      <c r="M3213" s="23"/>
    </row>
    <row r="3214" spans="1:13" ht="15.75" hidden="1" thickBot="1" x14ac:dyDescent="0.3">
      <c r="A3214" s="43">
        <v>42391</v>
      </c>
      <c r="B3214" s="42">
        <v>50021</v>
      </c>
      <c r="C3214" s="42" t="s">
        <v>27</v>
      </c>
      <c r="D3214" s="42">
        <v>14.9</v>
      </c>
      <c r="E3214" s="16" t="s">
        <v>882</v>
      </c>
      <c r="F3214" s="48">
        <v>3500</v>
      </c>
      <c r="G3214" s="42"/>
      <c r="H3214" s="42"/>
      <c r="I3214" s="42"/>
      <c r="J3214" s="42">
        <v>0</v>
      </c>
      <c r="K3214" s="42"/>
      <c r="L3214" s="42"/>
      <c r="M3214" s="42"/>
    </row>
    <row r="3215" spans="1:13" hidden="1" x14ac:dyDescent="0.25">
      <c r="A3215" s="41">
        <v>42392</v>
      </c>
      <c r="B3215" s="32">
        <v>50022</v>
      </c>
      <c r="C3215" s="32" t="s">
        <v>498</v>
      </c>
      <c r="D3215" s="32">
        <v>14.9</v>
      </c>
      <c r="E3215" s="16" t="s">
        <v>882</v>
      </c>
      <c r="F3215" s="47">
        <v>3500</v>
      </c>
      <c r="G3215" s="32"/>
      <c r="H3215" s="32"/>
      <c r="I3215" s="32"/>
      <c r="J3215" s="32">
        <v>0</v>
      </c>
      <c r="K3215" s="32"/>
      <c r="L3215" s="32"/>
      <c r="M3215" s="32"/>
    </row>
    <row r="3216" spans="1:13" hidden="1" x14ac:dyDescent="0.25">
      <c r="A3216" s="41">
        <v>42392</v>
      </c>
      <c r="B3216" s="23">
        <v>50023</v>
      </c>
      <c r="C3216" s="23" t="s">
        <v>27</v>
      </c>
      <c r="D3216" s="23">
        <v>14.9</v>
      </c>
      <c r="E3216" s="16" t="s">
        <v>882</v>
      </c>
      <c r="F3216" s="46">
        <v>3500</v>
      </c>
      <c r="G3216" s="23"/>
      <c r="H3216" s="23"/>
      <c r="I3216" s="23"/>
      <c r="J3216" s="23">
        <v>0</v>
      </c>
      <c r="K3216" s="23"/>
      <c r="L3216" s="23"/>
      <c r="M3216" s="23"/>
    </row>
    <row r="3217" spans="1:13" hidden="1" x14ac:dyDescent="0.25">
      <c r="A3217" s="41">
        <v>42392</v>
      </c>
      <c r="B3217" s="23">
        <v>50024</v>
      </c>
      <c r="C3217" s="23" t="s">
        <v>57</v>
      </c>
      <c r="D3217" s="23">
        <v>14.9</v>
      </c>
      <c r="E3217" s="16" t="s">
        <v>882</v>
      </c>
      <c r="F3217" s="46">
        <v>3500</v>
      </c>
      <c r="G3217" s="23"/>
      <c r="H3217" s="23"/>
      <c r="I3217" s="23"/>
      <c r="J3217" s="23">
        <v>0</v>
      </c>
      <c r="K3217" s="23"/>
      <c r="L3217" s="23"/>
      <c r="M3217" s="23"/>
    </row>
    <row r="3218" spans="1:13" hidden="1" x14ac:dyDescent="0.25">
      <c r="A3218" s="41">
        <v>42392</v>
      </c>
      <c r="B3218" s="23">
        <v>50025</v>
      </c>
      <c r="C3218" s="23" t="s">
        <v>498</v>
      </c>
      <c r="D3218" s="23">
        <v>14.9</v>
      </c>
      <c r="E3218" s="16" t="s">
        <v>882</v>
      </c>
      <c r="F3218" s="46">
        <v>3500</v>
      </c>
      <c r="G3218" s="23"/>
      <c r="H3218" s="23"/>
      <c r="I3218" s="23"/>
      <c r="J3218" s="23">
        <v>0</v>
      </c>
      <c r="K3218" s="23"/>
      <c r="L3218" s="23"/>
      <c r="M3218" s="23"/>
    </row>
    <row r="3219" spans="1:13" hidden="1" x14ac:dyDescent="0.25">
      <c r="A3219" s="41">
        <v>42392</v>
      </c>
      <c r="B3219" s="23">
        <v>50026</v>
      </c>
      <c r="C3219" s="23" t="s">
        <v>27</v>
      </c>
      <c r="D3219" s="23">
        <v>14.9</v>
      </c>
      <c r="E3219" s="16" t="s">
        <v>882</v>
      </c>
      <c r="F3219" s="46">
        <v>3500</v>
      </c>
      <c r="G3219" s="23"/>
      <c r="H3219" s="23"/>
      <c r="I3219" s="23"/>
      <c r="J3219" s="23">
        <v>0</v>
      </c>
      <c r="K3219" s="23"/>
      <c r="L3219" s="23"/>
      <c r="M3219" s="23"/>
    </row>
    <row r="3220" spans="1:13" hidden="1" x14ac:dyDescent="0.25">
      <c r="A3220" s="41">
        <v>42392</v>
      </c>
      <c r="B3220" s="23">
        <v>50027</v>
      </c>
      <c r="C3220" s="23" t="s">
        <v>30</v>
      </c>
      <c r="D3220" s="23">
        <v>15.6</v>
      </c>
      <c r="E3220" s="16" t="s">
        <v>882</v>
      </c>
      <c r="F3220" s="46">
        <v>3500</v>
      </c>
      <c r="G3220" s="23"/>
      <c r="H3220" s="23"/>
      <c r="I3220" s="23"/>
      <c r="J3220" s="23">
        <v>0</v>
      </c>
      <c r="K3220" s="23"/>
      <c r="L3220" s="23"/>
      <c r="M3220" s="23"/>
    </row>
    <row r="3221" spans="1:13" hidden="1" x14ac:dyDescent="0.25">
      <c r="A3221" s="41">
        <v>42392</v>
      </c>
      <c r="B3221" s="23">
        <v>50028</v>
      </c>
      <c r="C3221" s="23" t="s">
        <v>264</v>
      </c>
      <c r="D3221" s="23">
        <v>15</v>
      </c>
      <c r="E3221" s="16" t="s">
        <v>882</v>
      </c>
      <c r="F3221" s="46">
        <v>3500</v>
      </c>
      <c r="G3221" s="23"/>
      <c r="H3221" s="23"/>
      <c r="I3221" s="23"/>
      <c r="J3221" s="23">
        <v>0</v>
      </c>
      <c r="K3221" s="23"/>
      <c r="L3221" s="23"/>
      <c r="M3221" s="23"/>
    </row>
    <row r="3222" spans="1:13" hidden="1" x14ac:dyDescent="0.25">
      <c r="A3222" s="41">
        <v>42392</v>
      </c>
      <c r="B3222" s="23">
        <v>50029</v>
      </c>
      <c r="C3222" s="23" t="s">
        <v>57</v>
      </c>
      <c r="D3222" s="23">
        <v>14.9</v>
      </c>
      <c r="E3222" s="16" t="s">
        <v>882</v>
      </c>
      <c r="F3222" s="46">
        <v>3500</v>
      </c>
      <c r="G3222" s="23"/>
      <c r="H3222" s="23"/>
      <c r="I3222" s="23"/>
      <c r="J3222" s="23">
        <v>0</v>
      </c>
      <c r="K3222" s="23"/>
      <c r="L3222" s="23"/>
      <c r="M3222" s="23"/>
    </row>
    <row r="3223" spans="1:13" hidden="1" x14ac:dyDescent="0.25">
      <c r="A3223" s="41">
        <v>42392</v>
      </c>
      <c r="B3223" s="23">
        <v>50030</v>
      </c>
      <c r="C3223" s="23" t="s">
        <v>498</v>
      </c>
      <c r="D3223" s="23">
        <v>14.9</v>
      </c>
      <c r="E3223" s="16" t="s">
        <v>882</v>
      </c>
      <c r="F3223" s="46">
        <v>3500</v>
      </c>
      <c r="G3223" s="23"/>
      <c r="H3223" s="23"/>
      <c r="I3223" s="23"/>
      <c r="J3223" s="23">
        <v>0</v>
      </c>
      <c r="K3223" s="23"/>
      <c r="L3223" s="23"/>
      <c r="M3223" s="23"/>
    </row>
    <row r="3224" spans="1:13" hidden="1" x14ac:dyDescent="0.25">
      <c r="A3224" s="41">
        <v>42392</v>
      </c>
      <c r="B3224" s="23">
        <v>50031</v>
      </c>
      <c r="C3224" s="23" t="s">
        <v>27</v>
      </c>
      <c r="D3224" s="23">
        <v>14.9</v>
      </c>
      <c r="E3224" s="16" t="s">
        <v>882</v>
      </c>
      <c r="F3224" s="46">
        <v>3500</v>
      </c>
      <c r="G3224" s="23"/>
      <c r="H3224" s="23"/>
      <c r="I3224" s="23"/>
      <c r="J3224" s="23">
        <v>0</v>
      </c>
      <c r="K3224" s="23"/>
      <c r="L3224" s="23"/>
      <c r="M3224" s="23"/>
    </row>
    <row r="3225" spans="1:13" hidden="1" x14ac:dyDescent="0.25">
      <c r="A3225" s="41">
        <v>42392</v>
      </c>
      <c r="B3225" s="23">
        <v>50032</v>
      </c>
      <c r="C3225" s="23" t="s">
        <v>30</v>
      </c>
      <c r="D3225" s="23">
        <v>15.6</v>
      </c>
      <c r="E3225" s="16" t="s">
        <v>882</v>
      </c>
      <c r="F3225" s="46">
        <v>3500</v>
      </c>
      <c r="G3225" s="23"/>
      <c r="H3225" s="23"/>
      <c r="I3225" s="23"/>
      <c r="J3225" s="23">
        <v>0</v>
      </c>
      <c r="K3225" s="23"/>
      <c r="L3225" s="23"/>
      <c r="M3225" s="23"/>
    </row>
    <row r="3226" spans="1:13" hidden="1" x14ac:dyDescent="0.25">
      <c r="A3226" s="41">
        <v>42392</v>
      </c>
      <c r="B3226" s="23">
        <v>50033</v>
      </c>
      <c r="C3226" s="23" t="s">
        <v>57</v>
      </c>
      <c r="D3226" s="23">
        <v>14.9</v>
      </c>
      <c r="E3226" s="16" t="s">
        <v>882</v>
      </c>
      <c r="F3226" s="46">
        <v>3500</v>
      </c>
      <c r="G3226" s="23"/>
      <c r="H3226" s="23"/>
      <c r="I3226" s="23"/>
      <c r="J3226" s="23">
        <v>0</v>
      </c>
      <c r="K3226" s="23"/>
      <c r="L3226" s="23"/>
      <c r="M3226" s="23"/>
    </row>
    <row r="3227" spans="1:13" hidden="1" x14ac:dyDescent="0.25">
      <c r="A3227" s="41">
        <v>42392</v>
      </c>
      <c r="B3227" s="23">
        <v>50034</v>
      </c>
      <c r="C3227" s="23" t="s">
        <v>264</v>
      </c>
      <c r="D3227" s="23">
        <v>15</v>
      </c>
      <c r="E3227" s="16" t="s">
        <v>882</v>
      </c>
      <c r="F3227" s="46">
        <v>3500</v>
      </c>
      <c r="G3227" s="23"/>
      <c r="H3227" s="23"/>
      <c r="I3227" s="23"/>
      <c r="J3227" s="23">
        <v>0</v>
      </c>
      <c r="K3227" s="23"/>
      <c r="L3227" s="23"/>
      <c r="M3227" s="23"/>
    </row>
    <row r="3228" spans="1:13" hidden="1" x14ac:dyDescent="0.25">
      <c r="A3228" s="41">
        <v>42392</v>
      </c>
      <c r="B3228" s="23">
        <v>50035</v>
      </c>
      <c r="C3228" s="23" t="s">
        <v>498</v>
      </c>
      <c r="D3228" s="23">
        <v>14.9</v>
      </c>
      <c r="E3228" s="16" t="s">
        <v>882</v>
      </c>
      <c r="F3228" s="46">
        <v>3500</v>
      </c>
      <c r="G3228" s="23"/>
      <c r="H3228" s="23"/>
      <c r="I3228" s="23"/>
      <c r="J3228" s="23">
        <v>0</v>
      </c>
      <c r="K3228" s="23"/>
      <c r="L3228" s="23"/>
      <c r="M3228" s="23"/>
    </row>
    <row r="3229" spans="1:13" hidden="1" x14ac:dyDescent="0.25">
      <c r="A3229" s="41">
        <v>42392</v>
      </c>
      <c r="B3229" s="23">
        <v>50036</v>
      </c>
      <c r="C3229" s="23" t="s">
        <v>27</v>
      </c>
      <c r="D3229" s="23">
        <v>14.9</v>
      </c>
      <c r="E3229" s="16" t="s">
        <v>882</v>
      </c>
      <c r="F3229" s="46">
        <v>3500</v>
      </c>
      <c r="G3229" s="23"/>
      <c r="H3229" s="23"/>
      <c r="I3229" s="23"/>
      <c r="J3229" s="23">
        <v>0</v>
      </c>
      <c r="K3229" s="23"/>
      <c r="L3229" s="23"/>
      <c r="M3229" s="23"/>
    </row>
    <row r="3230" spans="1:13" hidden="1" x14ac:dyDescent="0.25">
      <c r="A3230" s="41">
        <v>42392</v>
      </c>
      <c r="B3230" s="23">
        <v>50037</v>
      </c>
      <c r="C3230" s="23" t="s">
        <v>30</v>
      </c>
      <c r="D3230" s="23">
        <v>15.6</v>
      </c>
      <c r="E3230" s="16" t="s">
        <v>882</v>
      </c>
      <c r="F3230" s="46">
        <v>3500</v>
      </c>
      <c r="G3230" s="23"/>
      <c r="H3230" s="23"/>
      <c r="I3230" s="23"/>
      <c r="J3230" s="23">
        <v>0</v>
      </c>
      <c r="K3230" s="23"/>
      <c r="L3230" s="23"/>
      <c r="M3230" s="23"/>
    </row>
    <row r="3231" spans="1:13" hidden="1" x14ac:dyDescent="0.25">
      <c r="A3231" s="41">
        <v>42392</v>
      </c>
      <c r="B3231" s="23">
        <v>50038</v>
      </c>
      <c r="C3231" s="23" t="s">
        <v>57</v>
      </c>
      <c r="D3231" s="23">
        <v>14.9</v>
      </c>
      <c r="E3231" s="16" t="s">
        <v>882</v>
      </c>
      <c r="F3231" s="46">
        <v>3500</v>
      </c>
      <c r="G3231" s="23"/>
      <c r="H3231" s="23"/>
      <c r="I3231" s="23"/>
      <c r="J3231" s="23">
        <v>0</v>
      </c>
      <c r="K3231" s="23"/>
      <c r="L3231" s="23"/>
      <c r="M3231" s="23"/>
    </row>
    <row r="3232" spans="1:13" hidden="1" x14ac:dyDescent="0.25">
      <c r="A3232" s="41">
        <v>42392</v>
      </c>
      <c r="B3232" s="23">
        <v>50039</v>
      </c>
      <c r="C3232" s="23" t="s">
        <v>498</v>
      </c>
      <c r="D3232" s="23">
        <v>14.9</v>
      </c>
      <c r="E3232" s="16" t="s">
        <v>882</v>
      </c>
      <c r="F3232" s="46">
        <v>3500</v>
      </c>
      <c r="G3232" s="23"/>
      <c r="H3232" s="23"/>
      <c r="I3232" s="23"/>
      <c r="J3232" s="23">
        <v>0</v>
      </c>
      <c r="K3232" s="23"/>
      <c r="L3232" s="23"/>
      <c r="M3232" s="23"/>
    </row>
    <row r="3233" spans="1:13" hidden="1" x14ac:dyDescent="0.25">
      <c r="A3233" s="41">
        <v>42392</v>
      </c>
      <c r="B3233" s="23">
        <v>50040</v>
      </c>
      <c r="C3233" s="23" t="s">
        <v>30</v>
      </c>
      <c r="D3233" s="23">
        <v>15.6</v>
      </c>
      <c r="E3233" s="16" t="s">
        <v>882</v>
      </c>
      <c r="F3233" s="46">
        <v>3500</v>
      </c>
      <c r="G3233" s="23"/>
      <c r="H3233" s="23"/>
      <c r="I3233" s="23"/>
      <c r="J3233" s="23">
        <v>0</v>
      </c>
      <c r="K3233" s="23"/>
      <c r="L3233" s="23"/>
      <c r="M3233" s="23"/>
    </row>
    <row r="3234" spans="1:13" hidden="1" x14ac:dyDescent="0.25">
      <c r="A3234" s="41">
        <v>42392</v>
      </c>
      <c r="B3234" s="23">
        <v>50041</v>
      </c>
      <c r="C3234" s="23" t="s">
        <v>27</v>
      </c>
      <c r="D3234" s="23">
        <v>14.9</v>
      </c>
      <c r="E3234" s="16" t="s">
        <v>882</v>
      </c>
      <c r="F3234" s="46">
        <v>3500</v>
      </c>
      <c r="G3234" s="23"/>
      <c r="H3234" s="23"/>
      <c r="I3234" s="23"/>
      <c r="J3234" s="23">
        <v>0</v>
      </c>
      <c r="K3234" s="23"/>
      <c r="L3234" s="23"/>
      <c r="M3234" s="23"/>
    </row>
    <row r="3235" spans="1:13" hidden="1" x14ac:dyDescent="0.25">
      <c r="A3235" s="41">
        <v>42392</v>
      </c>
      <c r="B3235" s="23">
        <v>50042</v>
      </c>
      <c r="C3235" s="23" t="s">
        <v>57</v>
      </c>
      <c r="D3235" s="23">
        <v>14.9</v>
      </c>
      <c r="E3235" s="16" t="s">
        <v>882</v>
      </c>
      <c r="F3235" s="46">
        <v>3500</v>
      </c>
      <c r="G3235" s="23"/>
      <c r="H3235" s="23"/>
      <c r="I3235" s="23"/>
      <c r="J3235" s="23">
        <v>0</v>
      </c>
      <c r="K3235" s="23"/>
      <c r="L3235" s="23"/>
      <c r="M3235" s="23"/>
    </row>
    <row r="3236" spans="1:13" hidden="1" x14ac:dyDescent="0.25">
      <c r="A3236" s="41">
        <v>42392</v>
      </c>
      <c r="B3236" s="23">
        <v>50043</v>
      </c>
      <c r="C3236" s="23" t="s">
        <v>498</v>
      </c>
      <c r="D3236" s="23">
        <v>14.9</v>
      </c>
      <c r="E3236" s="16" t="s">
        <v>882</v>
      </c>
      <c r="F3236" s="46">
        <v>3500</v>
      </c>
      <c r="G3236" s="23"/>
      <c r="H3236" s="23"/>
      <c r="I3236" s="23"/>
      <c r="J3236" s="23">
        <v>0</v>
      </c>
      <c r="K3236" s="23"/>
      <c r="L3236" s="23"/>
      <c r="M3236" s="23"/>
    </row>
    <row r="3237" spans="1:13" hidden="1" x14ac:dyDescent="0.25">
      <c r="A3237" s="41">
        <v>42392</v>
      </c>
      <c r="B3237" s="23">
        <v>50044</v>
      </c>
      <c r="C3237" s="23" t="s">
        <v>264</v>
      </c>
      <c r="D3237" s="23">
        <v>15</v>
      </c>
      <c r="E3237" s="16" t="s">
        <v>882</v>
      </c>
      <c r="F3237" s="46">
        <v>3500</v>
      </c>
      <c r="G3237" s="23"/>
      <c r="H3237" s="23"/>
      <c r="I3237" s="23"/>
      <c r="J3237" s="23">
        <v>0</v>
      </c>
      <c r="K3237" s="23"/>
      <c r="L3237" s="23"/>
      <c r="M3237" s="23"/>
    </row>
    <row r="3238" spans="1:13" hidden="1" x14ac:dyDescent="0.25">
      <c r="A3238" s="41">
        <v>42392</v>
      </c>
      <c r="B3238" s="23">
        <v>50045</v>
      </c>
      <c r="C3238" s="23" t="s">
        <v>57</v>
      </c>
      <c r="D3238" s="23">
        <v>14.9</v>
      </c>
      <c r="E3238" s="16" t="s">
        <v>882</v>
      </c>
      <c r="F3238" s="46">
        <v>3500</v>
      </c>
      <c r="G3238" s="23"/>
      <c r="H3238" s="23"/>
      <c r="I3238" s="23"/>
      <c r="J3238" s="23">
        <v>0</v>
      </c>
      <c r="K3238" s="23"/>
      <c r="L3238" s="23"/>
      <c r="M3238" s="23"/>
    </row>
    <row r="3239" spans="1:13" hidden="1" x14ac:dyDescent="0.25">
      <c r="A3239" s="41">
        <v>42392</v>
      </c>
      <c r="B3239" s="23">
        <v>50046</v>
      </c>
      <c r="C3239" s="23" t="s">
        <v>498</v>
      </c>
      <c r="D3239" s="23">
        <v>14.9</v>
      </c>
      <c r="E3239" s="16" t="s">
        <v>882</v>
      </c>
      <c r="F3239" s="46">
        <v>3500</v>
      </c>
      <c r="G3239" s="23"/>
      <c r="H3239" s="23"/>
      <c r="I3239" s="23"/>
      <c r="J3239" s="23">
        <v>0</v>
      </c>
      <c r="K3239" s="23"/>
      <c r="L3239" s="23"/>
      <c r="M3239" s="23"/>
    </row>
    <row r="3240" spans="1:13" hidden="1" x14ac:dyDescent="0.25">
      <c r="A3240" s="41">
        <v>42392</v>
      </c>
      <c r="B3240" s="23">
        <v>50047</v>
      </c>
      <c r="C3240" s="23" t="s">
        <v>27</v>
      </c>
      <c r="D3240" s="23">
        <v>14.9</v>
      </c>
      <c r="E3240" s="16" t="s">
        <v>882</v>
      </c>
      <c r="F3240" s="46">
        <v>3500</v>
      </c>
      <c r="G3240" s="23"/>
      <c r="H3240" s="23"/>
      <c r="I3240" s="23"/>
      <c r="J3240" s="23">
        <v>0</v>
      </c>
      <c r="K3240" s="23"/>
      <c r="L3240" s="23"/>
      <c r="M3240" s="23"/>
    </row>
    <row r="3241" spans="1:13" hidden="1" x14ac:dyDescent="0.25">
      <c r="A3241" s="41">
        <v>42392</v>
      </c>
      <c r="B3241" s="23">
        <v>50048</v>
      </c>
      <c r="C3241" s="23" t="s">
        <v>30</v>
      </c>
      <c r="D3241" s="23">
        <v>15.6</v>
      </c>
      <c r="E3241" s="16" t="s">
        <v>882</v>
      </c>
      <c r="F3241" s="46">
        <v>3500</v>
      </c>
      <c r="G3241" s="23"/>
      <c r="H3241" s="23"/>
      <c r="I3241" s="23"/>
      <c r="J3241" s="23">
        <v>0</v>
      </c>
      <c r="K3241" s="23"/>
      <c r="L3241" s="23"/>
      <c r="M3241" s="23"/>
    </row>
    <row r="3242" spans="1:13" hidden="1" x14ac:dyDescent="0.25">
      <c r="A3242" s="41">
        <v>42392</v>
      </c>
      <c r="B3242" s="23">
        <v>50049</v>
      </c>
      <c r="C3242" s="23" t="s">
        <v>264</v>
      </c>
      <c r="D3242" s="23">
        <v>15</v>
      </c>
      <c r="E3242" s="16" t="s">
        <v>882</v>
      </c>
      <c r="F3242" s="46">
        <v>3500</v>
      </c>
      <c r="G3242" s="23"/>
      <c r="H3242" s="23"/>
      <c r="I3242" s="23"/>
      <c r="J3242" s="23">
        <v>0</v>
      </c>
      <c r="K3242" s="23"/>
      <c r="L3242" s="23"/>
      <c r="M3242" s="23"/>
    </row>
    <row r="3243" spans="1:13" hidden="1" x14ac:dyDescent="0.25">
      <c r="A3243" s="41">
        <v>42392</v>
      </c>
      <c r="B3243" s="23">
        <v>50050</v>
      </c>
      <c r="C3243" s="23" t="s">
        <v>57</v>
      </c>
      <c r="D3243" s="23">
        <v>14.9</v>
      </c>
      <c r="E3243" s="16" t="s">
        <v>882</v>
      </c>
      <c r="F3243" s="46">
        <v>3500</v>
      </c>
      <c r="G3243" s="23"/>
      <c r="H3243" s="23"/>
      <c r="I3243" s="23"/>
      <c r="J3243" s="23">
        <v>0</v>
      </c>
      <c r="K3243" s="23"/>
      <c r="L3243" s="23"/>
      <c r="M3243" s="23"/>
    </row>
    <row r="3244" spans="1:13" hidden="1" x14ac:dyDescent="0.25">
      <c r="A3244" s="41">
        <v>42392</v>
      </c>
      <c r="B3244" s="23">
        <v>50051</v>
      </c>
      <c r="C3244" s="23" t="s">
        <v>498</v>
      </c>
      <c r="D3244" s="23">
        <v>14.9</v>
      </c>
      <c r="E3244" s="16" t="s">
        <v>882</v>
      </c>
      <c r="F3244" s="46">
        <v>3500</v>
      </c>
      <c r="G3244" s="23"/>
      <c r="H3244" s="23"/>
      <c r="I3244" s="23"/>
      <c r="J3244" s="23">
        <v>0</v>
      </c>
      <c r="K3244" s="23"/>
      <c r="L3244" s="23"/>
      <c r="M3244" s="23"/>
    </row>
    <row r="3245" spans="1:13" hidden="1" x14ac:dyDescent="0.25">
      <c r="A3245" s="41">
        <v>42392</v>
      </c>
      <c r="B3245" s="23">
        <v>50052</v>
      </c>
      <c r="C3245" s="23" t="s">
        <v>27</v>
      </c>
      <c r="D3245" s="23">
        <v>14.9</v>
      </c>
      <c r="E3245" s="16" t="s">
        <v>882</v>
      </c>
      <c r="F3245" s="46">
        <v>3500</v>
      </c>
      <c r="G3245" s="23"/>
      <c r="H3245" s="23"/>
      <c r="I3245" s="23"/>
      <c r="J3245" s="23">
        <v>0</v>
      </c>
      <c r="K3245" s="23"/>
      <c r="L3245" s="23"/>
      <c r="M3245" s="23"/>
    </row>
    <row r="3246" spans="1:13" hidden="1" x14ac:dyDescent="0.25">
      <c r="A3246" s="41">
        <v>42392</v>
      </c>
      <c r="B3246" s="23">
        <v>50053</v>
      </c>
      <c r="C3246" s="23" t="s">
        <v>30</v>
      </c>
      <c r="D3246" s="23">
        <v>15.6</v>
      </c>
      <c r="E3246" s="16" t="s">
        <v>882</v>
      </c>
      <c r="F3246" s="46">
        <v>3500</v>
      </c>
      <c r="G3246" s="23"/>
      <c r="H3246" s="23"/>
      <c r="I3246" s="23"/>
      <c r="J3246" s="23">
        <v>0</v>
      </c>
      <c r="K3246" s="23"/>
      <c r="L3246" s="23"/>
      <c r="M3246" s="23"/>
    </row>
    <row r="3247" spans="1:13" hidden="1" x14ac:dyDescent="0.25">
      <c r="A3247" s="41">
        <v>42392</v>
      </c>
      <c r="B3247" s="23">
        <v>50054</v>
      </c>
      <c r="C3247" s="23" t="s">
        <v>57</v>
      </c>
      <c r="D3247" s="23">
        <v>14.9</v>
      </c>
      <c r="E3247" s="16" t="s">
        <v>882</v>
      </c>
      <c r="F3247" s="46">
        <v>3500</v>
      </c>
      <c r="G3247" s="23"/>
      <c r="H3247" s="23"/>
      <c r="I3247" s="23"/>
      <c r="J3247" s="23">
        <v>0</v>
      </c>
      <c r="K3247" s="23"/>
      <c r="L3247" s="23"/>
      <c r="M3247" s="23"/>
    </row>
    <row r="3248" spans="1:13" hidden="1" x14ac:dyDescent="0.25">
      <c r="A3248" s="41">
        <v>42392</v>
      </c>
      <c r="B3248" s="23">
        <v>50055</v>
      </c>
      <c r="C3248" s="23" t="s">
        <v>264</v>
      </c>
      <c r="D3248" s="23">
        <v>15</v>
      </c>
      <c r="E3248" s="16" t="s">
        <v>882</v>
      </c>
      <c r="F3248" s="46">
        <v>3500</v>
      </c>
      <c r="G3248" s="23"/>
      <c r="H3248" s="23"/>
      <c r="I3248" s="23"/>
      <c r="J3248" s="23">
        <v>0</v>
      </c>
      <c r="K3248" s="23"/>
      <c r="L3248" s="23"/>
      <c r="M3248" s="23"/>
    </row>
    <row r="3249" spans="1:13" hidden="1" x14ac:dyDescent="0.25">
      <c r="A3249" s="41">
        <v>42392</v>
      </c>
      <c r="B3249" s="23">
        <v>50056</v>
      </c>
      <c r="C3249" s="23" t="s">
        <v>498</v>
      </c>
      <c r="D3249" s="23">
        <v>14.9</v>
      </c>
      <c r="E3249" s="16" t="s">
        <v>882</v>
      </c>
      <c r="F3249" s="46">
        <v>3500</v>
      </c>
      <c r="G3249" s="23"/>
      <c r="H3249" s="23"/>
      <c r="I3249" s="23"/>
      <c r="J3249" s="23">
        <v>0</v>
      </c>
      <c r="K3249" s="23"/>
      <c r="L3249" s="23"/>
      <c r="M3249" s="23"/>
    </row>
    <row r="3250" spans="1:13" hidden="1" x14ac:dyDescent="0.25">
      <c r="A3250" s="41">
        <v>42392</v>
      </c>
      <c r="B3250" s="23">
        <v>50057</v>
      </c>
      <c r="C3250" s="23" t="s">
        <v>27</v>
      </c>
      <c r="D3250" s="23">
        <v>14.9</v>
      </c>
      <c r="E3250" s="16" t="s">
        <v>882</v>
      </c>
      <c r="F3250" s="46">
        <v>3500</v>
      </c>
      <c r="G3250" s="23"/>
      <c r="H3250" s="23"/>
      <c r="I3250" s="23"/>
      <c r="J3250" s="23">
        <v>0</v>
      </c>
      <c r="K3250" s="23"/>
      <c r="L3250" s="23"/>
      <c r="M3250" s="23"/>
    </row>
    <row r="3251" spans="1:13" hidden="1" x14ac:dyDescent="0.25">
      <c r="A3251" s="41">
        <v>42392</v>
      </c>
      <c r="B3251" s="23">
        <v>50058</v>
      </c>
      <c r="C3251" s="23" t="s">
        <v>30</v>
      </c>
      <c r="D3251" s="23">
        <v>15.6</v>
      </c>
      <c r="E3251" s="16" t="s">
        <v>882</v>
      </c>
      <c r="F3251" s="46">
        <v>3500</v>
      </c>
      <c r="G3251" s="23"/>
      <c r="H3251" s="23"/>
      <c r="I3251" s="23"/>
      <c r="J3251" s="23">
        <v>0</v>
      </c>
      <c r="K3251" s="23"/>
      <c r="L3251" s="23"/>
      <c r="M3251" s="23"/>
    </row>
    <row r="3252" spans="1:13" hidden="1" x14ac:dyDescent="0.25">
      <c r="A3252" s="41">
        <v>42392</v>
      </c>
      <c r="B3252" s="23">
        <v>50059</v>
      </c>
      <c r="C3252" s="23" t="s">
        <v>57</v>
      </c>
      <c r="D3252" s="23">
        <v>14.9</v>
      </c>
      <c r="E3252" s="16" t="s">
        <v>882</v>
      </c>
      <c r="F3252" s="46">
        <v>3500</v>
      </c>
      <c r="G3252" s="23"/>
      <c r="H3252" s="23"/>
      <c r="I3252" s="23"/>
      <c r="J3252" s="23">
        <v>0</v>
      </c>
      <c r="K3252" s="23"/>
      <c r="L3252" s="23"/>
      <c r="M3252" s="23"/>
    </row>
    <row r="3253" spans="1:13" hidden="1" x14ac:dyDescent="0.25">
      <c r="A3253" s="41">
        <v>42392</v>
      </c>
      <c r="B3253" s="23">
        <v>50060</v>
      </c>
      <c r="C3253" s="23" t="s">
        <v>498</v>
      </c>
      <c r="D3253" s="23">
        <v>14.9</v>
      </c>
      <c r="E3253" s="16" t="s">
        <v>882</v>
      </c>
      <c r="F3253" s="46">
        <v>3500</v>
      </c>
      <c r="G3253" s="23"/>
      <c r="H3253" s="23"/>
      <c r="I3253" s="23"/>
      <c r="J3253" s="23">
        <v>0</v>
      </c>
      <c r="K3253" s="23"/>
      <c r="L3253" s="23"/>
      <c r="M3253" s="23"/>
    </row>
    <row r="3254" spans="1:13" hidden="1" x14ac:dyDescent="0.25">
      <c r="A3254" s="41">
        <v>42392</v>
      </c>
      <c r="B3254" s="23">
        <v>50061</v>
      </c>
      <c r="C3254" s="23" t="s">
        <v>264</v>
      </c>
      <c r="D3254" s="23">
        <v>15</v>
      </c>
      <c r="E3254" s="16" t="s">
        <v>882</v>
      </c>
      <c r="F3254" s="46">
        <v>3500</v>
      </c>
      <c r="G3254" s="23"/>
      <c r="H3254" s="23"/>
      <c r="I3254" s="23"/>
      <c r="J3254" s="23">
        <v>0</v>
      </c>
      <c r="K3254" s="23"/>
      <c r="L3254" s="23"/>
      <c r="M3254" s="23"/>
    </row>
    <row r="3255" spans="1:13" hidden="1" x14ac:dyDescent="0.25">
      <c r="A3255" s="41">
        <v>42392</v>
      </c>
      <c r="B3255" s="23">
        <v>50062</v>
      </c>
      <c r="C3255" s="23" t="s">
        <v>27</v>
      </c>
      <c r="D3255" s="23">
        <v>14.9</v>
      </c>
      <c r="E3255" s="16" t="s">
        <v>882</v>
      </c>
      <c r="F3255" s="46">
        <v>3500</v>
      </c>
      <c r="G3255" s="23"/>
      <c r="H3255" s="23"/>
      <c r="I3255" s="23"/>
      <c r="J3255" s="23">
        <v>0</v>
      </c>
      <c r="K3255" s="23"/>
      <c r="L3255" s="23"/>
      <c r="M3255" s="23"/>
    </row>
    <row r="3256" spans="1:13" hidden="1" x14ac:dyDescent="0.25">
      <c r="A3256" s="41">
        <v>42392</v>
      </c>
      <c r="B3256" s="23">
        <v>50063</v>
      </c>
      <c r="C3256" s="23" t="s">
        <v>30</v>
      </c>
      <c r="D3256" s="23">
        <v>15.6</v>
      </c>
      <c r="E3256" s="16" t="s">
        <v>882</v>
      </c>
      <c r="F3256" s="46">
        <v>3500</v>
      </c>
      <c r="G3256" s="23"/>
      <c r="H3256" s="23"/>
      <c r="I3256" s="23"/>
      <c r="J3256" s="23">
        <v>0</v>
      </c>
      <c r="K3256" s="23"/>
      <c r="L3256" s="23"/>
      <c r="M3256" s="23"/>
    </row>
    <row r="3257" spans="1:13" hidden="1" x14ac:dyDescent="0.25">
      <c r="A3257" s="41">
        <v>42392</v>
      </c>
      <c r="B3257" s="23">
        <v>50064</v>
      </c>
      <c r="C3257" s="23" t="s">
        <v>57</v>
      </c>
      <c r="D3257" s="23">
        <v>14.9</v>
      </c>
      <c r="E3257" s="16" t="s">
        <v>882</v>
      </c>
      <c r="F3257" s="46">
        <v>3500</v>
      </c>
      <c r="G3257" s="23"/>
      <c r="H3257" s="23"/>
      <c r="I3257" s="23"/>
      <c r="J3257" s="23">
        <v>0</v>
      </c>
      <c r="K3257" s="23"/>
      <c r="L3257" s="23"/>
      <c r="M3257" s="23"/>
    </row>
    <row r="3258" spans="1:13" hidden="1" x14ac:dyDescent="0.25">
      <c r="A3258" s="41">
        <v>42392</v>
      </c>
      <c r="B3258" s="23">
        <v>50065</v>
      </c>
      <c r="C3258" s="23" t="s">
        <v>498</v>
      </c>
      <c r="D3258" s="23">
        <v>14.9</v>
      </c>
      <c r="E3258" s="16" t="s">
        <v>882</v>
      </c>
      <c r="F3258" s="46">
        <v>3500</v>
      </c>
      <c r="G3258" s="23"/>
      <c r="H3258" s="23"/>
      <c r="I3258" s="23"/>
      <c r="J3258" s="23">
        <v>0</v>
      </c>
      <c r="K3258" s="23"/>
      <c r="L3258" s="23"/>
      <c r="M3258" s="23"/>
    </row>
    <row r="3259" spans="1:13" hidden="1" x14ac:dyDescent="0.25">
      <c r="A3259" s="41">
        <v>42392</v>
      </c>
      <c r="B3259" s="23">
        <v>50066</v>
      </c>
      <c r="C3259" s="23" t="s">
        <v>27</v>
      </c>
      <c r="D3259" s="23">
        <v>14.9</v>
      </c>
      <c r="E3259" s="16" t="s">
        <v>882</v>
      </c>
      <c r="F3259" s="46">
        <v>3500</v>
      </c>
      <c r="G3259" s="23"/>
      <c r="H3259" s="23"/>
      <c r="I3259" s="23"/>
      <c r="J3259" s="23">
        <v>0</v>
      </c>
      <c r="K3259" s="23"/>
      <c r="L3259" s="23"/>
      <c r="M3259" s="23"/>
    </row>
    <row r="3260" spans="1:13" hidden="1" x14ac:dyDescent="0.25">
      <c r="A3260" s="41">
        <v>42392</v>
      </c>
      <c r="B3260" s="23">
        <v>50067</v>
      </c>
      <c r="C3260" s="23" t="s">
        <v>264</v>
      </c>
      <c r="D3260" s="23">
        <v>15</v>
      </c>
      <c r="E3260" s="16" t="s">
        <v>882</v>
      </c>
      <c r="F3260" s="46">
        <v>3500</v>
      </c>
      <c r="G3260" s="23"/>
      <c r="H3260" s="23"/>
      <c r="I3260" s="23"/>
      <c r="J3260" s="23">
        <v>0</v>
      </c>
      <c r="K3260" s="23"/>
      <c r="L3260" s="23"/>
      <c r="M3260" s="23"/>
    </row>
    <row r="3261" spans="1:13" hidden="1" x14ac:dyDescent="0.25">
      <c r="A3261" s="41">
        <v>42392</v>
      </c>
      <c r="B3261" s="23">
        <v>50068</v>
      </c>
      <c r="C3261" s="23" t="s">
        <v>30</v>
      </c>
      <c r="D3261" s="23">
        <v>15.6</v>
      </c>
      <c r="E3261" s="16" t="s">
        <v>882</v>
      </c>
      <c r="F3261" s="46">
        <v>3500</v>
      </c>
      <c r="G3261" s="23"/>
      <c r="H3261" s="23"/>
      <c r="I3261" s="23"/>
      <c r="J3261" s="23">
        <v>0</v>
      </c>
      <c r="K3261" s="23"/>
      <c r="L3261" s="23"/>
      <c r="M3261" s="23"/>
    </row>
    <row r="3262" spans="1:13" hidden="1" x14ac:dyDescent="0.25">
      <c r="A3262" s="41">
        <v>42392</v>
      </c>
      <c r="B3262" s="23">
        <v>50069</v>
      </c>
      <c r="C3262" s="23" t="s">
        <v>57</v>
      </c>
      <c r="D3262" s="23">
        <v>14.9</v>
      </c>
      <c r="E3262" s="16" t="s">
        <v>882</v>
      </c>
      <c r="F3262" s="46">
        <v>3500</v>
      </c>
      <c r="G3262" s="23"/>
      <c r="H3262" s="23"/>
      <c r="I3262" s="23"/>
      <c r="J3262" s="23">
        <v>0</v>
      </c>
      <c r="K3262" s="23"/>
      <c r="L3262" s="23"/>
      <c r="M3262" s="23"/>
    </row>
    <row r="3263" spans="1:13" hidden="1" x14ac:dyDescent="0.25">
      <c r="A3263" s="41">
        <v>42392</v>
      </c>
      <c r="B3263" s="23">
        <v>50070</v>
      </c>
      <c r="C3263" s="23" t="s">
        <v>498</v>
      </c>
      <c r="D3263" s="23">
        <v>14.9</v>
      </c>
      <c r="E3263" s="16" t="s">
        <v>882</v>
      </c>
      <c r="F3263" s="46">
        <v>3500</v>
      </c>
      <c r="G3263" s="23"/>
      <c r="H3263" s="23"/>
      <c r="I3263" s="23"/>
      <c r="J3263" s="23">
        <v>0</v>
      </c>
      <c r="K3263" s="23"/>
      <c r="L3263" s="23"/>
      <c r="M3263" s="23"/>
    </row>
    <row r="3264" spans="1:13" hidden="1" x14ac:dyDescent="0.25">
      <c r="A3264" s="41">
        <v>42392</v>
      </c>
      <c r="B3264" s="23">
        <v>50071</v>
      </c>
      <c r="C3264" s="23" t="s">
        <v>27</v>
      </c>
      <c r="D3264" s="23">
        <v>14.9</v>
      </c>
      <c r="E3264" s="16" t="s">
        <v>882</v>
      </c>
      <c r="F3264" s="46">
        <v>3500</v>
      </c>
      <c r="G3264" s="23"/>
      <c r="H3264" s="23"/>
      <c r="I3264" s="23"/>
      <c r="J3264" s="23">
        <v>0</v>
      </c>
      <c r="K3264" s="23"/>
      <c r="L3264" s="23"/>
      <c r="M3264" s="23"/>
    </row>
    <row r="3265" spans="1:13" hidden="1" x14ac:dyDescent="0.25">
      <c r="A3265" s="41">
        <v>42392</v>
      </c>
      <c r="B3265" s="23">
        <v>50072</v>
      </c>
      <c r="C3265" s="23" t="s">
        <v>264</v>
      </c>
      <c r="D3265" s="23">
        <v>15</v>
      </c>
      <c r="E3265" s="16" t="s">
        <v>882</v>
      </c>
      <c r="F3265" s="46">
        <v>3500</v>
      </c>
      <c r="G3265" s="23"/>
      <c r="H3265" s="23"/>
      <c r="I3265" s="23"/>
      <c r="J3265" s="23">
        <v>0</v>
      </c>
      <c r="K3265" s="23"/>
      <c r="L3265" s="23"/>
      <c r="M3265" s="23"/>
    </row>
    <row r="3266" spans="1:13" hidden="1" x14ac:dyDescent="0.25">
      <c r="A3266" s="41">
        <v>42392</v>
      </c>
      <c r="B3266" s="23">
        <v>50073</v>
      </c>
      <c r="C3266" s="23" t="s">
        <v>264</v>
      </c>
      <c r="D3266" s="23">
        <v>15</v>
      </c>
      <c r="E3266" s="16" t="s">
        <v>882</v>
      </c>
      <c r="F3266" s="46">
        <v>3500</v>
      </c>
      <c r="G3266" s="23"/>
      <c r="H3266" s="23"/>
      <c r="I3266" s="23"/>
      <c r="J3266" s="23">
        <v>0</v>
      </c>
      <c r="K3266" s="23"/>
      <c r="L3266" s="23"/>
      <c r="M3266" s="23"/>
    </row>
    <row r="3267" spans="1:13" hidden="1" x14ac:dyDescent="0.25">
      <c r="A3267" s="41">
        <v>42392</v>
      </c>
      <c r="B3267" s="23">
        <v>50074</v>
      </c>
      <c r="C3267" s="23" t="s">
        <v>57</v>
      </c>
      <c r="D3267" s="23">
        <v>14.9</v>
      </c>
      <c r="E3267" s="16" t="s">
        <v>882</v>
      </c>
      <c r="F3267" s="46">
        <v>3500</v>
      </c>
      <c r="G3267" s="23"/>
      <c r="H3267" s="23"/>
      <c r="I3267" s="23"/>
      <c r="J3267" s="23">
        <v>0</v>
      </c>
      <c r="K3267" s="23"/>
      <c r="L3267" s="23"/>
      <c r="M3267" s="23"/>
    </row>
    <row r="3268" spans="1:13" hidden="1" x14ac:dyDescent="0.25">
      <c r="A3268" s="41">
        <v>42392</v>
      </c>
      <c r="B3268" s="23">
        <v>50075</v>
      </c>
      <c r="C3268" s="23" t="s">
        <v>498</v>
      </c>
      <c r="D3268" s="23">
        <v>14.9</v>
      </c>
      <c r="E3268" s="16" t="s">
        <v>882</v>
      </c>
      <c r="F3268" s="46">
        <v>3500</v>
      </c>
      <c r="G3268" s="23"/>
      <c r="H3268" s="23"/>
      <c r="I3268" s="23"/>
      <c r="J3268" s="23">
        <v>0</v>
      </c>
      <c r="K3268" s="23"/>
      <c r="L3268" s="23"/>
      <c r="M3268" s="23"/>
    </row>
    <row r="3269" spans="1:13" hidden="1" x14ac:dyDescent="0.25">
      <c r="A3269" s="41">
        <v>42392</v>
      </c>
      <c r="B3269" s="23">
        <v>50076</v>
      </c>
      <c r="C3269" s="23" t="s">
        <v>27</v>
      </c>
      <c r="D3269" s="23">
        <v>14.9</v>
      </c>
      <c r="E3269" s="16" t="s">
        <v>882</v>
      </c>
      <c r="F3269" s="46">
        <v>3500</v>
      </c>
      <c r="G3269" s="23"/>
      <c r="H3269" s="23"/>
      <c r="I3269" s="23"/>
      <c r="J3269" s="23">
        <v>0</v>
      </c>
      <c r="K3269" s="23"/>
      <c r="L3269" s="23"/>
      <c r="M3269" s="23"/>
    </row>
    <row r="3270" spans="1:13" hidden="1" x14ac:dyDescent="0.25">
      <c r="A3270" s="41">
        <v>42392</v>
      </c>
      <c r="B3270" s="23">
        <v>50077</v>
      </c>
      <c r="C3270" s="23" t="s">
        <v>30</v>
      </c>
      <c r="D3270" s="23">
        <v>15.6</v>
      </c>
      <c r="E3270" s="16" t="s">
        <v>882</v>
      </c>
      <c r="F3270" s="46">
        <v>3500</v>
      </c>
      <c r="G3270" s="23"/>
      <c r="H3270" s="23"/>
      <c r="I3270" s="23"/>
      <c r="J3270" s="23">
        <v>0</v>
      </c>
      <c r="K3270" s="23"/>
      <c r="L3270" s="23"/>
      <c r="M3270" s="23"/>
    </row>
    <row r="3271" spans="1:13" hidden="1" x14ac:dyDescent="0.25">
      <c r="A3271" s="41">
        <v>42392</v>
      </c>
      <c r="B3271" s="23">
        <v>50078</v>
      </c>
      <c r="C3271" s="23" t="s">
        <v>264</v>
      </c>
      <c r="D3271" s="23">
        <v>15</v>
      </c>
      <c r="E3271" s="16" t="s">
        <v>882</v>
      </c>
      <c r="F3271" s="46">
        <v>3500</v>
      </c>
      <c r="G3271" s="23"/>
      <c r="H3271" s="23"/>
      <c r="I3271" s="23"/>
      <c r="J3271" s="23">
        <v>0</v>
      </c>
      <c r="K3271" s="23"/>
      <c r="L3271" s="23"/>
      <c r="M3271" s="23"/>
    </row>
    <row r="3272" spans="1:13" hidden="1" x14ac:dyDescent="0.25">
      <c r="A3272" s="41">
        <v>42392</v>
      </c>
      <c r="B3272" s="23">
        <v>50079</v>
      </c>
      <c r="C3272" s="23" t="s">
        <v>57</v>
      </c>
      <c r="D3272" s="23">
        <v>14.9</v>
      </c>
      <c r="E3272" s="16" t="s">
        <v>882</v>
      </c>
      <c r="F3272" s="46">
        <v>3500</v>
      </c>
      <c r="G3272" s="23"/>
      <c r="H3272" s="23"/>
      <c r="I3272" s="23"/>
      <c r="J3272" s="23">
        <v>0</v>
      </c>
      <c r="K3272" s="23"/>
      <c r="L3272" s="23"/>
      <c r="M3272" s="23"/>
    </row>
    <row r="3273" spans="1:13" hidden="1" x14ac:dyDescent="0.25">
      <c r="A3273" s="41">
        <v>42392</v>
      </c>
      <c r="B3273" s="23">
        <v>50080</v>
      </c>
      <c r="C3273" s="23" t="s">
        <v>498</v>
      </c>
      <c r="D3273" s="23">
        <v>14.9</v>
      </c>
      <c r="E3273" s="16" t="s">
        <v>882</v>
      </c>
      <c r="F3273" s="46">
        <v>3500</v>
      </c>
      <c r="G3273" s="23"/>
      <c r="H3273" s="23"/>
      <c r="I3273" s="23"/>
      <c r="J3273" s="23">
        <v>0</v>
      </c>
      <c r="K3273" s="23"/>
      <c r="L3273" s="23"/>
      <c r="M3273" s="23"/>
    </row>
    <row r="3274" spans="1:13" hidden="1" x14ac:dyDescent="0.25">
      <c r="A3274" s="41">
        <v>42392</v>
      </c>
      <c r="B3274" s="23">
        <v>50081</v>
      </c>
      <c r="C3274" s="23" t="s">
        <v>27</v>
      </c>
      <c r="D3274" s="23">
        <v>14.9</v>
      </c>
      <c r="E3274" s="16" t="s">
        <v>882</v>
      </c>
      <c r="F3274" s="46">
        <v>3500</v>
      </c>
      <c r="G3274" s="23"/>
      <c r="H3274" s="23"/>
      <c r="I3274" s="23"/>
      <c r="J3274" s="23">
        <v>0</v>
      </c>
      <c r="K3274" s="23"/>
      <c r="L3274" s="23"/>
      <c r="M3274" s="23"/>
    </row>
    <row r="3275" spans="1:13" hidden="1" x14ac:dyDescent="0.25">
      <c r="A3275" s="41">
        <v>42392</v>
      </c>
      <c r="B3275" s="23">
        <v>50082</v>
      </c>
      <c r="C3275" s="23" t="s">
        <v>30</v>
      </c>
      <c r="D3275" s="23">
        <v>15.6</v>
      </c>
      <c r="E3275" s="16" t="s">
        <v>882</v>
      </c>
      <c r="F3275" s="46">
        <v>3500</v>
      </c>
      <c r="G3275" s="23"/>
      <c r="H3275" s="23"/>
      <c r="I3275" s="23"/>
      <c r="J3275" s="23">
        <v>0</v>
      </c>
      <c r="K3275" s="23"/>
      <c r="L3275" s="23"/>
      <c r="M3275" s="23"/>
    </row>
    <row r="3276" spans="1:13" hidden="1" x14ac:dyDescent="0.25">
      <c r="A3276" s="41">
        <v>42392</v>
      </c>
      <c r="B3276" s="23">
        <v>50083</v>
      </c>
      <c r="C3276" s="23" t="s">
        <v>57</v>
      </c>
      <c r="D3276" s="23">
        <v>14.9</v>
      </c>
      <c r="E3276" s="16" t="s">
        <v>882</v>
      </c>
      <c r="F3276" s="46">
        <v>3500</v>
      </c>
      <c r="G3276" s="23"/>
      <c r="H3276" s="23"/>
      <c r="I3276" s="23"/>
      <c r="J3276" s="23">
        <v>0</v>
      </c>
      <c r="K3276" s="23"/>
      <c r="L3276" s="23"/>
      <c r="M3276" s="23"/>
    </row>
    <row r="3277" spans="1:13" hidden="1" x14ac:dyDescent="0.25">
      <c r="A3277" s="41">
        <v>42392</v>
      </c>
      <c r="B3277" s="23">
        <v>50084</v>
      </c>
      <c r="C3277" s="23" t="s">
        <v>498</v>
      </c>
      <c r="D3277" s="23">
        <v>14.9</v>
      </c>
      <c r="E3277" s="16" t="s">
        <v>882</v>
      </c>
      <c r="F3277" s="46">
        <v>3500</v>
      </c>
      <c r="G3277" s="23"/>
      <c r="H3277" s="23"/>
      <c r="I3277" s="23"/>
      <c r="J3277" s="23">
        <v>0</v>
      </c>
      <c r="K3277" s="23"/>
      <c r="L3277" s="23"/>
      <c r="M3277" s="23"/>
    </row>
    <row r="3278" spans="1:13" hidden="1" x14ac:dyDescent="0.25">
      <c r="A3278" s="41">
        <v>42392</v>
      </c>
      <c r="B3278" s="23">
        <v>50085</v>
      </c>
      <c r="C3278" s="23" t="s">
        <v>264</v>
      </c>
      <c r="D3278" s="23">
        <v>15</v>
      </c>
      <c r="E3278" s="16" t="s">
        <v>882</v>
      </c>
      <c r="F3278" s="46">
        <v>3500</v>
      </c>
      <c r="G3278" s="23"/>
      <c r="H3278" s="23"/>
      <c r="I3278" s="23"/>
      <c r="J3278" s="23">
        <v>0</v>
      </c>
      <c r="K3278" s="23"/>
      <c r="L3278" s="23"/>
      <c r="M3278" s="23"/>
    </row>
    <row r="3279" spans="1:13" hidden="1" x14ac:dyDescent="0.25">
      <c r="A3279" s="41">
        <v>42392</v>
      </c>
      <c r="B3279" s="23">
        <v>50086</v>
      </c>
      <c r="C3279" s="23" t="s">
        <v>27</v>
      </c>
      <c r="D3279" s="23">
        <v>14.9</v>
      </c>
      <c r="E3279" s="16" t="s">
        <v>882</v>
      </c>
      <c r="F3279" s="46">
        <v>3500</v>
      </c>
      <c r="G3279" s="23"/>
      <c r="H3279" s="23"/>
      <c r="I3279" s="23"/>
      <c r="J3279" s="23">
        <v>0</v>
      </c>
      <c r="K3279" s="23"/>
      <c r="L3279" s="23"/>
      <c r="M3279" s="23"/>
    </row>
    <row r="3280" spans="1:13" hidden="1" x14ac:dyDescent="0.25">
      <c r="A3280" s="41">
        <v>42392</v>
      </c>
      <c r="B3280" s="23">
        <v>50087</v>
      </c>
      <c r="C3280" s="23" t="s">
        <v>30</v>
      </c>
      <c r="D3280" s="23">
        <v>15.6</v>
      </c>
      <c r="E3280" s="16" t="s">
        <v>882</v>
      </c>
      <c r="F3280" s="46">
        <v>3500</v>
      </c>
      <c r="G3280" s="23"/>
      <c r="H3280" s="23"/>
      <c r="I3280" s="23"/>
      <c r="J3280" s="23">
        <v>0</v>
      </c>
      <c r="K3280" s="23"/>
      <c r="L3280" s="23"/>
      <c r="M3280" s="23"/>
    </row>
    <row r="3281" spans="1:13" hidden="1" x14ac:dyDescent="0.25">
      <c r="A3281" s="41">
        <v>42392</v>
      </c>
      <c r="B3281" s="23">
        <v>50088</v>
      </c>
      <c r="C3281" s="23" t="s">
        <v>57</v>
      </c>
      <c r="D3281" s="23">
        <v>14.9</v>
      </c>
      <c r="E3281" s="16" t="s">
        <v>882</v>
      </c>
      <c r="F3281" s="46">
        <v>3500</v>
      </c>
      <c r="G3281" s="23"/>
      <c r="H3281" s="23"/>
      <c r="I3281" s="23"/>
      <c r="J3281" s="23">
        <v>0</v>
      </c>
      <c r="K3281" s="23"/>
      <c r="L3281" s="23"/>
      <c r="M3281" s="23"/>
    </row>
    <row r="3282" spans="1:13" hidden="1" x14ac:dyDescent="0.25">
      <c r="A3282" s="41">
        <v>42392</v>
      </c>
      <c r="B3282" s="23">
        <v>50089</v>
      </c>
      <c r="C3282" s="23" t="s">
        <v>498</v>
      </c>
      <c r="D3282" s="23">
        <v>14.9</v>
      </c>
      <c r="E3282" s="16" t="s">
        <v>882</v>
      </c>
      <c r="F3282" s="46">
        <v>3500</v>
      </c>
      <c r="G3282" s="23"/>
      <c r="H3282" s="23"/>
      <c r="I3282" s="23"/>
      <c r="J3282" s="23">
        <v>0</v>
      </c>
      <c r="K3282" s="23"/>
      <c r="L3282" s="23"/>
      <c r="M3282" s="23"/>
    </row>
    <row r="3283" spans="1:13" hidden="1" x14ac:dyDescent="0.25">
      <c r="A3283" s="41">
        <v>42392</v>
      </c>
      <c r="B3283" s="23">
        <v>50090</v>
      </c>
      <c r="C3283" s="23" t="s">
        <v>30</v>
      </c>
      <c r="D3283" s="23">
        <v>15.6</v>
      </c>
      <c r="E3283" s="16" t="s">
        <v>882</v>
      </c>
      <c r="F3283" s="46">
        <v>3500</v>
      </c>
      <c r="G3283" s="23"/>
      <c r="H3283" s="23"/>
      <c r="I3283" s="23"/>
      <c r="J3283" s="23">
        <v>0</v>
      </c>
      <c r="K3283" s="23"/>
      <c r="L3283" s="23"/>
      <c r="M3283" s="23"/>
    </row>
    <row r="3284" spans="1:13" hidden="1" x14ac:dyDescent="0.25">
      <c r="A3284" s="41">
        <v>42392</v>
      </c>
      <c r="B3284" s="23">
        <v>50091</v>
      </c>
      <c r="C3284" s="23" t="s">
        <v>264</v>
      </c>
      <c r="D3284" s="23">
        <v>15</v>
      </c>
      <c r="E3284" s="16" t="s">
        <v>882</v>
      </c>
      <c r="F3284" s="46">
        <v>3500</v>
      </c>
      <c r="G3284" s="23"/>
      <c r="H3284" s="23"/>
      <c r="I3284" s="23"/>
      <c r="J3284" s="23">
        <v>0</v>
      </c>
      <c r="K3284" s="23"/>
      <c r="L3284" s="23"/>
      <c r="M3284" s="23"/>
    </row>
    <row r="3285" spans="1:13" hidden="1" x14ac:dyDescent="0.25">
      <c r="A3285" s="41">
        <v>42392</v>
      </c>
      <c r="B3285" s="23">
        <v>50092</v>
      </c>
      <c r="C3285" s="23" t="s">
        <v>27</v>
      </c>
      <c r="D3285" s="23">
        <v>14.9</v>
      </c>
      <c r="E3285" s="16" t="s">
        <v>882</v>
      </c>
      <c r="F3285" s="46">
        <v>3500</v>
      </c>
      <c r="G3285" s="23"/>
      <c r="H3285" s="23"/>
      <c r="I3285" s="23"/>
      <c r="J3285" s="23">
        <v>0</v>
      </c>
      <c r="K3285" s="23"/>
      <c r="L3285" s="23"/>
      <c r="M3285" s="23"/>
    </row>
    <row r="3286" spans="1:13" hidden="1" x14ac:dyDescent="0.25">
      <c r="A3286" s="41">
        <v>42392</v>
      </c>
      <c r="B3286" s="23">
        <v>50093</v>
      </c>
      <c r="C3286" s="23" t="s">
        <v>57</v>
      </c>
      <c r="D3286" s="23">
        <v>14.9</v>
      </c>
      <c r="E3286" s="16" t="s">
        <v>882</v>
      </c>
      <c r="F3286" s="46">
        <v>3500</v>
      </c>
      <c r="G3286" s="23"/>
      <c r="H3286" s="23"/>
      <c r="I3286" s="23"/>
      <c r="J3286" s="23">
        <v>0</v>
      </c>
      <c r="K3286" s="23"/>
      <c r="L3286" s="23"/>
      <c r="M3286" s="23"/>
    </row>
    <row r="3287" spans="1:13" hidden="1" x14ac:dyDescent="0.25">
      <c r="A3287" s="41">
        <v>42392</v>
      </c>
      <c r="B3287" s="23">
        <v>50094</v>
      </c>
      <c r="C3287" s="23" t="s">
        <v>498</v>
      </c>
      <c r="D3287" s="23">
        <v>14.9</v>
      </c>
      <c r="E3287" s="16" t="s">
        <v>882</v>
      </c>
      <c r="F3287" s="46">
        <v>3500</v>
      </c>
      <c r="G3287" s="23"/>
      <c r="H3287" s="23"/>
      <c r="I3287" s="23"/>
      <c r="J3287" s="23">
        <v>0</v>
      </c>
      <c r="K3287" s="23"/>
      <c r="L3287" s="23"/>
      <c r="M3287" s="23"/>
    </row>
    <row r="3288" spans="1:13" hidden="1" x14ac:dyDescent="0.25">
      <c r="A3288" s="41">
        <v>42392</v>
      </c>
      <c r="B3288" s="23">
        <v>50095</v>
      </c>
      <c r="C3288" s="23" t="s">
        <v>27</v>
      </c>
      <c r="D3288" s="23">
        <v>14.9</v>
      </c>
      <c r="E3288" s="16" t="s">
        <v>882</v>
      </c>
      <c r="F3288" s="46">
        <v>3500</v>
      </c>
      <c r="G3288" s="23"/>
      <c r="H3288" s="23"/>
      <c r="I3288" s="23"/>
      <c r="J3288" s="23">
        <v>0</v>
      </c>
      <c r="K3288" s="23"/>
      <c r="L3288" s="23"/>
      <c r="M3288" s="23"/>
    </row>
    <row r="3289" spans="1:13" hidden="1" x14ac:dyDescent="0.25">
      <c r="A3289" s="41">
        <v>42392</v>
      </c>
      <c r="B3289" s="23">
        <v>50096</v>
      </c>
      <c r="C3289" s="23" t="s">
        <v>264</v>
      </c>
      <c r="D3289" s="23">
        <v>15</v>
      </c>
      <c r="E3289" s="16" t="s">
        <v>882</v>
      </c>
      <c r="F3289" s="46">
        <v>3500</v>
      </c>
      <c r="G3289" s="23"/>
      <c r="H3289" s="23"/>
      <c r="I3289" s="23"/>
      <c r="J3289" s="23">
        <v>0</v>
      </c>
      <c r="K3289" s="23"/>
      <c r="L3289" s="23"/>
      <c r="M3289" s="23"/>
    </row>
    <row r="3290" spans="1:13" hidden="1" x14ac:dyDescent="0.25">
      <c r="A3290" s="41">
        <v>42392</v>
      </c>
      <c r="B3290" s="23">
        <v>50097</v>
      </c>
      <c r="C3290" s="23" t="s">
        <v>57</v>
      </c>
      <c r="D3290" s="23">
        <v>14.9</v>
      </c>
      <c r="E3290" s="16" t="s">
        <v>882</v>
      </c>
      <c r="F3290" s="46">
        <v>3500</v>
      </c>
      <c r="G3290" s="23"/>
      <c r="H3290" s="23"/>
      <c r="I3290" s="23"/>
      <c r="J3290" s="23">
        <v>0</v>
      </c>
      <c r="K3290" s="23"/>
      <c r="L3290" s="23"/>
      <c r="M3290" s="23"/>
    </row>
    <row r="3291" spans="1:13" hidden="1" x14ac:dyDescent="0.25">
      <c r="A3291" s="41">
        <v>42392</v>
      </c>
      <c r="B3291" s="23">
        <v>50098</v>
      </c>
      <c r="C3291" s="23" t="s">
        <v>498</v>
      </c>
      <c r="D3291" s="23">
        <v>14.9</v>
      </c>
      <c r="E3291" s="16" t="s">
        <v>882</v>
      </c>
      <c r="F3291" s="46">
        <v>3500</v>
      </c>
      <c r="G3291" s="23"/>
      <c r="H3291" s="23"/>
      <c r="I3291" s="23"/>
      <c r="J3291" s="23">
        <v>0</v>
      </c>
      <c r="K3291" s="23"/>
      <c r="L3291" s="23"/>
      <c r="M3291" s="23"/>
    </row>
    <row r="3292" spans="1:13" hidden="1" x14ac:dyDescent="0.25">
      <c r="A3292" s="41">
        <v>42392</v>
      </c>
      <c r="B3292" s="23">
        <v>50099</v>
      </c>
      <c r="C3292" s="23" t="s">
        <v>29</v>
      </c>
      <c r="D3292" s="23">
        <v>13</v>
      </c>
      <c r="E3292" s="16" t="s">
        <v>882</v>
      </c>
      <c r="F3292" s="46">
        <v>3500</v>
      </c>
      <c r="G3292" s="23"/>
      <c r="H3292" s="23"/>
      <c r="I3292" s="23"/>
      <c r="J3292" s="23">
        <v>0</v>
      </c>
      <c r="K3292" s="23"/>
      <c r="L3292" s="23"/>
      <c r="M3292" s="23"/>
    </row>
    <row r="3293" spans="1:13" hidden="1" x14ac:dyDescent="0.25">
      <c r="A3293" s="41">
        <v>42392</v>
      </c>
      <c r="B3293" s="23">
        <v>50100</v>
      </c>
      <c r="C3293" s="23" t="s">
        <v>27</v>
      </c>
      <c r="D3293" s="23">
        <v>14.9</v>
      </c>
      <c r="E3293" s="16" t="s">
        <v>882</v>
      </c>
      <c r="F3293" s="46">
        <v>3500</v>
      </c>
      <c r="G3293" s="23"/>
      <c r="H3293" s="23"/>
      <c r="I3293" s="23"/>
      <c r="J3293" s="23">
        <v>0</v>
      </c>
      <c r="K3293" s="23"/>
      <c r="L3293" s="23"/>
      <c r="M3293" s="23"/>
    </row>
    <row r="3294" spans="1:13" hidden="1" x14ac:dyDescent="0.25">
      <c r="A3294" s="41">
        <v>42392</v>
      </c>
      <c r="B3294" s="23">
        <v>50101</v>
      </c>
      <c r="C3294" s="23" t="s">
        <v>264</v>
      </c>
      <c r="D3294" s="23">
        <v>15</v>
      </c>
      <c r="E3294" s="16" t="s">
        <v>882</v>
      </c>
      <c r="F3294" s="46">
        <v>3500</v>
      </c>
      <c r="G3294" s="23"/>
      <c r="H3294" s="23"/>
      <c r="I3294" s="23"/>
      <c r="J3294" s="23">
        <v>0</v>
      </c>
      <c r="K3294" s="23"/>
      <c r="L3294" s="23"/>
      <c r="M3294" s="23"/>
    </row>
    <row r="3295" spans="1:13" hidden="1" x14ac:dyDescent="0.25">
      <c r="A3295" s="41">
        <v>42392</v>
      </c>
      <c r="B3295" s="23">
        <v>50102</v>
      </c>
      <c r="C3295" s="23" t="s">
        <v>57</v>
      </c>
      <c r="D3295" s="23">
        <v>14.9</v>
      </c>
      <c r="E3295" s="16" t="s">
        <v>882</v>
      </c>
      <c r="F3295" s="46">
        <v>3500</v>
      </c>
      <c r="G3295" s="23"/>
      <c r="H3295" s="23"/>
      <c r="I3295" s="23"/>
      <c r="J3295" s="23">
        <v>0</v>
      </c>
      <c r="K3295" s="23"/>
      <c r="L3295" s="23"/>
      <c r="M3295" s="23"/>
    </row>
    <row r="3296" spans="1:13" hidden="1" x14ac:dyDescent="0.25">
      <c r="A3296" s="41">
        <v>42392</v>
      </c>
      <c r="B3296" s="23">
        <v>50103</v>
      </c>
      <c r="C3296" s="23" t="s">
        <v>498</v>
      </c>
      <c r="D3296" s="23">
        <v>14.9</v>
      </c>
      <c r="E3296" s="16" t="s">
        <v>882</v>
      </c>
      <c r="F3296" s="46">
        <v>3500</v>
      </c>
      <c r="G3296" s="23"/>
      <c r="H3296" s="23"/>
      <c r="I3296" s="23"/>
      <c r="J3296" s="23">
        <v>0</v>
      </c>
      <c r="K3296" s="23"/>
      <c r="L3296" s="23"/>
      <c r="M3296" s="23"/>
    </row>
    <row r="3297" spans="1:13" hidden="1" x14ac:dyDescent="0.25">
      <c r="A3297" s="41">
        <v>42392</v>
      </c>
      <c r="B3297" s="23">
        <v>50104</v>
      </c>
      <c r="C3297" s="23" t="s">
        <v>27</v>
      </c>
      <c r="D3297" s="23">
        <v>14.9</v>
      </c>
      <c r="E3297" s="16" t="s">
        <v>882</v>
      </c>
      <c r="F3297" s="46">
        <v>3500</v>
      </c>
      <c r="G3297" s="23"/>
      <c r="H3297" s="23"/>
      <c r="I3297" s="23"/>
      <c r="J3297" s="23">
        <v>0</v>
      </c>
      <c r="K3297" s="23"/>
      <c r="L3297" s="23"/>
      <c r="M3297" s="23"/>
    </row>
    <row r="3298" spans="1:13" hidden="1" x14ac:dyDescent="0.25">
      <c r="A3298" s="41">
        <v>42392</v>
      </c>
      <c r="B3298" s="23">
        <v>50105</v>
      </c>
      <c r="C3298" s="23" t="s">
        <v>29</v>
      </c>
      <c r="D3298" s="23">
        <v>13</v>
      </c>
      <c r="E3298" s="16" t="s">
        <v>882</v>
      </c>
      <c r="F3298" s="46">
        <v>3500</v>
      </c>
      <c r="G3298" s="23"/>
      <c r="H3298" s="23"/>
      <c r="I3298" s="23"/>
      <c r="J3298" s="23">
        <v>0</v>
      </c>
      <c r="K3298" s="23"/>
      <c r="L3298" s="23"/>
      <c r="M3298" s="23"/>
    </row>
    <row r="3299" spans="1:13" hidden="1" x14ac:dyDescent="0.25">
      <c r="A3299" s="41">
        <v>42392</v>
      </c>
      <c r="B3299" s="23">
        <v>50106</v>
      </c>
      <c r="C3299" s="23" t="s">
        <v>57</v>
      </c>
      <c r="D3299" s="23">
        <v>14.9</v>
      </c>
      <c r="E3299" s="16" t="s">
        <v>882</v>
      </c>
      <c r="F3299" s="46">
        <v>3500</v>
      </c>
      <c r="G3299" s="23"/>
      <c r="H3299" s="23"/>
      <c r="I3299" s="23"/>
      <c r="J3299" s="23">
        <v>0</v>
      </c>
      <c r="K3299" s="23"/>
      <c r="L3299" s="23"/>
      <c r="M3299" s="23"/>
    </row>
    <row r="3300" spans="1:13" hidden="1" x14ac:dyDescent="0.25">
      <c r="A3300" s="41">
        <v>42392</v>
      </c>
      <c r="B3300" s="23">
        <v>50107</v>
      </c>
      <c r="C3300" s="23" t="s">
        <v>27</v>
      </c>
      <c r="D3300" s="23">
        <v>14.9</v>
      </c>
      <c r="E3300" s="16" t="s">
        <v>882</v>
      </c>
      <c r="F3300" s="46">
        <v>3500</v>
      </c>
      <c r="G3300" s="23"/>
      <c r="H3300" s="23"/>
      <c r="I3300" s="23"/>
      <c r="J3300" s="23">
        <v>0</v>
      </c>
      <c r="K3300" s="23"/>
      <c r="L3300" s="23"/>
      <c r="M3300" s="23"/>
    </row>
    <row r="3301" spans="1:13" hidden="1" x14ac:dyDescent="0.25">
      <c r="A3301" s="41">
        <v>42392</v>
      </c>
      <c r="B3301" s="23">
        <v>50108</v>
      </c>
      <c r="C3301" s="23" t="s">
        <v>29</v>
      </c>
      <c r="D3301" s="23">
        <v>13</v>
      </c>
      <c r="E3301" s="16" t="s">
        <v>882</v>
      </c>
      <c r="F3301" s="46">
        <v>3500</v>
      </c>
      <c r="G3301" s="23"/>
      <c r="H3301" s="23"/>
      <c r="I3301" s="23"/>
      <c r="J3301" s="23">
        <v>0</v>
      </c>
      <c r="K3301" s="23"/>
      <c r="L3301" s="23"/>
      <c r="M3301" s="23"/>
    </row>
    <row r="3302" spans="1:13" hidden="1" x14ac:dyDescent="0.25">
      <c r="A3302" s="41">
        <v>42392</v>
      </c>
      <c r="B3302" s="23">
        <v>50109</v>
      </c>
      <c r="C3302" s="23" t="s">
        <v>264</v>
      </c>
      <c r="D3302" s="23">
        <v>15</v>
      </c>
      <c r="E3302" s="16" t="s">
        <v>882</v>
      </c>
      <c r="F3302" s="46">
        <v>3500</v>
      </c>
      <c r="G3302" s="23"/>
      <c r="H3302" s="23"/>
      <c r="I3302" s="23"/>
      <c r="J3302" s="23">
        <v>0</v>
      </c>
      <c r="K3302" s="23"/>
      <c r="L3302" s="23"/>
      <c r="M3302" s="23"/>
    </row>
    <row r="3303" spans="1:13" hidden="1" x14ac:dyDescent="0.25">
      <c r="A3303" s="41">
        <v>42392</v>
      </c>
      <c r="B3303" s="23">
        <v>50110</v>
      </c>
      <c r="C3303" s="23" t="s">
        <v>57</v>
      </c>
      <c r="D3303" s="23">
        <v>14.9</v>
      </c>
      <c r="E3303" s="16" t="s">
        <v>882</v>
      </c>
      <c r="F3303" s="46">
        <v>3500</v>
      </c>
      <c r="G3303" s="23"/>
      <c r="H3303" s="23"/>
      <c r="I3303" s="23"/>
      <c r="J3303" s="23">
        <v>0</v>
      </c>
      <c r="K3303" s="23"/>
      <c r="L3303" s="23"/>
      <c r="M3303" s="23"/>
    </row>
    <row r="3304" spans="1:13" hidden="1" x14ac:dyDescent="0.25">
      <c r="A3304" s="41">
        <v>42392</v>
      </c>
      <c r="B3304" s="23">
        <v>50111</v>
      </c>
      <c r="C3304" s="23" t="s">
        <v>27</v>
      </c>
      <c r="D3304" s="23">
        <v>14.9</v>
      </c>
      <c r="E3304" s="16" t="s">
        <v>882</v>
      </c>
      <c r="F3304" s="46">
        <v>3500</v>
      </c>
      <c r="G3304" s="23"/>
      <c r="H3304" s="23"/>
      <c r="I3304" s="23"/>
      <c r="J3304" s="23">
        <v>0</v>
      </c>
      <c r="K3304" s="23"/>
      <c r="L3304" s="23"/>
      <c r="M3304" s="23"/>
    </row>
    <row r="3305" spans="1:13" hidden="1" x14ac:dyDescent="0.25">
      <c r="A3305" s="41">
        <v>42392</v>
      </c>
      <c r="B3305" s="23">
        <v>50112</v>
      </c>
      <c r="C3305" s="23" t="s">
        <v>264</v>
      </c>
      <c r="D3305" s="23">
        <v>15</v>
      </c>
      <c r="E3305" s="16" t="s">
        <v>882</v>
      </c>
      <c r="F3305" s="46">
        <v>3500</v>
      </c>
      <c r="G3305" s="23"/>
      <c r="H3305" s="23"/>
      <c r="I3305" s="23"/>
      <c r="J3305" s="23">
        <v>0</v>
      </c>
      <c r="K3305" s="23"/>
      <c r="L3305" s="23"/>
      <c r="M3305" s="23"/>
    </row>
    <row r="3306" spans="1:13" hidden="1" x14ac:dyDescent="0.25">
      <c r="A3306" s="41">
        <v>42392</v>
      </c>
      <c r="B3306" s="23">
        <v>50113</v>
      </c>
      <c r="C3306" s="23" t="s">
        <v>57</v>
      </c>
      <c r="D3306" s="23">
        <v>14.9</v>
      </c>
      <c r="E3306" s="16" t="s">
        <v>882</v>
      </c>
      <c r="F3306" s="46">
        <v>3500</v>
      </c>
      <c r="G3306" s="23"/>
      <c r="H3306" s="23"/>
      <c r="I3306" s="23"/>
      <c r="J3306" s="23">
        <v>0</v>
      </c>
      <c r="K3306" s="23"/>
      <c r="L3306" s="23"/>
      <c r="M3306" s="23"/>
    </row>
    <row r="3307" spans="1:13" hidden="1" x14ac:dyDescent="0.25">
      <c r="A3307" s="41">
        <v>42392</v>
      </c>
      <c r="B3307" s="23">
        <v>50114</v>
      </c>
      <c r="C3307" s="23" t="s">
        <v>498</v>
      </c>
      <c r="D3307" s="23">
        <v>14.9</v>
      </c>
      <c r="E3307" s="16" t="s">
        <v>882</v>
      </c>
      <c r="F3307" s="46">
        <v>3500</v>
      </c>
      <c r="G3307" s="23"/>
      <c r="H3307" s="23"/>
      <c r="I3307" s="23"/>
      <c r="J3307" s="23">
        <v>0</v>
      </c>
      <c r="K3307" s="23"/>
      <c r="L3307" s="23"/>
      <c r="M3307" s="23"/>
    </row>
    <row r="3308" spans="1:13" hidden="1" x14ac:dyDescent="0.25">
      <c r="A3308" s="41">
        <v>42392</v>
      </c>
      <c r="B3308" s="23">
        <v>50115</v>
      </c>
      <c r="C3308" s="23" t="s">
        <v>57</v>
      </c>
      <c r="D3308" s="23">
        <v>14.9</v>
      </c>
      <c r="E3308" s="16" t="s">
        <v>882</v>
      </c>
      <c r="F3308" s="46">
        <v>3500</v>
      </c>
      <c r="G3308" s="23"/>
      <c r="H3308" s="23"/>
      <c r="I3308" s="23"/>
      <c r="J3308" s="23">
        <v>0</v>
      </c>
      <c r="K3308" s="23"/>
      <c r="L3308" s="23"/>
      <c r="M3308" s="23"/>
    </row>
    <row r="3309" spans="1:13" hidden="1" x14ac:dyDescent="0.25">
      <c r="A3309" s="41">
        <v>42392</v>
      </c>
      <c r="B3309" s="23">
        <v>50116</v>
      </c>
      <c r="C3309" s="23" t="s">
        <v>498</v>
      </c>
      <c r="D3309" s="23">
        <v>14.9</v>
      </c>
      <c r="E3309" s="16" t="s">
        <v>882</v>
      </c>
      <c r="F3309" s="46">
        <v>3500</v>
      </c>
      <c r="G3309" s="23"/>
      <c r="H3309" s="23"/>
      <c r="I3309" s="23"/>
      <c r="J3309" s="23">
        <v>0</v>
      </c>
      <c r="K3309" s="23"/>
      <c r="L3309" s="23"/>
      <c r="M3309" s="23"/>
    </row>
    <row r="3310" spans="1:13" hidden="1" x14ac:dyDescent="0.25">
      <c r="A3310" s="41">
        <v>42392</v>
      </c>
      <c r="B3310" s="23">
        <v>50117</v>
      </c>
      <c r="C3310" s="23" t="s">
        <v>57</v>
      </c>
      <c r="D3310" s="23">
        <v>14.9</v>
      </c>
      <c r="E3310" s="16" t="s">
        <v>882</v>
      </c>
      <c r="F3310" s="46">
        <v>3500</v>
      </c>
      <c r="G3310" s="23"/>
      <c r="H3310" s="23"/>
      <c r="I3310" s="23"/>
      <c r="J3310" s="23">
        <v>0</v>
      </c>
      <c r="K3310" s="23"/>
      <c r="L3310" s="23"/>
      <c r="M3310" s="23"/>
    </row>
    <row r="3311" spans="1:13" hidden="1" x14ac:dyDescent="0.25">
      <c r="A3311" s="41">
        <v>42392</v>
      </c>
      <c r="B3311" s="23">
        <v>50118</v>
      </c>
      <c r="C3311" s="23" t="s">
        <v>498</v>
      </c>
      <c r="D3311" s="23">
        <v>14.9</v>
      </c>
      <c r="E3311" s="16" t="s">
        <v>882</v>
      </c>
      <c r="F3311" s="46">
        <v>3500</v>
      </c>
      <c r="G3311" s="23"/>
      <c r="H3311" s="23"/>
      <c r="I3311" s="23"/>
      <c r="J3311" s="23">
        <v>0</v>
      </c>
      <c r="K3311" s="23"/>
      <c r="L3311" s="23"/>
      <c r="M3311" s="23"/>
    </row>
    <row r="3312" spans="1:13" hidden="1" x14ac:dyDescent="0.25">
      <c r="A3312" s="41">
        <v>42392</v>
      </c>
      <c r="B3312" s="23">
        <v>50119</v>
      </c>
      <c r="C3312" s="23" t="s">
        <v>27</v>
      </c>
      <c r="D3312" s="23">
        <v>14.9</v>
      </c>
      <c r="E3312" s="16" t="s">
        <v>882</v>
      </c>
      <c r="F3312" s="46">
        <v>3500</v>
      </c>
      <c r="G3312" s="23"/>
      <c r="H3312" s="23"/>
      <c r="I3312" s="23"/>
      <c r="J3312" s="23">
        <v>0</v>
      </c>
      <c r="K3312" s="23"/>
      <c r="L3312" s="23"/>
      <c r="M3312" s="23"/>
    </row>
    <row r="3313" spans="1:13" hidden="1" x14ac:dyDescent="0.25">
      <c r="A3313" s="41">
        <v>42392</v>
      </c>
      <c r="B3313" s="23">
        <v>50120</v>
      </c>
      <c r="C3313" s="23" t="s">
        <v>57</v>
      </c>
      <c r="D3313" s="23">
        <v>14.9</v>
      </c>
      <c r="E3313" s="16" t="s">
        <v>882</v>
      </c>
      <c r="F3313" s="46">
        <v>3500</v>
      </c>
      <c r="G3313" s="23"/>
      <c r="H3313" s="23"/>
      <c r="I3313" s="23"/>
      <c r="J3313" s="23">
        <v>0</v>
      </c>
      <c r="K3313" s="23"/>
      <c r="L3313" s="23"/>
      <c r="M3313" s="23"/>
    </row>
    <row r="3314" spans="1:13" hidden="1" x14ac:dyDescent="0.25">
      <c r="A3314" s="41">
        <v>42392</v>
      </c>
      <c r="B3314" s="23">
        <v>50121</v>
      </c>
      <c r="C3314" s="23" t="s">
        <v>27</v>
      </c>
      <c r="D3314" s="23">
        <v>14.9</v>
      </c>
      <c r="E3314" s="16" t="s">
        <v>882</v>
      </c>
      <c r="F3314" s="46">
        <v>3500</v>
      </c>
      <c r="G3314" s="23"/>
      <c r="H3314" s="23"/>
      <c r="I3314" s="23"/>
      <c r="J3314" s="23">
        <v>0</v>
      </c>
      <c r="K3314" s="23"/>
      <c r="L3314" s="23"/>
      <c r="M3314" s="23"/>
    </row>
    <row r="3315" spans="1:13" hidden="1" x14ac:dyDescent="0.25">
      <c r="A3315" s="41">
        <v>42392</v>
      </c>
      <c r="B3315" s="23">
        <v>50122</v>
      </c>
      <c r="C3315" s="23" t="s">
        <v>264</v>
      </c>
      <c r="D3315" s="23">
        <v>15</v>
      </c>
      <c r="E3315" s="16" t="s">
        <v>882</v>
      </c>
      <c r="F3315" s="46">
        <v>3500</v>
      </c>
      <c r="G3315" s="23"/>
      <c r="H3315" s="23"/>
      <c r="I3315" s="23"/>
      <c r="J3315" s="23">
        <v>0</v>
      </c>
      <c r="K3315" s="23"/>
      <c r="L3315" s="23"/>
      <c r="M3315" s="23"/>
    </row>
    <row r="3316" spans="1:13" hidden="1" x14ac:dyDescent="0.25">
      <c r="A3316" s="41">
        <v>42392</v>
      </c>
      <c r="B3316" s="23">
        <v>50123</v>
      </c>
      <c r="C3316" s="23" t="s">
        <v>29</v>
      </c>
      <c r="D3316" s="23">
        <v>13</v>
      </c>
      <c r="E3316" s="16" t="s">
        <v>882</v>
      </c>
      <c r="F3316" s="46">
        <v>3500</v>
      </c>
      <c r="G3316" s="23"/>
      <c r="H3316" s="23"/>
      <c r="I3316" s="23"/>
      <c r="J3316" s="23">
        <v>0</v>
      </c>
      <c r="K3316" s="23"/>
      <c r="L3316" s="23"/>
      <c r="M3316" s="23"/>
    </row>
    <row r="3317" spans="1:13" hidden="1" x14ac:dyDescent="0.25">
      <c r="A3317" s="41">
        <v>42392</v>
      </c>
      <c r="B3317" s="23">
        <v>50124</v>
      </c>
      <c r="C3317" s="23" t="s">
        <v>498</v>
      </c>
      <c r="D3317" s="23">
        <v>14.9</v>
      </c>
      <c r="E3317" s="16" t="s">
        <v>882</v>
      </c>
      <c r="F3317" s="46">
        <v>3500</v>
      </c>
      <c r="G3317" s="23"/>
      <c r="H3317" s="23"/>
      <c r="I3317" s="23"/>
      <c r="J3317" s="23">
        <v>0</v>
      </c>
      <c r="K3317" s="23"/>
      <c r="L3317" s="23"/>
      <c r="M3317" s="23"/>
    </row>
    <row r="3318" spans="1:13" hidden="1" x14ac:dyDescent="0.25">
      <c r="A3318" s="41">
        <v>42392</v>
      </c>
      <c r="B3318" s="23">
        <v>50125</v>
      </c>
      <c r="C3318" s="23" t="s">
        <v>57</v>
      </c>
      <c r="D3318" s="23">
        <v>14.9</v>
      </c>
      <c r="E3318" s="16" t="s">
        <v>882</v>
      </c>
      <c r="F3318" s="46">
        <v>3500</v>
      </c>
      <c r="G3318" s="23"/>
      <c r="H3318" s="23"/>
      <c r="I3318" s="23"/>
      <c r="J3318" s="23">
        <v>0</v>
      </c>
      <c r="K3318" s="23"/>
      <c r="L3318" s="23"/>
      <c r="M3318" s="23"/>
    </row>
    <row r="3319" spans="1:13" hidden="1" x14ac:dyDescent="0.25">
      <c r="A3319" s="41">
        <v>42392</v>
      </c>
      <c r="B3319" s="23">
        <v>50126</v>
      </c>
      <c r="C3319" s="23" t="s">
        <v>27</v>
      </c>
      <c r="D3319" s="23">
        <v>14.9</v>
      </c>
      <c r="E3319" s="16" t="s">
        <v>882</v>
      </c>
      <c r="F3319" s="46">
        <v>3500</v>
      </c>
      <c r="G3319" s="23"/>
      <c r="H3319" s="23"/>
      <c r="I3319" s="23"/>
      <c r="J3319" s="23">
        <v>0</v>
      </c>
      <c r="K3319" s="23"/>
      <c r="L3319" s="23"/>
      <c r="M3319" s="23"/>
    </row>
    <row r="3320" spans="1:13" hidden="1" x14ac:dyDescent="0.25">
      <c r="A3320" s="41">
        <v>42392</v>
      </c>
      <c r="B3320" s="23">
        <v>50127</v>
      </c>
      <c r="C3320" s="23" t="s">
        <v>29</v>
      </c>
      <c r="D3320" s="23">
        <v>13</v>
      </c>
      <c r="E3320" s="16" t="s">
        <v>882</v>
      </c>
      <c r="F3320" s="46">
        <v>3500</v>
      </c>
      <c r="G3320" s="23"/>
      <c r="H3320" s="23"/>
      <c r="I3320" s="23"/>
      <c r="J3320" s="23">
        <v>0</v>
      </c>
      <c r="K3320" s="23"/>
      <c r="L3320" s="23"/>
      <c r="M3320" s="23"/>
    </row>
    <row r="3321" spans="1:13" hidden="1" x14ac:dyDescent="0.25">
      <c r="A3321" s="41">
        <v>42392</v>
      </c>
      <c r="B3321" s="23">
        <v>50128</v>
      </c>
      <c r="C3321" s="23" t="s">
        <v>57</v>
      </c>
      <c r="D3321" s="23">
        <v>14.9</v>
      </c>
      <c r="E3321" s="16" t="s">
        <v>882</v>
      </c>
      <c r="F3321" s="46">
        <v>3500</v>
      </c>
      <c r="G3321" s="23"/>
      <c r="H3321" s="23"/>
      <c r="I3321" s="23"/>
      <c r="J3321" s="23">
        <v>0</v>
      </c>
      <c r="K3321" s="23"/>
      <c r="L3321" s="23"/>
      <c r="M3321" s="23"/>
    </row>
    <row r="3322" spans="1:13" hidden="1" x14ac:dyDescent="0.25">
      <c r="A3322" s="41">
        <v>42392</v>
      </c>
      <c r="B3322" s="23">
        <v>50129</v>
      </c>
      <c r="C3322" s="23" t="s">
        <v>264</v>
      </c>
      <c r="D3322" s="23">
        <v>15</v>
      </c>
      <c r="E3322" s="16" t="s">
        <v>882</v>
      </c>
      <c r="F3322" s="46">
        <v>3500</v>
      </c>
      <c r="G3322" s="23"/>
      <c r="H3322" s="23"/>
      <c r="I3322" s="23"/>
      <c r="J3322" s="23">
        <v>0</v>
      </c>
      <c r="K3322" s="23"/>
      <c r="L3322" s="23"/>
      <c r="M3322" s="23"/>
    </row>
    <row r="3323" spans="1:13" hidden="1" x14ac:dyDescent="0.25">
      <c r="A3323" s="41">
        <v>42392</v>
      </c>
      <c r="B3323" s="23">
        <v>50130</v>
      </c>
      <c r="C3323" s="23" t="s">
        <v>27</v>
      </c>
      <c r="D3323" s="23">
        <v>14.9</v>
      </c>
      <c r="E3323" s="16" t="s">
        <v>882</v>
      </c>
      <c r="F3323" s="46">
        <v>3500</v>
      </c>
      <c r="G3323" s="23"/>
      <c r="H3323" s="23"/>
      <c r="I3323" s="23"/>
      <c r="J3323" s="23">
        <v>0</v>
      </c>
      <c r="K3323" s="23"/>
      <c r="L3323" s="23"/>
      <c r="M3323" s="23"/>
    </row>
    <row r="3324" spans="1:13" hidden="1" x14ac:dyDescent="0.25">
      <c r="A3324" s="41">
        <v>42392</v>
      </c>
      <c r="B3324" s="23">
        <v>50131</v>
      </c>
      <c r="C3324" s="23" t="s">
        <v>498</v>
      </c>
      <c r="D3324" s="23">
        <v>14.9</v>
      </c>
      <c r="E3324" s="16" t="s">
        <v>882</v>
      </c>
      <c r="F3324" s="46">
        <v>3500</v>
      </c>
      <c r="G3324" s="23"/>
      <c r="H3324" s="23"/>
      <c r="I3324" s="23"/>
      <c r="J3324" s="23">
        <v>0</v>
      </c>
      <c r="K3324" s="23"/>
      <c r="L3324" s="23"/>
      <c r="M3324" s="23"/>
    </row>
    <row r="3325" spans="1:13" hidden="1" x14ac:dyDescent="0.25">
      <c r="A3325" s="41">
        <v>42392</v>
      </c>
      <c r="B3325" s="23">
        <v>50132</v>
      </c>
      <c r="C3325" s="23" t="s">
        <v>29</v>
      </c>
      <c r="D3325" s="23">
        <v>13</v>
      </c>
      <c r="E3325" s="16" t="s">
        <v>882</v>
      </c>
      <c r="F3325" s="46">
        <v>3500</v>
      </c>
      <c r="G3325" s="23"/>
      <c r="H3325" s="23"/>
      <c r="I3325" s="23"/>
      <c r="J3325" s="23">
        <v>0</v>
      </c>
      <c r="K3325" s="23"/>
      <c r="L3325" s="23"/>
      <c r="M3325" s="23"/>
    </row>
    <row r="3326" spans="1:13" hidden="1" x14ac:dyDescent="0.25">
      <c r="A3326" s="41">
        <v>42392</v>
      </c>
      <c r="B3326" s="23">
        <v>50133</v>
      </c>
      <c r="C3326" s="23" t="s">
        <v>57</v>
      </c>
      <c r="D3326" s="23">
        <v>14.9</v>
      </c>
      <c r="E3326" s="16" t="s">
        <v>882</v>
      </c>
      <c r="F3326" s="46">
        <v>3500</v>
      </c>
      <c r="G3326" s="23"/>
      <c r="H3326" s="23"/>
      <c r="I3326" s="23"/>
      <c r="J3326" s="23">
        <v>0</v>
      </c>
      <c r="K3326" s="23"/>
      <c r="L3326" s="23"/>
      <c r="M3326" s="23"/>
    </row>
    <row r="3327" spans="1:13" hidden="1" x14ac:dyDescent="0.25">
      <c r="A3327" s="41">
        <v>42392</v>
      </c>
      <c r="B3327" s="23">
        <v>50134</v>
      </c>
      <c r="C3327" s="23" t="s">
        <v>27</v>
      </c>
      <c r="D3327" s="23">
        <v>14.9</v>
      </c>
      <c r="E3327" s="16" t="s">
        <v>882</v>
      </c>
      <c r="F3327" s="46">
        <v>3500</v>
      </c>
      <c r="G3327" s="23"/>
      <c r="H3327" s="23"/>
      <c r="I3327" s="23"/>
      <c r="J3327" s="23">
        <v>0</v>
      </c>
      <c r="K3327" s="23"/>
      <c r="L3327" s="23"/>
      <c r="M3327" s="23"/>
    </row>
    <row r="3328" spans="1:13" hidden="1" x14ac:dyDescent="0.25">
      <c r="A3328" s="41">
        <v>42392</v>
      </c>
      <c r="B3328" s="23">
        <v>50135</v>
      </c>
      <c r="C3328" s="23" t="s">
        <v>498</v>
      </c>
      <c r="D3328" s="23">
        <v>14.9</v>
      </c>
      <c r="E3328" s="16" t="s">
        <v>882</v>
      </c>
      <c r="F3328" s="46">
        <v>3500</v>
      </c>
      <c r="G3328" s="23"/>
      <c r="H3328" s="23"/>
      <c r="I3328" s="23"/>
      <c r="J3328" s="23">
        <v>0</v>
      </c>
      <c r="K3328" s="23"/>
      <c r="L3328" s="23"/>
      <c r="M3328" s="23"/>
    </row>
    <row r="3329" spans="1:13" hidden="1" x14ac:dyDescent="0.25">
      <c r="A3329" s="41">
        <v>42392</v>
      </c>
      <c r="B3329" s="23">
        <v>50136</v>
      </c>
      <c r="C3329" s="23" t="s">
        <v>29</v>
      </c>
      <c r="D3329" s="23">
        <v>13</v>
      </c>
      <c r="E3329" s="16" t="s">
        <v>882</v>
      </c>
      <c r="F3329" s="46">
        <v>3500</v>
      </c>
      <c r="G3329" s="23"/>
      <c r="H3329" s="23"/>
      <c r="I3329" s="23"/>
      <c r="J3329" s="23">
        <v>0</v>
      </c>
      <c r="K3329" s="23"/>
      <c r="L3329" s="23"/>
      <c r="M3329" s="23"/>
    </row>
    <row r="3330" spans="1:13" hidden="1" x14ac:dyDescent="0.25">
      <c r="A3330" s="41">
        <v>42392</v>
      </c>
      <c r="B3330" s="23">
        <v>50137</v>
      </c>
      <c r="C3330" s="23" t="s">
        <v>264</v>
      </c>
      <c r="D3330" s="23">
        <v>15</v>
      </c>
      <c r="E3330" s="16" t="s">
        <v>882</v>
      </c>
      <c r="F3330" s="46">
        <v>3500</v>
      </c>
      <c r="G3330" s="23"/>
      <c r="H3330" s="23"/>
      <c r="I3330" s="23"/>
      <c r="J3330" s="23">
        <v>0</v>
      </c>
      <c r="K3330" s="23"/>
      <c r="L3330" s="23"/>
      <c r="M3330" s="23"/>
    </row>
    <row r="3331" spans="1:13" hidden="1" x14ac:dyDescent="0.25">
      <c r="A3331" s="41">
        <v>42392</v>
      </c>
      <c r="B3331" s="23">
        <v>50138</v>
      </c>
      <c r="C3331" s="23" t="s">
        <v>57</v>
      </c>
      <c r="D3331" s="23">
        <v>14.9</v>
      </c>
      <c r="E3331" s="16" t="s">
        <v>882</v>
      </c>
      <c r="F3331" s="46">
        <v>3500</v>
      </c>
      <c r="G3331" s="23"/>
      <c r="H3331" s="23"/>
      <c r="I3331" s="23"/>
      <c r="J3331" s="23">
        <v>0</v>
      </c>
      <c r="K3331" s="23"/>
      <c r="L3331" s="23"/>
      <c r="M3331" s="23"/>
    </row>
    <row r="3332" spans="1:13" hidden="1" x14ac:dyDescent="0.25">
      <c r="A3332" s="41">
        <v>42392</v>
      </c>
      <c r="B3332" s="23">
        <v>50139</v>
      </c>
      <c r="C3332" s="23" t="s">
        <v>29</v>
      </c>
      <c r="D3332" s="23">
        <v>13</v>
      </c>
      <c r="E3332" s="16" t="s">
        <v>882</v>
      </c>
      <c r="F3332" s="46">
        <v>3500</v>
      </c>
      <c r="G3332" s="23"/>
      <c r="H3332" s="23"/>
      <c r="I3332" s="23"/>
      <c r="J3332" s="23">
        <v>0</v>
      </c>
      <c r="K3332" s="23"/>
      <c r="L3332" s="23"/>
      <c r="M3332" s="23"/>
    </row>
    <row r="3333" spans="1:13" hidden="1" x14ac:dyDescent="0.25">
      <c r="A3333" s="41">
        <v>42392</v>
      </c>
      <c r="B3333" s="23">
        <v>50140</v>
      </c>
      <c r="C3333" s="23" t="s">
        <v>498</v>
      </c>
      <c r="D3333" s="23">
        <v>14.9</v>
      </c>
      <c r="E3333" s="16" t="s">
        <v>882</v>
      </c>
      <c r="F3333" s="46">
        <v>3500</v>
      </c>
      <c r="G3333" s="23"/>
      <c r="H3333" s="23"/>
      <c r="I3333" s="23"/>
      <c r="J3333" s="23">
        <v>0</v>
      </c>
      <c r="K3333" s="23"/>
      <c r="L3333" s="23"/>
      <c r="M3333" s="23"/>
    </row>
    <row r="3334" spans="1:13" hidden="1" x14ac:dyDescent="0.25">
      <c r="A3334" s="41">
        <v>42392</v>
      </c>
      <c r="B3334" s="23">
        <v>50141</v>
      </c>
      <c r="C3334" s="23" t="s">
        <v>57</v>
      </c>
      <c r="D3334" s="23">
        <v>14.9</v>
      </c>
      <c r="E3334" s="16" t="s">
        <v>882</v>
      </c>
      <c r="F3334" s="46">
        <v>3500</v>
      </c>
      <c r="G3334" s="23"/>
      <c r="H3334" s="23"/>
      <c r="I3334" s="23"/>
      <c r="J3334" s="23">
        <v>0</v>
      </c>
      <c r="K3334" s="23"/>
      <c r="L3334" s="23"/>
      <c r="M3334" s="23"/>
    </row>
    <row r="3335" spans="1:13" hidden="1" x14ac:dyDescent="0.25">
      <c r="A3335" s="41">
        <v>42392</v>
      </c>
      <c r="B3335" s="23">
        <v>50142</v>
      </c>
      <c r="C3335" s="23" t="s">
        <v>29</v>
      </c>
      <c r="D3335" s="23">
        <v>13</v>
      </c>
      <c r="E3335" s="16" t="s">
        <v>882</v>
      </c>
      <c r="F3335" s="46">
        <v>3500</v>
      </c>
      <c r="G3335" s="23"/>
      <c r="H3335" s="23"/>
      <c r="I3335" s="23"/>
      <c r="J3335" s="23">
        <v>0</v>
      </c>
      <c r="K3335" s="23"/>
      <c r="L3335" s="23"/>
      <c r="M3335" s="23"/>
    </row>
    <row r="3336" spans="1:13" hidden="1" x14ac:dyDescent="0.25">
      <c r="A3336" s="41">
        <v>42392</v>
      </c>
      <c r="B3336" s="23">
        <v>50143</v>
      </c>
      <c r="C3336" s="23" t="s">
        <v>264</v>
      </c>
      <c r="D3336" s="23">
        <v>15</v>
      </c>
      <c r="E3336" s="16" t="s">
        <v>882</v>
      </c>
      <c r="F3336" s="46">
        <v>3500</v>
      </c>
      <c r="G3336" s="23"/>
      <c r="H3336" s="23"/>
      <c r="I3336" s="23"/>
      <c r="J3336" s="23">
        <v>0</v>
      </c>
      <c r="K3336" s="23"/>
      <c r="L3336" s="23"/>
      <c r="M3336" s="23"/>
    </row>
    <row r="3337" spans="1:13" hidden="1" x14ac:dyDescent="0.25">
      <c r="A3337" s="41">
        <v>42392</v>
      </c>
      <c r="B3337" s="23">
        <v>50144</v>
      </c>
      <c r="C3337" s="23" t="s">
        <v>498</v>
      </c>
      <c r="D3337" s="23">
        <v>14.9</v>
      </c>
      <c r="E3337" s="16" t="s">
        <v>882</v>
      </c>
      <c r="F3337" s="46">
        <v>3500</v>
      </c>
      <c r="G3337" s="23"/>
      <c r="H3337" s="23"/>
      <c r="I3337" s="23"/>
      <c r="J3337" s="23">
        <v>0</v>
      </c>
      <c r="K3337" s="23"/>
      <c r="L3337" s="23"/>
      <c r="M3337" s="23"/>
    </row>
    <row r="3338" spans="1:13" hidden="1" x14ac:dyDescent="0.25">
      <c r="A3338" s="41">
        <v>42392</v>
      </c>
      <c r="B3338" s="23">
        <v>50145</v>
      </c>
      <c r="C3338" s="23" t="s">
        <v>57</v>
      </c>
      <c r="D3338" s="23">
        <v>14.9</v>
      </c>
      <c r="E3338" s="16" t="s">
        <v>882</v>
      </c>
      <c r="F3338" s="46">
        <v>3500</v>
      </c>
      <c r="G3338" s="23"/>
      <c r="H3338" s="23"/>
      <c r="I3338" s="23"/>
      <c r="J3338" s="23">
        <v>0</v>
      </c>
      <c r="K3338" s="23"/>
      <c r="L3338" s="23"/>
      <c r="M3338" s="23"/>
    </row>
    <row r="3339" spans="1:13" hidden="1" x14ac:dyDescent="0.25">
      <c r="A3339" s="41">
        <v>42392</v>
      </c>
      <c r="B3339" s="23">
        <v>50146</v>
      </c>
      <c r="C3339" s="23" t="s">
        <v>29</v>
      </c>
      <c r="D3339" s="23">
        <v>13</v>
      </c>
      <c r="E3339" s="16" t="s">
        <v>882</v>
      </c>
      <c r="F3339" s="46">
        <v>3500</v>
      </c>
      <c r="G3339" s="23"/>
      <c r="H3339" s="23"/>
      <c r="I3339" s="23"/>
      <c r="J3339" s="23">
        <v>0</v>
      </c>
      <c r="K3339" s="23"/>
      <c r="L3339" s="23"/>
      <c r="M3339" s="23"/>
    </row>
    <row r="3340" spans="1:13" hidden="1" x14ac:dyDescent="0.25">
      <c r="A3340" s="41">
        <v>42392</v>
      </c>
      <c r="B3340" s="23">
        <v>50147</v>
      </c>
      <c r="C3340" s="23" t="s">
        <v>264</v>
      </c>
      <c r="D3340" s="23">
        <v>15</v>
      </c>
      <c r="E3340" s="16" t="s">
        <v>882</v>
      </c>
      <c r="F3340" s="46">
        <v>3500</v>
      </c>
      <c r="G3340" s="23"/>
      <c r="H3340" s="23"/>
      <c r="I3340" s="23"/>
      <c r="J3340" s="23">
        <v>0</v>
      </c>
      <c r="K3340" s="23"/>
      <c r="L3340" s="23"/>
      <c r="M3340" s="23"/>
    </row>
    <row r="3341" spans="1:13" hidden="1" x14ac:dyDescent="0.25">
      <c r="A3341" s="41">
        <v>42392</v>
      </c>
      <c r="B3341" s="23">
        <v>50148</v>
      </c>
      <c r="C3341" s="23" t="s">
        <v>498</v>
      </c>
      <c r="D3341" s="23">
        <v>14.9</v>
      </c>
      <c r="E3341" s="16" t="s">
        <v>882</v>
      </c>
      <c r="F3341" s="46">
        <v>3500</v>
      </c>
      <c r="G3341" s="23"/>
      <c r="H3341" s="23"/>
      <c r="I3341" s="23"/>
      <c r="J3341" s="23">
        <v>0</v>
      </c>
      <c r="K3341" s="23"/>
      <c r="L3341" s="23"/>
      <c r="M3341" s="23"/>
    </row>
    <row r="3342" spans="1:13" hidden="1" x14ac:dyDescent="0.25">
      <c r="A3342" s="41">
        <v>42392</v>
      </c>
      <c r="B3342" s="23">
        <v>50149</v>
      </c>
      <c r="C3342" s="23" t="s">
        <v>57</v>
      </c>
      <c r="D3342" s="23">
        <v>14.9</v>
      </c>
      <c r="E3342" s="16" t="s">
        <v>882</v>
      </c>
      <c r="F3342" s="46">
        <v>3500</v>
      </c>
      <c r="G3342" s="23"/>
      <c r="H3342" s="23"/>
      <c r="I3342" s="23"/>
      <c r="J3342" s="23">
        <v>0</v>
      </c>
      <c r="K3342" s="23"/>
      <c r="L3342" s="23"/>
      <c r="M3342" s="23"/>
    </row>
    <row r="3343" spans="1:13" hidden="1" x14ac:dyDescent="0.25">
      <c r="A3343" s="41">
        <v>42392</v>
      </c>
      <c r="B3343" s="23">
        <v>50150</v>
      </c>
      <c r="C3343" s="23" t="s">
        <v>27</v>
      </c>
      <c r="D3343" s="23">
        <v>14.9</v>
      </c>
      <c r="E3343" s="16" t="s">
        <v>882</v>
      </c>
      <c r="F3343" s="46">
        <v>3500</v>
      </c>
      <c r="G3343" s="23"/>
      <c r="H3343" s="23"/>
      <c r="I3343" s="23"/>
      <c r="J3343" s="23">
        <v>0</v>
      </c>
      <c r="K3343" s="23"/>
      <c r="L3343" s="23"/>
      <c r="M3343" s="23"/>
    </row>
    <row r="3344" spans="1:13" hidden="1" x14ac:dyDescent="0.25">
      <c r="A3344" s="41">
        <v>42392</v>
      </c>
      <c r="B3344" s="23">
        <v>50151</v>
      </c>
      <c r="C3344" s="23" t="s">
        <v>29</v>
      </c>
      <c r="D3344" s="23">
        <v>13</v>
      </c>
      <c r="E3344" s="16" t="s">
        <v>882</v>
      </c>
      <c r="F3344" s="46">
        <v>3500</v>
      </c>
      <c r="G3344" s="23"/>
      <c r="H3344" s="23"/>
      <c r="I3344" s="23"/>
      <c r="J3344" s="23">
        <v>0</v>
      </c>
      <c r="K3344" s="23"/>
      <c r="L3344" s="23"/>
      <c r="M3344" s="23"/>
    </row>
    <row r="3345" spans="1:13" hidden="1" x14ac:dyDescent="0.25">
      <c r="A3345" s="41">
        <v>42392</v>
      </c>
      <c r="B3345" s="23">
        <v>50152</v>
      </c>
      <c r="C3345" s="23" t="s">
        <v>498</v>
      </c>
      <c r="D3345" s="23">
        <v>14.9</v>
      </c>
      <c r="E3345" s="16" t="s">
        <v>882</v>
      </c>
      <c r="F3345" s="46">
        <v>3500</v>
      </c>
      <c r="G3345" s="23"/>
      <c r="H3345" s="23"/>
      <c r="I3345" s="23"/>
      <c r="J3345" s="23">
        <v>0</v>
      </c>
      <c r="K3345" s="23"/>
      <c r="L3345" s="23"/>
      <c r="M3345" s="23"/>
    </row>
    <row r="3346" spans="1:13" hidden="1" x14ac:dyDescent="0.25">
      <c r="A3346" s="41">
        <v>42392</v>
      </c>
      <c r="B3346" s="23">
        <v>50153</v>
      </c>
      <c r="C3346" s="23" t="s">
        <v>264</v>
      </c>
      <c r="D3346" s="23">
        <v>15</v>
      </c>
      <c r="E3346" s="16" t="s">
        <v>882</v>
      </c>
      <c r="F3346" s="46">
        <v>3500</v>
      </c>
      <c r="G3346" s="23"/>
      <c r="H3346" s="23"/>
      <c r="I3346" s="23"/>
      <c r="J3346" s="23">
        <v>0</v>
      </c>
      <c r="K3346" s="23"/>
      <c r="L3346" s="23"/>
      <c r="M3346" s="23"/>
    </row>
    <row r="3347" spans="1:13" hidden="1" x14ac:dyDescent="0.25">
      <c r="A3347" s="41">
        <v>42392</v>
      </c>
      <c r="B3347" s="23">
        <v>50154</v>
      </c>
      <c r="C3347" s="23" t="s">
        <v>27</v>
      </c>
      <c r="D3347" s="23">
        <v>14.9</v>
      </c>
      <c r="E3347" s="16" t="s">
        <v>882</v>
      </c>
      <c r="F3347" s="46">
        <v>3500</v>
      </c>
      <c r="G3347" s="23"/>
      <c r="H3347" s="23"/>
      <c r="I3347" s="23"/>
      <c r="J3347" s="23">
        <v>0</v>
      </c>
      <c r="K3347" s="23"/>
      <c r="L3347" s="23"/>
      <c r="M3347" s="23"/>
    </row>
    <row r="3348" spans="1:13" hidden="1" x14ac:dyDescent="0.25">
      <c r="A3348" s="41">
        <v>42392</v>
      </c>
      <c r="B3348" s="23">
        <v>50155</v>
      </c>
      <c r="C3348" s="23" t="s">
        <v>57</v>
      </c>
      <c r="D3348" s="23">
        <v>14.9</v>
      </c>
      <c r="E3348" s="16" t="s">
        <v>882</v>
      </c>
      <c r="F3348" s="46">
        <v>3500</v>
      </c>
      <c r="G3348" s="23"/>
      <c r="H3348" s="23"/>
      <c r="I3348" s="23"/>
      <c r="J3348" s="23">
        <v>0</v>
      </c>
      <c r="K3348" s="23"/>
      <c r="L3348" s="23"/>
      <c r="M3348" s="23"/>
    </row>
    <row r="3349" spans="1:13" hidden="1" x14ac:dyDescent="0.25">
      <c r="A3349" s="41">
        <v>42392</v>
      </c>
      <c r="B3349" s="23">
        <v>50156</v>
      </c>
      <c r="C3349" s="23" t="s">
        <v>29</v>
      </c>
      <c r="D3349" s="23">
        <v>13</v>
      </c>
      <c r="E3349" s="16" t="s">
        <v>882</v>
      </c>
      <c r="F3349" s="46">
        <v>3500</v>
      </c>
      <c r="G3349" s="23"/>
      <c r="H3349" s="23"/>
      <c r="I3349" s="23"/>
      <c r="J3349" s="23">
        <v>0</v>
      </c>
      <c r="K3349" s="23"/>
      <c r="L3349" s="23"/>
      <c r="M3349" s="23"/>
    </row>
    <row r="3350" spans="1:13" hidden="1" x14ac:dyDescent="0.25">
      <c r="A3350" s="41">
        <v>42392</v>
      </c>
      <c r="B3350" s="23">
        <v>50157</v>
      </c>
      <c r="C3350" s="23" t="s">
        <v>498</v>
      </c>
      <c r="D3350" s="23">
        <v>14.9</v>
      </c>
      <c r="E3350" s="16" t="s">
        <v>882</v>
      </c>
      <c r="F3350" s="46">
        <v>3500</v>
      </c>
      <c r="G3350" s="23"/>
      <c r="H3350" s="23"/>
      <c r="I3350" s="23"/>
      <c r="J3350" s="23">
        <v>0</v>
      </c>
      <c r="K3350" s="23"/>
      <c r="L3350" s="23"/>
      <c r="M3350" s="23"/>
    </row>
    <row r="3351" spans="1:13" hidden="1" x14ac:dyDescent="0.25">
      <c r="A3351" s="41">
        <v>42392</v>
      </c>
      <c r="B3351" s="23">
        <v>50158</v>
      </c>
      <c r="C3351" s="23" t="s">
        <v>27</v>
      </c>
      <c r="D3351" s="23">
        <v>14.9</v>
      </c>
      <c r="E3351" s="16" t="s">
        <v>882</v>
      </c>
      <c r="F3351" s="46">
        <v>3500</v>
      </c>
      <c r="G3351" s="23"/>
      <c r="H3351" s="23"/>
      <c r="I3351" s="23"/>
      <c r="J3351" s="23">
        <v>0</v>
      </c>
      <c r="K3351" s="23"/>
      <c r="L3351" s="23"/>
      <c r="M3351" s="23"/>
    </row>
    <row r="3352" spans="1:13" hidden="1" x14ac:dyDescent="0.25">
      <c r="A3352" s="41">
        <v>42392</v>
      </c>
      <c r="B3352" s="23">
        <v>50159</v>
      </c>
      <c r="C3352" s="23" t="s">
        <v>29</v>
      </c>
      <c r="D3352" s="23">
        <v>13</v>
      </c>
      <c r="E3352" s="16" t="s">
        <v>882</v>
      </c>
      <c r="F3352" s="46">
        <v>3500</v>
      </c>
      <c r="G3352" s="23"/>
      <c r="H3352" s="23"/>
      <c r="I3352" s="23"/>
      <c r="J3352" s="23">
        <v>0</v>
      </c>
      <c r="K3352" s="23"/>
      <c r="L3352" s="23"/>
      <c r="M3352" s="23"/>
    </row>
    <row r="3353" spans="1:13" hidden="1" x14ac:dyDescent="0.25">
      <c r="A3353" s="41">
        <v>42392</v>
      </c>
      <c r="B3353" s="23">
        <v>50160</v>
      </c>
      <c r="C3353" s="23" t="s">
        <v>264</v>
      </c>
      <c r="D3353" s="23">
        <v>15</v>
      </c>
      <c r="E3353" s="16" t="s">
        <v>882</v>
      </c>
      <c r="F3353" s="46">
        <v>3500</v>
      </c>
      <c r="G3353" s="23"/>
      <c r="H3353" s="23"/>
      <c r="I3353" s="23"/>
      <c r="J3353" s="23">
        <v>0</v>
      </c>
      <c r="K3353" s="23"/>
      <c r="L3353" s="23"/>
      <c r="M3353" s="23"/>
    </row>
    <row r="3354" spans="1:13" hidden="1" x14ac:dyDescent="0.25">
      <c r="A3354" s="41">
        <v>42392</v>
      </c>
      <c r="B3354" s="23">
        <v>50161</v>
      </c>
      <c r="C3354" s="23" t="s">
        <v>498</v>
      </c>
      <c r="D3354" s="23">
        <v>14.9</v>
      </c>
      <c r="E3354" s="16" t="s">
        <v>882</v>
      </c>
      <c r="F3354" s="46">
        <v>3500</v>
      </c>
      <c r="G3354" s="23"/>
      <c r="H3354" s="23"/>
      <c r="I3354" s="23"/>
      <c r="J3354" s="23">
        <v>0</v>
      </c>
      <c r="K3354" s="23"/>
      <c r="L3354" s="23"/>
      <c r="M3354" s="23"/>
    </row>
    <row r="3355" spans="1:13" hidden="1" x14ac:dyDescent="0.25">
      <c r="A3355" s="41">
        <v>42392</v>
      </c>
      <c r="B3355" s="23">
        <v>50162</v>
      </c>
      <c r="C3355" s="23" t="s">
        <v>29</v>
      </c>
      <c r="D3355" s="23">
        <v>13</v>
      </c>
      <c r="E3355" s="16" t="s">
        <v>882</v>
      </c>
      <c r="F3355" s="46">
        <v>3500</v>
      </c>
      <c r="G3355" s="23"/>
      <c r="H3355" s="23"/>
      <c r="I3355" s="23"/>
      <c r="J3355" s="23">
        <v>0</v>
      </c>
      <c r="K3355" s="23"/>
      <c r="L3355" s="23"/>
      <c r="M3355" s="23"/>
    </row>
    <row r="3356" spans="1:13" hidden="1" x14ac:dyDescent="0.25">
      <c r="A3356" s="41">
        <v>42392</v>
      </c>
      <c r="B3356" s="23">
        <v>50163</v>
      </c>
      <c r="C3356" s="23" t="s">
        <v>27</v>
      </c>
      <c r="D3356" s="23">
        <v>14.9</v>
      </c>
      <c r="E3356" s="16" t="s">
        <v>882</v>
      </c>
      <c r="F3356" s="46">
        <v>3500</v>
      </c>
      <c r="G3356" s="23"/>
      <c r="H3356" s="23"/>
      <c r="I3356" s="23"/>
      <c r="J3356" s="23">
        <v>0</v>
      </c>
      <c r="K3356" s="23"/>
      <c r="L3356" s="23"/>
      <c r="M3356" s="23"/>
    </row>
    <row r="3357" spans="1:13" hidden="1" x14ac:dyDescent="0.25">
      <c r="A3357" s="41">
        <v>42392</v>
      </c>
      <c r="B3357" s="23">
        <v>50164</v>
      </c>
      <c r="C3357" s="23" t="s">
        <v>498</v>
      </c>
      <c r="D3357" s="23">
        <v>14.9</v>
      </c>
      <c r="E3357" s="16" t="s">
        <v>882</v>
      </c>
      <c r="F3357" s="46">
        <v>3500</v>
      </c>
      <c r="G3357" s="23"/>
      <c r="H3357" s="23"/>
      <c r="I3357" s="23"/>
      <c r="J3357" s="23">
        <v>0</v>
      </c>
      <c r="K3357" s="23"/>
      <c r="L3357" s="23"/>
      <c r="M3357" s="23"/>
    </row>
    <row r="3358" spans="1:13" hidden="1" x14ac:dyDescent="0.25">
      <c r="A3358" s="41">
        <v>42392</v>
      </c>
      <c r="B3358" s="23">
        <v>50165</v>
      </c>
      <c r="C3358" s="23" t="s">
        <v>29</v>
      </c>
      <c r="D3358" s="23">
        <v>13</v>
      </c>
      <c r="E3358" s="16" t="s">
        <v>882</v>
      </c>
      <c r="F3358" s="46">
        <v>3500</v>
      </c>
      <c r="G3358" s="23"/>
      <c r="H3358" s="23"/>
      <c r="I3358" s="23"/>
      <c r="J3358" s="23">
        <v>0</v>
      </c>
      <c r="K3358" s="23"/>
      <c r="L3358" s="23"/>
      <c r="M3358" s="23"/>
    </row>
    <row r="3359" spans="1:13" hidden="1" x14ac:dyDescent="0.25">
      <c r="A3359" s="41">
        <v>42392</v>
      </c>
      <c r="B3359" s="23">
        <v>50166</v>
      </c>
      <c r="C3359" s="23" t="s">
        <v>27</v>
      </c>
      <c r="D3359" s="23">
        <v>14.9</v>
      </c>
      <c r="E3359" s="16" t="s">
        <v>882</v>
      </c>
      <c r="F3359" s="46">
        <v>3500</v>
      </c>
      <c r="G3359" s="23"/>
      <c r="H3359" s="23"/>
      <c r="I3359" s="23"/>
      <c r="J3359" s="23">
        <v>0</v>
      </c>
      <c r="K3359" s="23"/>
      <c r="L3359" s="23"/>
      <c r="M3359" s="23"/>
    </row>
    <row r="3360" spans="1:13" hidden="1" x14ac:dyDescent="0.25">
      <c r="A3360" s="41">
        <v>42392</v>
      </c>
      <c r="B3360" s="23">
        <v>50167</v>
      </c>
      <c r="C3360" s="23" t="s">
        <v>264</v>
      </c>
      <c r="D3360" s="23">
        <v>15</v>
      </c>
      <c r="E3360" s="16" t="s">
        <v>882</v>
      </c>
      <c r="F3360" s="46">
        <v>3500</v>
      </c>
      <c r="G3360" s="23"/>
      <c r="H3360" s="23"/>
      <c r="I3360" s="23"/>
      <c r="J3360" s="23">
        <v>0</v>
      </c>
      <c r="K3360" s="23"/>
      <c r="L3360" s="23"/>
      <c r="M3360" s="23"/>
    </row>
    <row r="3361" spans="1:13" hidden="1" x14ac:dyDescent="0.25">
      <c r="A3361" s="41">
        <v>42392</v>
      </c>
      <c r="B3361" s="23">
        <v>50168</v>
      </c>
      <c r="C3361" s="23" t="s">
        <v>29</v>
      </c>
      <c r="D3361" s="23">
        <v>13</v>
      </c>
      <c r="E3361" s="16" t="s">
        <v>882</v>
      </c>
      <c r="F3361" s="46">
        <v>3500</v>
      </c>
      <c r="G3361" s="23"/>
      <c r="H3361" s="23"/>
      <c r="I3361" s="23"/>
      <c r="J3361" s="23">
        <v>0</v>
      </c>
      <c r="K3361" s="23"/>
      <c r="L3361" s="23"/>
      <c r="M3361" s="23"/>
    </row>
    <row r="3362" spans="1:13" hidden="1" x14ac:dyDescent="0.25">
      <c r="A3362" s="41">
        <v>42392</v>
      </c>
      <c r="B3362" s="23">
        <v>50169</v>
      </c>
      <c r="C3362" s="23" t="s">
        <v>498</v>
      </c>
      <c r="D3362" s="23">
        <v>14.9</v>
      </c>
      <c r="E3362" s="16" t="s">
        <v>882</v>
      </c>
      <c r="F3362" s="46">
        <v>3500</v>
      </c>
      <c r="G3362" s="23"/>
      <c r="H3362" s="23"/>
      <c r="I3362" s="23"/>
      <c r="J3362" s="23">
        <v>0</v>
      </c>
      <c r="K3362" s="23"/>
      <c r="L3362" s="23"/>
      <c r="M3362" s="23"/>
    </row>
    <row r="3363" spans="1:13" hidden="1" x14ac:dyDescent="0.25">
      <c r="A3363" s="41">
        <v>42392</v>
      </c>
      <c r="B3363" s="23">
        <v>50170</v>
      </c>
      <c r="C3363" s="23" t="s">
        <v>27</v>
      </c>
      <c r="D3363" s="23">
        <v>14.9</v>
      </c>
      <c r="E3363" s="16" t="s">
        <v>882</v>
      </c>
      <c r="F3363" s="46">
        <v>3500</v>
      </c>
      <c r="G3363" s="23"/>
      <c r="H3363" s="23"/>
      <c r="I3363" s="23"/>
      <c r="J3363" s="23">
        <v>0</v>
      </c>
      <c r="K3363" s="23"/>
      <c r="L3363" s="23"/>
      <c r="M3363" s="23"/>
    </row>
    <row r="3364" spans="1:13" hidden="1" x14ac:dyDescent="0.25">
      <c r="A3364" s="41">
        <v>42392</v>
      </c>
      <c r="B3364" s="23">
        <v>50171</v>
      </c>
      <c r="C3364" s="23" t="s">
        <v>264</v>
      </c>
      <c r="D3364" s="23">
        <v>15</v>
      </c>
      <c r="E3364" s="16" t="s">
        <v>882</v>
      </c>
      <c r="F3364" s="46">
        <v>3500</v>
      </c>
      <c r="G3364" s="23"/>
      <c r="H3364" s="23"/>
      <c r="I3364" s="23"/>
      <c r="J3364" s="23">
        <v>0</v>
      </c>
      <c r="K3364" s="23"/>
      <c r="L3364" s="23"/>
      <c r="M3364" s="23"/>
    </row>
    <row r="3365" spans="1:13" hidden="1" x14ac:dyDescent="0.25">
      <c r="A3365" s="41">
        <v>42392</v>
      </c>
      <c r="B3365" s="23">
        <v>50172</v>
      </c>
      <c r="C3365" s="23" t="s">
        <v>29</v>
      </c>
      <c r="D3365" s="23">
        <v>13</v>
      </c>
      <c r="E3365" s="16" t="s">
        <v>882</v>
      </c>
      <c r="F3365" s="46">
        <v>3500</v>
      </c>
      <c r="G3365" s="23"/>
      <c r="H3365" s="23"/>
      <c r="I3365" s="23"/>
      <c r="J3365" s="23">
        <v>0</v>
      </c>
      <c r="K3365" s="23"/>
      <c r="L3365" s="23"/>
      <c r="M3365" s="23"/>
    </row>
    <row r="3366" spans="1:13" hidden="1" x14ac:dyDescent="0.25">
      <c r="A3366" s="41">
        <v>42392</v>
      </c>
      <c r="B3366" s="23">
        <v>50173</v>
      </c>
      <c r="C3366" s="23" t="s">
        <v>27</v>
      </c>
      <c r="D3366" s="23">
        <v>14.9</v>
      </c>
      <c r="E3366" s="16" t="s">
        <v>882</v>
      </c>
      <c r="F3366" s="46">
        <v>3500</v>
      </c>
      <c r="G3366" s="23"/>
      <c r="H3366" s="23"/>
      <c r="I3366" s="23"/>
      <c r="J3366" s="23">
        <v>0</v>
      </c>
      <c r="K3366" s="23"/>
      <c r="L3366" s="23"/>
      <c r="M3366" s="23"/>
    </row>
    <row r="3367" spans="1:13" hidden="1" x14ac:dyDescent="0.25">
      <c r="A3367" s="41">
        <v>42392</v>
      </c>
      <c r="B3367" s="23">
        <v>50174</v>
      </c>
      <c r="C3367" s="23" t="s">
        <v>30</v>
      </c>
      <c r="D3367" s="23">
        <v>15.6</v>
      </c>
      <c r="E3367" s="16" t="s">
        <v>882</v>
      </c>
      <c r="F3367" s="46">
        <v>3500</v>
      </c>
      <c r="G3367" s="23"/>
      <c r="H3367" s="23"/>
      <c r="I3367" s="23"/>
      <c r="J3367" s="23">
        <v>0</v>
      </c>
      <c r="K3367" s="23"/>
      <c r="L3367" s="23"/>
      <c r="M3367" s="23"/>
    </row>
    <row r="3368" spans="1:13" hidden="1" x14ac:dyDescent="0.25">
      <c r="A3368" s="41">
        <v>42392</v>
      </c>
      <c r="B3368" s="23">
        <v>50175</v>
      </c>
      <c r="C3368" s="23" t="s">
        <v>498</v>
      </c>
      <c r="D3368" s="23">
        <v>14.9</v>
      </c>
      <c r="E3368" s="16" t="s">
        <v>882</v>
      </c>
      <c r="F3368" s="46">
        <v>3500</v>
      </c>
      <c r="G3368" s="23"/>
      <c r="H3368" s="23"/>
      <c r="I3368" s="23"/>
      <c r="J3368" s="23">
        <v>0</v>
      </c>
      <c r="K3368" s="23"/>
      <c r="L3368" s="23"/>
      <c r="M3368" s="23"/>
    </row>
    <row r="3369" spans="1:13" hidden="1" x14ac:dyDescent="0.25">
      <c r="A3369" s="41">
        <v>42392</v>
      </c>
      <c r="B3369" s="23">
        <v>50176</v>
      </c>
      <c r="C3369" s="23" t="s">
        <v>29</v>
      </c>
      <c r="D3369" s="23">
        <v>13</v>
      </c>
      <c r="E3369" s="16" t="s">
        <v>882</v>
      </c>
      <c r="F3369" s="46">
        <v>3500</v>
      </c>
      <c r="G3369" s="23"/>
      <c r="H3369" s="23"/>
      <c r="I3369" s="23"/>
      <c r="J3369" s="23">
        <v>0</v>
      </c>
      <c r="K3369" s="23"/>
      <c r="L3369" s="23"/>
      <c r="M3369" s="23"/>
    </row>
    <row r="3370" spans="1:13" hidden="1" x14ac:dyDescent="0.25">
      <c r="A3370" s="41">
        <v>42392</v>
      </c>
      <c r="B3370" s="23">
        <v>50177</v>
      </c>
      <c r="C3370" s="23" t="s">
        <v>27</v>
      </c>
      <c r="D3370" s="23">
        <v>14.9</v>
      </c>
      <c r="E3370" s="16" t="s">
        <v>882</v>
      </c>
      <c r="F3370" s="46">
        <v>3500</v>
      </c>
      <c r="G3370" s="23"/>
      <c r="H3370" s="23"/>
      <c r="I3370" s="23"/>
      <c r="J3370" s="23">
        <v>0</v>
      </c>
      <c r="K3370" s="23"/>
      <c r="L3370" s="23"/>
      <c r="M3370" s="23"/>
    </row>
    <row r="3371" spans="1:13" hidden="1" x14ac:dyDescent="0.25">
      <c r="A3371" s="41">
        <v>42392</v>
      </c>
      <c r="B3371" s="23">
        <v>50178</v>
      </c>
      <c r="C3371" s="23" t="s">
        <v>264</v>
      </c>
      <c r="D3371" s="23">
        <v>15</v>
      </c>
      <c r="E3371" s="16" t="s">
        <v>882</v>
      </c>
      <c r="F3371" s="46">
        <v>3500</v>
      </c>
      <c r="G3371" s="23"/>
      <c r="H3371" s="23"/>
      <c r="I3371" s="23"/>
      <c r="J3371" s="23">
        <v>0</v>
      </c>
      <c r="K3371" s="23"/>
      <c r="L3371" s="23"/>
      <c r="M3371" s="23"/>
    </row>
    <row r="3372" spans="1:13" hidden="1" x14ac:dyDescent="0.25">
      <c r="A3372" s="41">
        <v>42392</v>
      </c>
      <c r="B3372" s="23">
        <v>50179</v>
      </c>
      <c r="C3372" s="23" t="s">
        <v>29</v>
      </c>
      <c r="D3372" s="23">
        <v>13</v>
      </c>
      <c r="E3372" s="16" t="s">
        <v>882</v>
      </c>
      <c r="F3372" s="46">
        <v>3500</v>
      </c>
      <c r="G3372" s="23"/>
      <c r="H3372" s="23"/>
      <c r="I3372" s="23"/>
      <c r="J3372" s="23">
        <v>0</v>
      </c>
      <c r="K3372" s="23"/>
      <c r="L3372" s="23"/>
      <c r="M3372" s="23"/>
    </row>
    <row r="3373" spans="1:13" hidden="1" x14ac:dyDescent="0.25">
      <c r="A3373" s="41">
        <v>42392</v>
      </c>
      <c r="B3373" s="23">
        <v>50180</v>
      </c>
      <c r="C3373" s="23" t="s">
        <v>498</v>
      </c>
      <c r="D3373" s="23">
        <v>14.9</v>
      </c>
      <c r="E3373" s="16" t="s">
        <v>882</v>
      </c>
      <c r="F3373" s="46">
        <v>3500</v>
      </c>
      <c r="G3373" s="23"/>
      <c r="H3373" s="23"/>
      <c r="I3373" s="23"/>
      <c r="J3373" s="23">
        <v>0</v>
      </c>
      <c r="K3373" s="23"/>
      <c r="L3373" s="23"/>
      <c r="M3373" s="23"/>
    </row>
    <row r="3374" spans="1:13" hidden="1" x14ac:dyDescent="0.25">
      <c r="A3374" s="41">
        <v>42392</v>
      </c>
      <c r="B3374" s="23">
        <v>50181</v>
      </c>
      <c r="C3374" s="23" t="s">
        <v>30</v>
      </c>
      <c r="D3374" s="23">
        <v>15.6</v>
      </c>
      <c r="E3374" s="16" t="s">
        <v>882</v>
      </c>
      <c r="F3374" s="46">
        <v>3500</v>
      </c>
      <c r="G3374" s="23"/>
      <c r="H3374" s="23"/>
      <c r="I3374" s="23"/>
      <c r="J3374" s="23">
        <v>0</v>
      </c>
      <c r="K3374" s="23"/>
      <c r="L3374" s="23"/>
      <c r="M3374" s="23"/>
    </row>
    <row r="3375" spans="1:13" hidden="1" x14ac:dyDescent="0.25">
      <c r="A3375" s="41">
        <v>42392</v>
      </c>
      <c r="B3375" s="23">
        <v>50182</v>
      </c>
      <c r="C3375" s="23" t="s">
        <v>29</v>
      </c>
      <c r="D3375" s="23">
        <v>13</v>
      </c>
      <c r="E3375" s="16" t="s">
        <v>882</v>
      </c>
      <c r="F3375" s="46">
        <v>3500</v>
      </c>
      <c r="G3375" s="23"/>
      <c r="H3375" s="23"/>
      <c r="I3375" s="23"/>
      <c r="J3375" s="23">
        <v>0</v>
      </c>
      <c r="K3375" s="23"/>
      <c r="L3375" s="23"/>
      <c r="M3375" s="23"/>
    </row>
    <row r="3376" spans="1:13" hidden="1" x14ac:dyDescent="0.25">
      <c r="A3376" s="41">
        <v>42392</v>
      </c>
      <c r="B3376" s="23">
        <v>50183</v>
      </c>
      <c r="C3376" s="23" t="s">
        <v>27</v>
      </c>
      <c r="D3376" s="23">
        <v>14.9</v>
      </c>
      <c r="E3376" s="16" t="s">
        <v>882</v>
      </c>
      <c r="F3376" s="46">
        <v>3500</v>
      </c>
      <c r="G3376" s="23"/>
      <c r="H3376" s="23"/>
      <c r="I3376" s="23"/>
      <c r="J3376" s="23">
        <v>0</v>
      </c>
      <c r="K3376" s="23"/>
      <c r="L3376" s="23"/>
      <c r="M3376" s="23"/>
    </row>
    <row r="3377" spans="1:13" hidden="1" x14ac:dyDescent="0.25">
      <c r="A3377" s="41">
        <v>42392</v>
      </c>
      <c r="B3377" s="23">
        <v>50184</v>
      </c>
      <c r="C3377" s="23" t="s">
        <v>498</v>
      </c>
      <c r="D3377" s="23">
        <v>14.9</v>
      </c>
      <c r="E3377" s="16" t="s">
        <v>882</v>
      </c>
      <c r="F3377" s="46">
        <v>3500</v>
      </c>
      <c r="G3377" s="23"/>
      <c r="H3377" s="23"/>
      <c r="I3377" s="23"/>
      <c r="J3377" s="23">
        <v>0</v>
      </c>
      <c r="K3377" s="23"/>
      <c r="L3377" s="23"/>
      <c r="M3377" s="23"/>
    </row>
    <row r="3378" spans="1:13" hidden="1" x14ac:dyDescent="0.25">
      <c r="A3378" s="41">
        <v>42392</v>
      </c>
      <c r="B3378" s="23">
        <v>50185</v>
      </c>
      <c r="C3378" s="23" t="s">
        <v>30</v>
      </c>
      <c r="D3378" s="23">
        <v>15.6</v>
      </c>
      <c r="E3378" s="16" t="s">
        <v>882</v>
      </c>
      <c r="F3378" s="46">
        <v>3500</v>
      </c>
      <c r="G3378" s="23"/>
      <c r="H3378" s="23"/>
      <c r="I3378" s="23"/>
      <c r="J3378" s="23">
        <v>0</v>
      </c>
      <c r="K3378" s="23"/>
      <c r="L3378" s="23"/>
      <c r="M3378" s="23"/>
    </row>
    <row r="3379" spans="1:13" hidden="1" x14ac:dyDescent="0.25">
      <c r="A3379" s="41">
        <v>42392</v>
      </c>
      <c r="B3379" s="23">
        <v>50186</v>
      </c>
      <c r="C3379" s="23" t="s">
        <v>885</v>
      </c>
      <c r="D3379" s="23">
        <v>13.3</v>
      </c>
      <c r="E3379" s="16" t="s">
        <v>882</v>
      </c>
      <c r="F3379" s="46">
        <v>3500</v>
      </c>
      <c r="G3379" s="23"/>
      <c r="H3379" s="23"/>
      <c r="I3379" s="23"/>
      <c r="J3379" s="23">
        <v>0</v>
      </c>
      <c r="K3379" s="23"/>
      <c r="L3379" s="23"/>
      <c r="M3379" s="23"/>
    </row>
    <row r="3380" spans="1:13" hidden="1" x14ac:dyDescent="0.25">
      <c r="A3380" s="41">
        <v>42392</v>
      </c>
      <c r="B3380" s="23">
        <v>50187</v>
      </c>
      <c r="C3380" s="23" t="s">
        <v>29</v>
      </c>
      <c r="D3380" s="23">
        <v>13</v>
      </c>
      <c r="E3380" s="16" t="s">
        <v>882</v>
      </c>
      <c r="F3380" s="46">
        <v>3500</v>
      </c>
      <c r="G3380" s="23"/>
      <c r="H3380" s="23"/>
      <c r="I3380" s="23"/>
      <c r="J3380" s="23">
        <v>0</v>
      </c>
      <c r="K3380" s="23"/>
      <c r="L3380" s="23"/>
      <c r="M3380" s="23"/>
    </row>
    <row r="3381" spans="1:13" hidden="1" x14ac:dyDescent="0.25">
      <c r="A3381" s="41">
        <v>42392</v>
      </c>
      <c r="B3381" s="23">
        <v>50188</v>
      </c>
      <c r="C3381" s="23" t="s">
        <v>498</v>
      </c>
      <c r="D3381" s="23">
        <v>14.9</v>
      </c>
      <c r="E3381" s="16" t="s">
        <v>882</v>
      </c>
      <c r="F3381" s="46">
        <v>3500</v>
      </c>
      <c r="G3381" s="23"/>
      <c r="H3381" s="23"/>
      <c r="I3381" s="23"/>
      <c r="J3381" s="23">
        <v>0</v>
      </c>
      <c r="K3381" s="23"/>
      <c r="L3381" s="23"/>
      <c r="M3381" s="23"/>
    </row>
    <row r="3382" spans="1:13" hidden="1" x14ac:dyDescent="0.25">
      <c r="A3382" s="41">
        <v>42392</v>
      </c>
      <c r="B3382" s="23">
        <v>50189</v>
      </c>
      <c r="C3382" s="23" t="s">
        <v>264</v>
      </c>
      <c r="D3382" s="23">
        <v>15</v>
      </c>
      <c r="E3382" s="16" t="s">
        <v>882</v>
      </c>
      <c r="F3382" s="46">
        <v>3500</v>
      </c>
      <c r="G3382" s="23"/>
      <c r="H3382" s="23"/>
      <c r="I3382" s="23"/>
      <c r="J3382" s="23">
        <v>0</v>
      </c>
      <c r="K3382" s="23"/>
      <c r="L3382" s="23"/>
      <c r="M3382" s="23"/>
    </row>
    <row r="3383" spans="1:13" hidden="1" x14ac:dyDescent="0.25">
      <c r="A3383" s="41">
        <v>42392</v>
      </c>
      <c r="B3383" s="23">
        <v>50190</v>
      </c>
      <c r="C3383" s="23" t="s">
        <v>28</v>
      </c>
      <c r="D3383" s="23">
        <v>13.3</v>
      </c>
      <c r="E3383" s="16" t="s">
        <v>882</v>
      </c>
      <c r="F3383" s="46">
        <v>3500</v>
      </c>
      <c r="G3383" s="23"/>
      <c r="H3383" s="23"/>
      <c r="I3383" s="23"/>
      <c r="J3383" s="23">
        <v>0</v>
      </c>
      <c r="K3383" s="23"/>
      <c r="L3383" s="23"/>
      <c r="M3383" s="23"/>
    </row>
    <row r="3384" spans="1:13" hidden="1" x14ac:dyDescent="0.25">
      <c r="A3384" s="41">
        <v>42392</v>
      </c>
      <c r="B3384" s="23">
        <v>50191</v>
      </c>
      <c r="C3384" s="23" t="s">
        <v>27</v>
      </c>
      <c r="D3384" s="23">
        <v>14.9</v>
      </c>
      <c r="E3384" s="16" t="s">
        <v>882</v>
      </c>
      <c r="F3384" s="46">
        <v>3500</v>
      </c>
      <c r="G3384" s="23"/>
      <c r="H3384" s="23"/>
      <c r="I3384" s="23"/>
      <c r="J3384" s="23">
        <v>0</v>
      </c>
      <c r="K3384" s="23"/>
      <c r="L3384" s="23"/>
      <c r="M3384" s="23"/>
    </row>
    <row r="3385" spans="1:13" hidden="1" x14ac:dyDescent="0.25">
      <c r="A3385" s="41">
        <v>42392</v>
      </c>
      <c r="B3385" s="23">
        <v>50192</v>
      </c>
      <c r="C3385" s="23" t="s">
        <v>30</v>
      </c>
      <c r="D3385" s="23">
        <v>15.6</v>
      </c>
      <c r="E3385" s="16" t="s">
        <v>882</v>
      </c>
      <c r="F3385" s="46">
        <v>3500</v>
      </c>
      <c r="G3385" s="23"/>
      <c r="H3385" s="23"/>
      <c r="I3385" s="23"/>
      <c r="J3385" s="23">
        <v>0</v>
      </c>
      <c r="K3385" s="23"/>
      <c r="L3385" s="23"/>
      <c r="M3385" s="23"/>
    </row>
    <row r="3386" spans="1:13" hidden="1" x14ac:dyDescent="0.25">
      <c r="A3386" s="41">
        <v>42392</v>
      </c>
      <c r="B3386" s="23">
        <v>50193</v>
      </c>
      <c r="C3386" s="23" t="s">
        <v>29</v>
      </c>
      <c r="D3386" s="23">
        <v>13</v>
      </c>
      <c r="E3386" s="16" t="s">
        <v>882</v>
      </c>
      <c r="F3386" s="46">
        <v>3500</v>
      </c>
      <c r="G3386" s="23"/>
      <c r="H3386" s="23"/>
      <c r="I3386" s="23"/>
      <c r="J3386" s="23">
        <v>0</v>
      </c>
      <c r="K3386" s="23"/>
      <c r="L3386" s="23"/>
      <c r="M3386" s="23"/>
    </row>
    <row r="3387" spans="1:13" hidden="1" x14ac:dyDescent="0.25">
      <c r="A3387" s="41">
        <v>42392</v>
      </c>
      <c r="B3387" s="23">
        <v>50194</v>
      </c>
      <c r="C3387" s="23" t="s">
        <v>498</v>
      </c>
      <c r="D3387" s="23">
        <v>14.9</v>
      </c>
      <c r="E3387" s="16" t="s">
        <v>882</v>
      </c>
      <c r="F3387" s="46">
        <v>3500</v>
      </c>
      <c r="G3387" s="23"/>
      <c r="H3387" s="23"/>
      <c r="I3387" s="23"/>
      <c r="J3387" s="23">
        <v>0</v>
      </c>
      <c r="K3387" s="23"/>
      <c r="L3387" s="23"/>
      <c r="M3387" s="23"/>
    </row>
    <row r="3388" spans="1:13" hidden="1" x14ac:dyDescent="0.25">
      <c r="A3388" s="41">
        <v>42392</v>
      </c>
      <c r="B3388" s="23">
        <v>50195</v>
      </c>
      <c r="C3388" s="23" t="s">
        <v>28</v>
      </c>
      <c r="D3388" s="23">
        <v>13.3</v>
      </c>
      <c r="E3388" s="16" t="s">
        <v>882</v>
      </c>
      <c r="F3388" s="46">
        <v>3500</v>
      </c>
      <c r="G3388" s="23"/>
      <c r="H3388" s="23"/>
      <c r="I3388" s="23"/>
      <c r="J3388" s="23">
        <v>0</v>
      </c>
      <c r="K3388" s="23"/>
      <c r="L3388" s="23"/>
      <c r="M3388" s="23"/>
    </row>
    <row r="3389" spans="1:13" hidden="1" x14ac:dyDescent="0.25">
      <c r="A3389" s="41">
        <v>42392</v>
      </c>
      <c r="B3389" s="23">
        <v>50196</v>
      </c>
      <c r="C3389" s="23" t="s">
        <v>27</v>
      </c>
      <c r="D3389" s="23">
        <v>14.9</v>
      </c>
      <c r="E3389" s="16" t="s">
        <v>882</v>
      </c>
      <c r="F3389" s="46">
        <v>3500</v>
      </c>
      <c r="G3389" s="23"/>
      <c r="H3389" s="23"/>
      <c r="I3389" s="23"/>
      <c r="J3389" s="23">
        <v>0</v>
      </c>
      <c r="K3389" s="23"/>
      <c r="L3389" s="23"/>
      <c r="M3389" s="23"/>
    </row>
    <row r="3390" spans="1:13" hidden="1" x14ac:dyDescent="0.25">
      <c r="A3390" s="41">
        <v>42392</v>
      </c>
      <c r="B3390" s="23">
        <v>50197</v>
      </c>
      <c r="C3390" s="23" t="s">
        <v>29</v>
      </c>
      <c r="D3390" s="23">
        <v>13</v>
      </c>
      <c r="E3390" s="16" t="s">
        <v>882</v>
      </c>
      <c r="F3390" s="46">
        <v>3500</v>
      </c>
      <c r="G3390" s="23"/>
      <c r="H3390" s="23"/>
      <c r="I3390" s="23"/>
      <c r="J3390" s="23">
        <v>0</v>
      </c>
      <c r="K3390" s="23"/>
      <c r="L3390" s="23"/>
      <c r="M3390" s="23"/>
    </row>
    <row r="3391" spans="1:13" hidden="1" x14ac:dyDescent="0.25">
      <c r="A3391" s="41">
        <v>42392</v>
      </c>
      <c r="B3391" s="23">
        <v>50198</v>
      </c>
      <c r="C3391" s="23" t="s">
        <v>498</v>
      </c>
      <c r="D3391" s="23">
        <v>14.9</v>
      </c>
      <c r="E3391" s="16" t="s">
        <v>882</v>
      </c>
      <c r="F3391" s="46">
        <v>3500</v>
      </c>
      <c r="G3391" s="23"/>
      <c r="H3391" s="23"/>
      <c r="I3391" s="23"/>
      <c r="J3391" s="23">
        <v>0</v>
      </c>
      <c r="K3391" s="23"/>
      <c r="L3391" s="23"/>
      <c r="M3391" s="23"/>
    </row>
    <row r="3392" spans="1:13" hidden="1" x14ac:dyDescent="0.25">
      <c r="A3392" s="41">
        <v>42392</v>
      </c>
      <c r="B3392" s="23">
        <v>50199</v>
      </c>
      <c r="C3392" s="23" t="s">
        <v>30</v>
      </c>
      <c r="D3392" s="23">
        <v>15.6</v>
      </c>
      <c r="E3392" s="16" t="s">
        <v>882</v>
      </c>
      <c r="F3392" s="46">
        <v>3500</v>
      </c>
      <c r="G3392" s="23"/>
      <c r="H3392" s="23"/>
      <c r="I3392" s="23"/>
      <c r="J3392" s="23">
        <v>0</v>
      </c>
      <c r="K3392" s="23"/>
      <c r="L3392" s="23"/>
      <c r="M3392" s="23"/>
    </row>
    <row r="3393" spans="1:13" hidden="1" x14ac:dyDescent="0.25">
      <c r="A3393" s="41">
        <v>42392</v>
      </c>
      <c r="B3393" s="23">
        <v>50200</v>
      </c>
      <c r="C3393" s="23" t="s">
        <v>28</v>
      </c>
      <c r="D3393" s="23">
        <v>13.3</v>
      </c>
      <c r="E3393" s="16" t="s">
        <v>882</v>
      </c>
      <c r="F3393" s="46">
        <v>3500</v>
      </c>
      <c r="G3393" s="23"/>
      <c r="H3393" s="23"/>
      <c r="I3393" s="23"/>
      <c r="J3393" s="23">
        <v>0</v>
      </c>
      <c r="K3393" s="23"/>
      <c r="L3393" s="23"/>
      <c r="M3393" s="23"/>
    </row>
    <row r="3394" spans="1:13" hidden="1" x14ac:dyDescent="0.25">
      <c r="A3394" s="41">
        <v>42392</v>
      </c>
      <c r="B3394" s="23">
        <v>50201</v>
      </c>
      <c r="C3394" s="23" t="s">
        <v>29</v>
      </c>
      <c r="D3394" s="23">
        <v>13</v>
      </c>
      <c r="E3394" s="16" t="s">
        <v>882</v>
      </c>
      <c r="F3394" s="46">
        <v>3500</v>
      </c>
      <c r="G3394" s="23"/>
      <c r="H3394" s="23"/>
      <c r="I3394" s="23"/>
      <c r="J3394" s="23">
        <v>0</v>
      </c>
      <c r="K3394" s="23"/>
      <c r="L3394" s="23"/>
      <c r="M3394" s="23"/>
    </row>
    <row r="3395" spans="1:13" hidden="1" x14ac:dyDescent="0.25">
      <c r="A3395" s="41">
        <v>42392</v>
      </c>
      <c r="B3395" s="23">
        <v>50202</v>
      </c>
      <c r="C3395" s="23" t="s">
        <v>498</v>
      </c>
      <c r="D3395" s="23">
        <v>14.9</v>
      </c>
      <c r="E3395" s="16" t="s">
        <v>882</v>
      </c>
      <c r="F3395" s="46">
        <v>3500</v>
      </c>
      <c r="G3395" s="23"/>
      <c r="H3395" s="23"/>
      <c r="I3395" s="23"/>
      <c r="J3395" s="23">
        <v>0</v>
      </c>
      <c r="K3395" s="23"/>
      <c r="L3395" s="23"/>
      <c r="M3395" s="23"/>
    </row>
    <row r="3396" spans="1:13" hidden="1" x14ac:dyDescent="0.25">
      <c r="A3396" s="41">
        <v>42392</v>
      </c>
      <c r="B3396" s="23">
        <v>50203</v>
      </c>
      <c r="C3396" s="23" t="s">
        <v>27</v>
      </c>
      <c r="D3396" s="23">
        <v>14.9</v>
      </c>
      <c r="E3396" s="16" t="s">
        <v>882</v>
      </c>
      <c r="F3396" s="46">
        <v>3500</v>
      </c>
      <c r="G3396" s="23"/>
      <c r="H3396" s="23"/>
      <c r="I3396" s="23"/>
      <c r="J3396" s="23">
        <v>0</v>
      </c>
      <c r="K3396" s="23"/>
      <c r="L3396" s="23"/>
      <c r="M3396" s="23"/>
    </row>
    <row r="3397" spans="1:13" hidden="1" x14ac:dyDescent="0.25">
      <c r="A3397" s="41">
        <v>42392</v>
      </c>
      <c r="B3397" s="23">
        <v>50204</v>
      </c>
      <c r="C3397" s="23" t="s">
        <v>28</v>
      </c>
      <c r="D3397" s="23">
        <v>13.3</v>
      </c>
      <c r="E3397" s="16" t="s">
        <v>882</v>
      </c>
      <c r="F3397" s="46">
        <v>3500</v>
      </c>
      <c r="G3397" s="23"/>
      <c r="H3397" s="23"/>
      <c r="I3397" s="23"/>
      <c r="J3397" s="23">
        <v>0</v>
      </c>
      <c r="K3397" s="23"/>
      <c r="L3397" s="23"/>
      <c r="M3397" s="23"/>
    </row>
    <row r="3398" spans="1:13" hidden="1" x14ac:dyDescent="0.25">
      <c r="A3398" s="41">
        <v>42392</v>
      </c>
      <c r="B3398" s="23">
        <v>50205</v>
      </c>
      <c r="C3398" s="23" t="s">
        <v>30</v>
      </c>
      <c r="D3398" s="23">
        <v>15.6</v>
      </c>
      <c r="E3398" s="16" t="s">
        <v>882</v>
      </c>
      <c r="F3398" s="46">
        <v>3500</v>
      </c>
      <c r="G3398" s="23"/>
      <c r="H3398" s="23"/>
      <c r="I3398" s="23"/>
      <c r="J3398" s="23">
        <v>0</v>
      </c>
      <c r="K3398" s="23"/>
      <c r="L3398" s="23"/>
      <c r="M3398" s="23"/>
    </row>
    <row r="3399" spans="1:13" hidden="1" x14ac:dyDescent="0.25">
      <c r="A3399" s="41">
        <v>42392</v>
      </c>
      <c r="B3399" s="23">
        <v>50206</v>
      </c>
      <c r="C3399" s="23" t="s">
        <v>29</v>
      </c>
      <c r="D3399" s="23">
        <v>13</v>
      </c>
      <c r="E3399" s="16" t="s">
        <v>882</v>
      </c>
      <c r="F3399" s="46">
        <v>3500</v>
      </c>
      <c r="G3399" s="23"/>
      <c r="H3399" s="23"/>
      <c r="I3399" s="23"/>
      <c r="J3399" s="23">
        <v>0</v>
      </c>
      <c r="K3399" s="23"/>
      <c r="L3399" s="23"/>
      <c r="M3399" s="23"/>
    </row>
    <row r="3400" spans="1:13" hidden="1" x14ac:dyDescent="0.25">
      <c r="A3400" s="41">
        <v>42392</v>
      </c>
      <c r="B3400" s="23">
        <v>50207</v>
      </c>
      <c r="C3400" s="23" t="s">
        <v>498</v>
      </c>
      <c r="D3400" s="23">
        <v>14.9</v>
      </c>
      <c r="E3400" s="16" t="s">
        <v>882</v>
      </c>
      <c r="F3400" s="46">
        <v>3500</v>
      </c>
      <c r="G3400" s="23"/>
      <c r="H3400" s="23"/>
      <c r="I3400" s="23"/>
      <c r="J3400" s="23">
        <v>0</v>
      </c>
      <c r="K3400" s="23"/>
      <c r="L3400" s="23"/>
      <c r="M3400" s="23"/>
    </row>
    <row r="3401" spans="1:13" hidden="1" x14ac:dyDescent="0.25">
      <c r="A3401" s="41">
        <v>42392</v>
      </c>
      <c r="B3401" s="23">
        <v>50208</v>
      </c>
      <c r="C3401" s="23" t="s">
        <v>27</v>
      </c>
      <c r="D3401" s="23">
        <v>14.9</v>
      </c>
      <c r="E3401" s="16" t="s">
        <v>882</v>
      </c>
      <c r="F3401" s="46">
        <v>3500</v>
      </c>
      <c r="G3401" s="23"/>
      <c r="H3401" s="23"/>
      <c r="I3401" s="23"/>
      <c r="J3401" s="23">
        <v>0</v>
      </c>
      <c r="K3401" s="23"/>
      <c r="L3401" s="23"/>
      <c r="M3401" s="23"/>
    </row>
    <row r="3402" spans="1:13" hidden="1" x14ac:dyDescent="0.25">
      <c r="A3402" s="41">
        <v>42392</v>
      </c>
      <c r="B3402" s="23">
        <v>50209</v>
      </c>
      <c r="C3402" s="23" t="s">
        <v>28</v>
      </c>
      <c r="D3402" s="23">
        <v>13.3</v>
      </c>
      <c r="E3402" s="16" t="s">
        <v>882</v>
      </c>
      <c r="F3402" s="46">
        <v>3500</v>
      </c>
      <c r="G3402" s="23"/>
      <c r="H3402" s="23"/>
      <c r="I3402" s="23"/>
      <c r="J3402" s="23">
        <v>0</v>
      </c>
      <c r="K3402" s="23"/>
      <c r="L3402" s="23"/>
      <c r="M3402" s="23"/>
    </row>
    <row r="3403" spans="1:13" hidden="1" x14ac:dyDescent="0.25">
      <c r="A3403" s="41">
        <v>42392</v>
      </c>
      <c r="B3403" s="23">
        <v>50210</v>
      </c>
      <c r="C3403" s="23" t="s">
        <v>29</v>
      </c>
      <c r="D3403" s="23">
        <v>13</v>
      </c>
      <c r="E3403" s="16" t="s">
        <v>882</v>
      </c>
      <c r="F3403" s="46">
        <v>3500</v>
      </c>
      <c r="G3403" s="23"/>
      <c r="H3403" s="23"/>
      <c r="I3403" s="23"/>
      <c r="J3403" s="23">
        <v>0</v>
      </c>
      <c r="K3403" s="23"/>
      <c r="L3403" s="23"/>
      <c r="M3403" s="23"/>
    </row>
    <row r="3404" spans="1:13" hidden="1" x14ac:dyDescent="0.25">
      <c r="A3404" s="41">
        <v>42392</v>
      </c>
      <c r="B3404" s="23">
        <v>50211</v>
      </c>
      <c r="C3404" s="23" t="s">
        <v>30</v>
      </c>
      <c r="D3404" s="23">
        <v>15.6</v>
      </c>
      <c r="E3404" s="16" t="s">
        <v>882</v>
      </c>
      <c r="F3404" s="46">
        <v>3500</v>
      </c>
      <c r="G3404" s="23"/>
      <c r="H3404" s="23"/>
      <c r="I3404" s="23"/>
      <c r="J3404" s="23">
        <v>0</v>
      </c>
      <c r="K3404" s="23"/>
      <c r="L3404" s="23"/>
      <c r="M3404" s="23"/>
    </row>
    <row r="3405" spans="1:13" ht="15.75" hidden="1" thickBot="1" x14ac:dyDescent="0.3">
      <c r="A3405" s="43">
        <v>42392</v>
      </c>
      <c r="B3405" s="42">
        <v>50212</v>
      </c>
      <c r="C3405" s="42" t="s">
        <v>498</v>
      </c>
      <c r="D3405" s="42">
        <v>14.9</v>
      </c>
      <c r="E3405" s="16" t="s">
        <v>882</v>
      </c>
      <c r="F3405" s="48">
        <v>3500</v>
      </c>
      <c r="G3405" s="42"/>
      <c r="H3405" s="42"/>
      <c r="I3405" s="42"/>
      <c r="J3405" s="42">
        <v>0</v>
      </c>
      <c r="K3405" s="42"/>
      <c r="L3405" s="42"/>
      <c r="M3405" s="42"/>
    </row>
    <row r="3406" spans="1:13" hidden="1" x14ac:dyDescent="0.25">
      <c r="A3406" s="41">
        <v>42393</v>
      </c>
      <c r="B3406" s="32">
        <v>50213</v>
      </c>
      <c r="C3406" s="32" t="s">
        <v>498</v>
      </c>
      <c r="D3406" s="32">
        <v>14.9</v>
      </c>
      <c r="E3406" s="16" t="s">
        <v>882</v>
      </c>
      <c r="F3406" s="47">
        <v>3500</v>
      </c>
      <c r="G3406" s="32"/>
      <c r="H3406" s="32"/>
      <c r="I3406" s="32"/>
      <c r="J3406" s="32">
        <v>0</v>
      </c>
      <c r="K3406" s="32"/>
      <c r="L3406" s="32"/>
      <c r="M3406" s="32"/>
    </row>
    <row r="3407" spans="1:13" hidden="1" x14ac:dyDescent="0.25">
      <c r="A3407" s="41">
        <v>42393</v>
      </c>
      <c r="B3407" s="23">
        <v>50214</v>
      </c>
      <c r="C3407" s="23" t="s">
        <v>28</v>
      </c>
      <c r="D3407" s="23">
        <v>13.3</v>
      </c>
      <c r="E3407" s="16" t="s">
        <v>882</v>
      </c>
      <c r="F3407" s="46">
        <v>3500</v>
      </c>
      <c r="G3407" s="23"/>
      <c r="H3407" s="23"/>
      <c r="I3407" s="23"/>
      <c r="J3407" s="23">
        <v>0</v>
      </c>
      <c r="K3407" s="23"/>
      <c r="L3407" s="23"/>
      <c r="M3407" s="23"/>
    </row>
    <row r="3408" spans="1:13" hidden="1" x14ac:dyDescent="0.25">
      <c r="A3408" s="41">
        <v>42393</v>
      </c>
      <c r="B3408" s="23">
        <v>50215</v>
      </c>
      <c r="C3408" s="23" t="s">
        <v>27</v>
      </c>
      <c r="D3408" s="23">
        <v>14.9</v>
      </c>
      <c r="E3408" s="16" t="s">
        <v>882</v>
      </c>
      <c r="F3408" s="46">
        <v>3500</v>
      </c>
      <c r="G3408" s="23"/>
      <c r="H3408" s="23"/>
      <c r="I3408" s="23"/>
      <c r="J3408" s="23">
        <v>0</v>
      </c>
      <c r="K3408" s="23"/>
      <c r="L3408" s="23"/>
      <c r="M3408" s="23"/>
    </row>
    <row r="3409" spans="1:13" hidden="1" x14ac:dyDescent="0.25">
      <c r="A3409" s="41">
        <v>42393</v>
      </c>
      <c r="B3409" s="23">
        <v>50216</v>
      </c>
      <c r="C3409" s="23" t="s">
        <v>29</v>
      </c>
      <c r="D3409" s="23">
        <v>13</v>
      </c>
      <c r="E3409" s="16" t="s">
        <v>882</v>
      </c>
      <c r="F3409" s="46">
        <v>3500</v>
      </c>
      <c r="G3409" s="23"/>
      <c r="H3409" s="23"/>
      <c r="I3409" s="23"/>
      <c r="J3409" s="23">
        <v>0</v>
      </c>
      <c r="K3409" s="23"/>
      <c r="L3409" s="23"/>
      <c r="M3409" s="23"/>
    </row>
    <row r="3410" spans="1:13" hidden="1" x14ac:dyDescent="0.25">
      <c r="A3410" s="41">
        <v>42393</v>
      </c>
      <c r="B3410" s="23">
        <v>50217</v>
      </c>
      <c r="C3410" s="23" t="s">
        <v>498</v>
      </c>
      <c r="D3410" s="23">
        <v>14.9</v>
      </c>
      <c r="E3410" s="16" t="s">
        <v>882</v>
      </c>
      <c r="F3410" s="46">
        <v>3500</v>
      </c>
      <c r="G3410" s="23"/>
      <c r="H3410" s="23"/>
      <c r="I3410" s="23"/>
      <c r="J3410" s="23">
        <v>0</v>
      </c>
      <c r="K3410" s="23"/>
      <c r="L3410" s="23"/>
      <c r="M3410" s="23"/>
    </row>
    <row r="3411" spans="1:13" hidden="1" x14ac:dyDescent="0.25">
      <c r="A3411" s="41">
        <v>42393</v>
      </c>
      <c r="B3411" s="23">
        <v>50218</v>
      </c>
      <c r="C3411" s="23" t="s">
        <v>28</v>
      </c>
      <c r="D3411" s="23">
        <v>13.3</v>
      </c>
      <c r="E3411" s="16" t="s">
        <v>882</v>
      </c>
      <c r="F3411" s="46">
        <v>3500</v>
      </c>
      <c r="G3411" s="23"/>
      <c r="H3411" s="23"/>
      <c r="I3411" s="23"/>
      <c r="J3411" s="23">
        <v>0</v>
      </c>
      <c r="K3411" s="23"/>
      <c r="L3411" s="23"/>
      <c r="M3411" s="23"/>
    </row>
    <row r="3412" spans="1:13" hidden="1" x14ac:dyDescent="0.25">
      <c r="A3412" s="41">
        <v>42393</v>
      </c>
      <c r="B3412" s="23">
        <v>50219</v>
      </c>
      <c r="C3412" s="23" t="s">
        <v>27</v>
      </c>
      <c r="D3412" s="23">
        <v>14.9</v>
      </c>
      <c r="E3412" s="16" t="s">
        <v>882</v>
      </c>
      <c r="F3412" s="46">
        <v>3500</v>
      </c>
      <c r="G3412" s="23"/>
      <c r="H3412" s="23"/>
      <c r="I3412" s="23"/>
      <c r="J3412" s="23">
        <v>0</v>
      </c>
      <c r="K3412" s="23"/>
      <c r="L3412" s="23"/>
      <c r="M3412" s="23"/>
    </row>
    <row r="3413" spans="1:13" hidden="1" x14ac:dyDescent="0.25">
      <c r="A3413" s="41">
        <v>42393</v>
      </c>
      <c r="B3413" s="23">
        <v>50220</v>
      </c>
      <c r="C3413" s="23" t="s">
        <v>29</v>
      </c>
      <c r="D3413" s="23">
        <v>13</v>
      </c>
      <c r="E3413" s="16" t="s">
        <v>882</v>
      </c>
      <c r="F3413" s="46">
        <v>3500</v>
      </c>
      <c r="G3413" s="23"/>
      <c r="H3413" s="23"/>
      <c r="I3413" s="23"/>
      <c r="J3413" s="23">
        <v>0</v>
      </c>
      <c r="K3413" s="23"/>
      <c r="L3413" s="23"/>
      <c r="M3413" s="23"/>
    </row>
    <row r="3414" spans="1:13" hidden="1" x14ac:dyDescent="0.25">
      <c r="A3414" s="41">
        <v>42393</v>
      </c>
      <c r="B3414" s="23">
        <v>50221</v>
      </c>
      <c r="C3414" s="23" t="s">
        <v>498</v>
      </c>
      <c r="D3414" s="23">
        <v>14.9</v>
      </c>
      <c r="E3414" s="16" t="s">
        <v>882</v>
      </c>
      <c r="F3414" s="46">
        <v>3500</v>
      </c>
      <c r="G3414" s="23"/>
      <c r="H3414" s="23"/>
      <c r="I3414" s="23"/>
      <c r="J3414" s="23">
        <v>0</v>
      </c>
      <c r="K3414" s="23"/>
      <c r="L3414" s="23"/>
      <c r="M3414" s="23"/>
    </row>
    <row r="3415" spans="1:13" hidden="1" x14ac:dyDescent="0.25">
      <c r="A3415" s="41">
        <v>42393</v>
      </c>
      <c r="B3415" s="23">
        <v>50222</v>
      </c>
      <c r="C3415" s="23" t="s">
        <v>28</v>
      </c>
      <c r="D3415" s="23">
        <v>13.3</v>
      </c>
      <c r="E3415" s="16" t="s">
        <v>882</v>
      </c>
      <c r="F3415" s="46">
        <v>3500</v>
      </c>
      <c r="G3415" s="23"/>
      <c r="H3415" s="23"/>
      <c r="I3415" s="23"/>
      <c r="J3415" s="23">
        <v>0</v>
      </c>
      <c r="K3415" s="23"/>
      <c r="L3415" s="23"/>
      <c r="M3415" s="23"/>
    </row>
    <row r="3416" spans="1:13" hidden="1" x14ac:dyDescent="0.25">
      <c r="A3416" s="41">
        <v>42393</v>
      </c>
      <c r="B3416" s="23">
        <v>50223</v>
      </c>
      <c r="C3416" s="23" t="s">
        <v>27</v>
      </c>
      <c r="D3416" s="23">
        <v>14.9</v>
      </c>
      <c r="E3416" s="16" t="s">
        <v>882</v>
      </c>
      <c r="F3416" s="46">
        <v>3500</v>
      </c>
      <c r="G3416" s="23"/>
      <c r="H3416" s="23"/>
      <c r="I3416" s="23"/>
      <c r="J3416" s="23">
        <v>0</v>
      </c>
      <c r="K3416" s="23"/>
      <c r="L3416" s="23"/>
      <c r="M3416" s="23"/>
    </row>
    <row r="3417" spans="1:13" hidden="1" x14ac:dyDescent="0.25">
      <c r="A3417" s="41">
        <v>42393</v>
      </c>
      <c r="B3417" s="23">
        <v>50224</v>
      </c>
      <c r="C3417" s="23" t="s">
        <v>29</v>
      </c>
      <c r="D3417" s="23">
        <v>13</v>
      </c>
      <c r="E3417" s="16" t="s">
        <v>882</v>
      </c>
      <c r="F3417" s="46">
        <v>3500</v>
      </c>
      <c r="G3417" s="23"/>
      <c r="H3417" s="23"/>
      <c r="I3417" s="23"/>
      <c r="J3417" s="23">
        <v>0</v>
      </c>
      <c r="K3417" s="23"/>
      <c r="L3417" s="23"/>
      <c r="M3417" s="23"/>
    </row>
    <row r="3418" spans="1:13" hidden="1" x14ac:dyDescent="0.25">
      <c r="A3418" s="41">
        <v>42393</v>
      </c>
      <c r="B3418" s="23">
        <v>50225</v>
      </c>
      <c r="C3418" s="23" t="s">
        <v>498</v>
      </c>
      <c r="D3418" s="23">
        <v>14.9</v>
      </c>
      <c r="E3418" s="16" t="s">
        <v>882</v>
      </c>
      <c r="F3418" s="46">
        <v>3500</v>
      </c>
      <c r="G3418" s="23"/>
      <c r="H3418" s="23"/>
      <c r="I3418" s="23"/>
      <c r="J3418" s="23">
        <v>0</v>
      </c>
      <c r="K3418" s="23"/>
      <c r="L3418" s="23"/>
      <c r="M3418" s="23"/>
    </row>
    <row r="3419" spans="1:13" hidden="1" x14ac:dyDescent="0.25">
      <c r="A3419" s="41">
        <v>42393</v>
      </c>
      <c r="B3419" s="23">
        <v>50226</v>
      </c>
      <c r="C3419" s="23" t="s">
        <v>28</v>
      </c>
      <c r="D3419" s="23">
        <v>13.3</v>
      </c>
      <c r="E3419" s="16" t="s">
        <v>882</v>
      </c>
      <c r="F3419" s="46">
        <v>3500</v>
      </c>
      <c r="G3419" s="23"/>
      <c r="H3419" s="23"/>
      <c r="I3419" s="23"/>
      <c r="J3419" s="23">
        <v>0</v>
      </c>
      <c r="K3419" s="23"/>
      <c r="L3419" s="23"/>
      <c r="M3419" s="23"/>
    </row>
    <row r="3420" spans="1:13" hidden="1" x14ac:dyDescent="0.25">
      <c r="A3420" s="41">
        <v>42393</v>
      </c>
      <c r="B3420" s="23">
        <v>50227</v>
      </c>
      <c r="C3420" s="23" t="s">
        <v>27</v>
      </c>
      <c r="D3420" s="23">
        <v>14.9</v>
      </c>
      <c r="E3420" s="16" t="s">
        <v>882</v>
      </c>
      <c r="F3420" s="46">
        <v>3500</v>
      </c>
      <c r="G3420" s="23"/>
      <c r="H3420" s="23"/>
      <c r="I3420" s="23"/>
      <c r="J3420" s="23">
        <v>0</v>
      </c>
      <c r="K3420" s="23"/>
      <c r="L3420" s="23"/>
      <c r="M3420" s="23"/>
    </row>
    <row r="3421" spans="1:13" hidden="1" x14ac:dyDescent="0.25">
      <c r="A3421" s="41">
        <v>42393</v>
      </c>
      <c r="B3421" s="23">
        <v>50228</v>
      </c>
      <c r="C3421" s="23" t="s">
        <v>29</v>
      </c>
      <c r="D3421" s="23">
        <v>13</v>
      </c>
      <c r="E3421" s="16" t="s">
        <v>882</v>
      </c>
      <c r="F3421" s="46">
        <v>3500</v>
      </c>
      <c r="G3421" s="23"/>
      <c r="H3421" s="23"/>
      <c r="I3421" s="23"/>
      <c r="J3421" s="23">
        <v>0</v>
      </c>
      <c r="K3421" s="23"/>
      <c r="L3421" s="23"/>
      <c r="M3421" s="23"/>
    </row>
    <row r="3422" spans="1:13" hidden="1" x14ac:dyDescent="0.25">
      <c r="A3422" s="41">
        <v>42393</v>
      </c>
      <c r="B3422" s="23">
        <v>50229</v>
      </c>
      <c r="C3422" s="23" t="s">
        <v>498</v>
      </c>
      <c r="D3422" s="23">
        <v>14.9</v>
      </c>
      <c r="E3422" s="16" t="s">
        <v>882</v>
      </c>
      <c r="F3422" s="46">
        <v>3500</v>
      </c>
      <c r="G3422" s="23"/>
      <c r="H3422" s="23"/>
      <c r="I3422" s="23"/>
      <c r="J3422" s="23">
        <v>0</v>
      </c>
      <c r="K3422" s="23"/>
      <c r="L3422" s="23"/>
      <c r="M3422" s="23"/>
    </row>
    <row r="3423" spans="1:13" hidden="1" x14ac:dyDescent="0.25">
      <c r="A3423" s="41">
        <v>42393</v>
      </c>
      <c r="B3423" s="23">
        <v>50230</v>
      </c>
      <c r="C3423" s="23" t="s">
        <v>28</v>
      </c>
      <c r="D3423" s="23">
        <v>13.3</v>
      </c>
      <c r="E3423" s="16" t="s">
        <v>882</v>
      </c>
      <c r="F3423" s="46">
        <v>3500</v>
      </c>
      <c r="G3423" s="23"/>
      <c r="H3423" s="23"/>
      <c r="I3423" s="23"/>
      <c r="J3423" s="23">
        <v>0</v>
      </c>
      <c r="K3423" s="23"/>
      <c r="L3423" s="23"/>
      <c r="M3423" s="23"/>
    </row>
    <row r="3424" spans="1:13" hidden="1" x14ac:dyDescent="0.25">
      <c r="A3424" s="41">
        <v>42393</v>
      </c>
      <c r="B3424" s="23">
        <v>50231</v>
      </c>
      <c r="C3424" s="23" t="s">
        <v>29</v>
      </c>
      <c r="D3424" s="23">
        <v>13</v>
      </c>
      <c r="E3424" s="16" t="s">
        <v>882</v>
      </c>
      <c r="F3424" s="46">
        <v>3500</v>
      </c>
      <c r="G3424" s="23"/>
      <c r="H3424" s="23"/>
      <c r="I3424" s="23"/>
      <c r="J3424" s="23">
        <v>0</v>
      </c>
      <c r="K3424" s="23"/>
      <c r="L3424" s="23"/>
      <c r="M3424" s="23"/>
    </row>
    <row r="3425" spans="1:13" hidden="1" x14ac:dyDescent="0.25">
      <c r="A3425" s="41">
        <v>42393</v>
      </c>
      <c r="B3425" s="23">
        <v>50232</v>
      </c>
      <c r="C3425" s="23" t="s">
        <v>27</v>
      </c>
      <c r="D3425" s="23">
        <v>14.9</v>
      </c>
      <c r="E3425" s="16" t="s">
        <v>882</v>
      </c>
      <c r="F3425" s="46">
        <v>3500</v>
      </c>
      <c r="G3425" s="23"/>
      <c r="H3425" s="23"/>
      <c r="I3425" s="23"/>
      <c r="J3425" s="23">
        <v>0</v>
      </c>
      <c r="K3425" s="23"/>
      <c r="L3425" s="23"/>
      <c r="M3425" s="23"/>
    </row>
    <row r="3426" spans="1:13" hidden="1" x14ac:dyDescent="0.25">
      <c r="A3426" s="41">
        <v>42393</v>
      </c>
      <c r="B3426" s="23">
        <v>50233</v>
      </c>
      <c r="C3426" s="23" t="s">
        <v>498</v>
      </c>
      <c r="D3426" s="23">
        <v>14.9</v>
      </c>
      <c r="E3426" s="16" t="s">
        <v>882</v>
      </c>
      <c r="F3426" s="46">
        <v>3500</v>
      </c>
      <c r="G3426" s="23"/>
      <c r="H3426" s="23"/>
      <c r="I3426" s="23"/>
      <c r="J3426" s="23">
        <v>0</v>
      </c>
      <c r="K3426" s="23"/>
      <c r="L3426" s="23"/>
      <c r="M3426" s="23"/>
    </row>
    <row r="3427" spans="1:13" hidden="1" x14ac:dyDescent="0.25">
      <c r="A3427" s="41">
        <v>42393</v>
      </c>
      <c r="B3427" s="23">
        <v>50234</v>
      </c>
      <c r="C3427" s="23" t="s">
        <v>28</v>
      </c>
      <c r="D3427" s="23">
        <v>13.3</v>
      </c>
      <c r="E3427" s="16" t="s">
        <v>882</v>
      </c>
      <c r="F3427" s="46">
        <v>3500</v>
      </c>
      <c r="G3427" s="23"/>
      <c r="H3427" s="23"/>
      <c r="I3427" s="23"/>
      <c r="J3427" s="23">
        <v>0</v>
      </c>
      <c r="K3427" s="23"/>
      <c r="L3427" s="23"/>
      <c r="M3427" s="23"/>
    </row>
    <row r="3428" spans="1:13" hidden="1" x14ac:dyDescent="0.25">
      <c r="A3428" s="41">
        <v>42393</v>
      </c>
      <c r="B3428" s="23">
        <v>50235</v>
      </c>
      <c r="C3428" s="23" t="s">
        <v>29</v>
      </c>
      <c r="D3428" s="23">
        <v>13</v>
      </c>
      <c r="E3428" s="16" t="s">
        <v>882</v>
      </c>
      <c r="F3428" s="46">
        <v>3500</v>
      </c>
      <c r="G3428" s="23"/>
      <c r="H3428" s="23"/>
      <c r="I3428" s="23"/>
      <c r="J3428" s="23">
        <v>0</v>
      </c>
      <c r="K3428" s="23"/>
      <c r="L3428" s="23"/>
      <c r="M3428" s="23"/>
    </row>
    <row r="3429" spans="1:13" hidden="1" x14ac:dyDescent="0.25">
      <c r="A3429" s="41">
        <v>42393</v>
      </c>
      <c r="B3429" s="23">
        <v>50236</v>
      </c>
      <c r="C3429" s="23" t="s">
        <v>27</v>
      </c>
      <c r="D3429" s="23">
        <v>14.9</v>
      </c>
      <c r="E3429" s="16" t="s">
        <v>882</v>
      </c>
      <c r="F3429" s="46">
        <v>3500</v>
      </c>
      <c r="G3429" s="23"/>
      <c r="H3429" s="23"/>
      <c r="I3429" s="23"/>
      <c r="J3429" s="23">
        <v>0</v>
      </c>
      <c r="K3429" s="23"/>
      <c r="L3429" s="23"/>
      <c r="M3429" s="23"/>
    </row>
    <row r="3430" spans="1:13" hidden="1" x14ac:dyDescent="0.25">
      <c r="A3430" s="41">
        <v>42393</v>
      </c>
      <c r="B3430" s="23">
        <v>50237</v>
      </c>
      <c r="C3430" s="23" t="s">
        <v>498</v>
      </c>
      <c r="D3430" s="23">
        <v>14.9</v>
      </c>
      <c r="E3430" s="16" t="s">
        <v>882</v>
      </c>
      <c r="F3430" s="46">
        <v>3500</v>
      </c>
      <c r="G3430" s="23"/>
      <c r="H3430" s="23"/>
      <c r="I3430" s="23"/>
      <c r="J3430" s="23">
        <v>0</v>
      </c>
      <c r="K3430" s="23"/>
      <c r="L3430" s="23"/>
      <c r="M3430" s="23"/>
    </row>
    <row r="3431" spans="1:13" hidden="1" x14ac:dyDescent="0.25">
      <c r="A3431" s="41">
        <v>42393</v>
      </c>
      <c r="B3431" s="23">
        <v>50238</v>
      </c>
      <c r="C3431" s="23" t="s">
        <v>28</v>
      </c>
      <c r="D3431" s="23">
        <v>13.3</v>
      </c>
      <c r="E3431" s="16" t="s">
        <v>882</v>
      </c>
      <c r="F3431" s="46">
        <v>3500</v>
      </c>
      <c r="G3431" s="23"/>
      <c r="H3431" s="23"/>
      <c r="I3431" s="23"/>
      <c r="J3431" s="23">
        <v>0</v>
      </c>
      <c r="K3431" s="23"/>
      <c r="L3431" s="23"/>
      <c r="M3431" s="23"/>
    </row>
    <row r="3432" spans="1:13" hidden="1" x14ac:dyDescent="0.25">
      <c r="A3432" s="41">
        <v>42393</v>
      </c>
      <c r="B3432" s="23">
        <v>50239</v>
      </c>
      <c r="C3432" s="23" t="s">
        <v>29</v>
      </c>
      <c r="D3432" s="23">
        <v>13</v>
      </c>
      <c r="E3432" s="16" t="s">
        <v>882</v>
      </c>
      <c r="F3432" s="46">
        <v>3500</v>
      </c>
      <c r="G3432" s="23"/>
      <c r="H3432" s="23"/>
      <c r="I3432" s="23"/>
      <c r="J3432" s="23">
        <v>0</v>
      </c>
      <c r="K3432" s="23"/>
      <c r="L3432" s="23"/>
      <c r="M3432" s="23"/>
    </row>
    <row r="3433" spans="1:13" hidden="1" x14ac:dyDescent="0.25">
      <c r="A3433" s="41">
        <v>42393</v>
      </c>
      <c r="B3433" s="23">
        <v>50240</v>
      </c>
      <c r="C3433" s="23" t="s">
        <v>28</v>
      </c>
      <c r="D3433" s="23">
        <v>13.3</v>
      </c>
      <c r="E3433" s="16" t="s">
        <v>882</v>
      </c>
      <c r="F3433" s="46">
        <v>3500</v>
      </c>
      <c r="G3433" s="23"/>
      <c r="H3433" s="23"/>
      <c r="I3433" s="23"/>
      <c r="J3433" s="23">
        <v>0</v>
      </c>
      <c r="K3433" s="23"/>
      <c r="L3433" s="23"/>
      <c r="M3433" s="23"/>
    </row>
    <row r="3434" spans="1:13" hidden="1" x14ac:dyDescent="0.25">
      <c r="A3434" s="41">
        <v>42393</v>
      </c>
      <c r="B3434" s="23">
        <v>50241</v>
      </c>
      <c r="C3434" s="23" t="s">
        <v>27</v>
      </c>
      <c r="D3434" s="23">
        <v>14.9</v>
      </c>
      <c r="E3434" s="16" t="s">
        <v>882</v>
      </c>
      <c r="F3434" s="46">
        <v>3500</v>
      </c>
      <c r="G3434" s="23"/>
      <c r="H3434" s="23"/>
      <c r="I3434" s="23"/>
      <c r="J3434" s="23">
        <v>0</v>
      </c>
      <c r="K3434" s="23"/>
      <c r="L3434" s="23"/>
      <c r="M3434" s="23"/>
    </row>
    <row r="3435" spans="1:13" hidden="1" x14ac:dyDescent="0.25">
      <c r="A3435" s="41">
        <v>42393</v>
      </c>
      <c r="B3435" s="23">
        <v>50242</v>
      </c>
      <c r="C3435" s="23" t="s">
        <v>29</v>
      </c>
      <c r="D3435" s="23">
        <v>13</v>
      </c>
      <c r="E3435" s="16" t="s">
        <v>882</v>
      </c>
      <c r="F3435" s="46">
        <v>3500</v>
      </c>
      <c r="G3435" s="23"/>
      <c r="H3435" s="23"/>
      <c r="I3435" s="23"/>
      <c r="J3435" s="23">
        <v>0</v>
      </c>
      <c r="K3435" s="23"/>
      <c r="L3435" s="23"/>
      <c r="M3435" s="23"/>
    </row>
    <row r="3436" spans="1:13" hidden="1" x14ac:dyDescent="0.25">
      <c r="A3436" s="41">
        <v>42393</v>
      </c>
      <c r="B3436" s="23">
        <v>50243</v>
      </c>
      <c r="C3436" s="23" t="s">
        <v>498</v>
      </c>
      <c r="D3436" s="23">
        <v>14.9</v>
      </c>
      <c r="E3436" s="16" t="s">
        <v>882</v>
      </c>
      <c r="F3436" s="46">
        <v>3500</v>
      </c>
      <c r="G3436" s="23"/>
      <c r="H3436" s="23"/>
      <c r="I3436" s="23"/>
      <c r="J3436" s="23">
        <v>0</v>
      </c>
      <c r="K3436" s="23"/>
      <c r="L3436" s="23"/>
      <c r="M3436" s="23"/>
    </row>
    <row r="3437" spans="1:13" hidden="1" x14ac:dyDescent="0.25">
      <c r="A3437" s="41">
        <v>42393</v>
      </c>
      <c r="B3437" s="23">
        <v>50244</v>
      </c>
      <c r="C3437" s="23" t="s">
        <v>28</v>
      </c>
      <c r="D3437" s="23">
        <v>13.3</v>
      </c>
      <c r="E3437" s="16" t="s">
        <v>882</v>
      </c>
      <c r="F3437" s="46">
        <v>3500</v>
      </c>
      <c r="G3437" s="23"/>
      <c r="H3437" s="23"/>
      <c r="I3437" s="23"/>
      <c r="J3437" s="23">
        <v>0</v>
      </c>
      <c r="K3437" s="23"/>
      <c r="L3437" s="23"/>
      <c r="M3437" s="23"/>
    </row>
    <row r="3438" spans="1:13" hidden="1" x14ac:dyDescent="0.25">
      <c r="A3438" s="41">
        <v>42393</v>
      </c>
      <c r="B3438" s="23">
        <v>50245</v>
      </c>
      <c r="C3438" s="23" t="s">
        <v>27</v>
      </c>
      <c r="D3438" s="23">
        <v>14.9</v>
      </c>
      <c r="E3438" s="16" t="s">
        <v>882</v>
      </c>
      <c r="F3438" s="46">
        <v>3500</v>
      </c>
      <c r="G3438" s="23"/>
      <c r="H3438" s="23"/>
      <c r="I3438" s="23"/>
      <c r="J3438" s="23">
        <v>0</v>
      </c>
      <c r="K3438" s="23"/>
      <c r="L3438" s="23"/>
      <c r="M3438" s="23"/>
    </row>
    <row r="3439" spans="1:13" hidden="1" x14ac:dyDescent="0.25">
      <c r="A3439" s="41">
        <v>42393</v>
      </c>
      <c r="B3439" s="23">
        <v>50246</v>
      </c>
      <c r="C3439" s="23" t="s">
        <v>30</v>
      </c>
      <c r="D3439" s="23">
        <v>15.6</v>
      </c>
      <c r="E3439" s="16" t="s">
        <v>882</v>
      </c>
      <c r="F3439" s="46">
        <v>3500</v>
      </c>
      <c r="G3439" s="23"/>
      <c r="H3439" s="23"/>
      <c r="I3439" s="23"/>
      <c r="J3439" s="23">
        <v>0</v>
      </c>
      <c r="K3439" s="23"/>
      <c r="L3439" s="23"/>
      <c r="M3439" s="23"/>
    </row>
    <row r="3440" spans="1:13" hidden="1" x14ac:dyDescent="0.25">
      <c r="A3440" s="41">
        <v>42393</v>
      </c>
      <c r="B3440" s="23">
        <v>50247</v>
      </c>
      <c r="C3440" s="23" t="s">
        <v>29</v>
      </c>
      <c r="D3440" s="23">
        <v>13</v>
      </c>
      <c r="E3440" s="16" t="s">
        <v>882</v>
      </c>
      <c r="F3440" s="46">
        <v>3500</v>
      </c>
      <c r="G3440" s="23"/>
      <c r="H3440" s="23"/>
      <c r="I3440" s="23"/>
      <c r="J3440" s="23">
        <v>0</v>
      </c>
      <c r="K3440" s="23"/>
      <c r="L3440" s="23"/>
      <c r="M3440" s="23"/>
    </row>
    <row r="3441" spans="1:13" hidden="1" x14ac:dyDescent="0.25">
      <c r="A3441" s="41">
        <v>42393</v>
      </c>
      <c r="B3441" s="23">
        <v>50248</v>
      </c>
      <c r="C3441" s="23" t="s">
        <v>498</v>
      </c>
      <c r="D3441" s="23">
        <v>14.9</v>
      </c>
      <c r="E3441" s="16" t="s">
        <v>882</v>
      </c>
      <c r="F3441" s="46">
        <v>3500</v>
      </c>
      <c r="G3441" s="23"/>
      <c r="H3441" s="23"/>
      <c r="I3441" s="23"/>
      <c r="J3441" s="23">
        <v>0</v>
      </c>
      <c r="K3441" s="23"/>
      <c r="L3441" s="23"/>
      <c r="M3441" s="23"/>
    </row>
    <row r="3442" spans="1:13" hidden="1" x14ac:dyDescent="0.25">
      <c r="A3442" s="41">
        <v>42393</v>
      </c>
      <c r="B3442" s="23">
        <v>50249</v>
      </c>
      <c r="C3442" s="23" t="s">
        <v>28</v>
      </c>
      <c r="D3442" s="23">
        <v>13.3</v>
      </c>
      <c r="E3442" s="16" t="s">
        <v>882</v>
      </c>
      <c r="F3442" s="46">
        <v>3500</v>
      </c>
      <c r="G3442" s="23"/>
      <c r="H3442" s="23"/>
      <c r="I3442" s="23"/>
      <c r="J3442" s="23">
        <v>0</v>
      </c>
      <c r="K3442" s="23"/>
      <c r="L3442" s="23"/>
      <c r="M3442" s="23"/>
    </row>
    <row r="3443" spans="1:13" hidden="1" x14ac:dyDescent="0.25">
      <c r="A3443" s="41">
        <v>42393</v>
      </c>
      <c r="B3443" s="23">
        <v>50250</v>
      </c>
      <c r="C3443" s="23" t="s">
        <v>30</v>
      </c>
      <c r="D3443" s="23">
        <v>15.6</v>
      </c>
      <c r="E3443" s="16" t="s">
        <v>882</v>
      </c>
      <c r="F3443" s="46">
        <v>3500</v>
      </c>
      <c r="G3443" s="23"/>
      <c r="H3443" s="23"/>
      <c r="I3443" s="23"/>
      <c r="J3443" s="23">
        <v>0</v>
      </c>
      <c r="K3443" s="23"/>
      <c r="L3443" s="23"/>
      <c r="M3443" s="23"/>
    </row>
    <row r="3444" spans="1:13" hidden="1" x14ac:dyDescent="0.25">
      <c r="A3444" s="41">
        <v>42393</v>
      </c>
      <c r="B3444" s="23">
        <v>50251</v>
      </c>
      <c r="C3444" s="23" t="s">
        <v>27</v>
      </c>
      <c r="D3444" s="23">
        <v>14.9</v>
      </c>
      <c r="E3444" s="16" t="s">
        <v>882</v>
      </c>
      <c r="F3444" s="46">
        <v>3500</v>
      </c>
      <c r="G3444" s="23"/>
      <c r="H3444" s="23"/>
      <c r="I3444" s="23"/>
      <c r="J3444" s="23">
        <v>0</v>
      </c>
      <c r="K3444" s="23"/>
      <c r="L3444" s="23"/>
      <c r="M3444" s="23"/>
    </row>
    <row r="3445" spans="1:13" hidden="1" x14ac:dyDescent="0.25">
      <c r="A3445" s="41">
        <v>42393</v>
      </c>
      <c r="B3445" s="23">
        <v>50252</v>
      </c>
      <c r="C3445" s="23" t="s">
        <v>29</v>
      </c>
      <c r="D3445" s="23">
        <v>13</v>
      </c>
      <c r="E3445" s="16" t="s">
        <v>882</v>
      </c>
      <c r="F3445" s="46">
        <v>3500</v>
      </c>
      <c r="G3445" s="23"/>
      <c r="H3445" s="23"/>
      <c r="I3445" s="23"/>
      <c r="J3445" s="23">
        <v>0</v>
      </c>
      <c r="K3445" s="23"/>
      <c r="L3445" s="23"/>
      <c r="M3445" s="23"/>
    </row>
    <row r="3446" spans="1:13" hidden="1" x14ac:dyDescent="0.25">
      <c r="A3446" s="41">
        <v>42393</v>
      </c>
      <c r="B3446" s="23">
        <v>50253</v>
      </c>
      <c r="C3446" s="23" t="s">
        <v>498</v>
      </c>
      <c r="D3446" s="23">
        <v>14.9</v>
      </c>
      <c r="E3446" s="16" t="s">
        <v>882</v>
      </c>
      <c r="F3446" s="46">
        <v>3500</v>
      </c>
      <c r="G3446" s="23"/>
      <c r="H3446" s="23"/>
      <c r="I3446" s="23"/>
      <c r="J3446" s="23">
        <v>0</v>
      </c>
      <c r="K3446" s="23"/>
      <c r="L3446" s="23"/>
      <c r="M3446" s="23"/>
    </row>
    <row r="3447" spans="1:13" hidden="1" x14ac:dyDescent="0.25">
      <c r="A3447" s="41">
        <v>42393</v>
      </c>
      <c r="B3447" s="23">
        <v>50254</v>
      </c>
      <c r="C3447" s="23" t="s">
        <v>28</v>
      </c>
      <c r="D3447" s="23">
        <v>13.3</v>
      </c>
      <c r="E3447" s="16" t="s">
        <v>882</v>
      </c>
      <c r="F3447" s="46">
        <v>3500</v>
      </c>
      <c r="G3447" s="23"/>
      <c r="H3447" s="23"/>
      <c r="I3447" s="23"/>
      <c r="J3447" s="23">
        <v>0</v>
      </c>
      <c r="K3447" s="23"/>
      <c r="L3447" s="23"/>
      <c r="M3447" s="23"/>
    </row>
    <row r="3448" spans="1:13" hidden="1" x14ac:dyDescent="0.25">
      <c r="A3448" s="41">
        <v>42393</v>
      </c>
      <c r="B3448" s="23">
        <v>50255</v>
      </c>
      <c r="C3448" s="23" t="s">
        <v>27</v>
      </c>
      <c r="D3448" s="23">
        <v>14.9</v>
      </c>
      <c r="E3448" s="16" t="s">
        <v>882</v>
      </c>
      <c r="F3448" s="46">
        <v>3500</v>
      </c>
      <c r="G3448" s="23"/>
      <c r="H3448" s="23"/>
      <c r="I3448" s="23"/>
      <c r="J3448" s="23">
        <v>0</v>
      </c>
      <c r="K3448" s="23"/>
      <c r="L3448" s="23"/>
      <c r="M3448" s="23"/>
    </row>
    <row r="3449" spans="1:13" hidden="1" x14ac:dyDescent="0.25">
      <c r="A3449" s="41">
        <v>42393</v>
      </c>
      <c r="B3449" s="23">
        <v>50256</v>
      </c>
      <c r="C3449" s="23" t="s">
        <v>29</v>
      </c>
      <c r="D3449" s="23">
        <v>13</v>
      </c>
      <c r="E3449" s="16" t="s">
        <v>882</v>
      </c>
      <c r="F3449" s="46">
        <v>3500</v>
      </c>
      <c r="G3449" s="23"/>
      <c r="H3449" s="23"/>
      <c r="I3449" s="23"/>
      <c r="J3449" s="23">
        <v>0</v>
      </c>
      <c r="K3449" s="23"/>
      <c r="L3449" s="23"/>
      <c r="M3449" s="23"/>
    </row>
    <row r="3450" spans="1:13" hidden="1" x14ac:dyDescent="0.25">
      <c r="A3450" s="41">
        <v>42393</v>
      </c>
      <c r="B3450" s="23">
        <v>50257</v>
      </c>
      <c r="C3450" s="23" t="s">
        <v>498</v>
      </c>
      <c r="D3450" s="23">
        <v>14.9</v>
      </c>
      <c r="E3450" s="16" t="s">
        <v>882</v>
      </c>
      <c r="F3450" s="46">
        <v>3500</v>
      </c>
      <c r="G3450" s="23"/>
      <c r="H3450" s="23"/>
      <c r="I3450" s="23"/>
      <c r="J3450" s="23">
        <v>0</v>
      </c>
      <c r="K3450" s="23"/>
      <c r="L3450" s="23"/>
      <c r="M3450" s="23"/>
    </row>
    <row r="3451" spans="1:13" hidden="1" x14ac:dyDescent="0.25">
      <c r="A3451" s="41">
        <v>42393</v>
      </c>
      <c r="B3451" s="23">
        <v>50258</v>
      </c>
      <c r="C3451" s="23" t="s">
        <v>28</v>
      </c>
      <c r="D3451" s="23">
        <v>13.3</v>
      </c>
      <c r="E3451" s="16" t="s">
        <v>882</v>
      </c>
      <c r="F3451" s="46">
        <v>3500</v>
      </c>
      <c r="G3451" s="23"/>
      <c r="H3451" s="23"/>
      <c r="I3451" s="23"/>
      <c r="J3451" s="23">
        <v>0</v>
      </c>
      <c r="K3451" s="23"/>
      <c r="L3451" s="23"/>
      <c r="M3451" s="23"/>
    </row>
    <row r="3452" spans="1:13" hidden="1" x14ac:dyDescent="0.25">
      <c r="A3452" s="41">
        <v>42393</v>
      </c>
      <c r="B3452" s="23">
        <v>50259</v>
      </c>
      <c r="C3452" s="23" t="s">
        <v>27</v>
      </c>
      <c r="D3452" s="23">
        <v>14.9</v>
      </c>
      <c r="E3452" s="16" t="s">
        <v>882</v>
      </c>
      <c r="F3452" s="46">
        <v>3500</v>
      </c>
      <c r="G3452" s="23"/>
      <c r="H3452" s="23"/>
      <c r="I3452" s="23"/>
      <c r="J3452" s="23">
        <v>0</v>
      </c>
      <c r="K3452" s="23"/>
      <c r="L3452" s="23"/>
      <c r="M3452" s="23"/>
    </row>
    <row r="3453" spans="1:13" hidden="1" x14ac:dyDescent="0.25">
      <c r="A3453" s="41">
        <v>42393</v>
      </c>
      <c r="B3453" s="23">
        <v>50260</v>
      </c>
      <c r="C3453" s="23" t="s">
        <v>29</v>
      </c>
      <c r="D3453" s="23">
        <v>13</v>
      </c>
      <c r="E3453" s="16" t="s">
        <v>882</v>
      </c>
      <c r="F3453" s="46">
        <v>3500</v>
      </c>
      <c r="G3453" s="23"/>
      <c r="H3453" s="23"/>
      <c r="I3453" s="23"/>
      <c r="J3453" s="23">
        <v>0</v>
      </c>
      <c r="K3453" s="23"/>
      <c r="L3453" s="23"/>
      <c r="M3453" s="23"/>
    </row>
    <row r="3454" spans="1:13" hidden="1" x14ac:dyDescent="0.25">
      <c r="A3454" s="41">
        <v>42393</v>
      </c>
      <c r="B3454" s="23">
        <v>50261</v>
      </c>
      <c r="C3454" s="23" t="s">
        <v>498</v>
      </c>
      <c r="D3454" s="23">
        <v>14.9</v>
      </c>
      <c r="E3454" s="16" t="s">
        <v>882</v>
      </c>
      <c r="F3454" s="46">
        <v>3500</v>
      </c>
      <c r="G3454" s="23"/>
      <c r="H3454" s="23"/>
      <c r="I3454" s="23"/>
      <c r="J3454" s="23">
        <v>0</v>
      </c>
      <c r="K3454" s="23"/>
      <c r="L3454" s="23"/>
      <c r="M3454" s="23"/>
    </row>
    <row r="3455" spans="1:13" hidden="1" x14ac:dyDescent="0.25">
      <c r="A3455" s="41">
        <v>42393</v>
      </c>
      <c r="B3455" s="23">
        <v>50262</v>
      </c>
      <c r="C3455" s="23" t="s">
        <v>28</v>
      </c>
      <c r="D3455" s="23">
        <v>13.3</v>
      </c>
      <c r="E3455" s="16" t="s">
        <v>882</v>
      </c>
      <c r="F3455" s="46">
        <v>3500</v>
      </c>
      <c r="G3455" s="23"/>
      <c r="H3455" s="23"/>
      <c r="I3455" s="23"/>
      <c r="J3455" s="23">
        <v>0</v>
      </c>
      <c r="K3455" s="23"/>
      <c r="L3455" s="23"/>
      <c r="M3455" s="23"/>
    </row>
    <row r="3456" spans="1:13" hidden="1" x14ac:dyDescent="0.25">
      <c r="A3456" s="41">
        <v>42393</v>
      </c>
      <c r="B3456" s="23">
        <v>50263</v>
      </c>
      <c r="C3456" s="23" t="s">
        <v>27</v>
      </c>
      <c r="D3456" s="23">
        <v>14.9</v>
      </c>
      <c r="E3456" s="16" t="s">
        <v>882</v>
      </c>
      <c r="F3456" s="46">
        <v>3500</v>
      </c>
      <c r="G3456" s="23"/>
      <c r="H3456" s="23"/>
      <c r="I3456" s="23"/>
      <c r="J3456" s="23">
        <v>0</v>
      </c>
      <c r="K3456" s="23"/>
      <c r="L3456" s="23"/>
      <c r="M3456" s="23"/>
    </row>
    <row r="3457" spans="1:13" hidden="1" x14ac:dyDescent="0.25">
      <c r="A3457" s="41">
        <v>42393</v>
      </c>
      <c r="B3457" s="23">
        <v>50264</v>
      </c>
      <c r="C3457" s="23" t="s">
        <v>29</v>
      </c>
      <c r="D3457" s="23">
        <v>13</v>
      </c>
      <c r="E3457" s="16" t="s">
        <v>882</v>
      </c>
      <c r="F3457" s="46">
        <v>3500</v>
      </c>
      <c r="G3457" s="23"/>
      <c r="H3457" s="23"/>
      <c r="I3457" s="23"/>
      <c r="J3457" s="23">
        <v>0</v>
      </c>
      <c r="K3457" s="23"/>
      <c r="L3457" s="23"/>
      <c r="M3457" s="23"/>
    </row>
    <row r="3458" spans="1:13" hidden="1" x14ac:dyDescent="0.25">
      <c r="A3458" s="41">
        <v>42393</v>
      </c>
      <c r="B3458" s="23">
        <v>50265</v>
      </c>
      <c r="C3458" s="23" t="s">
        <v>498</v>
      </c>
      <c r="D3458" s="23">
        <v>14.9</v>
      </c>
      <c r="E3458" s="16" t="s">
        <v>882</v>
      </c>
      <c r="F3458" s="46">
        <v>3500</v>
      </c>
      <c r="G3458" s="23"/>
      <c r="H3458" s="23"/>
      <c r="I3458" s="23"/>
      <c r="J3458" s="23">
        <v>0</v>
      </c>
      <c r="K3458" s="23"/>
      <c r="L3458" s="23"/>
      <c r="M3458" s="23"/>
    </row>
    <row r="3459" spans="1:13" hidden="1" x14ac:dyDescent="0.25">
      <c r="A3459" s="41">
        <v>42393</v>
      </c>
      <c r="B3459" s="23">
        <v>50266</v>
      </c>
      <c r="C3459" s="23" t="s">
        <v>28</v>
      </c>
      <c r="D3459" s="23">
        <v>13.3</v>
      </c>
      <c r="E3459" s="16" t="s">
        <v>882</v>
      </c>
      <c r="F3459" s="46">
        <v>3500</v>
      </c>
      <c r="G3459" s="23"/>
      <c r="H3459" s="23"/>
      <c r="I3459" s="23"/>
      <c r="J3459" s="23">
        <v>0</v>
      </c>
      <c r="K3459" s="23"/>
      <c r="L3459" s="23"/>
      <c r="M3459" s="23"/>
    </row>
    <row r="3460" spans="1:13" hidden="1" x14ac:dyDescent="0.25">
      <c r="A3460" s="41">
        <v>42393</v>
      </c>
      <c r="B3460" s="23">
        <v>50267</v>
      </c>
      <c r="C3460" s="23" t="s">
        <v>27</v>
      </c>
      <c r="D3460" s="23">
        <v>14.9</v>
      </c>
      <c r="E3460" s="16" t="s">
        <v>882</v>
      </c>
      <c r="F3460" s="46">
        <v>3500</v>
      </c>
      <c r="G3460" s="23"/>
      <c r="H3460" s="23"/>
      <c r="I3460" s="23"/>
      <c r="J3460" s="23">
        <v>0</v>
      </c>
      <c r="K3460" s="23"/>
      <c r="L3460" s="23"/>
      <c r="M3460" s="23"/>
    </row>
    <row r="3461" spans="1:13" hidden="1" x14ac:dyDescent="0.25">
      <c r="A3461" s="41">
        <v>42393</v>
      </c>
      <c r="B3461" s="23">
        <v>50268</v>
      </c>
      <c r="C3461" s="23" t="s">
        <v>29</v>
      </c>
      <c r="D3461" s="23">
        <v>13</v>
      </c>
      <c r="E3461" s="16" t="s">
        <v>882</v>
      </c>
      <c r="F3461" s="46">
        <v>3500</v>
      </c>
      <c r="G3461" s="23"/>
      <c r="H3461" s="23"/>
      <c r="I3461" s="23"/>
      <c r="J3461" s="23">
        <v>0</v>
      </c>
      <c r="K3461" s="23"/>
      <c r="L3461" s="23"/>
      <c r="M3461" s="23"/>
    </row>
    <row r="3462" spans="1:13" hidden="1" x14ac:dyDescent="0.25">
      <c r="A3462" s="41">
        <v>42393</v>
      </c>
      <c r="B3462" s="23">
        <v>50269</v>
      </c>
      <c r="C3462" s="23" t="s">
        <v>498</v>
      </c>
      <c r="D3462" s="23">
        <v>14.9</v>
      </c>
      <c r="E3462" s="16" t="s">
        <v>882</v>
      </c>
      <c r="F3462" s="46">
        <v>3500</v>
      </c>
      <c r="G3462" s="23"/>
      <c r="H3462" s="23"/>
      <c r="I3462" s="23"/>
      <c r="J3462" s="23">
        <v>0</v>
      </c>
      <c r="K3462" s="23"/>
      <c r="L3462" s="23"/>
      <c r="M3462" s="23"/>
    </row>
    <row r="3463" spans="1:13" hidden="1" x14ac:dyDescent="0.25">
      <c r="A3463" s="41">
        <v>42393</v>
      </c>
      <c r="B3463" s="23">
        <v>50270</v>
      </c>
      <c r="C3463" s="23" t="s">
        <v>28</v>
      </c>
      <c r="D3463" s="23">
        <v>13.3</v>
      </c>
      <c r="E3463" s="16" t="s">
        <v>882</v>
      </c>
      <c r="F3463" s="46">
        <v>3500</v>
      </c>
      <c r="G3463" s="23"/>
      <c r="H3463" s="23"/>
      <c r="I3463" s="23"/>
      <c r="J3463" s="23">
        <v>0</v>
      </c>
      <c r="K3463" s="23"/>
      <c r="L3463" s="23"/>
      <c r="M3463" s="23"/>
    </row>
    <row r="3464" spans="1:13" hidden="1" x14ac:dyDescent="0.25">
      <c r="A3464" s="41">
        <v>42393</v>
      </c>
      <c r="B3464" s="23">
        <v>50271</v>
      </c>
      <c r="C3464" s="23" t="s">
        <v>27</v>
      </c>
      <c r="D3464" s="23">
        <v>14.9</v>
      </c>
      <c r="E3464" s="16" t="s">
        <v>882</v>
      </c>
      <c r="F3464" s="46">
        <v>3500</v>
      </c>
      <c r="G3464" s="23"/>
      <c r="H3464" s="23"/>
      <c r="I3464" s="23"/>
      <c r="J3464" s="23">
        <v>0</v>
      </c>
      <c r="K3464" s="23"/>
      <c r="L3464" s="23"/>
      <c r="M3464" s="23"/>
    </row>
    <row r="3465" spans="1:13" hidden="1" x14ac:dyDescent="0.25">
      <c r="A3465" s="41">
        <v>42393</v>
      </c>
      <c r="B3465" s="23">
        <v>50272</v>
      </c>
      <c r="C3465" s="23" t="s">
        <v>29</v>
      </c>
      <c r="D3465" s="23">
        <v>13</v>
      </c>
      <c r="E3465" s="16" t="s">
        <v>882</v>
      </c>
      <c r="F3465" s="46">
        <v>3500</v>
      </c>
      <c r="G3465" s="23"/>
      <c r="H3465" s="23"/>
      <c r="I3465" s="23"/>
      <c r="J3465" s="23">
        <v>0</v>
      </c>
      <c r="K3465" s="23"/>
      <c r="L3465" s="23"/>
      <c r="M3465" s="23"/>
    </row>
    <row r="3466" spans="1:13" hidden="1" x14ac:dyDescent="0.25">
      <c r="A3466" s="41">
        <v>42393</v>
      </c>
      <c r="B3466" s="23">
        <v>50273</v>
      </c>
      <c r="C3466" s="23" t="s">
        <v>498</v>
      </c>
      <c r="D3466" s="23">
        <v>14.9</v>
      </c>
      <c r="E3466" s="16" t="s">
        <v>882</v>
      </c>
      <c r="F3466" s="46">
        <v>3500</v>
      </c>
      <c r="G3466" s="23"/>
      <c r="H3466" s="23"/>
      <c r="I3466" s="23"/>
      <c r="J3466" s="23">
        <v>0</v>
      </c>
      <c r="K3466" s="23"/>
      <c r="L3466" s="23"/>
      <c r="M3466" s="23"/>
    </row>
    <row r="3467" spans="1:13" hidden="1" x14ac:dyDescent="0.25">
      <c r="A3467" s="41">
        <v>42393</v>
      </c>
      <c r="B3467" s="23">
        <v>50274</v>
      </c>
      <c r="C3467" s="23" t="s">
        <v>28</v>
      </c>
      <c r="D3467" s="23">
        <v>13.3</v>
      </c>
      <c r="E3467" s="16" t="s">
        <v>882</v>
      </c>
      <c r="F3467" s="46">
        <v>3500</v>
      </c>
      <c r="G3467" s="23"/>
      <c r="H3467" s="23"/>
      <c r="I3467" s="23"/>
      <c r="J3467" s="23">
        <v>0</v>
      </c>
      <c r="K3467" s="23"/>
      <c r="L3467" s="23"/>
      <c r="M3467" s="23"/>
    </row>
    <row r="3468" spans="1:13" hidden="1" x14ac:dyDescent="0.25">
      <c r="A3468" s="41">
        <v>42393</v>
      </c>
      <c r="B3468" s="23">
        <v>50275</v>
      </c>
      <c r="C3468" s="23" t="s">
        <v>29</v>
      </c>
      <c r="D3468" s="23">
        <v>13</v>
      </c>
      <c r="E3468" s="16" t="s">
        <v>882</v>
      </c>
      <c r="F3468" s="46">
        <v>3500</v>
      </c>
      <c r="G3468" s="23"/>
      <c r="H3468" s="23"/>
      <c r="I3468" s="23"/>
      <c r="J3468" s="23">
        <v>0</v>
      </c>
      <c r="K3468" s="23"/>
      <c r="L3468" s="23"/>
      <c r="M3468" s="23"/>
    </row>
    <row r="3469" spans="1:13" hidden="1" x14ac:dyDescent="0.25">
      <c r="A3469" s="41">
        <v>42393</v>
      </c>
      <c r="B3469" s="23">
        <v>50276</v>
      </c>
      <c r="C3469" s="23" t="s">
        <v>498</v>
      </c>
      <c r="D3469" s="23">
        <v>14.9</v>
      </c>
      <c r="E3469" s="16" t="s">
        <v>882</v>
      </c>
      <c r="F3469" s="46">
        <v>3500</v>
      </c>
      <c r="G3469" s="23"/>
      <c r="H3469" s="23"/>
      <c r="I3469" s="23"/>
      <c r="J3469" s="23">
        <v>0</v>
      </c>
      <c r="K3469" s="23"/>
      <c r="L3469" s="23"/>
      <c r="M3469" s="23"/>
    </row>
    <row r="3470" spans="1:13" hidden="1" x14ac:dyDescent="0.25">
      <c r="A3470" s="41">
        <v>42393</v>
      </c>
      <c r="B3470" s="23">
        <v>50277</v>
      </c>
      <c r="C3470" s="23" t="s">
        <v>28</v>
      </c>
      <c r="D3470" s="23">
        <v>13.3</v>
      </c>
      <c r="E3470" s="16" t="s">
        <v>882</v>
      </c>
      <c r="F3470" s="46">
        <v>3500</v>
      </c>
      <c r="G3470" s="23"/>
      <c r="H3470" s="23"/>
      <c r="I3470" s="23"/>
      <c r="J3470" s="23">
        <v>0</v>
      </c>
      <c r="K3470" s="23"/>
      <c r="L3470" s="23"/>
      <c r="M3470" s="23"/>
    </row>
    <row r="3471" spans="1:13" hidden="1" x14ac:dyDescent="0.25">
      <c r="A3471" s="41">
        <v>42393</v>
      </c>
      <c r="B3471" s="23">
        <v>50278</v>
      </c>
      <c r="C3471" s="23" t="s">
        <v>29</v>
      </c>
      <c r="D3471" s="23">
        <v>13</v>
      </c>
      <c r="E3471" s="16" t="s">
        <v>882</v>
      </c>
      <c r="F3471" s="46">
        <v>3500</v>
      </c>
      <c r="G3471" s="23"/>
      <c r="H3471" s="23"/>
      <c r="I3471" s="23"/>
      <c r="J3471" s="23">
        <v>0</v>
      </c>
      <c r="K3471" s="23"/>
      <c r="L3471" s="23"/>
      <c r="M3471" s="23"/>
    </row>
    <row r="3472" spans="1:13" hidden="1" x14ac:dyDescent="0.25">
      <c r="A3472" s="41">
        <v>42393</v>
      </c>
      <c r="B3472" s="23">
        <v>50279</v>
      </c>
      <c r="C3472" s="23" t="s">
        <v>498</v>
      </c>
      <c r="D3472" s="23">
        <v>14.9</v>
      </c>
      <c r="E3472" s="16" t="s">
        <v>882</v>
      </c>
      <c r="F3472" s="46">
        <v>3500</v>
      </c>
      <c r="G3472" s="23"/>
      <c r="H3472" s="23"/>
      <c r="I3472" s="23"/>
      <c r="J3472" s="23">
        <v>0</v>
      </c>
      <c r="K3472" s="23"/>
      <c r="L3472" s="23"/>
      <c r="M3472" s="23"/>
    </row>
    <row r="3473" spans="1:13" hidden="1" x14ac:dyDescent="0.25">
      <c r="A3473" s="41">
        <v>42393</v>
      </c>
      <c r="B3473" s="23">
        <v>50280</v>
      </c>
      <c r="C3473" s="23" t="s">
        <v>28</v>
      </c>
      <c r="D3473" s="23">
        <v>13.3</v>
      </c>
      <c r="E3473" s="16" t="s">
        <v>882</v>
      </c>
      <c r="F3473" s="46">
        <v>3500</v>
      </c>
      <c r="G3473" s="23"/>
      <c r="H3473" s="23"/>
      <c r="I3473" s="23"/>
      <c r="J3473" s="23">
        <v>0</v>
      </c>
      <c r="K3473" s="23"/>
      <c r="L3473" s="23"/>
      <c r="M3473" s="23"/>
    </row>
    <row r="3474" spans="1:13" hidden="1" x14ac:dyDescent="0.25">
      <c r="A3474" s="41">
        <v>42393</v>
      </c>
      <c r="B3474" s="23">
        <v>50281</v>
      </c>
      <c r="C3474" s="23" t="s">
        <v>29</v>
      </c>
      <c r="D3474" s="23">
        <v>13</v>
      </c>
      <c r="E3474" s="16" t="s">
        <v>882</v>
      </c>
      <c r="F3474" s="46">
        <v>3500</v>
      </c>
      <c r="G3474" s="23"/>
      <c r="H3474" s="23"/>
      <c r="I3474" s="23"/>
      <c r="J3474" s="23">
        <v>0</v>
      </c>
      <c r="K3474" s="23"/>
      <c r="L3474" s="23"/>
      <c r="M3474" s="23"/>
    </row>
    <row r="3475" spans="1:13" hidden="1" x14ac:dyDescent="0.25">
      <c r="A3475" s="41">
        <v>42393</v>
      </c>
      <c r="B3475" s="23">
        <v>50282</v>
      </c>
      <c r="C3475" s="23" t="s">
        <v>498</v>
      </c>
      <c r="D3475" s="23">
        <v>14.9</v>
      </c>
      <c r="E3475" s="16" t="s">
        <v>882</v>
      </c>
      <c r="F3475" s="46">
        <v>3500</v>
      </c>
      <c r="G3475" s="23"/>
      <c r="H3475" s="23"/>
      <c r="I3475" s="23"/>
      <c r="J3475" s="23">
        <v>0</v>
      </c>
      <c r="K3475" s="23"/>
      <c r="L3475" s="23"/>
      <c r="M3475" s="23"/>
    </row>
    <row r="3476" spans="1:13" hidden="1" x14ac:dyDescent="0.25">
      <c r="A3476" s="41">
        <v>42393</v>
      </c>
      <c r="B3476" s="23">
        <v>50283</v>
      </c>
      <c r="C3476" s="23" t="s">
        <v>29</v>
      </c>
      <c r="D3476" s="23">
        <v>13</v>
      </c>
      <c r="E3476" s="16" t="s">
        <v>882</v>
      </c>
      <c r="F3476" s="46">
        <v>3500</v>
      </c>
      <c r="G3476" s="23"/>
      <c r="H3476" s="23"/>
      <c r="I3476" s="23"/>
      <c r="J3476" s="23">
        <v>0</v>
      </c>
      <c r="K3476" s="23"/>
      <c r="L3476" s="23"/>
      <c r="M3476" s="23"/>
    </row>
    <row r="3477" spans="1:13" hidden="1" x14ac:dyDescent="0.25">
      <c r="A3477" s="41">
        <v>42393</v>
      </c>
      <c r="B3477" s="23">
        <v>50284</v>
      </c>
      <c r="C3477" s="23" t="s">
        <v>27</v>
      </c>
      <c r="D3477" s="23">
        <v>14.9</v>
      </c>
      <c r="E3477" s="16" t="s">
        <v>882</v>
      </c>
      <c r="F3477" s="46">
        <v>3500</v>
      </c>
      <c r="G3477" s="23"/>
      <c r="H3477" s="23"/>
      <c r="I3477" s="23"/>
      <c r="J3477" s="23">
        <v>0</v>
      </c>
      <c r="K3477" s="23"/>
      <c r="L3477" s="23"/>
      <c r="M3477" s="23"/>
    </row>
    <row r="3478" spans="1:13" hidden="1" x14ac:dyDescent="0.25">
      <c r="A3478" s="41">
        <v>42393</v>
      </c>
      <c r="B3478" s="23">
        <v>50285</v>
      </c>
      <c r="C3478" s="23" t="s">
        <v>498</v>
      </c>
      <c r="D3478" s="23">
        <v>14.9</v>
      </c>
      <c r="E3478" s="16" t="s">
        <v>882</v>
      </c>
      <c r="F3478" s="46">
        <v>3500</v>
      </c>
      <c r="G3478" s="23"/>
      <c r="H3478" s="23"/>
      <c r="I3478" s="23"/>
      <c r="J3478" s="23">
        <v>0</v>
      </c>
      <c r="K3478" s="23"/>
      <c r="L3478" s="23"/>
      <c r="M3478" s="23"/>
    </row>
    <row r="3479" spans="1:13" hidden="1" x14ac:dyDescent="0.25">
      <c r="A3479" s="41">
        <v>42393</v>
      </c>
      <c r="B3479" s="23">
        <v>50286</v>
      </c>
      <c r="C3479" s="23" t="s">
        <v>28</v>
      </c>
      <c r="D3479" s="23">
        <v>13.3</v>
      </c>
      <c r="E3479" s="16" t="s">
        <v>882</v>
      </c>
      <c r="F3479" s="46">
        <v>3500</v>
      </c>
      <c r="G3479" s="23"/>
      <c r="H3479" s="23"/>
      <c r="I3479" s="23"/>
      <c r="J3479" s="23">
        <v>0</v>
      </c>
      <c r="K3479" s="23"/>
      <c r="L3479" s="23"/>
      <c r="M3479" s="23"/>
    </row>
    <row r="3480" spans="1:13" hidden="1" x14ac:dyDescent="0.25">
      <c r="A3480" s="41">
        <v>42393</v>
      </c>
      <c r="B3480" s="23">
        <v>50287</v>
      </c>
      <c r="C3480" s="23" t="s">
        <v>498</v>
      </c>
      <c r="D3480" s="23">
        <v>14.9</v>
      </c>
      <c r="E3480" s="16" t="s">
        <v>882</v>
      </c>
      <c r="F3480" s="46">
        <v>3500</v>
      </c>
      <c r="G3480" s="23"/>
      <c r="H3480" s="23"/>
      <c r="I3480" s="23"/>
      <c r="J3480" s="23">
        <v>0</v>
      </c>
      <c r="K3480" s="23"/>
      <c r="L3480" s="23"/>
      <c r="M3480" s="23"/>
    </row>
    <row r="3481" spans="1:13" hidden="1" x14ac:dyDescent="0.25">
      <c r="A3481" s="41">
        <v>42393</v>
      </c>
      <c r="B3481" s="23">
        <v>50288</v>
      </c>
      <c r="C3481" s="23" t="s">
        <v>29</v>
      </c>
      <c r="D3481" s="23">
        <v>13</v>
      </c>
      <c r="E3481" s="16" t="s">
        <v>882</v>
      </c>
      <c r="F3481" s="46">
        <v>3500</v>
      </c>
      <c r="G3481" s="23"/>
      <c r="H3481" s="23"/>
      <c r="I3481" s="23"/>
      <c r="J3481" s="23">
        <v>0</v>
      </c>
      <c r="K3481" s="23"/>
      <c r="L3481" s="23"/>
      <c r="M3481" s="23"/>
    </row>
    <row r="3482" spans="1:13" hidden="1" x14ac:dyDescent="0.25">
      <c r="A3482" s="41">
        <v>42393</v>
      </c>
      <c r="B3482" s="23">
        <v>50289</v>
      </c>
      <c r="C3482" s="23" t="s">
        <v>28</v>
      </c>
      <c r="D3482" s="23">
        <v>13.3</v>
      </c>
      <c r="E3482" s="16" t="s">
        <v>882</v>
      </c>
      <c r="F3482" s="46">
        <v>3500</v>
      </c>
      <c r="G3482" s="23"/>
      <c r="H3482" s="23"/>
      <c r="I3482" s="23"/>
      <c r="J3482" s="23">
        <v>0</v>
      </c>
      <c r="K3482" s="23"/>
      <c r="L3482" s="23"/>
      <c r="M3482" s="23"/>
    </row>
    <row r="3483" spans="1:13" hidden="1" x14ac:dyDescent="0.25">
      <c r="A3483" s="41">
        <v>42393</v>
      </c>
      <c r="B3483" s="23">
        <v>50290</v>
      </c>
      <c r="C3483" s="23" t="s">
        <v>498</v>
      </c>
      <c r="D3483" s="23">
        <v>14.9</v>
      </c>
      <c r="E3483" s="16" t="s">
        <v>882</v>
      </c>
      <c r="F3483" s="46">
        <v>3500</v>
      </c>
      <c r="G3483" s="23"/>
      <c r="H3483" s="23"/>
      <c r="I3483" s="23"/>
      <c r="J3483" s="23">
        <v>0</v>
      </c>
      <c r="K3483" s="23"/>
      <c r="L3483" s="23"/>
      <c r="M3483" s="23"/>
    </row>
    <row r="3484" spans="1:13" hidden="1" x14ac:dyDescent="0.25">
      <c r="A3484" s="41">
        <v>42393</v>
      </c>
      <c r="B3484" s="23">
        <v>50291</v>
      </c>
      <c r="C3484" s="23" t="s">
        <v>28</v>
      </c>
      <c r="D3484" s="23">
        <v>13.3</v>
      </c>
      <c r="E3484" s="16" t="s">
        <v>882</v>
      </c>
      <c r="F3484" s="46">
        <v>3500</v>
      </c>
      <c r="G3484" s="23"/>
      <c r="H3484" s="23"/>
      <c r="I3484" s="23"/>
      <c r="J3484" s="23">
        <v>0</v>
      </c>
      <c r="K3484" s="23"/>
      <c r="L3484" s="23"/>
      <c r="M3484" s="23"/>
    </row>
    <row r="3485" spans="1:13" hidden="1" x14ac:dyDescent="0.25">
      <c r="A3485" s="41">
        <v>42393</v>
      </c>
      <c r="B3485" s="23">
        <v>50292</v>
      </c>
      <c r="C3485" s="23" t="s">
        <v>29</v>
      </c>
      <c r="D3485" s="23">
        <v>13</v>
      </c>
      <c r="E3485" s="16" t="s">
        <v>882</v>
      </c>
      <c r="F3485" s="46">
        <v>3500</v>
      </c>
      <c r="G3485" s="23"/>
      <c r="H3485" s="23"/>
      <c r="I3485" s="23"/>
      <c r="J3485" s="23">
        <v>0</v>
      </c>
      <c r="K3485" s="23"/>
      <c r="L3485" s="23"/>
      <c r="M3485" s="23"/>
    </row>
    <row r="3486" spans="1:13" hidden="1" x14ac:dyDescent="0.25">
      <c r="A3486" s="41">
        <v>42393</v>
      </c>
      <c r="B3486" s="23">
        <v>50293</v>
      </c>
      <c r="C3486" s="23" t="s">
        <v>30</v>
      </c>
      <c r="D3486" s="23">
        <v>15.6</v>
      </c>
      <c r="E3486" s="16" t="s">
        <v>882</v>
      </c>
      <c r="F3486" s="46">
        <v>3500</v>
      </c>
      <c r="G3486" s="23"/>
      <c r="H3486" s="23"/>
      <c r="I3486" s="23"/>
      <c r="J3486" s="23">
        <v>0</v>
      </c>
      <c r="K3486" s="23"/>
      <c r="L3486" s="23"/>
      <c r="M3486" s="23"/>
    </row>
    <row r="3487" spans="1:13" hidden="1" x14ac:dyDescent="0.25">
      <c r="A3487" s="41">
        <v>42393</v>
      </c>
      <c r="B3487" s="23">
        <v>50294</v>
      </c>
      <c r="C3487" s="23" t="s">
        <v>498</v>
      </c>
      <c r="D3487" s="23">
        <v>14.9</v>
      </c>
      <c r="E3487" s="16" t="s">
        <v>882</v>
      </c>
      <c r="F3487" s="46">
        <v>3500</v>
      </c>
      <c r="G3487" s="23"/>
      <c r="H3487" s="23"/>
      <c r="I3487" s="23"/>
      <c r="J3487" s="23">
        <v>0</v>
      </c>
      <c r="K3487" s="23"/>
      <c r="L3487" s="23"/>
      <c r="M3487" s="23"/>
    </row>
    <row r="3488" spans="1:13" hidden="1" x14ac:dyDescent="0.25">
      <c r="A3488" s="41">
        <v>42393</v>
      </c>
      <c r="B3488" s="23">
        <v>50295</v>
      </c>
      <c r="C3488" s="23" t="s">
        <v>28</v>
      </c>
      <c r="D3488" s="23">
        <v>13.3</v>
      </c>
      <c r="E3488" s="16" t="s">
        <v>882</v>
      </c>
      <c r="F3488" s="46">
        <v>3500</v>
      </c>
      <c r="G3488" s="23"/>
      <c r="H3488" s="23"/>
      <c r="I3488" s="23"/>
      <c r="J3488" s="23">
        <v>0</v>
      </c>
      <c r="K3488" s="23"/>
      <c r="L3488" s="23"/>
      <c r="M3488" s="23"/>
    </row>
    <row r="3489" spans="1:13" hidden="1" x14ac:dyDescent="0.25">
      <c r="A3489" s="41">
        <v>42393</v>
      </c>
      <c r="B3489" s="23">
        <v>50296</v>
      </c>
      <c r="C3489" s="23" t="s">
        <v>29</v>
      </c>
      <c r="D3489" s="23">
        <v>13</v>
      </c>
      <c r="E3489" s="16" t="s">
        <v>882</v>
      </c>
      <c r="F3489" s="46">
        <v>3500</v>
      </c>
      <c r="G3489" s="23"/>
      <c r="H3489" s="23"/>
      <c r="I3489" s="23"/>
      <c r="J3489" s="23">
        <v>0</v>
      </c>
      <c r="K3489" s="23"/>
      <c r="L3489" s="23"/>
      <c r="M3489" s="23"/>
    </row>
    <row r="3490" spans="1:13" hidden="1" x14ac:dyDescent="0.25">
      <c r="A3490" s="41">
        <v>42393</v>
      </c>
      <c r="B3490" s="23">
        <v>50297</v>
      </c>
      <c r="C3490" s="23" t="s">
        <v>498</v>
      </c>
      <c r="D3490" s="23">
        <v>14.9</v>
      </c>
      <c r="E3490" s="16" t="s">
        <v>882</v>
      </c>
      <c r="F3490" s="46">
        <v>3500</v>
      </c>
      <c r="G3490" s="23"/>
      <c r="H3490" s="23"/>
      <c r="I3490" s="23"/>
      <c r="J3490" s="23">
        <v>0</v>
      </c>
      <c r="K3490" s="23"/>
      <c r="L3490" s="23"/>
      <c r="M3490" s="23"/>
    </row>
    <row r="3491" spans="1:13" hidden="1" x14ac:dyDescent="0.25">
      <c r="A3491" s="41">
        <v>42393</v>
      </c>
      <c r="B3491" s="23">
        <v>50298</v>
      </c>
      <c r="C3491" s="23" t="s">
        <v>30</v>
      </c>
      <c r="D3491" s="23">
        <v>15.6</v>
      </c>
      <c r="E3491" s="16" t="s">
        <v>882</v>
      </c>
      <c r="F3491" s="46">
        <v>3500</v>
      </c>
      <c r="G3491" s="23"/>
      <c r="H3491" s="23"/>
      <c r="I3491" s="23"/>
      <c r="J3491" s="23">
        <v>0</v>
      </c>
      <c r="K3491" s="23"/>
      <c r="L3491" s="23"/>
      <c r="M3491" s="23"/>
    </row>
    <row r="3492" spans="1:13" hidden="1" x14ac:dyDescent="0.25">
      <c r="A3492" s="41">
        <v>42393</v>
      </c>
      <c r="B3492" s="23">
        <v>50299</v>
      </c>
      <c r="C3492" s="23" t="s">
        <v>28</v>
      </c>
      <c r="D3492" s="23">
        <v>13.3</v>
      </c>
      <c r="E3492" s="16" t="s">
        <v>882</v>
      </c>
      <c r="F3492" s="46">
        <v>3500</v>
      </c>
      <c r="G3492" s="23"/>
      <c r="H3492" s="23"/>
      <c r="I3492" s="23"/>
      <c r="J3492" s="23">
        <v>0</v>
      </c>
      <c r="K3492" s="23"/>
      <c r="L3492" s="23"/>
      <c r="M3492" s="23"/>
    </row>
    <row r="3493" spans="1:13" hidden="1" x14ac:dyDescent="0.25">
      <c r="A3493" s="41">
        <v>42393</v>
      </c>
      <c r="B3493" s="23">
        <v>50300</v>
      </c>
      <c r="C3493" s="23" t="s">
        <v>498</v>
      </c>
      <c r="D3493" s="23">
        <v>14.9</v>
      </c>
      <c r="E3493" s="16" t="s">
        <v>882</v>
      </c>
      <c r="F3493" s="46">
        <v>3500</v>
      </c>
      <c r="G3493" s="23"/>
      <c r="H3493" s="23"/>
      <c r="I3493" s="23"/>
      <c r="J3493" s="23">
        <v>0</v>
      </c>
      <c r="K3493" s="23"/>
      <c r="L3493" s="23"/>
      <c r="M3493" s="23"/>
    </row>
    <row r="3494" spans="1:13" hidden="1" x14ac:dyDescent="0.25">
      <c r="A3494" s="41">
        <v>42393</v>
      </c>
      <c r="B3494" s="23">
        <v>50301</v>
      </c>
      <c r="C3494" s="23" t="s">
        <v>30</v>
      </c>
      <c r="D3494" s="23">
        <v>15.6</v>
      </c>
      <c r="E3494" s="16" t="s">
        <v>882</v>
      </c>
      <c r="F3494" s="46">
        <v>3500</v>
      </c>
      <c r="G3494" s="23"/>
      <c r="H3494" s="23"/>
      <c r="I3494" s="23"/>
      <c r="J3494" s="23">
        <v>0</v>
      </c>
      <c r="K3494" s="23"/>
      <c r="L3494" s="23"/>
      <c r="M3494" s="23"/>
    </row>
    <row r="3495" spans="1:13" hidden="1" x14ac:dyDescent="0.25">
      <c r="A3495" s="41">
        <v>42393</v>
      </c>
      <c r="B3495" s="23">
        <v>50302</v>
      </c>
      <c r="C3495" s="23" t="s">
        <v>29</v>
      </c>
      <c r="D3495" s="23">
        <v>13</v>
      </c>
      <c r="E3495" s="16" t="s">
        <v>882</v>
      </c>
      <c r="F3495" s="46">
        <v>3500</v>
      </c>
      <c r="G3495" s="23"/>
      <c r="H3495" s="23"/>
      <c r="I3495" s="23"/>
      <c r="J3495" s="23">
        <v>0</v>
      </c>
      <c r="K3495" s="23"/>
      <c r="L3495" s="23"/>
      <c r="M3495" s="23"/>
    </row>
    <row r="3496" spans="1:13" hidden="1" x14ac:dyDescent="0.25">
      <c r="A3496" s="41">
        <v>42393</v>
      </c>
      <c r="B3496" s="23">
        <v>50303</v>
      </c>
      <c r="C3496" s="23" t="s">
        <v>498</v>
      </c>
      <c r="D3496" s="23">
        <v>14.9</v>
      </c>
      <c r="E3496" s="16" t="s">
        <v>882</v>
      </c>
      <c r="F3496" s="46">
        <v>3500</v>
      </c>
      <c r="G3496" s="23"/>
      <c r="H3496" s="23"/>
      <c r="I3496" s="23"/>
      <c r="J3496" s="23">
        <v>0</v>
      </c>
      <c r="K3496" s="23"/>
      <c r="L3496" s="23"/>
      <c r="M3496" s="23"/>
    </row>
    <row r="3497" spans="1:13" hidden="1" x14ac:dyDescent="0.25">
      <c r="A3497" s="41">
        <v>42393</v>
      </c>
      <c r="B3497" s="23">
        <v>50304</v>
      </c>
      <c r="C3497" s="23" t="s">
        <v>28</v>
      </c>
      <c r="D3497" s="23">
        <v>13.3</v>
      </c>
      <c r="E3497" s="16" t="s">
        <v>882</v>
      </c>
      <c r="F3497" s="46">
        <v>3500</v>
      </c>
      <c r="G3497" s="23"/>
      <c r="H3497" s="23"/>
      <c r="I3497" s="23"/>
      <c r="J3497" s="23">
        <v>0</v>
      </c>
      <c r="K3497" s="23"/>
      <c r="L3497" s="23"/>
      <c r="M3497" s="23"/>
    </row>
    <row r="3498" spans="1:13" hidden="1" x14ac:dyDescent="0.25">
      <c r="A3498" s="41">
        <v>42393</v>
      </c>
      <c r="B3498" s="23">
        <v>50305</v>
      </c>
      <c r="C3498" s="23" t="s">
        <v>30</v>
      </c>
      <c r="D3498" s="23">
        <v>15.6</v>
      </c>
      <c r="E3498" s="16" t="s">
        <v>882</v>
      </c>
      <c r="F3498" s="46">
        <v>3500</v>
      </c>
      <c r="G3498" s="23"/>
      <c r="H3498" s="23"/>
      <c r="I3498" s="23"/>
      <c r="J3498" s="23">
        <v>0</v>
      </c>
      <c r="K3498" s="23"/>
      <c r="L3498" s="23"/>
      <c r="M3498" s="23"/>
    </row>
    <row r="3499" spans="1:13" hidden="1" x14ac:dyDescent="0.25">
      <c r="A3499" s="41">
        <v>42393</v>
      </c>
      <c r="B3499" s="23">
        <v>50306</v>
      </c>
      <c r="C3499" s="23" t="s">
        <v>29</v>
      </c>
      <c r="D3499" s="23">
        <v>13</v>
      </c>
      <c r="E3499" s="16" t="s">
        <v>882</v>
      </c>
      <c r="F3499" s="46">
        <v>3500</v>
      </c>
      <c r="G3499" s="23"/>
      <c r="H3499" s="23"/>
      <c r="I3499" s="23"/>
      <c r="J3499" s="23">
        <v>0</v>
      </c>
      <c r="K3499" s="23"/>
      <c r="L3499" s="23"/>
      <c r="M3499" s="23"/>
    </row>
    <row r="3500" spans="1:13" hidden="1" x14ac:dyDescent="0.25">
      <c r="A3500" s="41">
        <v>42393</v>
      </c>
      <c r="B3500" s="23">
        <v>50307</v>
      </c>
      <c r="C3500" s="23" t="s">
        <v>498</v>
      </c>
      <c r="D3500" s="23">
        <v>14.9</v>
      </c>
      <c r="E3500" s="16" t="s">
        <v>882</v>
      </c>
      <c r="F3500" s="46">
        <v>3500</v>
      </c>
      <c r="G3500" s="23"/>
      <c r="H3500" s="23"/>
      <c r="I3500" s="23"/>
      <c r="J3500" s="23">
        <v>0</v>
      </c>
      <c r="K3500" s="23"/>
      <c r="L3500" s="23"/>
      <c r="M3500" s="23"/>
    </row>
    <row r="3501" spans="1:13" hidden="1" x14ac:dyDescent="0.25">
      <c r="A3501" s="41">
        <v>42393</v>
      </c>
      <c r="B3501" s="23">
        <v>50308</v>
      </c>
      <c r="C3501" s="23" t="s">
        <v>28</v>
      </c>
      <c r="D3501" s="23">
        <v>13.3</v>
      </c>
      <c r="E3501" s="16" t="s">
        <v>882</v>
      </c>
      <c r="F3501" s="46">
        <v>3500</v>
      </c>
      <c r="G3501" s="23"/>
      <c r="H3501" s="23"/>
      <c r="I3501" s="23"/>
      <c r="J3501" s="23">
        <v>0</v>
      </c>
      <c r="K3501" s="23"/>
      <c r="L3501" s="23"/>
      <c r="M3501" s="23"/>
    </row>
    <row r="3502" spans="1:13" hidden="1" x14ac:dyDescent="0.25">
      <c r="A3502" s="41">
        <v>42393</v>
      </c>
      <c r="B3502" s="23">
        <v>50309</v>
      </c>
      <c r="C3502" s="23" t="s">
        <v>29</v>
      </c>
      <c r="D3502" s="23">
        <v>13</v>
      </c>
      <c r="E3502" s="16" t="s">
        <v>882</v>
      </c>
      <c r="F3502" s="46">
        <v>3500</v>
      </c>
      <c r="G3502" s="23"/>
      <c r="H3502" s="23"/>
      <c r="I3502" s="23"/>
      <c r="J3502" s="23">
        <v>0</v>
      </c>
      <c r="K3502" s="23"/>
      <c r="L3502" s="23"/>
      <c r="M3502" s="23"/>
    </row>
    <row r="3503" spans="1:13" hidden="1" x14ac:dyDescent="0.25">
      <c r="A3503" s="41">
        <v>42393</v>
      </c>
      <c r="B3503" s="23">
        <v>50310</v>
      </c>
      <c r="C3503" s="23" t="s">
        <v>30</v>
      </c>
      <c r="D3503" s="23">
        <v>15.6</v>
      </c>
      <c r="E3503" s="16" t="s">
        <v>882</v>
      </c>
      <c r="F3503" s="46">
        <v>3500</v>
      </c>
      <c r="G3503" s="23"/>
      <c r="H3503" s="23"/>
      <c r="I3503" s="23"/>
      <c r="J3503" s="23">
        <v>0</v>
      </c>
      <c r="K3503" s="23"/>
      <c r="L3503" s="23"/>
      <c r="M3503" s="23"/>
    </row>
    <row r="3504" spans="1:13" hidden="1" x14ac:dyDescent="0.25">
      <c r="A3504" s="41">
        <v>42393</v>
      </c>
      <c r="B3504" s="23">
        <v>50311</v>
      </c>
      <c r="C3504" s="23" t="s">
        <v>498</v>
      </c>
      <c r="D3504" s="23">
        <v>14.9</v>
      </c>
      <c r="E3504" s="16" t="s">
        <v>882</v>
      </c>
      <c r="F3504" s="46">
        <v>3500</v>
      </c>
      <c r="G3504" s="23"/>
      <c r="H3504" s="23"/>
      <c r="I3504" s="23"/>
      <c r="J3504" s="23">
        <v>0</v>
      </c>
      <c r="K3504" s="23"/>
      <c r="L3504" s="23"/>
      <c r="M3504" s="23"/>
    </row>
    <row r="3505" spans="1:13" hidden="1" x14ac:dyDescent="0.25">
      <c r="A3505" s="41">
        <v>42393</v>
      </c>
      <c r="B3505" s="23">
        <v>50312</v>
      </c>
      <c r="C3505" s="23" t="s">
        <v>27</v>
      </c>
      <c r="D3505" s="23">
        <v>14.9</v>
      </c>
      <c r="E3505" s="16" t="s">
        <v>882</v>
      </c>
      <c r="F3505" s="46">
        <v>3500</v>
      </c>
      <c r="G3505" s="23"/>
      <c r="H3505" s="23"/>
      <c r="I3505" s="23"/>
      <c r="J3505" s="23">
        <v>0</v>
      </c>
      <c r="K3505" s="23"/>
      <c r="L3505" s="23"/>
      <c r="M3505" s="23"/>
    </row>
    <row r="3506" spans="1:13" hidden="1" x14ac:dyDescent="0.25">
      <c r="A3506" s="41">
        <v>42393</v>
      </c>
      <c r="B3506" s="23">
        <v>50313</v>
      </c>
      <c r="C3506" s="23" t="s">
        <v>28</v>
      </c>
      <c r="D3506" s="23">
        <v>13.3</v>
      </c>
      <c r="E3506" s="16" t="s">
        <v>882</v>
      </c>
      <c r="F3506" s="46">
        <v>3500</v>
      </c>
      <c r="G3506" s="23"/>
      <c r="H3506" s="23"/>
      <c r="I3506" s="23"/>
      <c r="J3506" s="23">
        <v>0</v>
      </c>
      <c r="K3506" s="23"/>
      <c r="L3506" s="23"/>
      <c r="M3506" s="23"/>
    </row>
    <row r="3507" spans="1:13" hidden="1" x14ac:dyDescent="0.25">
      <c r="A3507" s="41">
        <v>42393</v>
      </c>
      <c r="B3507" s="23">
        <v>50314</v>
      </c>
      <c r="C3507" s="23" t="s">
        <v>30</v>
      </c>
      <c r="D3507" s="23">
        <v>15.6</v>
      </c>
      <c r="E3507" s="16" t="s">
        <v>882</v>
      </c>
      <c r="F3507" s="46">
        <v>3500</v>
      </c>
      <c r="G3507" s="23"/>
      <c r="H3507" s="23"/>
      <c r="I3507" s="23"/>
      <c r="J3507" s="23">
        <v>0</v>
      </c>
      <c r="K3507" s="23"/>
      <c r="L3507" s="23"/>
      <c r="M3507" s="23"/>
    </row>
    <row r="3508" spans="1:13" hidden="1" x14ac:dyDescent="0.25">
      <c r="A3508" s="41">
        <v>42393</v>
      </c>
      <c r="B3508" s="23">
        <v>50315</v>
      </c>
      <c r="C3508" s="23" t="s">
        <v>29</v>
      </c>
      <c r="D3508" s="23">
        <v>13</v>
      </c>
      <c r="E3508" s="16" t="s">
        <v>882</v>
      </c>
      <c r="F3508" s="46">
        <v>3500</v>
      </c>
      <c r="G3508" s="23"/>
      <c r="H3508" s="23"/>
      <c r="I3508" s="23"/>
      <c r="J3508" s="23">
        <v>0</v>
      </c>
      <c r="K3508" s="23"/>
      <c r="L3508" s="23"/>
      <c r="M3508" s="23"/>
    </row>
    <row r="3509" spans="1:13" hidden="1" x14ac:dyDescent="0.25">
      <c r="A3509" s="41">
        <v>42393</v>
      </c>
      <c r="B3509" s="23">
        <v>50316</v>
      </c>
      <c r="C3509" s="23" t="s">
        <v>498</v>
      </c>
      <c r="D3509" s="23">
        <v>14.9</v>
      </c>
      <c r="E3509" s="16" t="s">
        <v>882</v>
      </c>
      <c r="F3509" s="46">
        <v>3500</v>
      </c>
      <c r="G3509" s="23"/>
      <c r="H3509" s="23"/>
      <c r="I3509" s="23"/>
      <c r="J3509" s="23">
        <v>0</v>
      </c>
      <c r="K3509" s="23"/>
      <c r="L3509" s="23"/>
      <c r="M3509" s="23"/>
    </row>
    <row r="3510" spans="1:13" hidden="1" x14ac:dyDescent="0.25">
      <c r="A3510" s="41">
        <v>42393</v>
      </c>
      <c r="B3510" s="23">
        <v>50317</v>
      </c>
      <c r="C3510" s="23" t="s">
        <v>28</v>
      </c>
      <c r="D3510" s="23">
        <v>13.3</v>
      </c>
      <c r="E3510" s="16" t="s">
        <v>882</v>
      </c>
      <c r="F3510" s="46">
        <v>3500</v>
      </c>
      <c r="G3510" s="23"/>
      <c r="H3510" s="23"/>
      <c r="I3510" s="23"/>
      <c r="J3510" s="23">
        <v>0</v>
      </c>
      <c r="K3510" s="23"/>
      <c r="L3510" s="23"/>
      <c r="M3510" s="23"/>
    </row>
    <row r="3511" spans="1:13" hidden="1" x14ac:dyDescent="0.25">
      <c r="A3511" s="41">
        <v>42393</v>
      </c>
      <c r="B3511" s="23">
        <v>50318</v>
      </c>
      <c r="C3511" s="23" t="s">
        <v>30</v>
      </c>
      <c r="D3511" s="23">
        <v>15.6</v>
      </c>
      <c r="E3511" s="16" t="s">
        <v>882</v>
      </c>
      <c r="F3511" s="46">
        <v>3500</v>
      </c>
      <c r="G3511" s="23"/>
      <c r="H3511" s="23"/>
      <c r="I3511" s="23"/>
      <c r="J3511" s="23">
        <v>0</v>
      </c>
      <c r="K3511" s="23"/>
      <c r="L3511" s="23"/>
      <c r="M3511" s="23"/>
    </row>
    <row r="3512" spans="1:13" hidden="1" x14ac:dyDescent="0.25">
      <c r="A3512" s="41">
        <v>42393</v>
      </c>
      <c r="B3512" s="23">
        <v>50319</v>
      </c>
      <c r="C3512" s="23" t="s">
        <v>498</v>
      </c>
      <c r="D3512" s="23">
        <v>14.9</v>
      </c>
      <c r="E3512" s="16" t="s">
        <v>882</v>
      </c>
      <c r="F3512" s="46">
        <v>3500</v>
      </c>
      <c r="G3512" s="23"/>
      <c r="H3512" s="23"/>
      <c r="I3512" s="23"/>
      <c r="J3512" s="23">
        <v>0</v>
      </c>
      <c r="K3512" s="23"/>
      <c r="L3512" s="23"/>
      <c r="M3512" s="23"/>
    </row>
    <row r="3513" spans="1:13" hidden="1" x14ac:dyDescent="0.25">
      <c r="A3513" s="41">
        <v>42393</v>
      </c>
      <c r="B3513" s="23">
        <v>50320</v>
      </c>
      <c r="C3513" s="23" t="s">
        <v>29</v>
      </c>
      <c r="D3513" s="23">
        <v>13</v>
      </c>
      <c r="E3513" s="16" t="s">
        <v>882</v>
      </c>
      <c r="F3513" s="46">
        <v>3500</v>
      </c>
      <c r="G3513" s="23"/>
      <c r="H3513" s="23"/>
      <c r="I3513" s="23"/>
      <c r="J3513" s="23">
        <v>0</v>
      </c>
      <c r="K3513" s="23"/>
      <c r="L3513" s="23"/>
      <c r="M3513" s="23"/>
    </row>
    <row r="3514" spans="1:13" hidden="1" x14ac:dyDescent="0.25">
      <c r="A3514" s="41">
        <v>42393</v>
      </c>
      <c r="B3514" s="23">
        <v>50321</v>
      </c>
      <c r="C3514" s="23" t="s">
        <v>27</v>
      </c>
      <c r="D3514" s="23">
        <v>14.9</v>
      </c>
      <c r="E3514" s="16" t="s">
        <v>882</v>
      </c>
      <c r="F3514" s="46">
        <v>3500</v>
      </c>
      <c r="G3514" s="23"/>
      <c r="H3514" s="23"/>
      <c r="I3514" s="23"/>
      <c r="J3514" s="23">
        <v>0</v>
      </c>
      <c r="K3514" s="23"/>
      <c r="L3514" s="23"/>
      <c r="M3514" s="23"/>
    </row>
    <row r="3515" spans="1:13" hidden="1" x14ac:dyDescent="0.25">
      <c r="A3515" s="41">
        <v>42393</v>
      </c>
      <c r="B3515" s="23">
        <v>50322</v>
      </c>
      <c r="C3515" s="23" t="s">
        <v>28</v>
      </c>
      <c r="D3515" s="23">
        <v>13.3</v>
      </c>
      <c r="E3515" s="16" t="s">
        <v>882</v>
      </c>
      <c r="F3515" s="46">
        <v>3500</v>
      </c>
      <c r="G3515" s="23"/>
      <c r="H3515" s="23"/>
      <c r="I3515" s="23"/>
      <c r="J3515" s="23">
        <v>0</v>
      </c>
      <c r="K3515" s="23"/>
      <c r="L3515" s="23"/>
      <c r="M3515" s="23"/>
    </row>
    <row r="3516" spans="1:13" hidden="1" x14ac:dyDescent="0.25">
      <c r="A3516" s="41">
        <v>42393</v>
      </c>
      <c r="B3516" s="23">
        <v>50323</v>
      </c>
      <c r="C3516" s="23" t="s">
        <v>29</v>
      </c>
      <c r="D3516" s="23">
        <v>13</v>
      </c>
      <c r="E3516" s="16" t="s">
        <v>882</v>
      </c>
      <c r="F3516" s="46">
        <v>3500</v>
      </c>
      <c r="G3516" s="23"/>
      <c r="H3516" s="23"/>
      <c r="I3516" s="23"/>
      <c r="J3516" s="23">
        <v>0</v>
      </c>
      <c r="K3516" s="23"/>
      <c r="L3516" s="23"/>
      <c r="M3516" s="23"/>
    </row>
    <row r="3517" spans="1:13" hidden="1" x14ac:dyDescent="0.25">
      <c r="A3517" s="41">
        <v>42393</v>
      </c>
      <c r="B3517" s="23">
        <v>50324</v>
      </c>
      <c r="C3517" s="23" t="s">
        <v>498</v>
      </c>
      <c r="D3517" s="23">
        <v>14.9</v>
      </c>
      <c r="E3517" s="16" t="s">
        <v>882</v>
      </c>
      <c r="F3517" s="46">
        <v>3500</v>
      </c>
      <c r="G3517" s="23"/>
      <c r="H3517" s="23"/>
      <c r="I3517" s="23"/>
      <c r="J3517" s="23">
        <v>0</v>
      </c>
      <c r="K3517" s="23"/>
      <c r="L3517" s="23"/>
      <c r="M3517" s="23"/>
    </row>
    <row r="3518" spans="1:13" hidden="1" x14ac:dyDescent="0.25">
      <c r="A3518" s="41">
        <v>42393</v>
      </c>
      <c r="B3518" s="23">
        <v>50325</v>
      </c>
      <c r="C3518" s="23" t="s">
        <v>28</v>
      </c>
      <c r="D3518" s="23">
        <v>13.3</v>
      </c>
      <c r="E3518" s="16" t="s">
        <v>882</v>
      </c>
      <c r="F3518" s="46">
        <v>3500</v>
      </c>
      <c r="G3518" s="23"/>
      <c r="H3518" s="23"/>
      <c r="I3518" s="23"/>
      <c r="J3518" s="23">
        <v>0</v>
      </c>
      <c r="K3518" s="23"/>
      <c r="L3518" s="23"/>
      <c r="M3518" s="23"/>
    </row>
    <row r="3519" spans="1:13" hidden="1" x14ac:dyDescent="0.25">
      <c r="A3519" s="41">
        <v>42393</v>
      </c>
      <c r="B3519" s="23">
        <v>50326</v>
      </c>
      <c r="C3519" s="23" t="s">
        <v>30</v>
      </c>
      <c r="D3519" s="23">
        <v>15.6</v>
      </c>
      <c r="E3519" s="16" t="s">
        <v>882</v>
      </c>
      <c r="F3519" s="46">
        <v>3500</v>
      </c>
      <c r="G3519" s="23"/>
      <c r="H3519" s="23"/>
      <c r="I3519" s="23"/>
      <c r="J3519" s="23">
        <v>0</v>
      </c>
      <c r="K3519" s="23"/>
      <c r="L3519" s="23"/>
      <c r="M3519" s="23"/>
    </row>
    <row r="3520" spans="1:13" hidden="1" x14ac:dyDescent="0.25">
      <c r="A3520" s="41">
        <v>42393</v>
      </c>
      <c r="B3520" s="23">
        <v>50327</v>
      </c>
      <c r="C3520" s="23" t="s">
        <v>29</v>
      </c>
      <c r="D3520" s="23">
        <v>13</v>
      </c>
      <c r="E3520" s="16" t="s">
        <v>882</v>
      </c>
      <c r="F3520" s="46">
        <v>3500</v>
      </c>
      <c r="G3520" s="23"/>
      <c r="H3520" s="23"/>
      <c r="I3520" s="23"/>
      <c r="J3520" s="23">
        <v>0</v>
      </c>
      <c r="K3520" s="23"/>
      <c r="L3520" s="23"/>
      <c r="M3520" s="23"/>
    </row>
    <row r="3521" spans="1:13" hidden="1" x14ac:dyDescent="0.25">
      <c r="A3521" s="41">
        <v>42393</v>
      </c>
      <c r="B3521" s="23">
        <v>50328</v>
      </c>
      <c r="C3521" s="23" t="s">
        <v>27</v>
      </c>
      <c r="D3521" s="23">
        <v>14.9</v>
      </c>
      <c r="E3521" s="16" t="s">
        <v>882</v>
      </c>
      <c r="F3521" s="46">
        <v>3500</v>
      </c>
      <c r="G3521" s="23"/>
      <c r="H3521" s="23"/>
      <c r="I3521" s="23"/>
      <c r="J3521" s="23">
        <v>0</v>
      </c>
      <c r="K3521" s="23"/>
      <c r="L3521" s="23"/>
      <c r="M3521" s="23"/>
    </row>
    <row r="3522" spans="1:13" ht="15.75" hidden="1" thickBot="1" x14ac:dyDescent="0.3">
      <c r="A3522" s="549">
        <v>42393</v>
      </c>
      <c r="B3522" s="94">
        <v>50329</v>
      </c>
      <c r="C3522" s="94" t="s">
        <v>498</v>
      </c>
      <c r="D3522" s="94">
        <v>14.9</v>
      </c>
      <c r="E3522" s="56" t="s">
        <v>882</v>
      </c>
      <c r="F3522" s="48">
        <v>3500</v>
      </c>
      <c r="G3522" s="42"/>
      <c r="H3522" s="42"/>
      <c r="I3522" s="42"/>
      <c r="J3522" s="94">
        <v>0</v>
      </c>
      <c r="K3522" s="42"/>
      <c r="L3522" s="42"/>
      <c r="M3522" s="42"/>
    </row>
    <row r="3523" spans="1:13" hidden="1" x14ac:dyDescent="0.25">
      <c r="A3523" s="31">
        <v>42394</v>
      </c>
      <c r="B3523" s="23">
        <v>50330</v>
      </c>
      <c r="C3523" s="23" t="s">
        <v>498</v>
      </c>
      <c r="D3523" s="23">
        <v>14.9</v>
      </c>
      <c r="E3523" s="16" t="s">
        <v>882</v>
      </c>
      <c r="F3523" s="47">
        <v>3500</v>
      </c>
      <c r="G3523" s="32"/>
      <c r="H3523" s="32"/>
      <c r="I3523" s="32"/>
      <c r="J3523" s="23">
        <v>0</v>
      </c>
      <c r="K3523" s="32"/>
      <c r="L3523" s="32"/>
      <c r="M3523" s="32"/>
    </row>
    <row r="3524" spans="1:13" hidden="1" x14ac:dyDescent="0.25">
      <c r="A3524" s="31">
        <v>42394</v>
      </c>
      <c r="B3524" s="23">
        <v>50331</v>
      </c>
      <c r="C3524" s="23" t="s">
        <v>57</v>
      </c>
      <c r="D3524" s="23">
        <v>14.9</v>
      </c>
      <c r="E3524" s="16" t="s">
        <v>882</v>
      </c>
      <c r="F3524" s="46">
        <v>3500</v>
      </c>
      <c r="G3524" s="23"/>
      <c r="H3524" s="23"/>
      <c r="I3524" s="23"/>
      <c r="J3524" s="23">
        <v>0</v>
      </c>
      <c r="K3524" s="23"/>
      <c r="L3524" s="23"/>
      <c r="M3524" s="23"/>
    </row>
    <row r="3525" spans="1:13" hidden="1" x14ac:dyDescent="0.25">
      <c r="A3525" s="31">
        <v>42394</v>
      </c>
      <c r="B3525" s="23">
        <v>50332</v>
      </c>
      <c r="C3525" s="23" t="s">
        <v>30</v>
      </c>
      <c r="D3525" s="23">
        <v>15.6</v>
      </c>
      <c r="E3525" s="16" t="s">
        <v>882</v>
      </c>
      <c r="F3525" s="46">
        <v>3500</v>
      </c>
      <c r="G3525" s="23"/>
      <c r="H3525" s="23"/>
      <c r="I3525" s="23"/>
      <c r="J3525" s="23">
        <v>0</v>
      </c>
      <c r="K3525" s="23"/>
      <c r="L3525" s="23"/>
      <c r="M3525" s="23"/>
    </row>
    <row r="3526" spans="1:13" hidden="1" x14ac:dyDescent="0.25">
      <c r="A3526" s="31">
        <v>42394</v>
      </c>
      <c r="B3526" s="23">
        <v>50333</v>
      </c>
      <c r="C3526" s="23" t="s">
        <v>27</v>
      </c>
      <c r="D3526" s="23">
        <v>14.9</v>
      </c>
      <c r="E3526" s="16" t="s">
        <v>882</v>
      </c>
      <c r="F3526" s="46">
        <v>3500</v>
      </c>
      <c r="G3526" s="23"/>
      <c r="H3526" s="23"/>
      <c r="I3526" s="23"/>
      <c r="J3526" s="23">
        <v>0</v>
      </c>
      <c r="K3526" s="23"/>
      <c r="L3526" s="23"/>
      <c r="M3526" s="23"/>
    </row>
    <row r="3527" spans="1:13" hidden="1" x14ac:dyDescent="0.25">
      <c r="A3527" s="31">
        <v>42394</v>
      </c>
      <c r="B3527" s="23">
        <v>50334</v>
      </c>
      <c r="C3527" s="23" t="s">
        <v>29</v>
      </c>
      <c r="D3527" s="23">
        <v>13</v>
      </c>
      <c r="E3527" s="16" t="s">
        <v>882</v>
      </c>
      <c r="F3527" s="46">
        <v>3500</v>
      </c>
      <c r="G3527" s="23"/>
      <c r="H3527" s="23"/>
      <c r="I3527" s="23"/>
      <c r="J3527" s="23">
        <v>0</v>
      </c>
      <c r="K3527" s="23"/>
      <c r="L3527" s="23"/>
      <c r="M3527" s="23"/>
    </row>
    <row r="3528" spans="1:13" hidden="1" x14ac:dyDescent="0.25">
      <c r="A3528" s="31">
        <v>42394</v>
      </c>
      <c r="B3528" s="23">
        <v>50335</v>
      </c>
      <c r="C3528" s="23" t="s">
        <v>498</v>
      </c>
      <c r="D3528" s="23">
        <v>14.9</v>
      </c>
      <c r="E3528" s="16" t="s">
        <v>882</v>
      </c>
      <c r="F3528" s="46">
        <v>3500</v>
      </c>
      <c r="G3528" s="23"/>
      <c r="H3528" s="23"/>
      <c r="I3528" s="23"/>
      <c r="J3528" s="23">
        <v>0</v>
      </c>
      <c r="K3528" s="23"/>
      <c r="L3528" s="23"/>
      <c r="M3528" s="23"/>
    </row>
    <row r="3529" spans="1:13" hidden="1" x14ac:dyDescent="0.25">
      <c r="A3529" s="31">
        <v>42394</v>
      </c>
      <c r="B3529" s="23">
        <v>50336</v>
      </c>
      <c r="C3529" s="23" t="s">
        <v>57</v>
      </c>
      <c r="D3529" s="23">
        <v>14.9</v>
      </c>
      <c r="E3529" s="16" t="s">
        <v>882</v>
      </c>
      <c r="F3529" s="46">
        <v>3500</v>
      </c>
      <c r="G3529" s="23"/>
      <c r="H3529" s="23"/>
      <c r="I3529" s="23"/>
      <c r="J3529" s="23">
        <v>0</v>
      </c>
      <c r="K3529" s="23"/>
      <c r="L3529" s="23"/>
      <c r="M3529" s="23"/>
    </row>
    <row r="3530" spans="1:13" hidden="1" x14ac:dyDescent="0.25">
      <c r="A3530" s="31">
        <v>42394</v>
      </c>
      <c r="B3530" s="23">
        <v>50337</v>
      </c>
      <c r="C3530" s="23" t="s">
        <v>30</v>
      </c>
      <c r="D3530" s="23">
        <v>15.6</v>
      </c>
      <c r="E3530" s="16" t="s">
        <v>882</v>
      </c>
      <c r="F3530" s="46">
        <v>3500</v>
      </c>
      <c r="G3530" s="23"/>
      <c r="H3530" s="23"/>
      <c r="I3530" s="23"/>
      <c r="J3530" s="23">
        <v>0</v>
      </c>
      <c r="K3530" s="23"/>
      <c r="L3530" s="23"/>
      <c r="M3530" s="23"/>
    </row>
    <row r="3531" spans="1:13" hidden="1" x14ac:dyDescent="0.25">
      <c r="A3531" s="31">
        <v>42394</v>
      </c>
      <c r="B3531" s="23">
        <v>50338</v>
      </c>
      <c r="C3531" s="23" t="s">
        <v>27</v>
      </c>
      <c r="D3531" s="23">
        <v>14.9</v>
      </c>
      <c r="E3531" s="16" t="s">
        <v>882</v>
      </c>
      <c r="F3531" s="46">
        <v>3500</v>
      </c>
      <c r="G3531" s="23"/>
      <c r="H3531" s="23"/>
      <c r="I3531" s="23"/>
      <c r="J3531" s="23">
        <v>0</v>
      </c>
      <c r="K3531" s="23"/>
      <c r="L3531" s="23"/>
      <c r="M3531" s="23"/>
    </row>
    <row r="3532" spans="1:13" hidden="1" x14ac:dyDescent="0.25">
      <c r="A3532" s="31">
        <v>42394</v>
      </c>
      <c r="B3532" s="23">
        <v>50339</v>
      </c>
      <c r="C3532" s="23" t="s">
        <v>29</v>
      </c>
      <c r="D3532" s="23">
        <v>13</v>
      </c>
      <c r="E3532" s="16" t="s">
        <v>882</v>
      </c>
      <c r="F3532" s="46">
        <v>3500</v>
      </c>
      <c r="G3532" s="23"/>
      <c r="H3532" s="23"/>
      <c r="I3532" s="23"/>
      <c r="J3532" s="23">
        <v>0</v>
      </c>
      <c r="K3532" s="23"/>
      <c r="L3532" s="23"/>
      <c r="M3532" s="23"/>
    </row>
    <row r="3533" spans="1:13" hidden="1" x14ac:dyDescent="0.25">
      <c r="A3533" s="31">
        <v>42394</v>
      </c>
      <c r="B3533" s="23">
        <v>50340</v>
      </c>
      <c r="C3533" s="23" t="s">
        <v>498</v>
      </c>
      <c r="D3533" s="23">
        <v>14.9</v>
      </c>
      <c r="E3533" s="16" t="s">
        <v>882</v>
      </c>
      <c r="F3533" s="46">
        <v>3500</v>
      </c>
      <c r="G3533" s="23"/>
      <c r="H3533" s="23"/>
      <c r="I3533" s="23"/>
      <c r="J3533" s="23">
        <v>0</v>
      </c>
      <c r="K3533" s="23"/>
      <c r="L3533" s="23"/>
      <c r="M3533" s="23"/>
    </row>
    <row r="3534" spans="1:13" hidden="1" x14ac:dyDescent="0.25">
      <c r="A3534" s="31">
        <v>42394</v>
      </c>
      <c r="B3534" s="23">
        <v>50341</v>
      </c>
      <c r="C3534" s="23" t="s">
        <v>57</v>
      </c>
      <c r="D3534" s="23">
        <v>14.9</v>
      </c>
      <c r="E3534" s="16" t="s">
        <v>882</v>
      </c>
      <c r="F3534" s="46">
        <v>3500</v>
      </c>
      <c r="G3534" s="23"/>
      <c r="H3534" s="23"/>
      <c r="I3534" s="23"/>
      <c r="J3534" s="23">
        <v>0</v>
      </c>
      <c r="K3534" s="23"/>
      <c r="L3534" s="23"/>
      <c r="M3534" s="23"/>
    </row>
    <row r="3535" spans="1:13" hidden="1" x14ac:dyDescent="0.25">
      <c r="A3535" s="31">
        <v>42394</v>
      </c>
      <c r="B3535" s="23">
        <v>50342</v>
      </c>
      <c r="C3535" s="23" t="s">
        <v>30</v>
      </c>
      <c r="D3535" s="23">
        <v>15.6</v>
      </c>
      <c r="E3535" s="16" t="s">
        <v>882</v>
      </c>
      <c r="F3535" s="46">
        <v>3500</v>
      </c>
      <c r="G3535" s="23"/>
      <c r="H3535" s="23"/>
      <c r="I3535" s="23"/>
      <c r="J3535" s="23">
        <v>0</v>
      </c>
      <c r="K3535" s="23"/>
      <c r="L3535" s="23"/>
      <c r="M3535" s="23"/>
    </row>
    <row r="3536" spans="1:13" hidden="1" x14ac:dyDescent="0.25">
      <c r="A3536" s="31">
        <v>42394</v>
      </c>
      <c r="B3536" s="23">
        <v>50343</v>
      </c>
      <c r="C3536" s="23" t="s">
        <v>27</v>
      </c>
      <c r="D3536" s="23">
        <v>14.9</v>
      </c>
      <c r="E3536" s="16" t="s">
        <v>882</v>
      </c>
      <c r="F3536" s="46">
        <v>3500</v>
      </c>
      <c r="G3536" s="23"/>
      <c r="H3536" s="23"/>
      <c r="I3536" s="23"/>
      <c r="J3536" s="23">
        <v>0</v>
      </c>
      <c r="K3536" s="23"/>
      <c r="L3536" s="23"/>
      <c r="M3536" s="23"/>
    </row>
    <row r="3537" spans="1:13" hidden="1" x14ac:dyDescent="0.25">
      <c r="A3537" s="31">
        <v>42394</v>
      </c>
      <c r="B3537" s="23">
        <v>50344</v>
      </c>
      <c r="C3537" s="23" t="s">
        <v>29</v>
      </c>
      <c r="D3537" s="23">
        <v>13</v>
      </c>
      <c r="E3537" s="16" t="s">
        <v>882</v>
      </c>
      <c r="F3537" s="46">
        <v>3500</v>
      </c>
      <c r="G3537" s="23"/>
      <c r="H3537" s="23"/>
      <c r="I3537" s="23"/>
      <c r="J3537" s="23">
        <v>0</v>
      </c>
      <c r="K3537" s="23"/>
      <c r="L3537" s="23"/>
      <c r="M3537" s="23"/>
    </row>
    <row r="3538" spans="1:13" hidden="1" x14ac:dyDescent="0.25">
      <c r="A3538" s="31">
        <v>42394</v>
      </c>
      <c r="B3538" s="23">
        <v>50345</v>
      </c>
      <c r="C3538" s="23" t="s">
        <v>498</v>
      </c>
      <c r="D3538" s="23">
        <v>14.9</v>
      </c>
      <c r="E3538" s="16" t="s">
        <v>882</v>
      </c>
      <c r="F3538" s="46">
        <v>3500</v>
      </c>
      <c r="G3538" s="23"/>
      <c r="H3538" s="23"/>
      <c r="I3538" s="23"/>
      <c r="J3538" s="23">
        <v>0</v>
      </c>
      <c r="K3538" s="23"/>
      <c r="L3538" s="23"/>
      <c r="M3538" s="23"/>
    </row>
    <row r="3539" spans="1:13" hidden="1" x14ac:dyDescent="0.25">
      <c r="A3539" s="31">
        <v>42394</v>
      </c>
      <c r="B3539" s="23">
        <v>50346</v>
      </c>
      <c r="C3539" s="23" t="s">
        <v>57</v>
      </c>
      <c r="D3539" s="23">
        <v>14.9</v>
      </c>
      <c r="E3539" s="16" t="s">
        <v>882</v>
      </c>
      <c r="F3539" s="46">
        <v>3500</v>
      </c>
      <c r="G3539" s="23"/>
      <c r="H3539" s="23"/>
      <c r="I3539" s="23"/>
      <c r="J3539" s="23">
        <v>0</v>
      </c>
      <c r="K3539" s="23"/>
      <c r="L3539" s="23"/>
      <c r="M3539" s="23"/>
    </row>
    <row r="3540" spans="1:13" hidden="1" x14ac:dyDescent="0.25">
      <c r="A3540" s="31">
        <v>42394</v>
      </c>
      <c r="B3540" s="23">
        <v>50347</v>
      </c>
      <c r="C3540" s="23" t="s">
        <v>30</v>
      </c>
      <c r="D3540" s="23">
        <v>15.6</v>
      </c>
      <c r="E3540" s="16" t="s">
        <v>882</v>
      </c>
      <c r="F3540" s="46">
        <v>3500</v>
      </c>
      <c r="G3540" s="23"/>
      <c r="H3540" s="23"/>
      <c r="I3540" s="23"/>
      <c r="J3540" s="23">
        <v>0</v>
      </c>
      <c r="K3540" s="23"/>
      <c r="L3540" s="23"/>
      <c r="M3540" s="23"/>
    </row>
    <row r="3541" spans="1:13" hidden="1" x14ac:dyDescent="0.25">
      <c r="A3541" s="31">
        <v>42394</v>
      </c>
      <c r="B3541" s="23">
        <v>50348</v>
      </c>
      <c r="C3541" s="23" t="s">
        <v>29</v>
      </c>
      <c r="D3541" s="23">
        <v>13</v>
      </c>
      <c r="E3541" s="16" t="s">
        <v>882</v>
      </c>
      <c r="F3541" s="46">
        <v>3500</v>
      </c>
      <c r="G3541" s="23"/>
      <c r="H3541" s="23"/>
      <c r="I3541" s="23"/>
      <c r="J3541" s="23">
        <v>0</v>
      </c>
      <c r="K3541" s="23"/>
      <c r="L3541" s="23"/>
      <c r="M3541" s="23"/>
    </row>
    <row r="3542" spans="1:13" hidden="1" x14ac:dyDescent="0.25">
      <c r="A3542" s="31">
        <v>42394</v>
      </c>
      <c r="B3542" s="23">
        <v>50349</v>
      </c>
      <c r="C3542" s="23" t="s">
        <v>57</v>
      </c>
      <c r="D3542" s="23">
        <v>14.9</v>
      </c>
      <c r="E3542" s="16" t="s">
        <v>882</v>
      </c>
      <c r="F3542" s="46">
        <v>3500</v>
      </c>
      <c r="G3542" s="23"/>
      <c r="H3542" s="23"/>
      <c r="I3542" s="23"/>
      <c r="J3542" s="23">
        <v>0</v>
      </c>
      <c r="K3542" s="23"/>
      <c r="L3542" s="23"/>
      <c r="M3542" s="23"/>
    </row>
    <row r="3543" spans="1:13" hidden="1" x14ac:dyDescent="0.25">
      <c r="A3543" s="31">
        <v>42394</v>
      </c>
      <c r="B3543" s="23">
        <v>50350</v>
      </c>
      <c r="C3543" s="23" t="s">
        <v>498</v>
      </c>
      <c r="D3543" s="23">
        <v>14.9</v>
      </c>
      <c r="E3543" s="16" t="s">
        <v>882</v>
      </c>
      <c r="F3543" s="46">
        <v>3500</v>
      </c>
      <c r="G3543" s="23"/>
      <c r="H3543" s="23"/>
      <c r="I3543" s="23"/>
      <c r="J3543" s="23">
        <v>0</v>
      </c>
      <c r="K3543" s="23"/>
      <c r="L3543" s="23"/>
      <c r="M3543" s="23"/>
    </row>
    <row r="3544" spans="1:13" hidden="1" x14ac:dyDescent="0.25">
      <c r="A3544" s="31">
        <v>42394</v>
      </c>
      <c r="B3544" s="23">
        <v>50351</v>
      </c>
      <c r="C3544" s="23" t="s">
        <v>29</v>
      </c>
      <c r="D3544" s="23">
        <v>13</v>
      </c>
      <c r="E3544" s="16" t="s">
        <v>882</v>
      </c>
      <c r="F3544" s="46">
        <v>3500</v>
      </c>
      <c r="G3544" s="23"/>
      <c r="H3544" s="23"/>
      <c r="I3544" s="23"/>
      <c r="J3544" s="23">
        <v>0</v>
      </c>
      <c r="K3544" s="23"/>
      <c r="L3544" s="23"/>
      <c r="M3544" s="23"/>
    </row>
    <row r="3545" spans="1:13" hidden="1" x14ac:dyDescent="0.25">
      <c r="A3545" s="31">
        <v>42394</v>
      </c>
      <c r="B3545" s="23">
        <v>50352</v>
      </c>
      <c r="C3545" s="23" t="s">
        <v>30</v>
      </c>
      <c r="D3545" s="23">
        <v>15.6</v>
      </c>
      <c r="E3545" s="16" t="s">
        <v>882</v>
      </c>
      <c r="F3545" s="46">
        <v>3500</v>
      </c>
      <c r="G3545" s="23"/>
      <c r="H3545" s="23"/>
      <c r="I3545" s="23"/>
      <c r="J3545" s="23">
        <v>0</v>
      </c>
      <c r="K3545" s="23"/>
      <c r="L3545" s="23"/>
      <c r="M3545" s="23"/>
    </row>
    <row r="3546" spans="1:13" hidden="1" x14ac:dyDescent="0.25">
      <c r="A3546" s="31">
        <v>42394</v>
      </c>
      <c r="B3546" s="23">
        <v>50353</v>
      </c>
      <c r="C3546" s="23" t="s">
        <v>57</v>
      </c>
      <c r="D3546" s="23">
        <v>14.9</v>
      </c>
      <c r="E3546" s="16" t="s">
        <v>882</v>
      </c>
      <c r="F3546" s="46">
        <v>3500</v>
      </c>
      <c r="G3546" s="23"/>
      <c r="H3546" s="23"/>
      <c r="I3546" s="23"/>
      <c r="J3546" s="23">
        <v>0</v>
      </c>
      <c r="K3546" s="23"/>
      <c r="L3546" s="23"/>
      <c r="M3546" s="23"/>
    </row>
    <row r="3547" spans="1:13" hidden="1" x14ac:dyDescent="0.25">
      <c r="A3547" s="31">
        <v>42394</v>
      </c>
      <c r="B3547" s="23">
        <v>50354</v>
      </c>
      <c r="C3547" s="23" t="s">
        <v>498</v>
      </c>
      <c r="D3547" s="23">
        <v>14.9</v>
      </c>
      <c r="E3547" s="16" t="s">
        <v>882</v>
      </c>
      <c r="F3547" s="46">
        <v>3500</v>
      </c>
      <c r="G3547" s="23"/>
      <c r="H3547" s="23"/>
      <c r="I3547" s="23"/>
      <c r="J3547" s="23">
        <v>0</v>
      </c>
      <c r="K3547" s="23"/>
      <c r="L3547" s="23"/>
      <c r="M3547" s="23"/>
    </row>
    <row r="3548" spans="1:13" hidden="1" x14ac:dyDescent="0.25">
      <c r="A3548" s="31">
        <v>42394</v>
      </c>
      <c r="B3548" s="23">
        <v>50355</v>
      </c>
      <c r="C3548" s="23" t="s">
        <v>29</v>
      </c>
      <c r="D3548" s="23">
        <v>13</v>
      </c>
      <c r="E3548" s="16" t="s">
        <v>882</v>
      </c>
      <c r="F3548" s="46">
        <v>3500</v>
      </c>
      <c r="G3548" s="23"/>
      <c r="H3548" s="23"/>
      <c r="I3548" s="23"/>
      <c r="J3548" s="23">
        <v>0</v>
      </c>
      <c r="K3548" s="23"/>
      <c r="L3548" s="23"/>
      <c r="M3548" s="23"/>
    </row>
    <row r="3549" spans="1:13" hidden="1" x14ac:dyDescent="0.25">
      <c r="A3549" s="31">
        <v>42394</v>
      </c>
      <c r="B3549" s="23">
        <v>50356</v>
      </c>
      <c r="C3549" s="23" t="s">
        <v>30</v>
      </c>
      <c r="D3549" s="23">
        <v>15.6</v>
      </c>
      <c r="E3549" s="16" t="s">
        <v>882</v>
      </c>
      <c r="F3549" s="46">
        <v>3500</v>
      </c>
      <c r="G3549" s="23"/>
      <c r="H3549" s="23"/>
      <c r="I3549" s="23"/>
      <c r="J3549" s="23">
        <v>0</v>
      </c>
      <c r="K3549" s="23"/>
      <c r="L3549" s="23"/>
      <c r="M3549" s="23"/>
    </row>
    <row r="3550" spans="1:13" hidden="1" x14ac:dyDescent="0.25">
      <c r="A3550" s="31">
        <v>42394</v>
      </c>
      <c r="B3550" s="23">
        <v>50357</v>
      </c>
      <c r="C3550" s="23" t="s">
        <v>57</v>
      </c>
      <c r="D3550" s="23">
        <v>14.9</v>
      </c>
      <c r="E3550" s="16" t="s">
        <v>882</v>
      </c>
      <c r="F3550" s="46">
        <v>3500</v>
      </c>
      <c r="G3550" s="23"/>
      <c r="H3550" s="23"/>
      <c r="I3550" s="23"/>
      <c r="J3550" s="23">
        <v>0</v>
      </c>
      <c r="K3550" s="23"/>
      <c r="L3550" s="23"/>
      <c r="M3550" s="23"/>
    </row>
    <row r="3551" spans="1:13" hidden="1" x14ac:dyDescent="0.25">
      <c r="A3551" s="31">
        <v>42394</v>
      </c>
      <c r="B3551" s="23">
        <v>50358</v>
      </c>
      <c r="C3551" s="23" t="s">
        <v>29</v>
      </c>
      <c r="D3551" s="23">
        <v>13</v>
      </c>
      <c r="E3551" s="16" t="s">
        <v>882</v>
      </c>
      <c r="F3551" s="46">
        <v>3500</v>
      </c>
      <c r="G3551" s="23"/>
      <c r="H3551" s="23"/>
      <c r="I3551" s="23"/>
      <c r="J3551" s="23">
        <v>0</v>
      </c>
      <c r="K3551" s="23"/>
      <c r="L3551" s="23"/>
      <c r="M3551" s="23"/>
    </row>
    <row r="3552" spans="1:13" hidden="1" x14ac:dyDescent="0.25">
      <c r="A3552" s="31">
        <v>42394</v>
      </c>
      <c r="B3552" s="23">
        <v>50359</v>
      </c>
      <c r="C3552" s="23" t="s">
        <v>28</v>
      </c>
      <c r="D3552" s="23">
        <v>13.3</v>
      </c>
      <c r="E3552" s="16" t="s">
        <v>882</v>
      </c>
      <c r="F3552" s="46">
        <v>3500</v>
      </c>
      <c r="G3552" s="23"/>
      <c r="H3552" s="23"/>
      <c r="I3552" s="23"/>
      <c r="J3552" s="23">
        <v>0</v>
      </c>
      <c r="K3552" s="23"/>
      <c r="L3552" s="23"/>
      <c r="M3552" s="23"/>
    </row>
    <row r="3553" spans="1:13" hidden="1" x14ac:dyDescent="0.25">
      <c r="A3553" s="31">
        <v>42394</v>
      </c>
      <c r="B3553" s="23">
        <v>50360</v>
      </c>
      <c r="C3553" s="23" t="s">
        <v>57</v>
      </c>
      <c r="D3553" s="23">
        <v>14.9</v>
      </c>
      <c r="E3553" s="16" t="s">
        <v>882</v>
      </c>
      <c r="F3553" s="46">
        <v>3500</v>
      </c>
      <c r="G3553" s="23"/>
      <c r="H3553" s="23"/>
      <c r="I3553" s="23"/>
      <c r="J3553" s="23">
        <v>0</v>
      </c>
      <c r="K3553" s="23"/>
      <c r="L3553" s="23"/>
      <c r="M3553" s="23"/>
    </row>
    <row r="3554" spans="1:13" hidden="1" x14ac:dyDescent="0.25">
      <c r="A3554" s="31">
        <v>42394</v>
      </c>
      <c r="B3554" s="23">
        <v>50361</v>
      </c>
      <c r="C3554" s="23" t="s">
        <v>498</v>
      </c>
      <c r="D3554" s="23">
        <v>14.9</v>
      </c>
      <c r="E3554" s="16" t="s">
        <v>882</v>
      </c>
      <c r="F3554" s="46">
        <v>3500</v>
      </c>
      <c r="G3554" s="23"/>
      <c r="H3554" s="23"/>
      <c r="I3554" s="23"/>
      <c r="J3554" s="23">
        <v>0</v>
      </c>
      <c r="K3554" s="23"/>
      <c r="L3554" s="23"/>
      <c r="M3554" s="23"/>
    </row>
    <row r="3555" spans="1:13" hidden="1" x14ac:dyDescent="0.25">
      <c r="A3555" s="31">
        <v>42394</v>
      </c>
      <c r="B3555" s="23">
        <v>50362</v>
      </c>
      <c r="C3555" s="23" t="s">
        <v>29</v>
      </c>
      <c r="D3555" s="23">
        <v>13</v>
      </c>
      <c r="E3555" s="16" t="s">
        <v>882</v>
      </c>
      <c r="F3555" s="46">
        <v>3500</v>
      </c>
      <c r="G3555" s="23"/>
      <c r="H3555" s="23"/>
      <c r="I3555" s="23"/>
      <c r="J3555" s="23">
        <v>0</v>
      </c>
      <c r="K3555" s="23"/>
      <c r="L3555" s="23"/>
      <c r="M3555" s="23"/>
    </row>
    <row r="3556" spans="1:13" hidden="1" x14ac:dyDescent="0.25">
      <c r="A3556" s="31">
        <v>42394</v>
      </c>
      <c r="B3556" s="23">
        <v>50363</v>
      </c>
      <c r="C3556" s="23" t="s">
        <v>28</v>
      </c>
      <c r="D3556" s="23">
        <v>13.3</v>
      </c>
      <c r="E3556" s="16" t="s">
        <v>882</v>
      </c>
      <c r="F3556" s="46">
        <v>3500</v>
      </c>
      <c r="G3556" s="23"/>
      <c r="H3556" s="23"/>
      <c r="I3556" s="23"/>
      <c r="J3556" s="23">
        <v>0</v>
      </c>
      <c r="K3556" s="23"/>
      <c r="L3556" s="23"/>
      <c r="M3556" s="23"/>
    </row>
    <row r="3557" spans="1:13" hidden="1" x14ac:dyDescent="0.25">
      <c r="A3557" s="31">
        <v>42394</v>
      </c>
      <c r="B3557" s="23">
        <v>50364</v>
      </c>
      <c r="C3557" s="23" t="s">
        <v>57</v>
      </c>
      <c r="D3557" s="23">
        <v>14.9</v>
      </c>
      <c r="E3557" s="16" t="s">
        <v>882</v>
      </c>
      <c r="F3557" s="46">
        <v>3500</v>
      </c>
      <c r="G3557" s="23"/>
      <c r="H3557" s="23"/>
      <c r="I3557" s="23"/>
      <c r="J3557" s="23">
        <v>0</v>
      </c>
      <c r="K3557" s="23"/>
      <c r="L3557" s="23"/>
      <c r="M3557" s="23"/>
    </row>
    <row r="3558" spans="1:13" hidden="1" x14ac:dyDescent="0.25">
      <c r="A3558" s="31">
        <v>42394</v>
      </c>
      <c r="B3558" s="23">
        <v>50365</v>
      </c>
      <c r="C3558" s="23" t="s">
        <v>29</v>
      </c>
      <c r="D3558" s="23">
        <v>13</v>
      </c>
      <c r="E3558" s="16" t="s">
        <v>882</v>
      </c>
      <c r="F3558" s="46">
        <v>3500</v>
      </c>
      <c r="G3558" s="23"/>
      <c r="H3558" s="23"/>
      <c r="I3558" s="23"/>
      <c r="J3558" s="23">
        <v>0</v>
      </c>
      <c r="K3558" s="23"/>
      <c r="L3558" s="23"/>
      <c r="M3558" s="23"/>
    </row>
    <row r="3559" spans="1:13" hidden="1" x14ac:dyDescent="0.25">
      <c r="A3559" s="31">
        <v>42394</v>
      </c>
      <c r="B3559" s="23">
        <v>50366</v>
      </c>
      <c r="C3559" s="23" t="s">
        <v>498</v>
      </c>
      <c r="D3559" s="23">
        <v>14.9</v>
      </c>
      <c r="E3559" s="16" t="s">
        <v>882</v>
      </c>
      <c r="F3559" s="46">
        <v>3500</v>
      </c>
      <c r="G3559" s="23"/>
      <c r="H3559" s="23"/>
      <c r="I3559" s="23"/>
      <c r="J3559" s="23">
        <v>0</v>
      </c>
      <c r="K3559" s="23"/>
      <c r="L3559" s="23"/>
      <c r="M3559" s="23"/>
    </row>
    <row r="3560" spans="1:13" hidden="1" x14ac:dyDescent="0.25">
      <c r="A3560" s="31">
        <v>42394</v>
      </c>
      <c r="B3560" s="23">
        <v>50367</v>
      </c>
      <c r="C3560" s="23" t="s">
        <v>28</v>
      </c>
      <c r="D3560" s="23">
        <v>13.3</v>
      </c>
      <c r="E3560" s="16" t="s">
        <v>882</v>
      </c>
      <c r="F3560" s="46">
        <v>3500</v>
      </c>
      <c r="G3560" s="23"/>
      <c r="H3560" s="23"/>
      <c r="I3560" s="23"/>
      <c r="J3560" s="23">
        <v>0</v>
      </c>
      <c r="K3560" s="23"/>
      <c r="L3560" s="23"/>
      <c r="M3560" s="23"/>
    </row>
    <row r="3561" spans="1:13" hidden="1" x14ac:dyDescent="0.25">
      <c r="A3561" s="31">
        <v>42394</v>
      </c>
      <c r="B3561" s="23">
        <v>50368</v>
      </c>
      <c r="C3561" s="23" t="s">
        <v>57</v>
      </c>
      <c r="D3561" s="23">
        <v>14.9</v>
      </c>
      <c r="E3561" s="16" t="s">
        <v>882</v>
      </c>
      <c r="F3561" s="46">
        <v>3500</v>
      </c>
      <c r="G3561" s="23"/>
      <c r="H3561" s="23"/>
      <c r="I3561" s="23"/>
      <c r="J3561" s="23">
        <v>0</v>
      </c>
      <c r="K3561" s="23"/>
      <c r="L3561" s="23"/>
      <c r="M3561" s="23"/>
    </row>
    <row r="3562" spans="1:13" hidden="1" x14ac:dyDescent="0.25">
      <c r="A3562" s="31">
        <v>42394</v>
      </c>
      <c r="B3562" s="23">
        <v>50369</v>
      </c>
      <c r="C3562" s="23" t="s">
        <v>29</v>
      </c>
      <c r="D3562" s="23">
        <v>13</v>
      </c>
      <c r="E3562" s="16" t="s">
        <v>882</v>
      </c>
      <c r="F3562" s="46">
        <v>3500</v>
      </c>
      <c r="G3562" s="23"/>
      <c r="H3562" s="23"/>
      <c r="I3562" s="23"/>
      <c r="J3562" s="23">
        <v>0</v>
      </c>
      <c r="K3562" s="23"/>
      <c r="L3562" s="23"/>
      <c r="M3562" s="23"/>
    </row>
    <row r="3563" spans="1:13" hidden="1" x14ac:dyDescent="0.25">
      <c r="A3563" s="31">
        <v>42394</v>
      </c>
      <c r="B3563" s="23">
        <v>50370</v>
      </c>
      <c r="C3563" s="23" t="s">
        <v>498</v>
      </c>
      <c r="D3563" s="23">
        <v>14.9</v>
      </c>
      <c r="E3563" s="16" t="s">
        <v>882</v>
      </c>
      <c r="F3563" s="46">
        <v>3500</v>
      </c>
      <c r="G3563" s="23"/>
      <c r="H3563" s="23"/>
      <c r="I3563" s="23"/>
      <c r="J3563" s="23">
        <v>0</v>
      </c>
      <c r="K3563" s="23"/>
      <c r="L3563" s="23"/>
      <c r="M3563" s="23"/>
    </row>
    <row r="3564" spans="1:13" hidden="1" x14ac:dyDescent="0.25">
      <c r="A3564" s="31">
        <v>42394</v>
      </c>
      <c r="B3564" s="23">
        <v>50371</v>
      </c>
      <c r="C3564" s="23" t="s">
        <v>28</v>
      </c>
      <c r="D3564" s="23">
        <v>13.3</v>
      </c>
      <c r="E3564" s="16" t="s">
        <v>882</v>
      </c>
      <c r="F3564" s="46">
        <v>3500</v>
      </c>
      <c r="G3564" s="23"/>
      <c r="H3564" s="23"/>
      <c r="I3564" s="23"/>
      <c r="J3564" s="23">
        <v>0</v>
      </c>
      <c r="K3564" s="23"/>
      <c r="L3564" s="23"/>
      <c r="M3564" s="23"/>
    </row>
    <row r="3565" spans="1:13" hidden="1" x14ac:dyDescent="0.25">
      <c r="A3565" s="31">
        <v>42395</v>
      </c>
      <c r="B3565" s="23">
        <v>50372</v>
      </c>
      <c r="C3565" s="23" t="s">
        <v>57</v>
      </c>
      <c r="D3565" s="23">
        <v>14.9</v>
      </c>
      <c r="E3565" s="16" t="s">
        <v>882</v>
      </c>
      <c r="F3565" s="46">
        <v>3500</v>
      </c>
      <c r="G3565" s="23"/>
      <c r="H3565" s="23"/>
      <c r="I3565" s="23"/>
      <c r="J3565" s="23">
        <v>0</v>
      </c>
      <c r="K3565" s="23"/>
      <c r="L3565" s="23"/>
      <c r="M3565" s="23"/>
    </row>
    <row r="3566" spans="1:13" hidden="1" x14ac:dyDescent="0.25">
      <c r="A3566" s="31">
        <v>42394</v>
      </c>
      <c r="B3566" s="23">
        <v>50373</v>
      </c>
      <c r="C3566" s="23" t="s">
        <v>29</v>
      </c>
      <c r="D3566" s="23">
        <v>13</v>
      </c>
      <c r="E3566" s="16" t="s">
        <v>882</v>
      </c>
      <c r="F3566" s="46">
        <v>3500</v>
      </c>
      <c r="G3566" s="23"/>
      <c r="H3566" s="23"/>
      <c r="I3566" s="23"/>
      <c r="J3566" s="23">
        <v>0</v>
      </c>
      <c r="K3566" s="23"/>
      <c r="L3566" s="23"/>
      <c r="M3566" s="23"/>
    </row>
    <row r="3567" spans="1:13" hidden="1" x14ac:dyDescent="0.25">
      <c r="A3567" s="31">
        <v>42394</v>
      </c>
      <c r="B3567" s="23">
        <v>50374</v>
      </c>
      <c r="C3567" s="23" t="s">
        <v>498</v>
      </c>
      <c r="D3567" s="23">
        <v>14.9</v>
      </c>
      <c r="E3567" s="16" t="s">
        <v>882</v>
      </c>
      <c r="F3567" s="46">
        <v>3500</v>
      </c>
      <c r="G3567" s="23"/>
      <c r="H3567" s="23"/>
      <c r="I3567" s="23"/>
      <c r="J3567" s="23">
        <v>0</v>
      </c>
      <c r="K3567" s="23"/>
      <c r="L3567" s="23"/>
      <c r="M3567" s="23"/>
    </row>
    <row r="3568" spans="1:13" hidden="1" x14ac:dyDescent="0.25">
      <c r="A3568" s="31">
        <v>42394</v>
      </c>
      <c r="B3568" s="23">
        <v>50375</v>
      </c>
      <c r="C3568" s="23" t="s">
        <v>28</v>
      </c>
      <c r="D3568" s="23">
        <v>13.3</v>
      </c>
      <c r="E3568" s="16" t="s">
        <v>882</v>
      </c>
      <c r="F3568" s="46">
        <v>3500</v>
      </c>
      <c r="G3568" s="23"/>
      <c r="H3568" s="23"/>
      <c r="I3568" s="23"/>
      <c r="J3568" s="23">
        <v>0</v>
      </c>
      <c r="K3568" s="23"/>
      <c r="L3568" s="23"/>
      <c r="M3568" s="23"/>
    </row>
    <row r="3569" spans="1:13" hidden="1" x14ac:dyDescent="0.25">
      <c r="A3569" s="31">
        <v>42394</v>
      </c>
      <c r="B3569" s="23">
        <v>50376</v>
      </c>
      <c r="C3569" s="23" t="s">
        <v>57</v>
      </c>
      <c r="D3569" s="23">
        <v>14.9</v>
      </c>
      <c r="E3569" s="16" t="s">
        <v>882</v>
      </c>
      <c r="F3569" s="46">
        <v>3500</v>
      </c>
      <c r="G3569" s="23"/>
      <c r="H3569" s="23"/>
      <c r="I3569" s="23"/>
      <c r="J3569" s="23">
        <v>0</v>
      </c>
      <c r="K3569" s="23"/>
      <c r="L3569" s="23"/>
      <c r="M3569" s="23"/>
    </row>
    <row r="3570" spans="1:13" hidden="1" x14ac:dyDescent="0.25">
      <c r="A3570" s="31">
        <v>42394</v>
      </c>
      <c r="B3570" s="23">
        <v>50377</v>
      </c>
      <c r="C3570" s="23" t="s">
        <v>29</v>
      </c>
      <c r="D3570" s="23">
        <v>13</v>
      </c>
      <c r="E3570" s="16" t="s">
        <v>882</v>
      </c>
      <c r="F3570" s="46">
        <v>3500</v>
      </c>
      <c r="G3570" s="23"/>
      <c r="H3570" s="23"/>
      <c r="I3570" s="23"/>
      <c r="J3570" s="23">
        <v>0</v>
      </c>
      <c r="K3570" s="23"/>
      <c r="L3570" s="23"/>
      <c r="M3570" s="23"/>
    </row>
    <row r="3571" spans="1:13" hidden="1" x14ac:dyDescent="0.25">
      <c r="A3571" s="31">
        <v>42394</v>
      </c>
      <c r="B3571" s="23">
        <v>50378</v>
      </c>
      <c r="C3571" s="23" t="s">
        <v>498</v>
      </c>
      <c r="D3571" s="23">
        <v>14.9</v>
      </c>
      <c r="E3571" s="16" t="s">
        <v>882</v>
      </c>
      <c r="F3571" s="46">
        <v>3500</v>
      </c>
      <c r="G3571" s="23"/>
      <c r="H3571" s="23"/>
      <c r="I3571" s="23"/>
      <c r="J3571" s="23">
        <v>0</v>
      </c>
      <c r="K3571" s="23"/>
      <c r="L3571" s="23"/>
      <c r="M3571" s="23"/>
    </row>
    <row r="3572" spans="1:13" hidden="1" x14ac:dyDescent="0.25">
      <c r="A3572" s="31">
        <v>42394</v>
      </c>
      <c r="B3572" s="23">
        <v>50379</v>
      </c>
      <c r="C3572" s="23" t="s">
        <v>28</v>
      </c>
      <c r="D3572" s="23">
        <v>13.3</v>
      </c>
      <c r="E3572" s="16" t="s">
        <v>882</v>
      </c>
      <c r="F3572" s="46">
        <v>3500</v>
      </c>
      <c r="G3572" s="23"/>
      <c r="H3572" s="23"/>
      <c r="I3572" s="23"/>
      <c r="J3572" s="23">
        <v>0</v>
      </c>
      <c r="K3572" s="23"/>
      <c r="L3572" s="23"/>
      <c r="M3572" s="23"/>
    </row>
    <row r="3573" spans="1:13" hidden="1" x14ac:dyDescent="0.25">
      <c r="A3573" s="31">
        <v>42394</v>
      </c>
      <c r="B3573" s="23">
        <v>50380</v>
      </c>
      <c r="C3573" s="23" t="s">
        <v>57</v>
      </c>
      <c r="D3573" s="23">
        <v>14.9</v>
      </c>
      <c r="E3573" s="16" t="s">
        <v>882</v>
      </c>
      <c r="F3573" s="46">
        <v>3500</v>
      </c>
      <c r="G3573" s="23"/>
      <c r="H3573" s="23"/>
      <c r="I3573" s="23"/>
      <c r="J3573" s="23">
        <v>0</v>
      </c>
      <c r="K3573" s="23"/>
      <c r="L3573" s="23"/>
      <c r="M3573" s="23"/>
    </row>
    <row r="3574" spans="1:13" hidden="1" x14ac:dyDescent="0.25">
      <c r="A3574" s="31">
        <v>42394</v>
      </c>
      <c r="B3574" s="23">
        <v>50381</v>
      </c>
      <c r="C3574" s="23" t="s">
        <v>29</v>
      </c>
      <c r="D3574" s="23">
        <v>13</v>
      </c>
      <c r="E3574" s="16" t="s">
        <v>882</v>
      </c>
      <c r="F3574" s="46">
        <v>3500</v>
      </c>
      <c r="G3574" s="23"/>
      <c r="H3574" s="23"/>
      <c r="I3574" s="23"/>
      <c r="J3574" s="23">
        <v>0</v>
      </c>
      <c r="K3574" s="23"/>
      <c r="L3574" s="23"/>
      <c r="M3574" s="23"/>
    </row>
    <row r="3575" spans="1:13" hidden="1" x14ac:dyDescent="0.25">
      <c r="A3575" s="31">
        <v>42394</v>
      </c>
      <c r="B3575" s="23">
        <v>50382</v>
      </c>
      <c r="C3575" s="23" t="s">
        <v>498</v>
      </c>
      <c r="D3575" s="23">
        <v>14.9</v>
      </c>
      <c r="E3575" s="16" t="s">
        <v>882</v>
      </c>
      <c r="F3575" s="46">
        <v>3500</v>
      </c>
      <c r="G3575" s="23"/>
      <c r="H3575" s="23"/>
      <c r="I3575" s="23"/>
      <c r="J3575" s="23">
        <v>0</v>
      </c>
      <c r="K3575" s="23"/>
      <c r="L3575" s="23"/>
      <c r="M3575" s="23"/>
    </row>
    <row r="3576" spans="1:13" hidden="1" x14ac:dyDescent="0.25">
      <c r="A3576" s="31">
        <v>42394</v>
      </c>
      <c r="B3576" s="23">
        <v>50383</v>
      </c>
      <c r="C3576" s="23" t="s">
        <v>28</v>
      </c>
      <c r="D3576" s="23">
        <v>13.3</v>
      </c>
      <c r="E3576" s="16" t="s">
        <v>882</v>
      </c>
      <c r="F3576" s="46">
        <v>3500</v>
      </c>
      <c r="G3576" s="23"/>
      <c r="H3576" s="23"/>
      <c r="I3576" s="23"/>
      <c r="J3576" s="23">
        <v>0</v>
      </c>
      <c r="K3576" s="23"/>
      <c r="L3576" s="23"/>
      <c r="M3576" s="23"/>
    </row>
    <row r="3577" spans="1:13" hidden="1" x14ac:dyDescent="0.25">
      <c r="A3577" s="31">
        <v>42394</v>
      </c>
      <c r="B3577" s="23">
        <v>50384</v>
      </c>
      <c r="C3577" s="23" t="s">
        <v>57</v>
      </c>
      <c r="D3577" s="23">
        <v>14.9</v>
      </c>
      <c r="E3577" s="16" t="s">
        <v>882</v>
      </c>
      <c r="F3577" s="46">
        <v>3500</v>
      </c>
      <c r="G3577" s="23"/>
      <c r="H3577" s="23"/>
      <c r="I3577" s="23"/>
      <c r="J3577" s="23">
        <v>0</v>
      </c>
      <c r="K3577" s="23"/>
      <c r="L3577" s="23"/>
      <c r="M3577" s="23"/>
    </row>
    <row r="3578" spans="1:13" hidden="1" x14ac:dyDescent="0.25">
      <c r="A3578" s="31">
        <v>42394</v>
      </c>
      <c r="B3578" s="23">
        <v>50385</v>
      </c>
      <c r="C3578" s="23" t="s">
        <v>29</v>
      </c>
      <c r="D3578" s="23">
        <v>13</v>
      </c>
      <c r="E3578" s="16" t="s">
        <v>882</v>
      </c>
      <c r="F3578" s="46">
        <v>3500</v>
      </c>
      <c r="G3578" s="23"/>
      <c r="H3578" s="23"/>
      <c r="I3578" s="23"/>
      <c r="J3578" s="23">
        <v>0</v>
      </c>
      <c r="K3578" s="23"/>
      <c r="L3578" s="23"/>
      <c r="M3578" s="23"/>
    </row>
    <row r="3579" spans="1:13" hidden="1" x14ac:dyDescent="0.25">
      <c r="A3579" s="31">
        <v>42394</v>
      </c>
      <c r="B3579" s="23">
        <v>50386</v>
      </c>
      <c r="C3579" s="23" t="s">
        <v>498</v>
      </c>
      <c r="D3579" s="23">
        <v>14.9</v>
      </c>
      <c r="E3579" s="16" t="s">
        <v>882</v>
      </c>
      <c r="F3579" s="46">
        <v>3500</v>
      </c>
      <c r="G3579" s="23"/>
      <c r="H3579" s="23"/>
      <c r="I3579" s="23"/>
      <c r="J3579" s="23">
        <v>0</v>
      </c>
      <c r="K3579" s="23"/>
      <c r="L3579" s="23"/>
      <c r="M3579" s="23"/>
    </row>
    <row r="3580" spans="1:13" hidden="1" x14ac:dyDescent="0.25">
      <c r="A3580" s="31">
        <v>42394</v>
      </c>
      <c r="B3580" s="23">
        <v>50387</v>
      </c>
      <c r="C3580" s="23" t="s">
        <v>28</v>
      </c>
      <c r="D3580" s="23">
        <v>13.3</v>
      </c>
      <c r="E3580" s="16" t="s">
        <v>882</v>
      </c>
      <c r="F3580" s="46">
        <v>3500</v>
      </c>
      <c r="G3580" s="23"/>
      <c r="H3580" s="23"/>
      <c r="I3580" s="23"/>
      <c r="J3580" s="23">
        <v>0</v>
      </c>
      <c r="K3580" s="23"/>
      <c r="L3580" s="23"/>
      <c r="M3580" s="23"/>
    </row>
    <row r="3581" spans="1:13" hidden="1" x14ac:dyDescent="0.25">
      <c r="A3581" s="31">
        <v>42394</v>
      </c>
      <c r="B3581" s="23">
        <v>50388</v>
      </c>
      <c r="C3581" s="23" t="s">
        <v>57</v>
      </c>
      <c r="D3581" s="23">
        <v>14.9</v>
      </c>
      <c r="E3581" s="16" t="s">
        <v>882</v>
      </c>
      <c r="F3581" s="46">
        <v>3500</v>
      </c>
      <c r="G3581" s="23"/>
      <c r="H3581" s="23"/>
      <c r="I3581" s="23"/>
      <c r="J3581" s="23">
        <v>0</v>
      </c>
      <c r="K3581" s="23"/>
      <c r="L3581" s="23"/>
      <c r="M3581" s="23"/>
    </row>
    <row r="3582" spans="1:13" hidden="1" x14ac:dyDescent="0.25">
      <c r="A3582" s="31">
        <v>42394</v>
      </c>
      <c r="B3582" s="23">
        <v>50389</v>
      </c>
      <c r="C3582" s="23" t="s">
        <v>29</v>
      </c>
      <c r="D3582" s="23">
        <v>13</v>
      </c>
      <c r="E3582" s="16" t="s">
        <v>882</v>
      </c>
      <c r="F3582" s="46">
        <v>3500</v>
      </c>
      <c r="G3582" s="23"/>
      <c r="H3582" s="23"/>
      <c r="I3582" s="23"/>
      <c r="J3582" s="23">
        <v>0</v>
      </c>
      <c r="K3582" s="23"/>
      <c r="L3582" s="23"/>
      <c r="M3582" s="23"/>
    </row>
    <row r="3583" spans="1:13" hidden="1" x14ac:dyDescent="0.25">
      <c r="A3583" s="31">
        <v>42394</v>
      </c>
      <c r="B3583" s="23">
        <v>50390</v>
      </c>
      <c r="C3583" s="23" t="s">
        <v>498</v>
      </c>
      <c r="D3583" s="23">
        <v>14.9</v>
      </c>
      <c r="E3583" s="16" t="s">
        <v>882</v>
      </c>
      <c r="F3583" s="46">
        <v>3500</v>
      </c>
      <c r="G3583" s="23"/>
      <c r="H3583" s="23"/>
      <c r="I3583" s="23"/>
      <c r="J3583" s="23">
        <v>0</v>
      </c>
      <c r="K3583" s="23"/>
      <c r="L3583" s="23"/>
      <c r="M3583" s="23"/>
    </row>
    <row r="3584" spans="1:13" hidden="1" x14ac:dyDescent="0.25">
      <c r="A3584" s="31">
        <v>42394</v>
      </c>
      <c r="B3584" s="23">
        <v>50391</v>
      </c>
      <c r="C3584" s="23" t="s">
        <v>28</v>
      </c>
      <c r="D3584" s="23">
        <v>13.3</v>
      </c>
      <c r="E3584" s="16" t="s">
        <v>882</v>
      </c>
      <c r="F3584" s="46">
        <v>3500</v>
      </c>
      <c r="G3584" s="23"/>
      <c r="H3584" s="23"/>
      <c r="I3584" s="23"/>
      <c r="J3584" s="23">
        <v>0</v>
      </c>
      <c r="K3584" s="23"/>
      <c r="L3584" s="23"/>
      <c r="M3584" s="23"/>
    </row>
    <row r="3585" spans="1:13" hidden="1" x14ac:dyDescent="0.25">
      <c r="A3585" s="31">
        <v>42394</v>
      </c>
      <c r="B3585" s="23">
        <v>50392</v>
      </c>
      <c r="C3585" s="23" t="s">
        <v>57</v>
      </c>
      <c r="D3585" s="23">
        <v>14.9</v>
      </c>
      <c r="E3585" s="16" t="s">
        <v>882</v>
      </c>
      <c r="F3585" s="46">
        <v>3500</v>
      </c>
      <c r="G3585" s="23"/>
      <c r="H3585" s="23"/>
      <c r="I3585" s="23"/>
      <c r="J3585" s="23">
        <v>0</v>
      </c>
      <c r="K3585" s="23"/>
      <c r="L3585" s="23"/>
      <c r="M3585" s="23"/>
    </row>
    <row r="3586" spans="1:13" hidden="1" x14ac:dyDescent="0.25">
      <c r="A3586" s="31">
        <v>42394</v>
      </c>
      <c r="B3586" s="23">
        <v>50393</v>
      </c>
      <c r="C3586" s="23" t="s">
        <v>29</v>
      </c>
      <c r="D3586" s="23">
        <v>13</v>
      </c>
      <c r="E3586" s="16" t="s">
        <v>882</v>
      </c>
      <c r="F3586" s="46">
        <v>3500</v>
      </c>
      <c r="G3586" s="23"/>
      <c r="H3586" s="23"/>
      <c r="I3586" s="23"/>
      <c r="J3586" s="23">
        <v>0</v>
      </c>
      <c r="K3586" s="23"/>
      <c r="L3586" s="23"/>
      <c r="M3586" s="23"/>
    </row>
    <row r="3587" spans="1:13" hidden="1" x14ac:dyDescent="0.25">
      <c r="A3587" s="31">
        <v>42394</v>
      </c>
      <c r="B3587" s="23">
        <v>50394</v>
      </c>
      <c r="C3587" s="23" t="s">
        <v>498</v>
      </c>
      <c r="D3587" s="23">
        <v>14.9</v>
      </c>
      <c r="E3587" s="16" t="s">
        <v>882</v>
      </c>
      <c r="F3587" s="46">
        <v>3500</v>
      </c>
      <c r="G3587" s="23"/>
      <c r="H3587" s="23"/>
      <c r="I3587" s="23"/>
      <c r="J3587" s="23">
        <v>0</v>
      </c>
      <c r="K3587" s="23"/>
      <c r="L3587" s="23"/>
      <c r="M3587" s="23"/>
    </row>
    <row r="3588" spans="1:13" hidden="1" x14ac:dyDescent="0.25">
      <c r="A3588" s="31">
        <v>42394</v>
      </c>
      <c r="B3588" s="23">
        <v>50395</v>
      </c>
      <c r="C3588" s="23" t="s">
        <v>28</v>
      </c>
      <c r="D3588" s="23">
        <v>13.3</v>
      </c>
      <c r="E3588" s="16" t="s">
        <v>882</v>
      </c>
      <c r="F3588" s="46">
        <v>3500</v>
      </c>
      <c r="G3588" s="23"/>
      <c r="H3588" s="23"/>
      <c r="I3588" s="23"/>
      <c r="J3588" s="23">
        <v>0</v>
      </c>
      <c r="K3588" s="23"/>
      <c r="L3588" s="23"/>
      <c r="M3588" s="23"/>
    </row>
    <row r="3589" spans="1:13" hidden="1" x14ac:dyDescent="0.25">
      <c r="A3589" s="31">
        <v>42394</v>
      </c>
      <c r="B3589" s="23">
        <v>50396</v>
      </c>
      <c r="C3589" s="23" t="s">
        <v>57</v>
      </c>
      <c r="D3589" s="23">
        <v>14.9</v>
      </c>
      <c r="E3589" s="16" t="s">
        <v>882</v>
      </c>
      <c r="F3589" s="46">
        <v>3500</v>
      </c>
      <c r="G3589" s="23"/>
      <c r="H3589" s="23"/>
      <c r="I3589" s="23"/>
      <c r="J3589" s="23">
        <v>0</v>
      </c>
      <c r="K3589" s="23"/>
      <c r="L3589" s="23"/>
      <c r="M3589" s="23"/>
    </row>
    <row r="3590" spans="1:13" hidden="1" x14ac:dyDescent="0.25">
      <c r="A3590" s="31">
        <v>42394</v>
      </c>
      <c r="B3590" s="23">
        <v>50397</v>
      </c>
      <c r="C3590" s="23" t="s">
        <v>29</v>
      </c>
      <c r="D3590" s="23">
        <v>13</v>
      </c>
      <c r="E3590" s="16" t="s">
        <v>882</v>
      </c>
      <c r="F3590" s="46">
        <v>3500</v>
      </c>
      <c r="G3590" s="23"/>
      <c r="H3590" s="23"/>
      <c r="I3590" s="23"/>
      <c r="J3590" s="23">
        <v>0</v>
      </c>
      <c r="K3590" s="23"/>
      <c r="L3590" s="23"/>
      <c r="M3590" s="23"/>
    </row>
    <row r="3591" spans="1:13" hidden="1" x14ac:dyDescent="0.25">
      <c r="A3591" s="31">
        <v>42394</v>
      </c>
      <c r="B3591" s="23">
        <v>50398</v>
      </c>
      <c r="C3591" s="23" t="s">
        <v>498</v>
      </c>
      <c r="D3591" s="23">
        <v>14.9</v>
      </c>
      <c r="E3591" s="16" t="s">
        <v>882</v>
      </c>
      <c r="F3591" s="46">
        <v>3500</v>
      </c>
      <c r="G3591" s="23"/>
      <c r="H3591" s="23"/>
      <c r="I3591" s="23"/>
      <c r="J3591" s="23">
        <v>0</v>
      </c>
      <c r="K3591" s="23"/>
      <c r="L3591" s="23"/>
      <c r="M3591" s="23"/>
    </row>
    <row r="3592" spans="1:13" hidden="1" x14ac:dyDescent="0.25">
      <c r="A3592" s="31">
        <v>42394</v>
      </c>
      <c r="B3592" s="23">
        <v>50399</v>
      </c>
      <c r="C3592" s="23" t="s">
        <v>28</v>
      </c>
      <c r="D3592" s="23">
        <v>13.3</v>
      </c>
      <c r="E3592" s="16" t="s">
        <v>882</v>
      </c>
      <c r="F3592" s="46">
        <v>3500</v>
      </c>
      <c r="G3592" s="23"/>
      <c r="H3592" s="23"/>
      <c r="I3592" s="23"/>
      <c r="J3592" s="23">
        <v>0</v>
      </c>
      <c r="K3592" s="23"/>
      <c r="L3592" s="23"/>
      <c r="M3592" s="23"/>
    </row>
    <row r="3593" spans="1:13" hidden="1" x14ac:dyDescent="0.25">
      <c r="A3593" s="31">
        <v>42394</v>
      </c>
      <c r="B3593" s="23">
        <v>50400</v>
      </c>
      <c r="C3593" s="23" t="s">
        <v>57</v>
      </c>
      <c r="D3593" s="23">
        <v>14.9</v>
      </c>
      <c r="E3593" s="16" t="s">
        <v>882</v>
      </c>
      <c r="F3593" s="46">
        <v>3500</v>
      </c>
      <c r="G3593" s="23"/>
      <c r="H3593" s="23"/>
      <c r="I3593" s="23"/>
      <c r="J3593" s="23">
        <v>0</v>
      </c>
      <c r="K3593" s="23"/>
      <c r="L3593" s="23"/>
      <c r="M3593" s="23"/>
    </row>
    <row r="3594" spans="1:13" hidden="1" x14ac:dyDescent="0.25">
      <c r="A3594" s="31">
        <v>42394</v>
      </c>
      <c r="B3594" s="23">
        <v>50401</v>
      </c>
      <c r="C3594" s="23" t="s">
        <v>29</v>
      </c>
      <c r="D3594" s="23">
        <v>13</v>
      </c>
      <c r="E3594" s="16" t="s">
        <v>882</v>
      </c>
      <c r="F3594" s="46">
        <v>3500</v>
      </c>
      <c r="G3594" s="23"/>
      <c r="H3594" s="23"/>
      <c r="I3594" s="23"/>
      <c r="J3594" s="23">
        <v>0</v>
      </c>
      <c r="K3594" s="23"/>
      <c r="L3594" s="23"/>
      <c r="M3594" s="23"/>
    </row>
    <row r="3595" spans="1:13" hidden="1" x14ac:dyDescent="0.25">
      <c r="A3595" s="31">
        <v>42394</v>
      </c>
      <c r="B3595" s="23">
        <v>50402</v>
      </c>
      <c r="C3595" s="23" t="s">
        <v>498</v>
      </c>
      <c r="D3595" s="23">
        <v>14.9</v>
      </c>
      <c r="E3595" s="16" t="s">
        <v>882</v>
      </c>
      <c r="F3595" s="46">
        <v>3500</v>
      </c>
      <c r="G3595" s="23"/>
      <c r="H3595" s="23"/>
      <c r="I3595" s="23"/>
      <c r="J3595" s="23">
        <v>0</v>
      </c>
      <c r="K3595" s="23"/>
      <c r="L3595" s="23"/>
      <c r="M3595" s="23"/>
    </row>
    <row r="3596" spans="1:13" hidden="1" x14ac:dyDescent="0.25">
      <c r="A3596" s="31">
        <v>42394</v>
      </c>
      <c r="B3596" s="23">
        <v>50403</v>
      </c>
      <c r="C3596" s="23" t="s">
        <v>27</v>
      </c>
      <c r="D3596" s="23">
        <v>14.9</v>
      </c>
      <c r="E3596" s="16" t="s">
        <v>882</v>
      </c>
      <c r="F3596" s="46">
        <v>3500</v>
      </c>
      <c r="G3596" s="23"/>
      <c r="H3596" s="23"/>
      <c r="I3596" s="23"/>
      <c r="J3596" s="23">
        <v>0</v>
      </c>
      <c r="K3596" s="23"/>
      <c r="L3596" s="23"/>
      <c r="M3596" s="23"/>
    </row>
    <row r="3597" spans="1:13" hidden="1" x14ac:dyDescent="0.25">
      <c r="A3597" s="31">
        <v>42394</v>
      </c>
      <c r="B3597" s="23">
        <v>50404</v>
      </c>
      <c r="C3597" s="23" t="s">
        <v>57</v>
      </c>
      <c r="D3597" s="23">
        <v>14.9</v>
      </c>
      <c r="E3597" s="16" t="s">
        <v>882</v>
      </c>
      <c r="F3597" s="46">
        <v>3500</v>
      </c>
      <c r="G3597" s="23"/>
      <c r="H3597" s="23"/>
      <c r="I3597" s="23"/>
      <c r="J3597" s="23">
        <v>0</v>
      </c>
      <c r="K3597" s="23"/>
      <c r="L3597" s="23"/>
      <c r="M3597" s="23"/>
    </row>
    <row r="3598" spans="1:13" hidden="1" x14ac:dyDescent="0.25">
      <c r="A3598" s="31">
        <v>42394</v>
      </c>
      <c r="B3598" s="23">
        <v>50405</v>
      </c>
      <c r="C3598" s="23" t="s">
        <v>29</v>
      </c>
      <c r="D3598" s="23">
        <v>13</v>
      </c>
      <c r="E3598" s="16" t="s">
        <v>882</v>
      </c>
      <c r="F3598" s="46">
        <v>3500</v>
      </c>
      <c r="G3598" s="23"/>
      <c r="H3598" s="23"/>
      <c r="I3598" s="23"/>
      <c r="J3598" s="23">
        <v>0</v>
      </c>
      <c r="K3598" s="23"/>
      <c r="L3598" s="23"/>
      <c r="M3598" s="23"/>
    </row>
    <row r="3599" spans="1:13" hidden="1" x14ac:dyDescent="0.25">
      <c r="A3599" s="31">
        <v>42394</v>
      </c>
      <c r="B3599" s="23">
        <v>50406</v>
      </c>
      <c r="C3599" s="23" t="s">
        <v>498</v>
      </c>
      <c r="D3599" s="23">
        <v>14.9</v>
      </c>
      <c r="E3599" s="16" t="s">
        <v>882</v>
      </c>
      <c r="F3599" s="46">
        <v>3500</v>
      </c>
      <c r="G3599" s="23"/>
      <c r="H3599" s="23"/>
      <c r="I3599" s="23"/>
      <c r="J3599" s="23">
        <v>0</v>
      </c>
      <c r="K3599" s="23"/>
      <c r="L3599" s="23"/>
      <c r="M3599" s="23"/>
    </row>
    <row r="3600" spans="1:13" hidden="1" x14ac:dyDescent="0.25">
      <c r="A3600" s="31">
        <v>42394</v>
      </c>
      <c r="B3600" s="23">
        <v>50407</v>
      </c>
      <c r="C3600" s="23" t="s">
        <v>27</v>
      </c>
      <c r="D3600" s="23">
        <v>14.9</v>
      </c>
      <c r="E3600" s="16" t="s">
        <v>882</v>
      </c>
      <c r="F3600" s="46">
        <v>3500</v>
      </c>
      <c r="G3600" s="23"/>
      <c r="H3600" s="23"/>
      <c r="I3600" s="23"/>
      <c r="J3600" s="23">
        <v>0</v>
      </c>
      <c r="K3600" s="23"/>
      <c r="L3600" s="23"/>
      <c r="M3600" s="23"/>
    </row>
    <row r="3601" spans="1:13" hidden="1" x14ac:dyDescent="0.25">
      <c r="A3601" s="31">
        <v>42394</v>
      </c>
      <c r="B3601" s="23">
        <v>50408</v>
      </c>
      <c r="C3601" s="23" t="s">
        <v>57</v>
      </c>
      <c r="D3601" s="23">
        <v>14.9</v>
      </c>
      <c r="E3601" s="16" t="s">
        <v>882</v>
      </c>
      <c r="F3601" s="46">
        <v>3500</v>
      </c>
      <c r="G3601" s="23"/>
      <c r="H3601" s="23"/>
      <c r="I3601" s="23"/>
      <c r="J3601" s="23">
        <v>0</v>
      </c>
      <c r="K3601" s="23"/>
      <c r="L3601" s="23"/>
      <c r="M3601" s="23"/>
    </row>
    <row r="3602" spans="1:13" hidden="1" x14ac:dyDescent="0.25">
      <c r="A3602" s="31">
        <v>42394</v>
      </c>
      <c r="B3602" s="23">
        <v>50409</v>
      </c>
      <c r="C3602" s="23" t="s">
        <v>29</v>
      </c>
      <c r="D3602" s="23">
        <v>13</v>
      </c>
      <c r="E3602" s="16" t="s">
        <v>882</v>
      </c>
      <c r="F3602" s="46">
        <v>3500</v>
      </c>
      <c r="G3602" s="23"/>
      <c r="H3602" s="23"/>
      <c r="I3602" s="23"/>
      <c r="J3602" s="23">
        <v>0</v>
      </c>
      <c r="K3602" s="23"/>
      <c r="L3602" s="23"/>
      <c r="M3602" s="23"/>
    </row>
    <row r="3603" spans="1:13" hidden="1" x14ac:dyDescent="0.25">
      <c r="A3603" s="31">
        <v>42394</v>
      </c>
      <c r="B3603" s="23">
        <v>50410</v>
      </c>
      <c r="C3603" s="23" t="s">
        <v>498</v>
      </c>
      <c r="D3603" s="23">
        <v>14.9</v>
      </c>
      <c r="E3603" s="16" t="s">
        <v>882</v>
      </c>
      <c r="F3603" s="46">
        <v>3500</v>
      </c>
      <c r="G3603" s="23"/>
      <c r="H3603" s="23"/>
      <c r="I3603" s="23"/>
      <c r="J3603" s="23">
        <v>0</v>
      </c>
      <c r="K3603" s="23"/>
      <c r="L3603" s="23"/>
      <c r="M3603" s="23"/>
    </row>
    <row r="3604" spans="1:13" hidden="1" x14ac:dyDescent="0.25">
      <c r="A3604" s="31">
        <v>42394</v>
      </c>
      <c r="B3604" s="23">
        <v>50411</v>
      </c>
      <c r="C3604" s="23" t="s">
        <v>57</v>
      </c>
      <c r="D3604" s="23">
        <v>14.9</v>
      </c>
      <c r="E3604" s="16" t="s">
        <v>882</v>
      </c>
      <c r="F3604" s="46">
        <v>3500</v>
      </c>
      <c r="G3604" s="23"/>
      <c r="H3604" s="23"/>
      <c r="I3604" s="23"/>
      <c r="J3604" s="23">
        <v>0</v>
      </c>
      <c r="K3604" s="23"/>
      <c r="L3604" s="23"/>
      <c r="M3604" s="23"/>
    </row>
    <row r="3605" spans="1:13" hidden="1" x14ac:dyDescent="0.25">
      <c r="A3605" s="31">
        <v>42394</v>
      </c>
      <c r="B3605" s="23">
        <v>50412</v>
      </c>
      <c r="C3605" s="23" t="s">
        <v>27</v>
      </c>
      <c r="D3605" s="23">
        <v>14.9</v>
      </c>
      <c r="E3605" s="16" t="s">
        <v>882</v>
      </c>
      <c r="F3605" s="46">
        <v>3500</v>
      </c>
      <c r="G3605" s="23"/>
      <c r="H3605" s="23"/>
      <c r="I3605" s="23"/>
      <c r="J3605" s="23">
        <v>0</v>
      </c>
      <c r="K3605" s="23"/>
      <c r="L3605" s="23"/>
      <c r="M3605" s="23"/>
    </row>
    <row r="3606" spans="1:13" hidden="1" x14ac:dyDescent="0.25">
      <c r="A3606" s="31">
        <v>42394</v>
      </c>
      <c r="B3606" s="23">
        <v>50413</v>
      </c>
      <c r="C3606" s="23" t="s">
        <v>29</v>
      </c>
      <c r="D3606" s="23">
        <v>13</v>
      </c>
      <c r="E3606" s="16" t="s">
        <v>882</v>
      </c>
      <c r="F3606" s="46">
        <v>3500</v>
      </c>
      <c r="G3606" s="23"/>
      <c r="H3606" s="23"/>
      <c r="I3606" s="23"/>
      <c r="J3606" s="23">
        <v>0</v>
      </c>
      <c r="K3606" s="23"/>
      <c r="L3606" s="23"/>
      <c r="M3606" s="23"/>
    </row>
    <row r="3607" spans="1:13" hidden="1" x14ac:dyDescent="0.25">
      <c r="A3607" s="31">
        <v>42394</v>
      </c>
      <c r="B3607" s="23">
        <v>50414</v>
      </c>
      <c r="C3607" s="23" t="s">
        <v>498</v>
      </c>
      <c r="D3607" s="23">
        <v>14.9</v>
      </c>
      <c r="E3607" s="16" t="s">
        <v>882</v>
      </c>
      <c r="F3607" s="46">
        <v>3500</v>
      </c>
      <c r="G3607" s="23"/>
      <c r="H3607" s="23"/>
      <c r="I3607" s="23"/>
      <c r="J3607" s="23">
        <v>0</v>
      </c>
      <c r="K3607" s="23"/>
      <c r="L3607" s="23"/>
      <c r="M3607" s="23"/>
    </row>
    <row r="3608" spans="1:13" hidden="1" x14ac:dyDescent="0.25">
      <c r="A3608" s="31">
        <v>42394</v>
      </c>
      <c r="B3608" s="23">
        <v>50415</v>
      </c>
      <c r="C3608" s="23" t="s">
        <v>57</v>
      </c>
      <c r="D3608" s="23">
        <v>14.9</v>
      </c>
      <c r="E3608" s="16" t="s">
        <v>882</v>
      </c>
      <c r="F3608" s="46">
        <v>3500</v>
      </c>
      <c r="G3608" s="23"/>
      <c r="H3608" s="23"/>
      <c r="I3608" s="23"/>
      <c r="J3608" s="23">
        <v>0</v>
      </c>
      <c r="K3608" s="23"/>
      <c r="L3608" s="23"/>
      <c r="M3608" s="23"/>
    </row>
    <row r="3609" spans="1:13" hidden="1" x14ac:dyDescent="0.25">
      <c r="A3609" s="31">
        <v>42394</v>
      </c>
      <c r="B3609" s="23">
        <v>50416</v>
      </c>
      <c r="C3609" s="23" t="s">
        <v>27</v>
      </c>
      <c r="D3609" s="23">
        <v>14.9</v>
      </c>
      <c r="E3609" s="16" t="s">
        <v>882</v>
      </c>
      <c r="F3609" s="46">
        <v>3500</v>
      </c>
      <c r="G3609" s="23"/>
      <c r="H3609" s="23"/>
      <c r="I3609" s="23"/>
      <c r="J3609" s="23">
        <v>0</v>
      </c>
      <c r="K3609" s="23"/>
      <c r="L3609" s="23"/>
      <c r="M3609" s="23"/>
    </row>
    <row r="3610" spans="1:13" hidden="1" x14ac:dyDescent="0.25">
      <c r="A3610" s="31">
        <v>42394</v>
      </c>
      <c r="B3610" s="23">
        <v>50417</v>
      </c>
      <c r="C3610" s="23" t="s">
        <v>29</v>
      </c>
      <c r="D3610" s="23">
        <v>13</v>
      </c>
      <c r="E3610" s="16" t="s">
        <v>882</v>
      </c>
      <c r="F3610" s="46">
        <v>3500</v>
      </c>
      <c r="G3610" s="23"/>
      <c r="H3610" s="23"/>
      <c r="I3610" s="23"/>
      <c r="J3610" s="23">
        <v>0</v>
      </c>
      <c r="K3610" s="23"/>
      <c r="L3610" s="23"/>
      <c r="M3610" s="23"/>
    </row>
    <row r="3611" spans="1:13" hidden="1" x14ac:dyDescent="0.25">
      <c r="A3611" s="31">
        <v>42394</v>
      </c>
      <c r="B3611" s="23">
        <v>50418</v>
      </c>
      <c r="C3611" s="23" t="s">
        <v>498</v>
      </c>
      <c r="D3611" s="23">
        <v>14.9</v>
      </c>
      <c r="E3611" s="16" t="s">
        <v>882</v>
      </c>
      <c r="F3611" s="46">
        <v>3500</v>
      </c>
      <c r="G3611" s="23"/>
      <c r="H3611" s="23"/>
      <c r="I3611" s="23"/>
      <c r="J3611" s="23">
        <v>0</v>
      </c>
      <c r="K3611" s="23"/>
      <c r="L3611" s="23"/>
      <c r="M3611" s="23"/>
    </row>
    <row r="3612" spans="1:13" hidden="1" x14ac:dyDescent="0.25">
      <c r="A3612" s="31">
        <v>42394</v>
      </c>
      <c r="B3612" s="23">
        <v>50419</v>
      </c>
      <c r="C3612" s="23" t="s">
        <v>28</v>
      </c>
      <c r="D3612" s="23">
        <v>13.3</v>
      </c>
      <c r="E3612" s="16" t="s">
        <v>882</v>
      </c>
      <c r="F3612" s="46">
        <v>3500</v>
      </c>
      <c r="G3612" s="23"/>
      <c r="H3612" s="23"/>
      <c r="I3612" s="23"/>
      <c r="J3612" s="23">
        <v>0</v>
      </c>
      <c r="K3612" s="23"/>
      <c r="L3612" s="23"/>
      <c r="M3612" s="23"/>
    </row>
    <row r="3613" spans="1:13" hidden="1" x14ac:dyDescent="0.25">
      <c r="A3613" s="31">
        <v>42394</v>
      </c>
      <c r="B3613" s="23">
        <v>50420</v>
      </c>
      <c r="C3613" s="23" t="s">
        <v>28</v>
      </c>
      <c r="D3613" s="23">
        <v>13.3</v>
      </c>
      <c r="E3613" s="16" t="s">
        <v>882</v>
      </c>
      <c r="F3613" s="46">
        <v>3500</v>
      </c>
      <c r="G3613" s="23"/>
      <c r="H3613" s="23"/>
      <c r="I3613" s="23"/>
      <c r="J3613" s="23">
        <v>0</v>
      </c>
      <c r="K3613" s="23"/>
      <c r="L3613" s="23"/>
      <c r="M3613" s="23"/>
    </row>
    <row r="3614" spans="1:13" hidden="1" x14ac:dyDescent="0.25">
      <c r="A3614" s="31">
        <v>42394</v>
      </c>
      <c r="B3614" s="23">
        <v>50421</v>
      </c>
      <c r="C3614" s="23" t="s">
        <v>27</v>
      </c>
      <c r="D3614" s="23">
        <v>14.9</v>
      </c>
      <c r="E3614" s="16" t="s">
        <v>882</v>
      </c>
      <c r="F3614" s="46">
        <v>3500</v>
      </c>
      <c r="G3614" s="23"/>
      <c r="H3614" s="23"/>
      <c r="I3614" s="23"/>
      <c r="J3614" s="23">
        <v>0</v>
      </c>
      <c r="K3614" s="23"/>
      <c r="L3614" s="23"/>
      <c r="M3614" s="23"/>
    </row>
    <row r="3615" spans="1:13" hidden="1" x14ac:dyDescent="0.25">
      <c r="A3615" s="31">
        <v>42394</v>
      </c>
      <c r="B3615" s="23">
        <v>50422</v>
      </c>
      <c r="C3615" s="23" t="s">
        <v>29</v>
      </c>
      <c r="D3615" s="23">
        <v>13</v>
      </c>
      <c r="E3615" s="16" t="s">
        <v>882</v>
      </c>
      <c r="F3615" s="46">
        <v>3500</v>
      </c>
      <c r="G3615" s="23"/>
      <c r="H3615" s="23"/>
      <c r="I3615" s="23"/>
      <c r="J3615" s="23">
        <v>0</v>
      </c>
      <c r="K3615" s="23"/>
      <c r="L3615" s="23"/>
      <c r="M3615" s="23"/>
    </row>
    <row r="3616" spans="1:13" hidden="1" x14ac:dyDescent="0.25">
      <c r="A3616" s="31">
        <v>42394</v>
      </c>
      <c r="B3616" s="23">
        <v>50423</v>
      </c>
      <c r="C3616" s="23" t="s">
        <v>498</v>
      </c>
      <c r="D3616" s="23">
        <v>14.9</v>
      </c>
      <c r="E3616" s="16" t="s">
        <v>882</v>
      </c>
      <c r="F3616" s="46">
        <v>3500</v>
      </c>
      <c r="G3616" s="23"/>
      <c r="H3616" s="23"/>
      <c r="I3616" s="23"/>
      <c r="J3616" s="23">
        <v>0</v>
      </c>
      <c r="K3616" s="23"/>
      <c r="L3616" s="23"/>
      <c r="M3616" s="23"/>
    </row>
    <row r="3617" spans="1:13" hidden="1" x14ac:dyDescent="0.25">
      <c r="A3617" s="31">
        <v>42394</v>
      </c>
      <c r="B3617" s="23">
        <v>50424</v>
      </c>
      <c r="C3617" s="23" t="s">
        <v>57</v>
      </c>
      <c r="D3617" s="23">
        <v>14.9</v>
      </c>
      <c r="E3617" s="16" t="s">
        <v>882</v>
      </c>
      <c r="F3617" s="46">
        <v>3500</v>
      </c>
      <c r="G3617" s="23"/>
      <c r="H3617" s="23"/>
      <c r="I3617" s="23"/>
      <c r="J3617" s="23">
        <v>0</v>
      </c>
      <c r="K3617" s="23"/>
      <c r="L3617" s="23"/>
      <c r="M3617" s="23"/>
    </row>
    <row r="3618" spans="1:13" hidden="1" x14ac:dyDescent="0.25">
      <c r="A3618" s="31">
        <v>42394</v>
      </c>
      <c r="B3618" s="23">
        <v>50425</v>
      </c>
      <c r="C3618" s="23" t="s">
        <v>28</v>
      </c>
      <c r="D3618" s="23">
        <v>13.3</v>
      </c>
      <c r="E3618" s="16" t="s">
        <v>882</v>
      </c>
      <c r="F3618" s="46">
        <v>3500</v>
      </c>
      <c r="G3618" s="23"/>
      <c r="H3618" s="23"/>
      <c r="I3618" s="23"/>
      <c r="J3618" s="23">
        <v>0</v>
      </c>
      <c r="K3618" s="23"/>
      <c r="L3618" s="23"/>
      <c r="M3618" s="23"/>
    </row>
    <row r="3619" spans="1:13" hidden="1" x14ac:dyDescent="0.25">
      <c r="A3619" s="31">
        <v>42394</v>
      </c>
      <c r="B3619" s="23">
        <v>50426</v>
      </c>
      <c r="C3619" s="23" t="s">
        <v>27</v>
      </c>
      <c r="D3619" s="23">
        <v>14.9</v>
      </c>
      <c r="E3619" s="16" t="s">
        <v>882</v>
      </c>
      <c r="F3619" s="46">
        <v>3500</v>
      </c>
      <c r="G3619" s="23"/>
      <c r="H3619" s="23"/>
      <c r="I3619" s="23"/>
      <c r="J3619" s="23">
        <v>0</v>
      </c>
      <c r="K3619" s="23"/>
      <c r="L3619" s="23"/>
      <c r="M3619" s="23"/>
    </row>
    <row r="3620" spans="1:13" hidden="1" x14ac:dyDescent="0.25">
      <c r="A3620" s="31">
        <v>42394</v>
      </c>
      <c r="B3620" s="23">
        <v>50427</v>
      </c>
      <c r="C3620" s="23" t="s">
        <v>29</v>
      </c>
      <c r="D3620" s="23">
        <v>13</v>
      </c>
      <c r="E3620" s="16" t="s">
        <v>882</v>
      </c>
      <c r="F3620" s="46">
        <v>3500</v>
      </c>
      <c r="G3620" s="23"/>
      <c r="H3620" s="23"/>
      <c r="I3620" s="23"/>
      <c r="J3620" s="23">
        <v>0</v>
      </c>
      <c r="K3620" s="23"/>
      <c r="L3620" s="23"/>
      <c r="M3620" s="23"/>
    </row>
    <row r="3621" spans="1:13" hidden="1" x14ac:dyDescent="0.25">
      <c r="A3621" s="31">
        <v>42394</v>
      </c>
      <c r="B3621" s="23">
        <v>50428</v>
      </c>
      <c r="C3621" s="23" t="s">
        <v>498</v>
      </c>
      <c r="D3621" s="23">
        <v>14.9</v>
      </c>
      <c r="E3621" s="16" t="s">
        <v>882</v>
      </c>
      <c r="F3621" s="46">
        <v>3500</v>
      </c>
      <c r="G3621" s="23"/>
      <c r="H3621" s="23"/>
      <c r="I3621" s="23"/>
      <c r="J3621" s="23">
        <v>0</v>
      </c>
      <c r="K3621" s="23"/>
      <c r="L3621" s="23"/>
      <c r="M3621" s="23"/>
    </row>
    <row r="3622" spans="1:13" hidden="1" x14ac:dyDescent="0.25">
      <c r="A3622" s="31">
        <v>42394</v>
      </c>
      <c r="B3622" s="23">
        <v>50429</v>
      </c>
      <c r="C3622" s="23" t="s">
        <v>57</v>
      </c>
      <c r="D3622" s="23">
        <v>14.9</v>
      </c>
      <c r="E3622" s="16" t="s">
        <v>882</v>
      </c>
      <c r="F3622" s="46">
        <v>3500</v>
      </c>
      <c r="G3622" s="23"/>
      <c r="H3622" s="23"/>
      <c r="I3622" s="23"/>
      <c r="J3622" s="23">
        <v>0</v>
      </c>
      <c r="K3622" s="23"/>
      <c r="L3622" s="23"/>
      <c r="M3622" s="23"/>
    </row>
    <row r="3623" spans="1:13" hidden="1" x14ac:dyDescent="0.25">
      <c r="A3623" s="31">
        <v>42394</v>
      </c>
      <c r="B3623" s="23">
        <v>50430</v>
      </c>
      <c r="C3623" s="23" t="s">
        <v>27</v>
      </c>
      <c r="D3623" s="23">
        <v>14.9</v>
      </c>
      <c r="E3623" s="16" t="s">
        <v>882</v>
      </c>
      <c r="F3623" s="46">
        <v>3500</v>
      </c>
      <c r="G3623" s="23"/>
      <c r="H3623" s="23"/>
      <c r="I3623" s="23"/>
      <c r="J3623" s="23">
        <v>0</v>
      </c>
      <c r="K3623" s="23"/>
      <c r="L3623" s="23"/>
      <c r="M3623" s="23"/>
    </row>
    <row r="3624" spans="1:13" hidden="1" x14ac:dyDescent="0.25">
      <c r="A3624" s="31">
        <v>42394</v>
      </c>
      <c r="B3624" s="23">
        <v>50431</v>
      </c>
      <c r="C3624" s="23" t="s">
        <v>28</v>
      </c>
      <c r="D3624" s="23">
        <v>13.3</v>
      </c>
      <c r="E3624" s="16" t="s">
        <v>882</v>
      </c>
      <c r="F3624" s="46">
        <v>3500</v>
      </c>
      <c r="G3624" s="23"/>
      <c r="H3624" s="23"/>
      <c r="I3624" s="23"/>
      <c r="J3624" s="23">
        <v>0</v>
      </c>
      <c r="K3624" s="23"/>
      <c r="L3624" s="23"/>
      <c r="M3624" s="23"/>
    </row>
    <row r="3625" spans="1:13" hidden="1" x14ac:dyDescent="0.25">
      <c r="A3625" s="31">
        <v>42394</v>
      </c>
      <c r="B3625" s="23">
        <v>50432</v>
      </c>
      <c r="C3625" s="23" t="s">
        <v>498</v>
      </c>
      <c r="D3625" s="23">
        <v>14.9</v>
      </c>
      <c r="E3625" s="16" t="s">
        <v>882</v>
      </c>
      <c r="F3625" s="46">
        <v>3500</v>
      </c>
      <c r="G3625" s="23"/>
      <c r="H3625" s="23"/>
      <c r="I3625" s="23"/>
      <c r="J3625" s="23">
        <v>0</v>
      </c>
      <c r="K3625" s="23"/>
      <c r="L3625" s="23"/>
      <c r="M3625" s="23"/>
    </row>
    <row r="3626" spans="1:13" hidden="1" x14ac:dyDescent="0.25">
      <c r="A3626" s="31">
        <v>42394</v>
      </c>
      <c r="B3626" s="23">
        <v>50433</v>
      </c>
      <c r="C3626" s="23" t="s">
        <v>28</v>
      </c>
      <c r="D3626" s="23">
        <v>13.3</v>
      </c>
      <c r="E3626" s="16" t="s">
        <v>882</v>
      </c>
      <c r="F3626" s="46">
        <v>3500</v>
      </c>
      <c r="G3626" s="23"/>
      <c r="H3626" s="23"/>
      <c r="I3626" s="23"/>
      <c r="J3626" s="23">
        <v>0</v>
      </c>
      <c r="K3626" s="23"/>
      <c r="L3626" s="23"/>
      <c r="M3626" s="23"/>
    </row>
    <row r="3627" spans="1:13" hidden="1" x14ac:dyDescent="0.25">
      <c r="A3627" s="31">
        <v>42394</v>
      </c>
      <c r="B3627" s="23">
        <v>50434</v>
      </c>
      <c r="C3627" s="23" t="s">
        <v>57</v>
      </c>
      <c r="D3627" s="23">
        <v>14.9</v>
      </c>
      <c r="E3627" s="16" t="s">
        <v>882</v>
      </c>
      <c r="F3627" s="46">
        <v>3500</v>
      </c>
      <c r="G3627" s="23"/>
      <c r="H3627" s="23"/>
      <c r="I3627" s="23"/>
      <c r="J3627" s="23">
        <v>0</v>
      </c>
      <c r="K3627" s="23"/>
      <c r="L3627" s="23"/>
      <c r="M3627" s="23"/>
    </row>
    <row r="3628" spans="1:13" hidden="1" x14ac:dyDescent="0.25">
      <c r="A3628" s="31">
        <v>42394</v>
      </c>
      <c r="B3628" s="23">
        <v>50435</v>
      </c>
      <c r="C3628" s="23" t="s">
        <v>27</v>
      </c>
      <c r="D3628" s="23">
        <v>14.9</v>
      </c>
      <c r="E3628" s="16" t="s">
        <v>882</v>
      </c>
      <c r="F3628" s="46">
        <v>3500</v>
      </c>
      <c r="G3628" s="23"/>
      <c r="H3628" s="23"/>
      <c r="I3628" s="23"/>
      <c r="J3628" s="23">
        <v>0</v>
      </c>
      <c r="K3628" s="23"/>
      <c r="L3628" s="23"/>
      <c r="M3628" s="23"/>
    </row>
    <row r="3629" spans="1:13" hidden="1" x14ac:dyDescent="0.25">
      <c r="A3629" s="31">
        <v>42394</v>
      </c>
      <c r="B3629" s="23">
        <v>50436</v>
      </c>
      <c r="C3629" s="23" t="s">
        <v>28</v>
      </c>
      <c r="D3629" s="23">
        <v>13.3</v>
      </c>
      <c r="E3629" s="16" t="s">
        <v>882</v>
      </c>
      <c r="F3629" s="46">
        <v>3500</v>
      </c>
      <c r="G3629" s="23"/>
      <c r="H3629" s="23"/>
      <c r="I3629" s="23"/>
      <c r="J3629" s="23">
        <v>0</v>
      </c>
      <c r="K3629" s="23"/>
      <c r="L3629" s="23"/>
      <c r="M3629" s="23"/>
    </row>
    <row r="3630" spans="1:13" hidden="1" x14ac:dyDescent="0.25">
      <c r="A3630" s="31">
        <v>42394</v>
      </c>
      <c r="B3630" s="23">
        <v>50437</v>
      </c>
      <c r="C3630" s="23" t="s">
        <v>498</v>
      </c>
      <c r="D3630" s="23">
        <v>14.9</v>
      </c>
      <c r="E3630" s="16" t="s">
        <v>882</v>
      </c>
      <c r="F3630" s="46">
        <v>3500</v>
      </c>
      <c r="G3630" s="23"/>
      <c r="H3630" s="23"/>
      <c r="I3630" s="23"/>
      <c r="J3630" s="23">
        <v>0</v>
      </c>
      <c r="K3630" s="23"/>
      <c r="L3630" s="23"/>
      <c r="M3630" s="23"/>
    </row>
    <row r="3631" spans="1:13" hidden="1" x14ac:dyDescent="0.25">
      <c r="A3631" s="31">
        <v>42394</v>
      </c>
      <c r="B3631" s="23">
        <v>50438</v>
      </c>
      <c r="C3631" s="23" t="s">
        <v>29</v>
      </c>
      <c r="D3631" s="23">
        <v>13</v>
      </c>
      <c r="E3631" s="16" t="s">
        <v>882</v>
      </c>
      <c r="F3631" s="46">
        <v>3500</v>
      </c>
      <c r="G3631" s="23"/>
      <c r="H3631" s="23"/>
      <c r="I3631" s="23"/>
      <c r="J3631" s="23">
        <v>0</v>
      </c>
      <c r="K3631" s="23"/>
      <c r="L3631" s="23"/>
      <c r="M3631" s="23"/>
    </row>
    <row r="3632" spans="1:13" hidden="1" x14ac:dyDescent="0.25">
      <c r="A3632" s="31">
        <v>42394</v>
      </c>
      <c r="B3632" s="23">
        <v>50439</v>
      </c>
      <c r="C3632" s="23" t="s">
        <v>57</v>
      </c>
      <c r="D3632" s="23">
        <v>14.9</v>
      </c>
      <c r="E3632" s="16" t="s">
        <v>882</v>
      </c>
      <c r="F3632" s="46">
        <v>3500</v>
      </c>
      <c r="G3632" s="23"/>
      <c r="H3632" s="23"/>
      <c r="I3632" s="23"/>
      <c r="J3632" s="23">
        <v>0</v>
      </c>
      <c r="K3632" s="23"/>
      <c r="L3632" s="23"/>
      <c r="M3632" s="23"/>
    </row>
    <row r="3633" spans="1:13" hidden="1" x14ac:dyDescent="0.25">
      <c r="A3633" s="31">
        <v>42394</v>
      </c>
      <c r="B3633" s="23">
        <v>50440</v>
      </c>
      <c r="C3633" s="23" t="s">
        <v>27</v>
      </c>
      <c r="D3633" s="23">
        <v>14.9</v>
      </c>
      <c r="E3633" s="16" t="s">
        <v>882</v>
      </c>
      <c r="F3633" s="46">
        <v>3500</v>
      </c>
      <c r="G3633" s="23"/>
      <c r="H3633" s="23"/>
      <c r="I3633" s="23"/>
      <c r="J3633" s="23">
        <v>0</v>
      </c>
      <c r="K3633" s="23"/>
      <c r="L3633" s="23"/>
      <c r="M3633" s="23"/>
    </row>
    <row r="3634" spans="1:13" hidden="1" x14ac:dyDescent="0.25">
      <c r="A3634" s="31">
        <v>42394</v>
      </c>
      <c r="B3634" s="23">
        <v>50441</v>
      </c>
      <c r="C3634" s="23" t="s">
        <v>28</v>
      </c>
      <c r="D3634" s="23">
        <v>13.3</v>
      </c>
      <c r="E3634" s="16" t="s">
        <v>882</v>
      </c>
      <c r="F3634" s="46">
        <v>3500</v>
      </c>
      <c r="G3634" s="23"/>
      <c r="H3634" s="23"/>
      <c r="I3634" s="23"/>
      <c r="J3634" s="23">
        <v>0</v>
      </c>
      <c r="K3634" s="23"/>
      <c r="L3634" s="23"/>
      <c r="M3634" s="23"/>
    </row>
    <row r="3635" spans="1:13" hidden="1" x14ac:dyDescent="0.25">
      <c r="A3635" s="31">
        <v>42394</v>
      </c>
      <c r="B3635" s="23">
        <v>50442</v>
      </c>
      <c r="C3635" s="23" t="s">
        <v>498</v>
      </c>
      <c r="D3635" s="23">
        <v>14.9</v>
      </c>
      <c r="E3635" s="16" t="s">
        <v>882</v>
      </c>
      <c r="F3635" s="46">
        <v>3500</v>
      </c>
      <c r="G3635" s="23"/>
      <c r="H3635" s="23"/>
      <c r="I3635" s="23"/>
      <c r="J3635" s="23">
        <v>0</v>
      </c>
      <c r="K3635" s="23"/>
      <c r="L3635" s="23"/>
      <c r="M3635" s="23"/>
    </row>
    <row r="3636" spans="1:13" hidden="1" x14ac:dyDescent="0.25">
      <c r="A3636" s="31">
        <v>42394</v>
      </c>
      <c r="B3636" s="23">
        <v>50443</v>
      </c>
      <c r="C3636" s="23" t="s">
        <v>29</v>
      </c>
      <c r="D3636" s="23">
        <v>13</v>
      </c>
      <c r="E3636" s="16" t="s">
        <v>882</v>
      </c>
      <c r="F3636" s="46">
        <v>3500</v>
      </c>
      <c r="G3636" s="23"/>
      <c r="H3636" s="23"/>
      <c r="I3636" s="23"/>
      <c r="J3636" s="23">
        <v>0</v>
      </c>
      <c r="K3636" s="23"/>
      <c r="L3636" s="23"/>
      <c r="M3636" s="23"/>
    </row>
    <row r="3637" spans="1:13" hidden="1" x14ac:dyDescent="0.25">
      <c r="A3637" s="31">
        <v>42394</v>
      </c>
      <c r="B3637" s="23">
        <v>50444</v>
      </c>
      <c r="C3637" s="23" t="s">
        <v>27</v>
      </c>
      <c r="D3637" s="23">
        <v>14.9</v>
      </c>
      <c r="E3637" s="16" t="s">
        <v>882</v>
      </c>
      <c r="F3637" s="46">
        <v>3500</v>
      </c>
      <c r="G3637" s="23"/>
      <c r="H3637" s="23"/>
      <c r="I3637" s="23"/>
      <c r="J3637" s="23">
        <v>0</v>
      </c>
      <c r="K3637" s="23"/>
      <c r="L3637" s="23"/>
      <c r="M3637" s="23"/>
    </row>
    <row r="3638" spans="1:13" hidden="1" x14ac:dyDescent="0.25">
      <c r="A3638" s="31">
        <v>42394</v>
      </c>
      <c r="B3638" s="23">
        <v>50445</v>
      </c>
      <c r="C3638" s="23" t="s">
        <v>57</v>
      </c>
      <c r="D3638" s="23">
        <v>14.9</v>
      </c>
      <c r="E3638" s="16" t="s">
        <v>882</v>
      </c>
      <c r="F3638" s="46">
        <v>3500</v>
      </c>
      <c r="G3638" s="23"/>
      <c r="H3638" s="23"/>
      <c r="I3638" s="23"/>
      <c r="J3638" s="23">
        <v>0</v>
      </c>
      <c r="K3638" s="23"/>
      <c r="L3638" s="23"/>
      <c r="M3638" s="23"/>
    </row>
    <row r="3639" spans="1:13" hidden="1" x14ac:dyDescent="0.25">
      <c r="A3639" s="31">
        <v>42394</v>
      </c>
      <c r="B3639" s="23">
        <v>50446</v>
      </c>
      <c r="C3639" s="23" t="s">
        <v>28</v>
      </c>
      <c r="D3639" s="23">
        <v>13.3</v>
      </c>
      <c r="E3639" s="16" t="s">
        <v>882</v>
      </c>
      <c r="F3639" s="46">
        <v>3500</v>
      </c>
      <c r="G3639" s="23"/>
      <c r="H3639" s="23"/>
      <c r="I3639" s="23"/>
      <c r="J3639" s="23">
        <v>0</v>
      </c>
      <c r="K3639" s="23"/>
      <c r="L3639" s="23"/>
      <c r="M3639" s="23"/>
    </row>
    <row r="3640" spans="1:13" hidden="1" x14ac:dyDescent="0.25">
      <c r="A3640" s="31">
        <v>42394</v>
      </c>
      <c r="B3640" s="23">
        <v>50447</v>
      </c>
      <c r="C3640" s="23" t="s">
        <v>498</v>
      </c>
      <c r="D3640" s="23">
        <v>14.9</v>
      </c>
      <c r="E3640" s="16" t="s">
        <v>882</v>
      </c>
      <c r="F3640" s="46">
        <v>3500</v>
      </c>
      <c r="G3640" s="23"/>
      <c r="H3640" s="23"/>
      <c r="I3640" s="23"/>
      <c r="J3640" s="23">
        <v>0</v>
      </c>
      <c r="K3640" s="23"/>
      <c r="L3640" s="23"/>
      <c r="M3640" s="23"/>
    </row>
    <row r="3641" spans="1:13" hidden="1" x14ac:dyDescent="0.25">
      <c r="A3641" s="31">
        <v>42394</v>
      </c>
      <c r="B3641" s="23">
        <v>50448</v>
      </c>
      <c r="C3641" s="23" t="s">
        <v>29</v>
      </c>
      <c r="D3641" s="23">
        <v>13</v>
      </c>
      <c r="E3641" s="16" t="s">
        <v>882</v>
      </c>
      <c r="F3641" s="46">
        <v>3500</v>
      </c>
      <c r="G3641" s="23"/>
      <c r="H3641" s="23"/>
      <c r="I3641" s="23"/>
      <c r="J3641" s="23">
        <v>0</v>
      </c>
      <c r="K3641" s="23"/>
      <c r="L3641" s="23"/>
      <c r="M3641" s="23"/>
    </row>
    <row r="3642" spans="1:13" hidden="1" x14ac:dyDescent="0.25">
      <c r="A3642" s="31">
        <v>42394</v>
      </c>
      <c r="B3642" s="23">
        <v>50449</v>
      </c>
      <c r="C3642" s="23" t="s">
        <v>27</v>
      </c>
      <c r="D3642" s="23">
        <v>14.9</v>
      </c>
      <c r="E3642" s="16" t="s">
        <v>882</v>
      </c>
      <c r="F3642" s="46">
        <v>3500</v>
      </c>
      <c r="G3642" s="23"/>
      <c r="H3642" s="23"/>
      <c r="I3642" s="23"/>
      <c r="J3642" s="23">
        <v>0</v>
      </c>
      <c r="K3642" s="23"/>
      <c r="L3642" s="23"/>
      <c r="M3642" s="23"/>
    </row>
    <row r="3643" spans="1:13" hidden="1" x14ac:dyDescent="0.25">
      <c r="A3643" s="31">
        <v>42394</v>
      </c>
      <c r="B3643" s="23">
        <v>50450</v>
      </c>
      <c r="C3643" s="23" t="s">
        <v>28</v>
      </c>
      <c r="D3643" s="23">
        <v>13.3</v>
      </c>
      <c r="E3643" s="16" t="s">
        <v>882</v>
      </c>
      <c r="F3643" s="46">
        <v>3500</v>
      </c>
      <c r="G3643" s="23"/>
      <c r="H3643" s="23"/>
      <c r="I3643" s="23"/>
      <c r="J3643" s="23">
        <v>0</v>
      </c>
      <c r="K3643" s="23"/>
      <c r="L3643" s="23"/>
      <c r="M3643" s="23"/>
    </row>
    <row r="3644" spans="1:13" hidden="1" x14ac:dyDescent="0.25">
      <c r="A3644" s="31">
        <v>42394</v>
      </c>
      <c r="B3644" s="23">
        <v>50451</v>
      </c>
      <c r="C3644" s="23" t="s">
        <v>498</v>
      </c>
      <c r="D3644" s="23">
        <v>14.9</v>
      </c>
      <c r="E3644" s="16" t="s">
        <v>882</v>
      </c>
      <c r="F3644" s="46">
        <v>3500</v>
      </c>
      <c r="G3644" s="23"/>
      <c r="H3644" s="23"/>
      <c r="I3644" s="23"/>
      <c r="J3644" s="23">
        <v>0</v>
      </c>
      <c r="K3644" s="23"/>
      <c r="L3644" s="23"/>
      <c r="M3644" s="23"/>
    </row>
    <row r="3645" spans="1:13" hidden="1" x14ac:dyDescent="0.25">
      <c r="A3645" s="31">
        <v>42394</v>
      </c>
      <c r="B3645" s="23">
        <v>50452</v>
      </c>
      <c r="C3645" s="23" t="s">
        <v>27</v>
      </c>
      <c r="D3645" s="23">
        <v>14.9</v>
      </c>
      <c r="E3645" s="16" t="s">
        <v>882</v>
      </c>
      <c r="F3645" s="46">
        <v>3500</v>
      </c>
      <c r="G3645" s="23"/>
      <c r="H3645" s="23"/>
      <c r="I3645" s="23"/>
      <c r="J3645" s="23">
        <v>0</v>
      </c>
      <c r="K3645" s="23"/>
      <c r="L3645" s="23"/>
      <c r="M3645" s="23"/>
    </row>
    <row r="3646" spans="1:13" hidden="1" x14ac:dyDescent="0.25">
      <c r="A3646" s="31">
        <v>42394</v>
      </c>
      <c r="B3646" s="23">
        <v>50453</v>
      </c>
      <c r="C3646" s="23" t="s">
        <v>29</v>
      </c>
      <c r="D3646" s="23">
        <v>13</v>
      </c>
      <c r="E3646" s="16" t="s">
        <v>882</v>
      </c>
      <c r="F3646" s="46">
        <v>3500</v>
      </c>
      <c r="G3646" s="23"/>
      <c r="H3646" s="23"/>
      <c r="I3646" s="23"/>
      <c r="J3646" s="23">
        <v>0</v>
      </c>
      <c r="K3646" s="23"/>
      <c r="L3646" s="23"/>
      <c r="M3646" s="23"/>
    </row>
    <row r="3647" spans="1:13" hidden="1" x14ac:dyDescent="0.25">
      <c r="A3647" s="31">
        <v>42394</v>
      </c>
      <c r="B3647" s="23">
        <v>50454</v>
      </c>
      <c r="C3647" s="23" t="s">
        <v>28</v>
      </c>
      <c r="D3647" s="23">
        <v>13.3</v>
      </c>
      <c r="E3647" s="16" t="s">
        <v>882</v>
      </c>
      <c r="F3647" s="46">
        <v>3500</v>
      </c>
      <c r="G3647" s="23"/>
      <c r="H3647" s="23"/>
      <c r="I3647" s="23"/>
      <c r="J3647" s="23">
        <v>0</v>
      </c>
      <c r="K3647" s="23"/>
      <c r="L3647" s="23"/>
      <c r="M3647" s="23"/>
    </row>
    <row r="3648" spans="1:13" hidden="1" x14ac:dyDescent="0.25">
      <c r="A3648" s="31">
        <v>42394</v>
      </c>
      <c r="B3648" s="23">
        <v>50455</v>
      </c>
      <c r="C3648" s="23" t="s">
        <v>498</v>
      </c>
      <c r="D3648" s="23">
        <v>14.9</v>
      </c>
      <c r="E3648" s="16" t="s">
        <v>882</v>
      </c>
      <c r="F3648" s="46">
        <v>3500</v>
      </c>
      <c r="G3648" s="23"/>
      <c r="H3648" s="23"/>
      <c r="I3648" s="23"/>
      <c r="J3648" s="23">
        <v>0</v>
      </c>
      <c r="K3648" s="23"/>
      <c r="L3648" s="23"/>
      <c r="M3648" s="23"/>
    </row>
    <row r="3649" spans="1:13" hidden="1" x14ac:dyDescent="0.25">
      <c r="A3649" s="31">
        <v>42394</v>
      </c>
      <c r="B3649" s="23">
        <v>50456</v>
      </c>
      <c r="C3649" s="23" t="s">
        <v>27</v>
      </c>
      <c r="D3649" s="23">
        <v>14.9</v>
      </c>
      <c r="E3649" s="16" t="s">
        <v>882</v>
      </c>
      <c r="F3649" s="46">
        <v>3500</v>
      </c>
      <c r="G3649" s="23"/>
      <c r="H3649" s="23"/>
      <c r="I3649" s="23"/>
      <c r="J3649" s="23">
        <v>0</v>
      </c>
      <c r="K3649" s="23"/>
      <c r="L3649" s="23"/>
      <c r="M3649" s="23"/>
    </row>
    <row r="3650" spans="1:13" hidden="1" x14ac:dyDescent="0.25">
      <c r="A3650" s="31">
        <v>42394</v>
      </c>
      <c r="B3650" s="23">
        <v>50457</v>
      </c>
      <c r="C3650" s="23" t="s">
        <v>29</v>
      </c>
      <c r="D3650" s="23">
        <v>13</v>
      </c>
      <c r="E3650" s="16" t="s">
        <v>882</v>
      </c>
      <c r="F3650" s="46">
        <v>3500</v>
      </c>
      <c r="G3650" s="23"/>
      <c r="H3650" s="23"/>
      <c r="I3650" s="23"/>
      <c r="J3650" s="23">
        <v>0</v>
      </c>
      <c r="K3650" s="23"/>
      <c r="L3650" s="23"/>
      <c r="M3650" s="23"/>
    </row>
    <row r="3651" spans="1:13" hidden="1" x14ac:dyDescent="0.25">
      <c r="A3651" s="31">
        <v>42394</v>
      </c>
      <c r="B3651" s="23">
        <v>50458</v>
      </c>
      <c r="C3651" s="23" t="s">
        <v>28</v>
      </c>
      <c r="D3651" s="23">
        <v>13.3</v>
      </c>
      <c r="E3651" s="16" t="s">
        <v>882</v>
      </c>
      <c r="F3651" s="46">
        <v>3500</v>
      </c>
      <c r="G3651" s="23"/>
      <c r="H3651" s="23"/>
      <c r="I3651" s="23"/>
      <c r="J3651" s="23">
        <v>0</v>
      </c>
      <c r="K3651" s="23"/>
      <c r="L3651" s="23"/>
      <c r="M3651" s="23"/>
    </row>
    <row r="3652" spans="1:13" hidden="1" x14ac:dyDescent="0.25">
      <c r="A3652" s="31">
        <v>42394</v>
      </c>
      <c r="B3652" s="23">
        <v>50459</v>
      </c>
      <c r="C3652" s="23" t="s">
        <v>498</v>
      </c>
      <c r="D3652" s="23">
        <v>14.9</v>
      </c>
      <c r="E3652" s="16" t="s">
        <v>882</v>
      </c>
      <c r="F3652" s="46">
        <v>3500</v>
      </c>
      <c r="G3652" s="23"/>
      <c r="H3652" s="23"/>
      <c r="I3652" s="23"/>
      <c r="J3652" s="23">
        <v>0</v>
      </c>
      <c r="K3652" s="23"/>
      <c r="L3652" s="23"/>
      <c r="M3652" s="23"/>
    </row>
    <row r="3653" spans="1:13" hidden="1" x14ac:dyDescent="0.25">
      <c r="A3653" s="31">
        <v>42394</v>
      </c>
      <c r="B3653" s="23">
        <v>50460</v>
      </c>
      <c r="C3653" s="23" t="s">
        <v>27</v>
      </c>
      <c r="D3653" s="23">
        <v>14.9</v>
      </c>
      <c r="E3653" s="16" t="s">
        <v>882</v>
      </c>
      <c r="F3653" s="46">
        <v>3500</v>
      </c>
      <c r="G3653" s="23"/>
      <c r="H3653" s="23"/>
      <c r="I3653" s="23"/>
      <c r="J3653" s="23">
        <v>0</v>
      </c>
      <c r="K3653" s="23"/>
      <c r="L3653" s="23"/>
      <c r="M3653" s="23"/>
    </row>
    <row r="3654" spans="1:13" hidden="1" x14ac:dyDescent="0.25">
      <c r="A3654" s="31">
        <v>42394</v>
      </c>
      <c r="B3654" s="23">
        <v>50461</v>
      </c>
      <c r="C3654" s="23" t="s">
        <v>29</v>
      </c>
      <c r="D3654" s="23">
        <v>13</v>
      </c>
      <c r="E3654" s="16" t="s">
        <v>882</v>
      </c>
      <c r="F3654" s="46">
        <v>3500</v>
      </c>
      <c r="G3654" s="23"/>
      <c r="H3654" s="23"/>
      <c r="I3654" s="23"/>
      <c r="J3654" s="23">
        <v>0</v>
      </c>
      <c r="K3654" s="23"/>
      <c r="L3654" s="23"/>
      <c r="M3654" s="23"/>
    </row>
    <row r="3655" spans="1:13" hidden="1" x14ac:dyDescent="0.25">
      <c r="A3655" s="31">
        <v>42394</v>
      </c>
      <c r="B3655" s="23">
        <v>50462</v>
      </c>
      <c r="C3655" s="23" t="s">
        <v>498</v>
      </c>
      <c r="D3655" s="23">
        <v>14.9</v>
      </c>
      <c r="E3655" s="16" t="s">
        <v>882</v>
      </c>
      <c r="F3655" s="46">
        <v>3500</v>
      </c>
      <c r="G3655" s="23"/>
      <c r="H3655" s="23"/>
      <c r="I3655" s="23"/>
      <c r="J3655" s="23">
        <v>0</v>
      </c>
      <c r="K3655" s="23"/>
      <c r="L3655" s="23"/>
      <c r="M3655" s="23"/>
    </row>
    <row r="3656" spans="1:13" hidden="1" x14ac:dyDescent="0.25">
      <c r="A3656" s="31">
        <v>42394</v>
      </c>
      <c r="B3656" s="23">
        <v>50463</v>
      </c>
      <c r="C3656" s="23" t="s">
        <v>27</v>
      </c>
      <c r="D3656" s="23">
        <v>14.9</v>
      </c>
      <c r="E3656" s="16" t="s">
        <v>882</v>
      </c>
      <c r="F3656" s="46">
        <v>3500</v>
      </c>
      <c r="G3656" s="23"/>
      <c r="H3656" s="23"/>
      <c r="I3656" s="23"/>
      <c r="J3656" s="23">
        <v>0</v>
      </c>
      <c r="K3656" s="23"/>
      <c r="L3656" s="23"/>
      <c r="M3656" s="23"/>
    </row>
    <row r="3657" spans="1:13" hidden="1" x14ac:dyDescent="0.25">
      <c r="A3657" s="31">
        <v>42394</v>
      </c>
      <c r="B3657" s="23">
        <v>50464</v>
      </c>
      <c r="C3657" s="23" t="s">
        <v>29</v>
      </c>
      <c r="D3657" s="23">
        <v>13</v>
      </c>
      <c r="E3657" s="16" t="s">
        <v>882</v>
      </c>
      <c r="F3657" s="46">
        <v>3500</v>
      </c>
      <c r="G3657" s="23"/>
      <c r="H3657" s="23"/>
      <c r="I3657" s="23"/>
      <c r="J3657" s="23">
        <v>0</v>
      </c>
      <c r="K3657" s="23"/>
      <c r="L3657" s="23"/>
      <c r="M3657" s="23"/>
    </row>
    <row r="3658" spans="1:13" hidden="1" x14ac:dyDescent="0.25">
      <c r="A3658" s="31">
        <v>42394</v>
      </c>
      <c r="B3658" s="23">
        <v>50465</v>
      </c>
      <c r="C3658" s="23" t="s">
        <v>28</v>
      </c>
      <c r="D3658" s="23">
        <v>13.3</v>
      </c>
      <c r="E3658" s="16" t="s">
        <v>882</v>
      </c>
      <c r="F3658" s="46">
        <v>3500</v>
      </c>
      <c r="G3658" s="23"/>
      <c r="H3658" s="23"/>
      <c r="I3658" s="23"/>
      <c r="J3658" s="23">
        <v>0</v>
      </c>
      <c r="K3658" s="23"/>
      <c r="L3658" s="23"/>
      <c r="M3658" s="23"/>
    </row>
    <row r="3659" spans="1:13" hidden="1" x14ac:dyDescent="0.25">
      <c r="A3659" s="31">
        <v>42394</v>
      </c>
      <c r="B3659" s="23">
        <v>50466</v>
      </c>
      <c r="C3659" s="23" t="s">
        <v>498</v>
      </c>
      <c r="D3659" s="23">
        <v>14.9</v>
      </c>
      <c r="E3659" s="16" t="s">
        <v>882</v>
      </c>
      <c r="F3659" s="46">
        <v>3500</v>
      </c>
      <c r="G3659" s="23"/>
      <c r="H3659" s="23"/>
      <c r="I3659" s="23"/>
      <c r="J3659" s="23">
        <v>0</v>
      </c>
      <c r="K3659" s="23"/>
      <c r="L3659" s="23"/>
      <c r="M3659" s="23"/>
    </row>
    <row r="3660" spans="1:13" hidden="1" x14ac:dyDescent="0.25">
      <c r="A3660" s="31">
        <v>42394</v>
      </c>
      <c r="B3660" s="23">
        <v>50467</v>
      </c>
      <c r="C3660" s="23" t="s">
        <v>27</v>
      </c>
      <c r="D3660" s="23">
        <v>14.9</v>
      </c>
      <c r="E3660" s="16" t="s">
        <v>882</v>
      </c>
      <c r="F3660" s="46">
        <v>3500</v>
      </c>
      <c r="G3660" s="23"/>
      <c r="H3660" s="23"/>
      <c r="I3660" s="23"/>
      <c r="J3660" s="23">
        <v>0</v>
      </c>
      <c r="K3660" s="23"/>
      <c r="L3660" s="23"/>
      <c r="M3660" s="23"/>
    </row>
    <row r="3661" spans="1:13" hidden="1" x14ac:dyDescent="0.25">
      <c r="A3661" s="31">
        <v>42394</v>
      </c>
      <c r="B3661" s="23">
        <v>50468</v>
      </c>
      <c r="C3661" s="23" t="s">
        <v>29</v>
      </c>
      <c r="D3661" s="23">
        <v>13</v>
      </c>
      <c r="E3661" s="16" t="s">
        <v>882</v>
      </c>
      <c r="F3661" s="46">
        <v>3500</v>
      </c>
      <c r="G3661" s="23"/>
      <c r="H3661" s="23"/>
      <c r="I3661" s="23"/>
      <c r="J3661" s="23">
        <v>0</v>
      </c>
      <c r="K3661" s="23"/>
      <c r="L3661" s="23"/>
      <c r="M3661" s="23"/>
    </row>
    <row r="3662" spans="1:13" hidden="1" x14ac:dyDescent="0.25">
      <c r="A3662" s="31">
        <v>42394</v>
      </c>
      <c r="B3662" s="23">
        <v>50469</v>
      </c>
      <c r="C3662" s="23" t="s">
        <v>28</v>
      </c>
      <c r="D3662" s="23">
        <v>13.3</v>
      </c>
      <c r="E3662" s="16" t="s">
        <v>882</v>
      </c>
      <c r="F3662" s="46">
        <v>3500</v>
      </c>
      <c r="G3662" s="23"/>
      <c r="H3662" s="23"/>
      <c r="I3662" s="23"/>
      <c r="J3662" s="23">
        <v>0</v>
      </c>
      <c r="K3662" s="23"/>
      <c r="L3662" s="23"/>
      <c r="M3662" s="23"/>
    </row>
    <row r="3663" spans="1:13" hidden="1" x14ac:dyDescent="0.25">
      <c r="A3663" s="31">
        <v>42394</v>
      </c>
      <c r="B3663" s="23">
        <v>50470</v>
      </c>
      <c r="C3663" s="23" t="s">
        <v>498</v>
      </c>
      <c r="D3663" s="23">
        <v>14.9</v>
      </c>
      <c r="E3663" s="16" t="s">
        <v>882</v>
      </c>
      <c r="F3663" s="46">
        <v>3500</v>
      </c>
      <c r="G3663" s="23"/>
      <c r="H3663" s="23"/>
      <c r="I3663" s="23"/>
      <c r="J3663" s="23">
        <v>0</v>
      </c>
      <c r="K3663" s="23"/>
      <c r="L3663" s="23"/>
      <c r="M3663" s="23"/>
    </row>
    <row r="3664" spans="1:13" hidden="1" x14ac:dyDescent="0.25">
      <c r="A3664" s="31">
        <v>42394</v>
      </c>
      <c r="B3664" s="23">
        <v>50471</v>
      </c>
      <c r="C3664" s="23" t="s">
        <v>27</v>
      </c>
      <c r="D3664" s="23">
        <v>14.9</v>
      </c>
      <c r="E3664" s="16" t="s">
        <v>882</v>
      </c>
      <c r="F3664" s="46">
        <v>3500</v>
      </c>
      <c r="G3664" s="23"/>
      <c r="H3664" s="23"/>
      <c r="I3664" s="23"/>
      <c r="J3664" s="23">
        <v>0</v>
      </c>
      <c r="K3664" s="23"/>
      <c r="L3664" s="23"/>
      <c r="M3664" s="23"/>
    </row>
    <row r="3665" spans="1:13" hidden="1" x14ac:dyDescent="0.25">
      <c r="A3665" s="31">
        <v>42394</v>
      </c>
      <c r="B3665" s="23">
        <v>50472</v>
      </c>
      <c r="C3665" s="23" t="s">
        <v>28</v>
      </c>
      <c r="D3665" s="23">
        <v>13.3</v>
      </c>
      <c r="E3665" s="16" t="s">
        <v>882</v>
      </c>
      <c r="F3665" s="46">
        <v>3500</v>
      </c>
      <c r="G3665" s="23"/>
      <c r="H3665" s="23"/>
      <c r="I3665" s="23"/>
      <c r="J3665" s="23">
        <v>0</v>
      </c>
      <c r="K3665" s="23"/>
      <c r="L3665" s="23"/>
      <c r="M3665" s="23"/>
    </row>
    <row r="3666" spans="1:13" hidden="1" x14ac:dyDescent="0.25">
      <c r="A3666" s="31">
        <v>42394</v>
      </c>
      <c r="B3666" s="23">
        <v>50473</v>
      </c>
      <c r="C3666" s="23" t="s">
        <v>27</v>
      </c>
      <c r="D3666" s="23">
        <v>14.9</v>
      </c>
      <c r="E3666" s="16" t="s">
        <v>882</v>
      </c>
      <c r="F3666" s="46">
        <v>3500</v>
      </c>
      <c r="G3666" s="23"/>
      <c r="H3666" s="23"/>
      <c r="I3666" s="23"/>
      <c r="J3666" s="23">
        <v>0</v>
      </c>
      <c r="K3666" s="23"/>
      <c r="L3666" s="23"/>
      <c r="M3666" s="23"/>
    </row>
    <row r="3667" spans="1:13" hidden="1" x14ac:dyDescent="0.25">
      <c r="A3667" s="31">
        <v>42394</v>
      </c>
      <c r="B3667" s="23">
        <v>50474</v>
      </c>
      <c r="C3667" s="23" t="s">
        <v>498</v>
      </c>
      <c r="D3667" s="23">
        <v>14.9</v>
      </c>
      <c r="E3667" s="16" t="s">
        <v>882</v>
      </c>
      <c r="F3667" s="46">
        <v>3500</v>
      </c>
      <c r="G3667" s="23"/>
      <c r="H3667" s="23"/>
      <c r="I3667" s="23"/>
      <c r="J3667" s="23">
        <v>0</v>
      </c>
      <c r="K3667" s="23"/>
      <c r="L3667" s="23"/>
      <c r="M3667" s="23"/>
    </row>
    <row r="3668" spans="1:13" hidden="1" x14ac:dyDescent="0.25">
      <c r="A3668" s="31">
        <v>42394</v>
      </c>
      <c r="B3668" s="23">
        <v>50475</v>
      </c>
      <c r="C3668" s="23" t="s">
        <v>29</v>
      </c>
      <c r="D3668" s="23">
        <v>13</v>
      </c>
      <c r="E3668" s="16" t="s">
        <v>882</v>
      </c>
      <c r="F3668" s="46">
        <v>3500</v>
      </c>
      <c r="G3668" s="23"/>
      <c r="H3668" s="23"/>
      <c r="I3668" s="23"/>
      <c r="J3668" s="23">
        <v>0</v>
      </c>
      <c r="K3668" s="23"/>
      <c r="L3668" s="23"/>
      <c r="M3668" s="23"/>
    </row>
    <row r="3669" spans="1:13" hidden="1" x14ac:dyDescent="0.25">
      <c r="A3669" s="31">
        <v>42394</v>
      </c>
      <c r="B3669" s="23">
        <v>50476</v>
      </c>
      <c r="C3669" s="23" t="s">
        <v>28</v>
      </c>
      <c r="D3669" s="23">
        <v>13.3</v>
      </c>
      <c r="E3669" s="16" t="s">
        <v>882</v>
      </c>
      <c r="F3669" s="46">
        <v>3500</v>
      </c>
      <c r="G3669" s="23"/>
      <c r="H3669" s="23"/>
      <c r="I3669" s="23"/>
      <c r="J3669" s="23">
        <v>0</v>
      </c>
      <c r="K3669" s="23"/>
      <c r="L3669" s="23"/>
      <c r="M3669" s="23"/>
    </row>
    <row r="3670" spans="1:13" hidden="1" x14ac:dyDescent="0.25">
      <c r="A3670" s="31">
        <v>42394</v>
      </c>
      <c r="B3670" s="23">
        <v>50477</v>
      </c>
      <c r="C3670" s="23" t="s">
        <v>27</v>
      </c>
      <c r="D3670" s="23">
        <v>14.9</v>
      </c>
      <c r="E3670" s="16" t="s">
        <v>882</v>
      </c>
      <c r="F3670" s="46">
        <v>3500</v>
      </c>
      <c r="G3670" s="23"/>
      <c r="H3670" s="23"/>
      <c r="I3670" s="23"/>
      <c r="J3670" s="23">
        <v>0</v>
      </c>
      <c r="K3670" s="23"/>
      <c r="L3670" s="23"/>
      <c r="M3670" s="23"/>
    </row>
    <row r="3671" spans="1:13" hidden="1" x14ac:dyDescent="0.25">
      <c r="A3671" s="31">
        <v>42394</v>
      </c>
      <c r="B3671" s="23">
        <v>50478</v>
      </c>
      <c r="C3671" s="23" t="s">
        <v>498</v>
      </c>
      <c r="D3671" s="23">
        <v>14.9</v>
      </c>
      <c r="E3671" s="16" t="s">
        <v>882</v>
      </c>
      <c r="F3671" s="46">
        <v>3500</v>
      </c>
      <c r="G3671" s="23"/>
      <c r="H3671" s="23"/>
      <c r="I3671" s="23"/>
      <c r="J3671" s="23">
        <v>0</v>
      </c>
      <c r="K3671" s="23"/>
      <c r="L3671" s="23"/>
      <c r="M3671" s="23"/>
    </row>
    <row r="3672" spans="1:13" hidden="1" x14ac:dyDescent="0.25">
      <c r="A3672" s="31">
        <v>42394</v>
      </c>
      <c r="B3672" s="23">
        <v>50479</v>
      </c>
      <c r="C3672" s="23" t="s">
        <v>29</v>
      </c>
      <c r="D3672" s="23">
        <v>13</v>
      </c>
      <c r="E3672" s="16" t="s">
        <v>882</v>
      </c>
      <c r="F3672" s="46">
        <v>3500</v>
      </c>
      <c r="G3672" s="23"/>
      <c r="H3672" s="23"/>
      <c r="I3672" s="23"/>
      <c r="J3672" s="23">
        <v>0</v>
      </c>
      <c r="K3672" s="23"/>
      <c r="L3672" s="23"/>
      <c r="M3672" s="23"/>
    </row>
    <row r="3673" spans="1:13" hidden="1" x14ac:dyDescent="0.25">
      <c r="A3673" s="31">
        <v>42394</v>
      </c>
      <c r="B3673" s="23">
        <v>50480</v>
      </c>
      <c r="C3673" s="23" t="s">
        <v>498</v>
      </c>
      <c r="D3673" s="23">
        <v>14.9</v>
      </c>
      <c r="E3673" s="16" t="s">
        <v>882</v>
      </c>
      <c r="F3673" s="46">
        <v>3500</v>
      </c>
      <c r="G3673" s="23"/>
      <c r="H3673" s="23"/>
      <c r="I3673" s="23"/>
      <c r="J3673" s="23">
        <v>0</v>
      </c>
      <c r="K3673" s="23"/>
      <c r="L3673" s="23"/>
      <c r="M3673" s="23"/>
    </row>
    <row r="3674" spans="1:13" hidden="1" x14ac:dyDescent="0.25">
      <c r="A3674" s="31">
        <v>42394</v>
      </c>
      <c r="B3674" s="23">
        <v>50481</v>
      </c>
      <c r="C3674" s="23" t="s">
        <v>29</v>
      </c>
      <c r="D3674" s="23">
        <v>13</v>
      </c>
      <c r="E3674" s="16" t="s">
        <v>882</v>
      </c>
      <c r="F3674" s="46">
        <v>3500</v>
      </c>
      <c r="G3674" s="23"/>
      <c r="H3674" s="23"/>
      <c r="I3674" s="23"/>
      <c r="J3674" s="23">
        <v>0</v>
      </c>
      <c r="K3674" s="23"/>
      <c r="L3674" s="23"/>
      <c r="M3674" s="23"/>
    </row>
    <row r="3675" spans="1:13" hidden="1" x14ac:dyDescent="0.25">
      <c r="A3675" s="31">
        <v>42394</v>
      </c>
      <c r="B3675" s="23">
        <v>50482</v>
      </c>
      <c r="C3675" s="23" t="s">
        <v>28</v>
      </c>
      <c r="D3675" s="23">
        <v>13.3</v>
      </c>
      <c r="E3675" s="16" t="s">
        <v>882</v>
      </c>
      <c r="F3675" s="46">
        <v>3500</v>
      </c>
      <c r="G3675" s="23"/>
      <c r="H3675" s="23"/>
      <c r="I3675" s="23"/>
      <c r="J3675" s="23">
        <v>0</v>
      </c>
      <c r="K3675" s="23"/>
      <c r="L3675" s="23"/>
      <c r="M3675" s="23"/>
    </row>
    <row r="3676" spans="1:13" hidden="1" x14ac:dyDescent="0.25">
      <c r="A3676" s="31">
        <v>42394</v>
      </c>
      <c r="B3676" s="23">
        <v>50483</v>
      </c>
      <c r="C3676" s="23" t="s">
        <v>27</v>
      </c>
      <c r="D3676" s="23">
        <v>14.9</v>
      </c>
      <c r="E3676" s="16" t="s">
        <v>882</v>
      </c>
      <c r="F3676" s="46">
        <v>3500</v>
      </c>
      <c r="G3676" s="23"/>
      <c r="H3676" s="23"/>
      <c r="I3676" s="23"/>
      <c r="J3676" s="23">
        <v>0</v>
      </c>
      <c r="K3676" s="23"/>
      <c r="L3676" s="23"/>
      <c r="M3676" s="23"/>
    </row>
    <row r="3677" spans="1:13" hidden="1" x14ac:dyDescent="0.25">
      <c r="A3677" s="31">
        <v>42394</v>
      </c>
      <c r="B3677" s="23">
        <v>50484</v>
      </c>
      <c r="C3677" s="23" t="s">
        <v>498</v>
      </c>
      <c r="D3677" s="23">
        <v>14.9</v>
      </c>
      <c r="E3677" s="16" t="s">
        <v>882</v>
      </c>
      <c r="F3677" s="46">
        <v>3500</v>
      </c>
      <c r="G3677" s="23"/>
      <c r="H3677" s="23"/>
      <c r="I3677" s="23"/>
      <c r="J3677" s="23">
        <v>0</v>
      </c>
      <c r="K3677" s="23"/>
      <c r="L3677" s="23"/>
      <c r="M3677" s="23"/>
    </row>
    <row r="3678" spans="1:13" hidden="1" x14ac:dyDescent="0.25">
      <c r="A3678" s="31">
        <v>42394</v>
      </c>
      <c r="B3678" s="23">
        <v>50485</v>
      </c>
      <c r="C3678" s="23" t="s">
        <v>29</v>
      </c>
      <c r="D3678" s="23">
        <v>13</v>
      </c>
      <c r="E3678" s="16" t="s">
        <v>882</v>
      </c>
      <c r="F3678" s="46">
        <v>3500</v>
      </c>
      <c r="G3678" s="23"/>
      <c r="H3678" s="23"/>
      <c r="I3678" s="23"/>
      <c r="J3678" s="23">
        <v>0</v>
      </c>
      <c r="K3678" s="23"/>
      <c r="L3678" s="23"/>
      <c r="M3678" s="23"/>
    </row>
    <row r="3679" spans="1:13" hidden="1" x14ac:dyDescent="0.25">
      <c r="A3679" s="31">
        <v>42394</v>
      </c>
      <c r="B3679" s="23">
        <v>50486</v>
      </c>
      <c r="C3679" s="23" t="s">
        <v>28</v>
      </c>
      <c r="D3679" s="23">
        <v>13.3</v>
      </c>
      <c r="E3679" s="16" t="s">
        <v>882</v>
      </c>
      <c r="F3679" s="46">
        <v>3500</v>
      </c>
      <c r="G3679" s="23"/>
      <c r="H3679" s="23"/>
      <c r="I3679" s="23"/>
      <c r="J3679" s="23">
        <v>0</v>
      </c>
      <c r="K3679" s="23"/>
      <c r="L3679" s="23"/>
      <c r="M3679" s="23"/>
    </row>
    <row r="3680" spans="1:13" hidden="1" x14ac:dyDescent="0.25">
      <c r="A3680" s="31">
        <v>42394</v>
      </c>
      <c r="B3680" s="23">
        <v>50487</v>
      </c>
      <c r="C3680" s="23" t="s">
        <v>27</v>
      </c>
      <c r="D3680" s="23">
        <v>14.9</v>
      </c>
      <c r="E3680" s="16" t="s">
        <v>882</v>
      </c>
      <c r="F3680" s="46">
        <v>3500</v>
      </c>
      <c r="G3680" s="23"/>
      <c r="H3680" s="23"/>
      <c r="I3680" s="23"/>
      <c r="J3680" s="23">
        <v>0</v>
      </c>
      <c r="K3680" s="23"/>
      <c r="L3680" s="23"/>
      <c r="M3680" s="23"/>
    </row>
    <row r="3681" spans="1:13" hidden="1" x14ac:dyDescent="0.25">
      <c r="A3681" s="31">
        <v>42394</v>
      </c>
      <c r="B3681" s="23">
        <v>50488</v>
      </c>
      <c r="C3681" s="23" t="s">
        <v>498</v>
      </c>
      <c r="D3681" s="23">
        <v>14.9</v>
      </c>
      <c r="E3681" s="16" t="s">
        <v>882</v>
      </c>
      <c r="F3681" s="46">
        <v>3500</v>
      </c>
      <c r="G3681" s="23"/>
      <c r="H3681" s="23"/>
      <c r="I3681" s="23"/>
      <c r="J3681" s="23">
        <v>0</v>
      </c>
      <c r="K3681" s="23"/>
      <c r="L3681" s="23"/>
      <c r="M3681" s="23"/>
    </row>
    <row r="3682" spans="1:13" hidden="1" x14ac:dyDescent="0.25">
      <c r="A3682" s="31">
        <v>42394</v>
      </c>
      <c r="B3682" s="23">
        <v>50489</v>
      </c>
      <c r="C3682" s="23" t="s">
        <v>29</v>
      </c>
      <c r="D3682" s="23">
        <v>13</v>
      </c>
      <c r="E3682" s="16" t="s">
        <v>882</v>
      </c>
      <c r="F3682" s="46">
        <v>3500</v>
      </c>
      <c r="G3682" s="23"/>
      <c r="H3682" s="23"/>
      <c r="I3682" s="23"/>
      <c r="J3682" s="23">
        <v>0</v>
      </c>
      <c r="K3682" s="23"/>
      <c r="L3682" s="23"/>
      <c r="M3682" s="23"/>
    </row>
    <row r="3683" spans="1:13" hidden="1" x14ac:dyDescent="0.25">
      <c r="A3683" s="31">
        <v>42394</v>
      </c>
      <c r="B3683" s="23">
        <v>50490</v>
      </c>
      <c r="C3683" s="23" t="s">
        <v>28</v>
      </c>
      <c r="D3683" s="23">
        <v>13.3</v>
      </c>
      <c r="E3683" s="16" t="s">
        <v>882</v>
      </c>
      <c r="F3683" s="46">
        <v>3500</v>
      </c>
      <c r="G3683" s="23"/>
      <c r="H3683" s="23"/>
      <c r="I3683" s="23"/>
      <c r="J3683" s="23">
        <v>0</v>
      </c>
      <c r="K3683" s="23"/>
      <c r="L3683" s="23"/>
      <c r="M3683" s="23"/>
    </row>
    <row r="3684" spans="1:13" hidden="1" x14ac:dyDescent="0.25">
      <c r="A3684" s="31">
        <v>42394</v>
      </c>
      <c r="B3684" s="23">
        <v>50491</v>
      </c>
      <c r="C3684" s="23" t="s">
        <v>27</v>
      </c>
      <c r="D3684" s="23">
        <v>14.9</v>
      </c>
      <c r="E3684" s="16" t="s">
        <v>882</v>
      </c>
      <c r="F3684" s="46">
        <v>3500</v>
      </c>
      <c r="G3684" s="23"/>
      <c r="H3684" s="23"/>
      <c r="I3684" s="23"/>
      <c r="J3684" s="23">
        <v>0</v>
      </c>
      <c r="K3684" s="23"/>
      <c r="L3684" s="23"/>
      <c r="M3684" s="23"/>
    </row>
    <row r="3685" spans="1:13" hidden="1" x14ac:dyDescent="0.25">
      <c r="A3685" s="31">
        <v>42394</v>
      </c>
      <c r="B3685" s="23">
        <v>50492</v>
      </c>
      <c r="C3685" s="23" t="s">
        <v>498</v>
      </c>
      <c r="D3685" s="23">
        <v>14.9</v>
      </c>
      <c r="E3685" s="16" t="s">
        <v>882</v>
      </c>
      <c r="F3685" s="46">
        <v>3500</v>
      </c>
      <c r="G3685" s="23"/>
      <c r="H3685" s="23"/>
      <c r="I3685" s="23"/>
      <c r="J3685" s="23">
        <v>0</v>
      </c>
      <c r="K3685" s="23"/>
      <c r="L3685" s="23"/>
      <c r="M3685" s="23"/>
    </row>
    <row r="3686" spans="1:13" hidden="1" x14ac:dyDescent="0.25">
      <c r="A3686" s="31">
        <v>42394</v>
      </c>
      <c r="B3686" s="23">
        <v>50493</v>
      </c>
      <c r="C3686" s="23" t="s">
        <v>29</v>
      </c>
      <c r="D3686" s="23">
        <v>13</v>
      </c>
      <c r="E3686" s="16" t="s">
        <v>882</v>
      </c>
      <c r="F3686" s="46">
        <v>3500</v>
      </c>
      <c r="G3686" s="23"/>
      <c r="H3686" s="23"/>
      <c r="I3686" s="23"/>
      <c r="J3686" s="23">
        <v>0</v>
      </c>
      <c r="K3686" s="23"/>
      <c r="L3686" s="23"/>
      <c r="M3686" s="23"/>
    </row>
    <row r="3687" spans="1:13" hidden="1" x14ac:dyDescent="0.25">
      <c r="A3687" s="31">
        <v>42394</v>
      </c>
      <c r="B3687" s="23">
        <v>50494</v>
      </c>
      <c r="C3687" s="23" t="s">
        <v>28</v>
      </c>
      <c r="D3687" s="23">
        <v>13.3</v>
      </c>
      <c r="E3687" s="16" t="s">
        <v>882</v>
      </c>
      <c r="F3687" s="46">
        <v>3500</v>
      </c>
      <c r="G3687" s="23"/>
      <c r="H3687" s="23"/>
      <c r="I3687" s="23"/>
      <c r="J3687" s="23">
        <v>0</v>
      </c>
      <c r="K3687" s="23"/>
      <c r="L3687" s="23"/>
      <c r="M3687" s="23"/>
    </row>
    <row r="3688" spans="1:13" hidden="1" x14ac:dyDescent="0.25">
      <c r="A3688" s="31">
        <v>42394</v>
      </c>
      <c r="B3688" s="23">
        <v>50495</v>
      </c>
      <c r="C3688" s="23" t="s">
        <v>498</v>
      </c>
      <c r="D3688" s="23">
        <v>14.9</v>
      </c>
      <c r="E3688" s="16" t="s">
        <v>882</v>
      </c>
      <c r="F3688" s="46">
        <v>3500</v>
      </c>
      <c r="G3688" s="23"/>
      <c r="H3688" s="23"/>
      <c r="I3688" s="23"/>
      <c r="J3688" s="23">
        <v>0</v>
      </c>
      <c r="K3688" s="23"/>
      <c r="L3688" s="23"/>
      <c r="M3688" s="23"/>
    </row>
    <row r="3689" spans="1:13" hidden="1" x14ac:dyDescent="0.25">
      <c r="A3689" s="31">
        <v>42394</v>
      </c>
      <c r="B3689" s="23">
        <v>50496</v>
      </c>
      <c r="C3689" s="23" t="s">
        <v>27</v>
      </c>
      <c r="D3689" s="23">
        <v>14.9</v>
      </c>
      <c r="E3689" s="16" t="s">
        <v>882</v>
      </c>
      <c r="F3689" s="46">
        <v>3500</v>
      </c>
      <c r="G3689" s="23"/>
      <c r="H3689" s="23"/>
      <c r="I3689" s="23"/>
      <c r="J3689" s="23">
        <v>0</v>
      </c>
      <c r="K3689" s="23"/>
      <c r="L3689" s="23"/>
      <c r="M3689" s="23"/>
    </row>
    <row r="3690" spans="1:13" hidden="1" x14ac:dyDescent="0.25">
      <c r="A3690" s="31">
        <v>42394</v>
      </c>
      <c r="B3690" s="23">
        <v>50497</v>
      </c>
      <c r="C3690" s="23" t="s">
        <v>29</v>
      </c>
      <c r="D3690" s="23">
        <v>13</v>
      </c>
      <c r="E3690" s="16" t="s">
        <v>882</v>
      </c>
      <c r="F3690" s="46">
        <v>3500</v>
      </c>
      <c r="G3690" s="23"/>
      <c r="H3690" s="23"/>
      <c r="I3690" s="23"/>
      <c r="J3690" s="23">
        <v>0</v>
      </c>
      <c r="K3690" s="23"/>
      <c r="L3690" s="23"/>
      <c r="M3690" s="23"/>
    </row>
    <row r="3691" spans="1:13" hidden="1" x14ac:dyDescent="0.25">
      <c r="A3691" s="31">
        <v>42394</v>
      </c>
      <c r="B3691" s="23">
        <v>50498</v>
      </c>
      <c r="C3691" s="23" t="s">
        <v>28</v>
      </c>
      <c r="D3691" s="23">
        <v>13.3</v>
      </c>
      <c r="E3691" s="16" t="s">
        <v>882</v>
      </c>
      <c r="F3691" s="46">
        <v>3500</v>
      </c>
      <c r="G3691" s="23"/>
      <c r="H3691" s="23"/>
      <c r="I3691" s="23"/>
      <c r="J3691" s="23">
        <v>0</v>
      </c>
      <c r="K3691" s="23"/>
      <c r="L3691" s="23"/>
      <c r="M3691" s="23"/>
    </row>
    <row r="3692" spans="1:13" hidden="1" x14ac:dyDescent="0.25">
      <c r="A3692" s="31">
        <v>42394</v>
      </c>
      <c r="B3692" s="23">
        <v>50499</v>
      </c>
      <c r="C3692" s="23" t="s">
        <v>498</v>
      </c>
      <c r="D3692" s="23">
        <v>14.9</v>
      </c>
      <c r="E3692" s="16" t="s">
        <v>882</v>
      </c>
      <c r="F3692" s="46">
        <v>3500</v>
      </c>
      <c r="G3692" s="23"/>
      <c r="H3692" s="23"/>
      <c r="I3692" s="23"/>
      <c r="J3692" s="23">
        <v>0</v>
      </c>
      <c r="K3692" s="23"/>
      <c r="L3692" s="23"/>
      <c r="M3692" s="23"/>
    </row>
    <row r="3693" spans="1:13" hidden="1" x14ac:dyDescent="0.25">
      <c r="A3693" s="31">
        <v>42394</v>
      </c>
      <c r="B3693" s="23">
        <v>50500</v>
      </c>
      <c r="C3693" s="23" t="s">
        <v>29</v>
      </c>
      <c r="D3693" s="23">
        <v>13</v>
      </c>
      <c r="E3693" s="16" t="s">
        <v>882</v>
      </c>
      <c r="F3693" s="46">
        <v>3500</v>
      </c>
      <c r="G3693" s="23"/>
      <c r="H3693" s="23"/>
      <c r="I3693" s="23"/>
      <c r="J3693" s="23">
        <v>0</v>
      </c>
      <c r="K3693" s="23"/>
      <c r="L3693" s="23"/>
      <c r="M3693" s="23"/>
    </row>
    <row r="3694" spans="1:13" hidden="1" x14ac:dyDescent="0.25">
      <c r="A3694" s="31">
        <v>42394</v>
      </c>
      <c r="B3694" s="23">
        <v>50501</v>
      </c>
      <c r="C3694" s="23" t="s">
        <v>27</v>
      </c>
      <c r="D3694" s="23">
        <v>14.9</v>
      </c>
      <c r="E3694" s="16" t="s">
        <v>882</v>
      </c>
      <c r="F3694" s="46">
        <v>3500</v>
      </c>
      <c r="G3694" s="23"/>
      <c r="H3694" s="23"/>
      <c r="I3694" s="23"/>
      <c r="J3694" s="23">
        <v>0</v>
      </c>
      <c r="K3694" s="23"/>
      <c r="L3694" s="23"/>
      <c r="M3694" s="23"/>
    </row>
    <row r="3695" spans="1:13" ht="15.75" hidden="1" thickBot="1" x14ac:dyDescent="0.3">
      <c r="A3695" s="31">
        <v>42394</v>
      </c>
      <c r="B3695" s="23">
        <v>50502</v>
      </c>
      <c r="C3695" s="23" t="s">
        <v>28</v>
      </c>
      <c r="D3695" s="23">
        <v>13.3</v>
      </c>
      <c r="E3695" s="16" t="s">
        <v>882</v>
      </c>
      <c r="F3695" s="48">
        <v>3500</v>
      </c>
      <c r="G3695" s="42"/>
      <c r="H3695" s="42"/>
      <c r="I3695" s="42"/>
      <c r="J3695" s="23">
        <v>0</v>
      </c>
      <c r="K3695" s="42"/>
      <c r="L3695" s="42"/>
      <c r="M3695" s="42"/>
    </row>
    <row r="3696" spans="1:13" hidden="1" x14ac:dyDescent="0.25">
      <c r="A3696" s="31">
        <v>42395</v>
      </c>
      <c r="B3696" s="23">
        <v>50503</v>
      </c>
      <c r="C3696" s="23" t="s">
        <v>27</v>
      </c>
      <c r="D3696" s="23">
        <v>14.9</v>
      </c>
      <c r="E3696" s="16" t="s">
        <v>882</v>
      </c>
      <c r="F3696" s="47">
        <v>3500</v>
      </c>
      <c r="G3696" s="32"/>
      <c r="H3696" s="32"/>
      <c r="I3696" s="32"/>
      <c r="J3696" s="23">
        <v>0</v>
      </c>
      <c r="K3696" s="32"/>
      <c r="L3696" s="32"/>
      <c r="M3696" s="32"/>
    </row>
    <row r="3697" spans="1:13" hidden="1" x14ac:dyDescent="0.25">
      <c r="A3697" s="31">
        <v>42395</v>
      </c>
      <c r="B3697" s="23">
        <v>50504</v>
      </c>
      <c r="C3697" s="23" t="s">
        <v>498</v>
      </c>
      <c r="D3697" s="23">
        <v>14.9</v>
      </c>
      <c r="E3697" s="16" t="s">
        <v>882</v>
      </c>
      <c r="F3697" s="46">
        <v>3500</v>
      </c>
      <c r="G3697" s="23"/>
      <c r="H3697" s="23"/>
      <c r="I3697" s="23"/>
      <c r="J3697" s="23">
        <v>0</v>
      </c>
      <c r="K3697" s="23"/>
      <c r="L3697" s="23"/>
      <c r="M3697" s="23"/>
    </row>
    <row r="3698" spans="1:13" hidden="1" x14ac:dyDescent="0.25">
      <c r="A3698" s="31">
        <v>42395</v>
      </c>
      <c r="B3698" s="23">
        <v>50505</v>
      </c>
      <c r="C3698" s="23" t="s">
        <v>28</v>
      </c>
      <c r="D3698" s="23">
        <v>13.3</v>
      </c>
      <c r="E3698" s="16" t="s">
        <v>882</v>
      </c>
      <c r="F3698" s="46">
        <v>3500</v>
      </c>
      <c r="G3698" s="23"/>
      <c r="H3698" s="23"/>
      <c r="I3698" s="23"/>
      <c r="J3698" s="23">
        <v>0</v>
      </c>
      <c r="K3698" s="23"/>
      <c r="L3698" s="23"/>
      <c r="M3698" s="23"/>
    </row>
    <row r="3699" spans="1:13" hidden="1" x14ac:dyDescent="0.25">
      <c r="A3699" s="31">
        <v>42395</v>
      </c>
      <c r="B3699" s="23">
        <v>50506</v>
      </c>
      <c r="C3699" s="23" t="s">
        <v>29</v>
      </c>
      <c r="D3699" s="23">
        <v>13</v>
      </c>
      <c r="E3699" s="16" t="s">
        <v>882</v>
      </c>
      <c r="F3699" s="46">
        <v>3500</v>
      </c>
      <c r="G3699" s="23"/>
      <c r="H3699" s="23"/>
      <c r="I3699" s="23"/>
      <c r="J3699" s="23">
        <v>0</v>
      </c>
      <c r="K3699" s="23"/>
      <c r="L3699" s="23"/>
      <c r="M3699" s="23"/>
    </row>
    <row r="3700" spans="1:13" hidden="1" x14ac:dyDescent="0.25">
      <c r="A3700" s="31">
        <v>42395</v>
      </c>
      <c r="B3700" s="23">
        <v>50507</v>
      </c>
      <c r="C3700" s="23" t="s">
        <v>57</v>
      </c>
      <c r="D3700" s="23">
        <v>14.9</v>
      </c>
      <c r="E3700" s="16" t="s">
        <v>882</v>
      </c>
      <c r="F3700" s="46">
        <v>3500</v>
      </c>
      <c r="G3700" s="23"/>
      <c r="H3700" s="23"/>
      <c r="I3700" s="23"/>
      <c r="J3700" s="23">
        <v>0</v>
      </c>
      <c r="K3700" s="23"/>
      <c r="L3700" s="23"/>
      <c r="M3700" s="23"/>
    </row>
    <row r="3701" spans="1:13" hidden="1" x14ac:dyDescent="0.25">
      <c r="A3701" s="31">
        <v>42395</v>
      </c>
      <c r="B3701" s="23">
        <v>50508</v>
      </c>
      <c r="C3701" s="23" t="s">
        <v>27</v>
      </c>
      <c r="D3701" s="23">
        <v>14.9</v>
      </c>
      <c r="E3701" s="16" t="s">
        <v>882</v>
      </c>
      <c r="F3701" s="46">
        <v>3500</v>
      </c>
      <c r="G3701" s="23"/>
      <c r="H3701" s="23"/>
      <c r="I3701" s="23"/>
      <c r="J3701" s="23">
        <v>0</v>
      </c>
      <c r="K3701" s="23"/>
      <c r="L3701" s="23"/>
      <c r="M3701" s="23"/>
    </row>
    <row r="3702" spans="1:13" hidden="1" x14ac:dyDescent="0.25">
      <c r="A3702" s="31">
        <v>42395</v>
      </c>
      <c r="B3702" s="23">
        <v>50509</v>
      </c>
      <c r="C3702" s="23" t="s">
        <v>498</v>
      </c>
      <c r="D3702" s="23">
        <v>14.9</v>
      </c>
      <c r="E3702" s="16" t="s">
        <v>882</v>
      </c>
      <c r="F3702" s="46">
        <v>3500</v>
      </c>
      <c r="G3702" s="23"/>
      <c r="H3702" s="23"/>
      <c r="I3702" s="23"/>
      <c r="J3702" s="23">
        <v>0</v>
      </c>
      <c r="K3702" s="23"/>
      <c r="L3702" s="23"/>
      <c r="M3702" s="23"/>
    </row>
    <row r="3703" spans="1:13" hidden="1" x14ac:dyDescent="0.25">
      <c r="A3703" s="31">
        <v>42395</v>
      </c>
      <c r="B3703" s="23">
        <v>50510</v>
      </c>
      <c r="C3703" s="23" t="s">
        <v>28</v>
      </c>
      <c r="D3703" s="23">
        <v>13.3</v>
      </c>
      <c r="E3703" s="16" t="s">
        <v>882</v>
      </c>
      <c r="F3703" s="46">
        <v>3500</v>
      </c>
      <c r="G3703" s="23"/>
      <c r="H3703" s="23"/>
      <c r="I3703" s="23"/>
      <c r="J3703" s="23">
        <v>0</v>
      </c>
      <c r="K3703" s="23"/>
      <c r="L3703" s="23"/>
      <c r="M3703" s="23"/>
    </row>
    <row r="3704" spans="1:13" hidden="1" x14ac:dyDescent="0.25">
      <c r="A3704" s="31">
        <v>42395</v>
      </c>
      <c r="B3704" s="23">
        <v>50511</v>
      </c>
      <c r="C3704" s="23" t="s">
        <v>29</v>
      </c>
      <c r="D3704" s="23">
        <v>13</v>
      </c>
      <c r="E3704" s="16" t="s">
        <v>882</v>
      </c>
      <c r="F3704" s="46">
        <v>3500</v>
      </c>
      <c r="G3704" s="23"/>
      <c r="H3704" s="23"/>
      <c r="I3704" s="23"/>
      <c r="J3704" s="23">
        <v>0</v>
      </c>
      <c r="K3704" s="23"/>
      <c r="L3704" s="23"/>
      <c r="M3704" s="23"/>
    </row>
    <row r="3705" spans="1:13" hidden="1" x14ac:dyDescent="0.25">
      <c r="A3705" s="31">
        <v>42395</v>
      </c>
      <c r="B3705" s="23">
        <v>50512</v>
      </c>
      <c r="C3705" s="23" t="s">
        <v>28</v>
      </c>
      <c r="D3705" s="23">
        <v>13.3</v>
      </c>
      <c r="E3705" s="16" t="s">
        <v>882</v>
      </c>
      <c r="F3705" s="46">
        <v>3500</v>
      </c>
      <c r="G3705" s="23"/>
      <c r="H3705" s="23"/>
      <c r="I3705" s="23"/>
      <c r="J3705" s="23">
        <v>0</v>
      </c>
      <c r="K3705" s="23"/>
      <c r="L3705" s="23"/>
      <c r="M3705" s="23"/>
    </row>
    <row r="3706" spans="1:13" hidden="1" x14ac:dyDescent="0.25">
      <c r="A3706" s="31">
        <v>42395</v>
      </c>
      <c r="B3706" s="23">
        <v>50513</v>
      </c>
      <c r="C3706" s="23" t="s">
        <v>498</v>
      </c>
      <c r="D3706" s="23">
        <v>14.9</v>
      </c>
      <c r="E3706" s="16" t="s">
        <v>882</v>
      </c>
      <c r="F3706" s="46">
        <v>3500</v>
      </c>
      <c r="G3706" s="23"/>
      <c r="H3706" s="23"/>
      <c r="I3706" s="23"/>
      <c r="J3706" s="23">
        <v>0</v>
      </c>
      <c r="K3706" s="23"/>
      <c r="L3706" s="23"/>
      <c r="M3706" s="23"/>
    </row>
    <row r="3707" spans="1:13" hidden="1" x14ac:dyDescent="0.25">
      <c r="A3707" s="31">
        <v>42395</v>
      </c>
      <c r="B3707" s="23">
        <v>50514</v>
      </c>
      <c r="C3707" s="23" t="s">
        <v>27</v>
      </c>
      <c r="D3707" s="23">
        <v>14.9</v>
      </c>
      <c r="E3707" s="16" t="s">
        <v>882</v>
      </c>
      <c r="F3707" s="46">
        <v>3500</v>
      </c>
      <c r="G3707" s="23"/>
      <c r="H3707" s="23"/>
      <c r="I3707" s="23"/>
      <c r="J3707" s="23">
        <v>0</v>
      </c>
      <c r="K3707" s="23"/>
      <c r="L3707" s="23"/>
      <c r="M3707" s="23"/>
    </row>
    <row r="3708" spans="1:13" hidden="1" x14ac:dyDescent="0.25">
      <c r="A3708" s="31">
        <v>42395</v>
      </c>
      <c r="B3708" s="23">
        <v>50515</v>
      </c>
      <c r="C3708" s="23" t="s">
        <v>29</v>
      </c>
      <c r="D3708" s="23">
        <v>13</v>
      </c>
      <c r="E3708" s="16" t="s">
        <v>882</v>
      </c>
      <c r="F3708" s="46">
        <v>3500</v>
      </c>
      <c r="G3708" s="23"/>
      <c r="H3708" s="23"/>
      <c r="I3708" s="23"/>
      <c r="J3708" s="23">
        <v>0</v>
      </c>
      <c r="K3708" s="23"/>
      <c r="L3708" s="23"/>
      <c r="M3708" s="23"/>
    </row>
    <row r="3709" spans="1:13" hidden="1" x14ac:dyDescent="0.25">
      <c r="A3709" s="31">
        <v>42395</v>
      </c>
      <c r="B3709" s="23">
        <v>50516</v>
      </c>
      <c r="C3709" s="23" t="s">
        <v>498</v>
      </c>
      <c r="D3709" s="23">
        <v>14.9</v>
      </c>
      <c r="E3709" s="16" t="s">
        <v>882</v>
      </c>
      <c r="F3709" s="46">
        <v>3500</v>
      </c>
      <c r="G3709" s="23"/>
      <c r="H3709" s="23"/>
      <c r="I3709" s="23"/>
      <c r="J3709" s="23">
        <v>0</v>
      </c>
      <c r="K3709" s="23"/>
      <c r="L3709" s="23"/>
      <c r="M3709" s="23"/>
    </row>
    <row r="3710" spans="1:13" hidden="1" x14ac:dyDescent="0.25">
      <c r="A3710" s="31">
        <v>42395</v>
      </c>
      <c r="B3710" s="23">
        <v>50517</v>
      </c>
      <c r="C3710" s="23" t="s">
        <v>57</v>
      </c>
      <c r="D3710" s="23">
        <v>14.9</v>
      </c>
      <c r="E3710" s="16" t="s">
        <v>882</v>
      </c>
      <c r="F3710" s="46">
        <v>3500</v>
      </c>
      <c r="G3710" s="23"/>
      <c r="H3710" s="23"/>
      <c r="I3710" s="23"/>
      <c r="J3710" s="23">
        <v>0</v>
      </c>
      <c r="K3710" s="23"/>
      <c r="L3710" s="23"/>
      <c r="M3710" s="23"/>
    </row>
    <row r="3711" spans="1:13" hidden="1" x14ac:dyDescent="0.25">
      <c r="A3711" s="31">
        <v>42395</v>
      </c>
      <c r="B3711" s="23">
        <v>50518</v>
      </c>
      <c r="C3711" s="23" t="s">
        <v>28</v>
      </c>
      <c r="D3711" s="23">
        <v>13.3</v>
      </c>
      <c r="E3711" s="16" t="s">
        <v>882</v>
      </c>
      <c r="F3711" s="46">
        <v>3500</v>
      </c>
      <c r="G3711" s="23"/>
      <c r="H3711" s="23"/>
      <c r="I3711" s="23"/>
      <c r="J3711" s="23">
        <v>0</v>
      </c>
      <c r="K3711" s="23"/>
      <c r="L3711" s="23"/>
      <c r="M3711" s="23"/>
    </row>
    <row r="3712" spans="1:13" hidden="1" x14ac:dyDescent="0.25">
      <c r="A3712" s="31">
        <v>42395</v>
      </c>
      <c r="B3712" s="23">
        <v>50519</v>
      </c>
      <c r="C3712" s="23" t="s">
        <v>27</v>
      </c>
      <c r="D3712" s="23">
        <v>14.9</v>
      </c>
      <c r="E3712" s="16" t="s">
        <v>882</v>
      </c>
      <c r="F3712" s="46">
        <v>3500</v>
      </c>
      <c r="G3712" s="23"/>
      <c r="H3712" s="23"/>
      <c r="I3712" s="23"/>
      <c r="J3712" s="23">
        <v>0</v>
      </c>
      <c r="K3712" s="23"/>
      <c r="L3712" s="23"/>
      <c r="M3712" s="23"/>
    </row>
    <row r="3713" spans="1:13" hidden="1" x14ac:dyDescent="0.25">
      <c r="A3713" s="31">
        <v>42395</v>
      </c>
      <c r="B3713" s="23">
        <v>50520</v>
      </c>
      <c r="C3713" s="23" t="s">
        <v>29</v>
      </c>
      <c r="D3713" s="23">
        <v>13</v>
      </c>
      <c r="E3713" s="16" t="s">
        <v>882</v>
      </c>
      <c r="F3713" s="46">
        <v>3500</v>
      </c>
      <c r="G3713" s="23"/>
      <c r="H3713" s="23"/>
      <c r="I3713" s="23"/>
      <c r="J3713" s="23">
        <v>0</v>
      </c>
      <c r="K3713" s="23"/>
      <c r="L3713" s="23"/>
      <c r="M3713" s="23"/>
    </row>
    <row r="3714" spans="1:13" hidden="1" x14ac:dyDescent="0.25">
      <c r="A3714" s="31">
        <v>42395</v>
      </c>
      <c r="B3714" s="23">
        <v>50521</v>
      </c>
      <c r="C3714" s="23" t="s">
        <v>498</v>
      </c>
      <c r="D3714" s="23">
        <v>14.9</v>
      </c>
      <c r="E3714" s="16" t="s">
        <v>882</v>
      </c>
      <c r="F3714" s="46">
        <v>3500</v>
      </c>
      <c r="G3714" s="23"/>
      <c r="H3714" s="23"/>
      <c r="I3714" s="23"/>
      <c r="J3714" s="23">
        <v>0</v>
      </c>
      <c r="K3714" s="23"/>
      <c r="L3714" s="23"/>
      <c r="M3714" s="23"/>
    </row>
    <row r="3715" spans="1:13" hidden="1" x14ac:dyDescent="0.25">
      <c r="A3715" s="31">
        <v>42395</v>
      </c>
      <c r="B3715" s="23">
        <v>50522</v>
      </c>
      <c r="C3715" s="23" t="s">
        <v>57</v>
      </c>
      <c r="D3715" s="23">
        <v>14.9</v>
      </c>
      <c r="E3715" s="16" t="s">
        <v>882</v>
      </c>
      <c r="F3715" s="46">
        <v>3500</v>
      </c>
      <c r="G3715" s="23"/>
      <c r="H3715" s="23"/>
      <c r="I3715" s="23"/>
      <c r="J3715" s="23">
        <v>0</v>
      </c>
      <c r="K3715" s="23"/>
      <c r="L3715" s="23"/>
      <c r="M3715" s="23"/>
    </row>
    <row r="3716" spans="1:13" hidden="1" x14ac:dyDescent="0.25">
      <c r="A3716" s="31">
        <v>42395</v>
      </c>
      <c r="B3716" s="23">
        <v>50523</v>
      </c>
      <c r="C3716" s="23" t="s">
        <v>28</v>
      </c>
      <c r="D3716" s="23">
        <v>13.3</v>
      </c>
      <c r="E3716" s="16" t="s">
        <v>882</v>
      </c>
      <c r="F3716" s="46">
        <v>3500</v>
      </c>
      <c r="G3716" s="23"/>
      <c r="H3716" s="23"/>
      <c r="I3716" s="23"/>
      <c r="J3716" s="23">
        <v>0</v>
      </c>
      <c r="K3716" s="23"/>
      <c r="L3716" s="23"/>
      <c r="M3716" s="23"/>
    </row>
    <row r="3717" spans="1:13" hidden="1" x14ac:dyDescent="0.25">
      <c r="A3717" s="31">
        <v>42395</v>
      </c>
      <c r="B3717" s="23">
        <v>50524</v>
      </c>
      <c r="C3717" s="23" t="s">
        <v>29</v>
      </c>
      <c r="D3717" s="23">
        <v>13</v>
      </c>
      <c r="E3717" s="16" t="s">
        <v>882</v>
      </c>
      <c r="F3717" s="46">
        <v>3500</v>
      </c>
      <c r="G3717" s="23"/>
      <c r="H3717" s="23"/>
      <c r="I3717" s="23"/>
      <c r="J3717" s="23">
        <v>0</v>
      </c>
      <c r="K3717" s="23"/>
      <c r="L3717" s="23"/>
      <c r="M3717" s="23"/>
    </row>
    <row r="3718" spans="1:13" hidden="1" x14ac:dyDescent="0.25">
      <c r="A3718" s="31">
        <v>42395</v>
      </c>
      <c r="B3718" s="23">
        <v>50525</v>
      </c>
      <c r="C3718" s="23" t="s">
        <v>27</v>
      </c>
      <c r="D3718" s="23">
        <v>14.9</v>
      </c>
      <c r="E3718" s="16" t="s">
        <v>882</v>
      </c>
      <c r="F3718" s="46">
        <v>3500</v>
      </c>
      <c r="G3718" s="23"/>
      <c r="H3718" s="23"/>
      <c r="I3718" s="23"/>
      <c r="J3718" s="23">
        <v>0</v>
      </c>
      <c r="K3718" s="23"/>
      <c r="L3718" s="23"/>
      <c r="M3718" s="23"/>
    </row>
    <row r="3719" spans="1:13" hidden="1" x14ac:dyDescent="0.25">
      <c r="A3719" s="31">
        <v>42395</v>
      </c>
      <c r="B3719" s="23">
        <v>50526</v>
      </c>
      <c r="C3719" s="23" t="s">
        <v>498</v>
      </c>
      <c r="D3719" s="23">
        <v>14.9</v>
      </c>
      <c r="E3719" s="16" t="s">
        <v>882</v>
      </c>
      <c r="F3719" s="46">
        <v>3500</v>
      </c>
      <c r="G3719" s="23"/>
      <c r="H3719" s="23"/>
      <c r="I3719" s="23"/>
      <c r="J3719" s="23">
        <v>0</v>
      </c>
      <c r="K3719" s="23"/>
      <c r="L3719" s="23"/>
      <c r="M3719" s="23"/>
    </row>
    <row r="3720" spans="1:13" hidden="1" x14ac:dyDescent="0.25">
      <c r="A3720" s="31">
        <v>42395</v>
      </c>
      <c r="B3720" s="23">
        <v>50527</v>
      </c>
      <c r="C3720" s="23" t="s">
        <v>57</v>
      </c>
      <c r="D3720" s="23">
        <v>14.9</v>
      </c>
      <c r="E3720" s="16" t="s">
        <v>882</v>
      </c>
      <c r="F3720" s="46">
        <v>3500</v>
      </c>
      <c r="G3720" s="23"/>
      <c r="H3720" s="23"/>
      <c r="I3720" s="23"/>
      <c r="J3720" s="23">
        <v>0</v>
      </c>
      <c r="K3720" s="23"/>
      <c r="L3720" s="23"/>
      <c r="M3720" s="23"/>
    </row>
    <row r="3721" spans="1:13" hidden="1" x14ac:dyDescent="0.25">
      <c r="A3721" s="31">
        <v>42395</v>
      </c>
      <c r="B3721" s="23">
        <v>50528</v>
      </c>
      <c r="C3721" s="23" t="s">
        <v>28</v>
      </c>
      <c r="D3721" s="23">
        <v>13.3</v>
      </c>
      <c r="E3721" s="16" t="s">
        <v>882</v>
      </c>
      <c r="F3721" s="46">
        <v>3500</v>
      </c>
      <c r="G3721" s="23"/>
      <c r="H3721" s="23"/>
      <c r="I3721" s="23"/>
      <c r="J3721" s="23">
        <v>0</v>
      </c>
      <c r="K3721" s="23"/>
      <c r="L3721" s="23"/>
      <c r="M3721" s="23"/>
    </row>
    <row r="3722" spans="1:13" hidden="1" x14ac:dyDescent="0.25">
      <c r="A3722" s="31">
        <v>42395</v>
      </c>
      <c r="B3722" s="23">
        <v>50529</v>
      </c>
      <c r="C3722" s="23" t="s">
        <v>498</v>
      </c>
      <c r="D3722" s="23">
        <v>14.9</v>
      </c>
      <c r="E3722" s="16" t="s">
        <v>882</v>
      </c>
      <c r="F3722" s="46">
        <v>3500</v>
      </c>
      <c r="G3722" s="23"/>
      <c r="H3722" s="23"/>
      <c r="I3722" s="23"/>
      <c r="J3722" s="23">
        <v>0</v>
      </c>
      <c r="K3722" s="23"/>
      <c r="L3722" s="23"/>
      <c r="M3722" s="23"/>
    </row>
    <row r="3723" spans="1:13" hidden="1" x14ac:dyDescent="0.25">
      <c r="A3723" s="31">
        <v>42395</v>
      </c>
      <c r="B3723" s="23">
        <v>50530</v>
      </c>
      <c r="C3723" s="23" t="s">
        <v>29</v>
      </c>
      <c r="D3723" s="23">
        <v>13</v>
      </c>
      <c r="E3723" s="16" t="s">
        <v>882</v>
      </c>
      <c r="F3723" s="46">
        <v>3500</v>
      </c>
      <c r="G3723" s="23"/>
      <c r="H3723" s="23"/>
      <c r="I3723" s="23"/>
      <c r="J3723" s="23">
        <v>0</v>
      </c>
      <c r="K3723" s="23"/>
      <c r="L3723" s="23"/>
      <c r="M3723" s="23"/>
    </row>
    <row r="3724" spans="1:13" hidden="1" x14ac:dyDescent="0.25">
      <c r="A3724" s="31">
        <v>42395</v>
      </c>
      <c r="B3724" s="23">
        <v>50531</v>
      </c>
      <c r="C3724" s="23" t="s">
        <v>57</v>
      </c>
      <c r="D3724" s="23">
        <v>14.9</v>
      </c>
      <c r="E3724" s="16" t="s">
        <v>882</v>
      </c>
      <c r="F3724" s="46">
        <v>3500</v>
      </c>
      <c r="G3724" s="23"/>
      <c r="H3724" s="23"/>
      <c r="I3724" s="23"/>
      <c r="J3724" s="23">
        <v>0</v>
      </c>
      <c r="K3724" s="23"/>
      <c r="L3724" s="23"/>
      <c r="M3724" s="23"/>
    </row>
    <row r="3725" spans="1:13" hidden="1" x14ac:dyDescent="0.25">
      <c r="A3725" s="31">
        <v>42395</v>
      </c>
      <c r="B3725" s="23">
        <v>50532</v>
      </c>
      <c r="C3725" s="23" t="s">
        <v>27</v>
      </c>
      <c r="D3725" s="23">
        <v>14.9</v>
      </c>
      <c r="E3725" s="16" t="s">
        <v>882</v>
      </c>
      <c r="F3725" s="46">
        <v>3500</v>
      </c>
      <c r="G3725" s="23"/>
      <c r="H3725" s="23"/>
      <c r="I3725" s="23"/>
      <c r="J3725" s="23">
        <v>0</v>
      </c>
      <c r="K3725" s="23"/>
      <c r="L3725" s="23"/>
      <c r="M3725" s="23"/>
    </row>
    <row r="3726" spans="1:13" hidden="1" x14ac:dyDescent="0.25">
      <c r="A3726" s="31">
        <v>42395</v>
      </c>
      <c r="B3726" s="23">
        <v>50533</v>
      </c>
      <c r="C3726" s="23" t="s">
        <v>28</v>
      </c>
      <c r="D3726" s="23">
        <v>13.3</v>
      </c>
      <c r="E3726" s="16" t="s">
        <v>882</v>
      </c>
      <c r="F3726" s="46">
        <v>3500</v>
      </c>
      <c r="G3726" s="23"/>
      <c r="H3726" s="23"/>
      <c r="I3726" s="23"/>
      <c r="J3726" s="23">
        <v>0</v>
      </c>
      <c r="K3726" s="23"/>
      <c r="L3726" s="23"/>
      <c r="M3726" s="23"/>
    </row>
    <row r="3727" spans="1:13" hidden="1" x14ac:dyDescent="0.25">
      <c r="A3727" s="31">
        <v>42395</v>
      </c>
      <c r="B3727" s="23">
        <v>50534</v>
      </c>
      <c r="C3727" s="23" t="s">
        <v>498</v>
      </c>
      <c r="D3727" s="23">
        <v>14.9</v>
      </c>
      <c r="E3727" s="16" t="s">
        <v>882</v>
      </c>
      <c r="F3727" s="46">
        <v>3500</v>
      </c>
      <c r="G3727" s="23"/>
      <c r="H3727" s="23"/>
      <c r="I3727" s="23"/>
      <c r="J3727" s="23">
        <v>0</v>
      </c>
      <c r="K3727" s="23"/>
      <c r="L3727" s="23"/>
      <c r="M3727" s="23"/>
    </row>
    <row r="3728" spans="1:13" hidden="1" x14ac:dyDescent="0.25">
      <c r="A3728" s="31">
        <v>42395</v>
      </c>
      <c r="B3728" s="23">
        <v>50535</v>
      </c>
      <c r="C3728" s="23" t="s">
        <v>29</v>
      </c>
      <c r="D3728" s="23">
        <v>13</v>
      </c>
      <c r="E3728" s="16" t="s">
        <v>882</v>
      </c>
      <c r="F3728" s="46">
        <v>3500</v>
      </c>
      <c r="G3728" s="23"/>
      <c r="H3728" s="23"/>
      <c r="I3728" s="23"/>
      <c r="J3728" s="23">
        <v>0</v>
      </c>
      <c r="K3728" s="23"/>
      <c r="L3728" s="23"/>
      <c r="M3728" s="23"/>
    </row>
    <row r="3729" spans="1:13" hidden="1" x14ac:dyDescent="0.25">
      <c r="A3729" s="31">
        <v>42395</v>
      </c>
      <c r="B3729" s="23">
        <v>50536</v>
      </c>
      <c r="C3729" s="23" t="s">
        <v>57</v>
      </c>
      <c r="D3729" s="23">
        <v>14.9</v>
      </c>
      <c r="E3729" s="16" t="s">
        <v>882</v>
      </c>
      <c r="F3729" s="46">
        <v>3500</v>
      </c>
      <c r="G3729" s="23"/>
      <c r="H3729" s="23"/>
      <c r="I3729" s="23"/>
      <c r="J3729" s="23">
        <v>0</v>
      </c>
      <c r="K3729" s="23"/>
      <c r="L3729" s="23"/>
      <c r="M3729" s="23"/>
    </row>
    <row r="3730" spans="1:13" hidden="1" x14ac:dyDescent="0.25">
      <c r="A3730" s="31">
        <v>42395</v>
      </c>
      <c r="B3730" s="23">
        <v>50537</v>
      </c>
      <c r="C3730" s="23" t="s">
        <v>27</v>
      </c>
      <c r="D3730" s="23">
        <v>14.9</v>
      </c>
      <c r="E3730" s="16" t="s">
        <v>882</v>
      </c>
      <c r="F3730" s="46">
        <v>3500</v>
      </c>
      <c r="G3730" s="23"/>
      <c r="H3730" s="23"/>
      <c r="I3730" s="23"/>
      <c r="J3730" s="23">
        <v>0</v>
      </c>
      <c r="K3730" s="23"/>
      <c r="L3730" s="23"/>
      <c r="M3730" s="23"/>
    </row>
    <row r="3731" spans="1:13" hidden="1" x14ac:dyDescent="0.25">
      <c r="A3731" s="31">
        <v>42395</v>
      </c>
      <c r="B3731" s="23">
        <v>50538</v>
      </c>
      <c r="C3731" s="23" t="s">
        <v>28</v>
      </c>
      <c r="D3731" s="23">
        <v>13.3</v>
      </c>
      <c r="E3731" s="16" t="s">
        <v>882</v>
      </c>
      <c r="F3731" s="46">
        <v>3500</v>
      </c>
      <c r="G3731" s="23"/>
      <c r="H3731" s="23"/>
      <c r="I3731" s="23"/>
      <c r="J3731" s="23">
        <v>0</v>
      </c>
      <c r="K3731" s="23"/>
      <c r="L3731" s="23"/>
      <c r="M3731" s="23"/>
    </row>
    <row r="3732" spans="1:13" hidden="1" x14ac:dyDescent="0.25">
      <c r="A3732" s="31">
        <v>42395</v>
      </c>
      <c r="B3732" s="23">
        <v>50539</v>
      </c>
      <c r="C3732" s="23" t="s">
        <v>498</v>
      </c>
      <c r="D3732" s="23">
        <v>14.9</v>
      </c>
      <c r="E3732" s="16" t="s">
        <v>882</v>
      </c>
      <c r="F3732" s="46">
        <v>3500</v>
      </c>
      <c r="G3732" s="23"/>
      <c r="H3732" s="23"/>
      <c r="I3732" s="23"/>
      <c r="J3732" s="23">
        <v>0</v>
      </c>
      <c r="K3732" s="23"/>
      <c r="L3732" s="23"/>
      <c r="M3732" s="23"/>
    </row>
    <row r="3733" spans="1:13" hidden="1" x14ac:dyDescent="0.25">
      <c r="A3733" s="31">
        <v>42395</v>
      </c>
      <c r="B3733" s="23">
        <v>50540</v>
      </c>
      <c r="C3733" s="23" t="s">
        <v>29</v>
      </c>
      <c r="D3733" s="23">
        <v>13</v>
      </c>
      <c r="E3733" s="16" t="s">
        <v>882</v>
      </c>
      <c r="F3733" s="46">
        <v>3500</v>
      </c>
      <c r="G3733" s="23"/>
      <c r="H3733" s="23"/>
      <c r="I3733" s="23"/>
      <c r="J3733" s="23">
        <v>0</v>
      </c>
      <c r="K3733" s="23"/>
      <c r="L3733" s="23"/>
      <c r="M3733" s="23"/>
    </row>
    <row r="3734" spans="1:13" hidden="1" x14ac:dyDescent="0.25">
      <c r="A3734" s="31">
        <v>42395</v>
      </c>
      <c r="B3734" s="23">
        <v>50541</v>
      </c>
      <c r="C3734" s="23" t="s">
        <v>57</v>
      </c>
      <c r="D3734" s="23">
        <v>14.9</v>
      </c>
      <c r="E3734" s="16" t="s">
        <v>882</v>
      </c>
      <c r="F3734" s="46">
        <v>3500</v>
      </c>
      <c r="G3734" s="23"/>
      <c r="H3734" s="23"/>
      <c r="I3734" s="23"/>
      <c r="J3734" s="23">
        <v>0</v>
      </c>
      <c r="K3734" s="23"/>
      <c r="L3734" s="23"/>
      <c r="M3734" s="23"/>
    </row>
    <row r="3735" spans="1:13" hidden="1" x14ac:dyDescent="0.25">
      <c r="A3735" s="31">
        <v>42395</v>
      </c>
      <c r="B3735" s="23">
        <v>50542</v>
      </c>
      <c r="C3735" s="23" t="s">
        <v>27</v>
      </c>
      <c r="D3735" s="23">
        <v>14.9</v>
      </c>
      <c r="E3735" s="16" t="s">
        <v>882</v>
      </c>
      <c r="F3735" s="46">
        <v>3500</v>
      </c>
      <c r="G3735" s="23"/>
      <c r="H3735" s="23"/>
      <c r="I3735" s="23"/>
      <c r="J3735" s="23">
        <v>0</v>
      </c>
      <c r="K3735" s="23"/>
      <c r="L3735" s="23"/>
      <c r="M3735" s="23"/>
    </row>
    <row r="3736" spans="1:13" hidden="1" x14ac:dyDescent="0.25">
      <c r="A3736" s="31">
        <v>42395</v>
      </c>
      <c r="B3736" s="23">
        <v>50543</v>
      </c>
      <c r="C3736" s="23" t="s">
        <v>28</v>
      </c>
      <c r="D3736" s="23">
        <v>13.3</v>
      </c>
      <c r="E3736" s="16" t="s">
        <v>882</v>
      </c>
      <c r="F3736" s="46">
        <v>3500</v>
      </c>
      <c r="G3736" s="23"/>
      <c r="H3736" s="23"/>
      <c r="I3736" s="23"/>
      <c r="J3736" s="23">
        <v>0</v>
      </c>
      <c r="K3736" s="23"/>
      <c r="L3736" s="23"/>
      <c r="M3736" s="23"/>
    </row>
    <row r="3737" spans="1:13" hidden="1" x14ac:dyDescent="0.25">
      <c r="A3737" s="31">
        <v>42395</v>
      </c>
      <c r="B3737" s="23">
        <v>50544</v>
      </c>
      <c r="C3737" s="23" t="s">
        <v>29</v>
      </c>
      <c r="D3737" s="23">
        <v>13</v>
      </c>
      <c r="E3737" s="16" t="s">
        <v>882</v>
      </c>
      <c r="F3737" s="46">
        <v>3500</v>
      </c>
      <c r="G3737" s="23"/>
      <c r="H3737" s="23"/>
      <c r="I3737" s="23"/>
      <c r="J3737" s="23">
        <v>0</v>
      </c>
      <c r="K3737" s="23"/>
      <c r="L3737" s="23"/>
      <c r="M3737" s="23"/>
    </row>
    <row r="3738" spans="1:13" hidden="1" x14ac:dyDescent="0.25">
      <c r="A3738" s="31">
        <v>42395</v>
      </c>
      <c r="B3738" s="23">
        <v>50545</v>
      </c>
      <c r="C3738" s="23" t="s">
        <v>498</v>
      </c>
      <c r="D3738" s="23">
        <v>14.9</v>
      </c>
      <c r="E3738" s="16" t="s">
        <v>882</v>
      </c>
      <c r="F3738" s="46">
        <v>3500</v>
      </c>
      <c r="G3738" s="23"/>
      <c r="H3738" s="23"/>
      <c r="I3738" s="23"/>
      <c r="J3738" s="23">
        <v>0</v>
      </c>
      <c r="K3738" s="23"/>
      <c r="L3738" s="23"/>
      <c r="M3738" s="23"/>
    </row>
    <row r="3739" spans="1:13" hidden="1" x14ac:dyDescent="0.25">
      <c r="A3739" s="31">
        <v>42395</v>
      </c>
      <c r="B3739" s="23">
        <v>50546</v>
      </c>
      <c r="C3739" s="23" t="s">
        <v>57</v>
      </c>
      <c r="D3739" s="23">
        <v>14.9</v>
      </c>
      <c r="E3739" s="16" t="s">
        <v>882</v>
      </c>
      <c r="F3739" s="46">
        <v>3500</v>
      </c>
      <c r="G3739" s="23"/>
      <c r="H3739" s="23"/>
      <c r="I3739" s="23"/>
      <c r="J3739" s="23">
        <v>0</v>
      </c>
      <c r="K3739" s="23"/>
      <c r="L3739" s="23"/>
      <c r="M3739" s="23"/>
    </row>
    <row r="3740" spans="1:13" hidden="1" x14ac:dyDescent="0.25">
      <c r="A3740" s="31">
        <v>42395</v>
      </c>
      <c r="B3740" s="23">
        <v>50547</v>
      </c>
      <c r="C3740" s="23" t="s">
        <v>27</v>
      </c>
      <c r="D3740" s="23">
        <v>14.9</v>
      </c>
      <c r="E3740" s="16" t="s">
        <v>882</v>
      </c>
      <c r="F3740" s="46">
        <v>3500</v>
      </c>
      <c r="G3740" s="23"/>
      <c r="H3740" s="23"/>
      <c r="I3740" s="23"/>
      <c r="J3740" s="23">
        <v>0</v>
      </c>
      <c r="K3740" s="23"/>
      <c r="L3740" s="23"/>
      <c r="M3740" s="23"/>
    </row>
    <row r="3741" spans="1:13" hidden="1" x14ac:dyDescent="0.25">
      <c r="A3741" s="31">
        <v>42395</v>
      </c>
      <c r="B3741" s="23">
        <v>50548</v>
      </c>
      <c r="C3741" s="23" t="s">
        <v>29</v>
      </c>
      <c r="D3741" s="23">
        <v>13</v>
      </c>
      <c r="E3741" s="16" t="s">
        <v>882</v>
      </c>
      <c r="F3741" s="46">
        <v>3500</v>
      </c>
      <c r="G3741" s="23"/>
      <c r="H3741" s="23"/>
      <c r="I3741" s="23"/>
      <c r="J3741" s="23">
        <v>0</v>
      </c>
      <c r="K3741" s="23"/>
      <c r="L3741" s="23"/>
      <c r="M3741" s="23"/>
    </row>
    <row r="3742" spans="1:13" hidden="1" x14ac:dyDescent="0.25">
      <c r="A3742" s="31">
        <v>42395</v>
      </c>
      <c r="B3742" s="23">
        <v>50549</v>
      </c>
      <c r="C3742" s="23" t="s">
        <v>28</v>
      </c>
      <c r="D3742" s="23">
        <v>13.3</v>
      </c>
      <c r="E3742" s="16" t="s">
        <v>882</v>
      </c>
      <c r="F3742" s="46">
        <v>3500</v>
      </c>
      <c r="G3742" s="23"/>
      <c r="H3742" s="23"/>
      <c r="I3742" s="23"/>
      <c r="J3742" s="23">
        <v>0</v>
      </c>
      <c r="K3742" s="23"/>
      <c r="L3742" s="23"/>
      <c r="M3742" s="23"/>
    </row>
    <row r="3743" spans="1:13" hidden="1" x14ac:dyDescent="0.25">
      <c r="A3743" s="31">
        <v>42395</v>
      </c>
      <c r="B3743" s="23">
        <v>50550</v>
      </c>
      <c r="C3743" s="23" t="s">
        <v>498</v>
      </c>
      <c r="D3743" s="23">
        <v>14.9</v>
      </c>
      <c r="E3743" s="16" t="s">
        <v>882</v>
      </c>
      <c r="F3743" s="46">
        <v>3500</v>
      </c>
      <c r="G3743" s="23"/>
      <c r="H3743" s="23"/>
      <c r="I3743" s="23"/>
      <c r="J3743" s="23">
        <v>0</v>
      </c>
      <c r="K3743" s="23"/>
      <c r="L3743" s="23"/>
      <c r="M3743" s="23"/>
    </row>
    <row r="3744" spans="1:13" hidden="1" x14ac:dyDescent="0.25">
      <c r="A3744" s="31">
        <v>42395</v>
      </c>
      <c r="B3744" s="23">
        <v>50551</v>
      </c>
      <c r="C3744" s="23" t="s">
        <v>57</v>
      </c>
      <c r="D3744" s="23">
        <v>14.9</v>
      </c>
      <c r="E3744" s="16" t="s">
        <v>882</v>
      </c>
      <c r="F3744" s="46">
        <v>3500</v>
      </c>
      <c r="G3744" s="23"/>
      <c r="H3744" s="23"/>
      <c r="I3744" s="23"/>
      <c r="J3744" s="23">
        <v>0</v>
      </c>
      <c r="K3744" s="23"/>
      <c r="L3744" s="23"/>
      <c r="M3744" s="23"/>
    </row>
    <row r="3745" spans="1:13" hidden="1" x14ac:dyDescent="0.25">
      <c r="A3745" s="31">
        <v>42395</v>
      </c>
      <c r="B3745" s="23">
        <v>50552</v>
      </c>
      <c r="C3745" s="23" t="s">
        <v>27</v>
      </c>
      <c r="D3745" s="23">
        <v>14.9</v>
      </c>
      <c r="E3745" s="16" t="s">
        <v>882</v>
      </c>
      <c r="F3745" s="46">
        <v>3500</v>
      </c>
      <c r="G3745" s="23"/>
      <c r="H3745" s="23"/>
      <c r="I3745" s="23"/>
      <c r="J3745" s="23">
        <v>0</v>
      </c>
      <c r="K3745" s="23"/>
      <c r="L3745" s="23"/>
      <c r="M3745" s="23"/>
    </row>
    <row r="3746" spans="1:13" hidden="1" x14ac:dyDescent="0.25">
      <c r="A3746" s="31">
        <v>42395</v>
      </c>
      <c r="B3746" s="23">
        <v>50553</v>
      </c>
      <c r="C3746" s="23" t="s">
        <v>28</v>
      </c>
      <c r="D3746" s="23">
        <v>13.3</v>
      </c>
      <c r="E3746" s="16" t="s">
        <v>882</v>
      </c>
      <c r="F3746" s="46">
        <v>3500</v>
      </c>
      <c r="G3746" s="23"/>
      <c r="H3746" s="23"/>
      <c r="I3746" s="23"/>
      <c r="J3746" s="23">
        <v>0</v>
      </c>
      <c r="K3746" s="23"/>
      <c r="L3746" s="23"/>
      <c r="M3746" s="23"/>
    </row>
    <row r="3747" spans="1:13" hidden="1" x14ac:dyDescent="0.25">
      <c r="A3747" s="31">
        <v>42395</v>
      </c>
      <c r="B3747" s="23">
        <v>50554</v>
      </c>
      <c r="C3747" s="23" t="s">
        <v>498</v>
      </c>
      <c r="D3747" s="23">
        <v>14.9</v>
      </c>
      <c r="E3747" s="16" t="s">
        <v>882</v>
      </c>
      <c r="F3747" s="46">
        <v>3500</v>
      </c>
      <c r="G3747" s="23"/>
      <c r="H3747" s="23"/>
      <c r="I3747" s="23"/>
      <c r="J3747" s="23">
        <v>0</v>
      </c>
      <c r="K3747" s="23"/>
      <c r="L3747" s="23"/>
      <c r="M3747" s="23"/>
    </row>
    <row r="3748" spans="1:13" hidden="1" x14ac:dyDescent="0.25">
      <c r="A3748" s="31">
        <v>42395</v>
      </c>
      <c r="B3748" s="23">
        <v>50555</v>
      </c>
      <c r="C3748" s="23" t="s">
        <v>57</v>
      </c>
      <c r="D3748" s="23">
        <v>14.9</v>
      </c>
      <c r="E3748" s="16" t="s">
        <v>882</v>
      </c>
      <c r="F3748" s="46">
        <v>3500</v>
      </c>
      <c r="G3748" s="23"/>
      <c r="H3748" s="23"/>
      <c r="I3748" s="23"/>
      <c r="J3748" s="23">
        <v>0</v>
      </c>
      <c r="K3748" s="23"/>
      <c r="L3748" s="23"/>
      <c r="M3748" s="23"/>
    </row>
    <row r="3749" spans="1:13" hidden="1" x14ac:dyDescent="0.25">
      <c r="A3749" s="31">
        <v>42395</v>
      </c>
      <c r="B3749" s="23">
        <v>50556</v>
      </c>
      <c r="C3749" s="23" t="s">
        <v>27</v>
      </c>
      <c r="D3749" s="23">
        <v>14.9</v>
      </c>
      <c r="E3749" s="16" t="s">
        <v>882</v>
      </c>
      <c r="F3749" s="46">
        <v>3500</v>
      </c>
      <c r="G3749" s="23"/>
      <c r="H3749" s="23"/>
      <c r="I3749" s="23"/>
      <c r="J3749" s="23">
        <v>0</v>
      </c>
      <c r="K3749" s="23"/>
      <c r="L3749" s="23"/>
      <c r="M3749" s="23"/>
    </row>
    <row r="3750" spans="1:13" hidden="1" x14ac:dyDescent="0.25">
      <c r="A3750" s="31">
        <v>42395</v>
      </c>
      <c r="B3750" s="23">
        <v>50557</v>
      </c>
      <c r="C3750" s="23" t="s">
        <v>28</v>
      </c>
      <c r="D3750" s="23">
        <v>13.3</v>
      </c>
      <c r="E3750" s="16" t="s">
        <v>882</v>
      </c>
      <c r="F3750" s="46">
        <v>3500</v>
      </c>
      <c r="G3750" s="23"/>
      <c r="H3750" s="23"/>
      <c r="I3750" s="23"/>
      <c r="J3750" s="23">
        <v>0</v>
      </c>
      <c r="K3750" s="23"/>
      <c r="L3750" s="23"/>
      <c r="M3750" s="23"/>
    </row>
    <row r="3751" spans="1:13" hidden="1" x14ac:dyDescent="0.25">
      <c r="A3751" s="31">
        <v>42395</v>
      </c>
      <c r="B3751" s="23">
        <v>50558</v>
      </c>
      <c r="C3751" s="23" t="s">
        <v>498</v>
      </c>
      <c r="D3751" s="23">
        <v>14.9</v>
      </c>
      <c r="E3751" s="16" t="s">
        <v>882</v>
      </c>
      <c r="F3751" s="46">
        <v>3500</v>
      </c>
      <c r="G3751" s="23"/>
      <c r="H3751" s="23"/>
      <c r="I3751" s="23"/>
      <c r="J3751" s="23">
        <v>0</v>
      </c>
      <c r="K3751" s="23"/>
      <c r="L3751" s="23"/>
      <c r="M3751" s="23"/>
    </row>
    <row r="3752" spans="1:13" hidden="1" x14ac:dyDescent="0.25">
      <c r="A3752" s="31">
        <v>42395</v>
      </c>
      <c r="B3752" s="23">
        <v>50559</v>
      </c>
      <c r="C3752" s="23" t="s">
        <v>57</v>
      </c>
      <c r="D3752" s="23">
        <v>14.9</v>
      </c>
      <c r="E3752" s="16" t="s">
        <v>882</v>
      </c>
      <c r="F3752" s="46">
        <v>3500</v>
      </c>
      <c r="G3752" s="23"/>
      <c r="H3752" s="23"/>
      <c r="I3752" s="23"/>
      <c r="J3752" s="23">
        <v>0</v>
      </c>
      <c r="K3752" s="23"/>
      <c r="L3752" s="23"/>
      <c r="M3752" s="23"/>
    </row>
    <row r="3753" spans="1:13" hidden="1" x14ac:dyDescent="0.25">
      <c r="A3753" s="31">
        <v>42395</v>
      </c>
      <c r="B3753" s="23">
        <v>50560</v>
      </c>
      <c r="C3753" s="23" t="s">
        <v>27</v>
      </c>
      <c r="D3753" s="23">
        <v>14.9</v>
      </c>
      <c r="E3753" s="16" t="s">
        <v>882</v>
      </c>
      <c r="F3753" s="46">
        <v>3500</v>
      </c>
      <c r="G3753" s="23"/>
      <c r="H3753" s="23"/>
      <c r="I3753" s="23"/>
      <c r="J3753" s="23">
        <v>0</v>
      </c>
      <c r="K3753" s="23"/>
      <c r="L3753" s="23"/>
      <c r="M3753" s="23"/>
    </row>
    <row r="3754" spans="1:13" hidden="1" x14ac:dyDescent="0.25">
      <c r="A3754" s="31">
        <v>42395</v>
      </c>
      <c r="B3754" s="23">
        <v>50561</v>
      </c>
      <c r="C3754" s="23" t="s">
        <v>28</v>
      </c>
      <c r="D3754" s="23">
        <v>13.3</v>
      </c>
      <c r="E3754" s="16" t="s">
        <v>882</v>
      </c>
      <c r="F3754" s="46">
        <v>3500</v>
      </c>
      <c r="G3754" s="23"/>
      <c r="H3754" s="23"/>
      <c r="I3754" s="23"/>
      <c r="J3754" s="23">
        <v>0</v>
      </c>
      <c r="K3754" s="23"/>
      <c r="L3754" s="23"/>
      <c r="M3754" s="23"/>
    </row>
    <row r="3755" spans="1:13" hidden="1" x14ac:dyDescent="0.25">
      <c r="A3755" s="31">
        <v>42395</v>
      </c>
      <c r="B3755" s="23">
        <v>50562</v>
      </c>
      <c r="C3755" s="23" t="s">
        <v>498</v>
      </c>
      <c r="D3755" s="23">
        <v>14.9</v>
      </c>
      <c r="E3755" s="16" t="s">
        <v>882</v>
      </c>
      <c r="F3755" s="46">
        <v>3500</v>
      </c>
      <c r="G3755" s="23"/>
      <c r="H3755" s="23"/>
      <c r="I3755" s="23"/>
      <c r="J3755" s="23">
        <v>0</v>
      </c>
      <c r="K3755" s="23"/>
      <c r="L3755" s="23"/>
      <c r="M3755" s="23"/>
    </row>
    <row r="3756" spans="1:13" hidden="1" x14ac:dyDescent="0.25">
      <c r="A3756" s="31">
        <v>42395</v>
      </c>
      <c r="B3756" s="23">
        <v>50563</v>
      </c>
      <c r="C3756" s="23" t="s">
        <v>57</v>
      </c>
      <c r="D3756" s="23">
        <v>14.9</v>
      </c>
      <c r="E3756" s="16" t="s">
        <v>882</v>
      </c>
      <c r="F3756" s="46">
        <v>3500</v>
      </c>
      <c r="G3756" s="23"/>
      <c r="H3756" s="23"/>
      <c r="I3756" s="23"/>
      <c r="J3756" s="23">
        <v>0</v>
      </c>
      <c r="K3756" s="23"/>
      <c r="L3756" s="23"/>
      <c r="M3756" s="23"/>
    </row>
    <row r="3757" spans="1:13" hidden="1" x14ac:dyDescent="0.25">
      <c r="A3757" s="31">
        <v>42395</v>
      </c>
      <c r="B3757" s="23">
        <v>50564</v>
      </c>
      <c r="C3757" s="23" t="s">
        <v>27</v>
      </c>
      <c r="D3757" s="23">
        <v>14.9</v>
      </c>
      <c r="E3757" s="16" t="s">
        <v>882</v>
      </c>
      <c r="F3757" s="46">
        <v>3500</v>
      </c>
      <c r="G3757" s="23"/>
      <c r="H3757" s="23"/>
      <c r="I3757" s="23"/>
      <c r="J3757" s="23">
        <v>0</v>
      </c>
      <c r="K3757" s="23"/>
      <c r="L3757" s="23"/>
      <c r="M3757" s="23"/>
    </row>
    <row r="3758" spans="1:13" hidden="1" x14ac:dyDescent="0.25">
      <c r="A3758" s="31">
        <v>42395</v>
      </c>
      <c r="B3758" s="23">
        <v>50565</v>
      </c>
      <c r="C3758" s="23" t="s">
        <v>28</v>
      </c>
      <c r="D3758" s="23">
        <v>13.3</v>
      </c>
      <c r="E3758" s="16" t="s">
        <v>882</v>
      </c>
      <c r="F3758" s="46">
        <v>3500</v>
      </c>
      <c r="G3758" s="23"/>
      <c r="H3758" s="23"/>
      <c r="I3758" s="23"/>
      <c r="J3758" s="23">
        <v>0</v>
      </c>
      <c r="K3758" s="23"/>
      <c r="L3758" s="23"/>
      <c r="M3758" s="23"/>
    </row>
    <row r="3759" spans="1:13" hidden="1" x14ac:dyDescent="0.25">
      <c r="A3759" s="31">
        <v>42395</v>
      </c>
      <c r="B3759" s="23">
        <v>50566</v>
      </c>
      <c r="C3759" s="23" t="s">
        <v>57</v>
      </c>
      <c r="D3759" s="23">
        <v>14.9</v>
      </c>
      <c r="E3759" s="16" t="s">
        <v>882</v>
      </c>
      <c r="F3759" s="46">
        <v>3500</v>
      </c>
      <c r="G3759" s="23"/>
      <c r="H3759" s="23"/>
      <c r="I3759" s="23"/>
      <c r="J3759" s="23">
        <v>0</v>
      </c>
      <c r="K3759" s="23"/>
      <c r="L3759" s="23"/>
      <c r="M3759" s="23"/>
    </row>
    <row r="3760" spans="1:13" hidden="1" x14ac:dyDescent="0.25">
      <c r="A3760" s="31">
        <v>42395</v>
      </c>
      <c r="B3760" s="23">
        <v>50567</v>
      </c>
      <c r="C3760" s="23" t="s">
        <v>498</v>
      </c>
      <c r="D3760" s="23">
        <v>14.9</v>
      </c>
      <c r="E3760" s="16" t="s">
        <v>882</v>
      </c>
      <c r="F3760" s="46">
        <v>3500</v>
      </c>
      <c r="G3760" s="23"/>
      <c r="H3760" s="23"/>
      <c r="I3760" s="23"/>
      <c r="J3760" s="23">
        <v>0</v>
      </c>
      <c r="K3760" s="23"/>
      <c r="L3760" s="23"/>
      <c r="M3760" s="23"/>
    </row>
    <row r="3761" spans="1:13" hidden="1" x14ac:dyDescent="0.25">
      <c r="A3761" s="31">
        <v>42395</v>
      </c>
      <c r="B3761" s="23">
        <v>50568</v>
      </c>
      <c r="C3761" s="23" t="s">
        <v>28</v>
      </c>
      <c r="D3761" s="23">
        <v>13.3</v>
      </c>
      <c r="E3761" s="16" t="s">
        <v>882</v>
      </c>
      <c r="F3761" s="46">
        <v>3500</v>
      </c>
      <c r="G3761" s="23"/>
      <c r="H3761" s="23"/>
      <c r="I3761" s="23"/>
      <c r="J3761" s="23">
        <v>0</v>
      </c>
      <c r="K3761" s="23"/>
      <c r="L3761" s="23"/>
      <c r="M3761" s="23"/>
    </row>
    <row r="3762" spans="1:13" hidden="1" x14ac:dyDescent="0.25">
      <c r="A3762" s="31">
        <v>42395</v>
      </c>
      <c r="B3762" s="23">
        <v>50569</v>
      </c>
      <c r="C3762" s="23" t="s">
        <v>57</v>
      </c>
      <c r="D3762" s="23">
        <v>14.9</v>
      </c>
      <c r="E3762" s="16" t="s">
        <v>882</v>
      </c>
      <c r="F3762" s="46">
        <v>3500</v>
      </c>
      <c r="G3762" s="23"/>
      <c r="H3762" s="23"/>
      <c r="I3762" s="23"/>
      <c r="J3762" s="23">
        <v>0</v>
      </c>
      <c r="K3762" s="23"/>
      <c r="L3762" s="23"/>
      <c r="M3762" s="23"/>
    </row>
    <row r="3763" spans="1:13" hidden="1" x14ac:dyDescent="0.25">
      <c r="A3763" s="31">
        <v>42395</v>
      </c>
      <c r="B3763" s="23">
        <v>50570</v>
      </c>
      <c r="C3763" s="23" t="s">
        <v>498</v>
      </c>
      <c r="D3763" s="23">
        <v>14.9</v>
      </c>
      <c r="E3763" s="16" t="s">
        <v>882</v>
      </c>
      <c r="F3763" s="46">
        <v>3500</v>
      </c>
      <c r="G3763" s="23"/>
      <c r="H3763" s="23"/>
      <c r="I3763" s="23"/>
      <c r="J3763" s="23">
        <v>0</v>
      </c>
      <c r="K3763" s="23"/>
      <c r="L3763" s="23"/>
      <c r="M3763" s="23"/>
    </row>
    <row r="3764" spans="1:13" hidden="1" x14ac:dyDescent="0.25">
      <c r="A3764" s="31">
        <v>42395</v>
      </c>
      <c r="B3764" s="23">
        <v>50571</v>
      </c>
      <c r="C3764" s="23" t="s">
        <v>27</v>
      </c>
      <c r="D3764" s="23">
        <v>14.9</v>
      </c>
      <c r="E3764" s="16" t="s">
        <v>882</v>
      </c>
      <c r="F3764" s="46">
        <v>3500</v>
      </c>
      <c r="G3764" s="23"/>
      <c r="H3764" s="23"/>
      <c r="I3764" s="23"/>
      <c r="J3764" s="23">
        <v>0</v>
      </c>
      <c r="K3764" s="23"/>
      <c r="L3764" s="23"/>
      <c r="M3764" s="23"/>
    </row>
    <row r="3765" spans="1:13" hidden="1" x14ac:dyDescent="0.25">
      <c r="A3765" s="31">
        <v>42395</v>
      </c>
      <c r="B3765" s="23">
        <v>50572</v>
      </c>
      <c r="C3765" s="23" t="s">
        <v>28</v>
      </c>
      <c r="D3765" s="23">
        <v>13.3</v>
      </c>
      <c r="E3765" s="16" t="s">
        <v>882</v>
      </c>
      <c r="F3765" s="46">
        <v>3500</v>
      </c>
      <c r="G3765" s="23"/>
      <c r="H3765" s="23"/>
      <c r="I3765" s="23"/>
      <c r="J3765" s="23">
        <v>0</v>
      </c>
      <c r="K3765" s="23"/>
      <c r="L3765" s="23"/>
      <c r="M3765" s="23"/>
    </row>
    <row r="3766" spans="1:13" hidden="1" x14ac:dyDescent="0.25">
      <c r="A3766" s="31">
        <v>42395</v>
      </c>
      <c r="B3766" s="23">
        <v>50573</v>
      </c>
      <c r="C3766" s="23" t="s">
        <v>57</v>
      </c>
      <c r="D3766" s="23">
        <v>14.9</v>
      </c>
      <c r="E3766" s="16" t="s">
        <v>882</v>
      </c>
      <c r="F3766" s="46">
        <v>3500</v>
      </c>
      <c r="G3766" s="23"/>
      <c r="H3766" s="23"/>
      <c r="I3766" s="23"/>
      <c r="J3766" s="23">
        <v>0</v>
      </c>
      <c r="K3766" s="23"/>
      <c r="L3766" s="23"/>
      <c r="M3766" s="23"/>
    </row>
    <row r="3767" spans="1:13" hidden="1" x14ac:dyDescent="0.25">
      <c r="A3767" s="31">
        <v>42395</v>
      </c>
      <c r="B3767" s="23">
        <v>50574</v>
      </c>
      <c r="C3767" s="23" t="s">
        <v>498</v>
      </c>
      <c r="D3767" s="23">
        <v>14.9</v>
      </c>
      <c r="E3767" s="16" t="s">
        <v>882</v>
      </c>
      <c r="F3767" s="46">
        <v>3500</v>
      </c>
      <c r="G3767" s="23"/>
      <c r="H3767" s="23"/>
      <c r="I3767" s="23"/>
      <c r="J3767" s="23">
        <v>0</v>
      </c>
      <c r="K3767" s="23"/>
      <c r="L3767" s="23"/>
      <c r="M3767" s="23"/>
    </row>
    <row r="3768" spans="1:13" hidden="1" x14ac:dyDescent="0.25">
      <c r="A3768" s="31">
        <v>42395</v>
      </c>
      <c r="B3768" s="23">
        <v>50575</v>
      </c>
      <c r="C3768" s="23" t="s">
        <v>27</v>
      </c>
      <c r="D3768" s="23">
        <v>14.9</v>
      </c>
      <c r="E3768" s="16" t="s">
        <v>882</v>
      </c>
      <c r="F3768" s="46">
        <v>3500</v>
      </c>
      <c r="G3768" s="23"/>
      <c r="H3768" s="23"/>
      <c r="I3768" s="23"/>
      <c r="J3768" s="23">
        <v>0</v>
      </c>
      <c r="K3768" s="23"/>
      <c r="L3768" s="23"/>
      <c r="M3768" s="23"/>
    </row>
    <row r="3769" spans="1:13" hidden="1" x14ac:dyDescent="0.25">
      <c r="A3769" s="31">
        <v>42395</v>
      </c>
      <c r="B3769" s="23">
        <v>50576</v>
      </c>
      <c r="C3769" s="23" t="s">
        <v>28</v>
      </c>
      <c r="D3769" s="23">
        <v>13.3</v>
      </c>
      <c r="E3769" s="16" t="s">
        <v>882</v>
      </c>
      <c r="F3769" s="46">
        <v>3500</v>
      </c>
      <c r="G3769" s="23"/>
      <c r="H3769" s="23"/>
      <c r="I3769" s="23"/>
      <c r="J3769" s="23">
        <v>0</v>
      </c>
      <c r="K3769" s="23"/>
      <c r="L3769" s="23"/>
      <c r="M3769" s="23"/>
    </row>
    <row r="3770" spans="1:13" hidden="1" x14ac:dyDescent="0.25">
      <c r="A3770" s="31">
        <v>42395</v>
      </c>
      <c r="B3770" s="23">
        <v>50577</v>
      </c>
      <c r="C3770" s="23" t="s">
        <v>57</v>
      </c>
      <c r="D3770" s="23">
        <v>14.9</v>
      </c>
      <c r="E3770" s="16" t="s">
        <v>882</v>
      </c>
      <c r="F3770" s="46">
        <v>3500</v>
      </c>
      <c r="G3770" s="23"/>
      <c r="H3770" s="23"/>
      <c r="I3770" s="23"/>
      <c r="J3770" s="23">
        <v>0</v>
      </c>
      <c r="K3770" s="23"/>
      <c r="L3770" s="23"/>
      <c r="M3770" s="23"/>
    </row>
    <row r="3771" spans="1:13" hidden="1" x14ac:dyDescent="0.25">
      <c r="A3771" s="31">
        <v>42395</v>
      </c>
      <c r="B3771" s="23">
        <v>50578</v>
      </c>
      <c r="C3771" s="23" t="s">
        <v>498</v>
      </c>
      <c r="D3771" s="23">
        <v>14.9</v>
      </c>
      <c r="E3771" s="16" t="s">
        <v>882</v>
      </c>
      <c r="F3771" s="46">
        <v>3500</v>
      </c>
      <c r="G3771" s="23"/>
      <c r="H3771" s="23"/>
      <c r="I3771" s="23"/>
      <c r="J3771" s="23">
        <v>0</v>
      </c>
      <c r="K3771" s="23"/>
      <c r="L3771" s="23"/>
      <c r="M3771" s="23"/>
    </row>
    <row r="3772" spans="1:13" hidden="1" x14ac:dyDescent="0.25">
      <c r="A3772" s="31">
        <v>42395</v>
      </c>
      <c r="B3772" s="23">
        <v>50579</v>
      </c>
      <c r="C3772" s="23" t="s">
        <v>28</v>
      </c>
      <c r="D3772" s="23">
        <v>13.3</v>
      </c>
      <c r="E3772" s="16" t="s">
        <v>882</v>
      </c>
      <c r="F3772" s="46">
        <v>3500</v>
      </c>
      <c r="G3772" s="23"/>
      <c r="H3772" s="23"/>
      <c r="I3772" s="23"/>
      <c r="J3772" s="23">
        <v>0</v>
      </c>
      <c r="K3772" s="23"/>
      <c r="L3772" s="23"/>
      <c r="M3772" s="23"/>
    </row>
    <row r="3773" spans="1:13" hidden="1" x14ac:dyDescent="0.25">
      <c r="A3773" s="31">
        <v>42395</v>
      </c>
      <c r="B3773" s="23">
        <v>50580</v>
      </c>
      <c r="C3773" s="23" t="s">
        <v>57</v>
      </c>
      <c r="D3773" s="23">
        <v>14.9</v>
      </c>
      <c r="E3773" s="16" t="s">
        <v>882</v>
      </c>
      <c r="F3773" s="46">
        <v>3500</v>
      </c>
      <c r="G3773" s="23"/>
      <c r="H3773" s="23"/>
      <c r="I3773" s="23"/>
      <c r="J3773" s="23">
        <v>0</v>
      </c>
      <c r="K3773" s="23"/>
      <c r="L3773" s="23"/>
      <c r="M3773" s="23"/>
    </row>
    <row r="3774" spans="1:13" hidden="1" x14ac:dyDescent="0.25">
      <c r="A3774" s="31">
        <v>42395</v>
      </c>
      <c r="B3774" s="23">
        <v>50581</v>
      </c>
      <c r="C3774" s="23" t="s">
        <v>27</v>
      </c>
      <c r="D3774" s="23">
        <v>14.9</v>
      </c>
      <c r="E3774" s="16" t="s">
        <v>882</v>
      </c>
      <c r="F3774" s="46">
        <v>3500</v>
      </c>
      <c r="G3774" s="23"/>
      <c r="H3774" s="23"/>
      <c r="I3774" s="23"/>
      <c r="J3774" s="23">
        <v>0</v>
      </c>
      <c r="K3774" s="23"/>
      <c r="L3774" s="23"/>
      <c r="M3774" s="23"/>
    </row>
    <row r="3775" spans="1:13" hidden="1" x14ac:dyDescent="0.25">
      <c r="A3775" s="31">
        <v>42395</v>
      </c>
      <c r="B3775" s="23">
        <v>50582</v>
      </c>
      <c r="C3775" s="23" t="s">
        <v>498</v>
      </c>
      <c r="D3775" s="23">
        <v>14.9</v>
      </c>
      <c r="E3775" s="16" t="s">
        <v>882</v>
      </c>
      <c r="F3775" s="46">
        <v>3500</v>
      </c>
      <c r="G3775" s="23"/>
      <c r="H3775" s="23"/>
      <c r="I3775" s="23"/>
      <c r="J3775" s="23">
        <v>0</v>
      </c>
      <c r="K3775" s="23"/>
      <c r="L3775" s="23"/>
      <c r="M3775" s="23"/>
    </row>
    <row r="3776" spans="1:13" hidden="1" x14ac:dyDescent="0.25">
      <c r="A3776" s="31">
        <v>42395</v>
      </c>
      <c r="B3776" s="23">
        <v>50583</v>
      </c>
      <c r="C3776" s="23" t="s">
        <v>27</v>
      </c>
      <c r="D3776" s="23">
        <v>14.9</v>
      </c>
      <c r="E3776" s="16" t="s">
        <v>882</v>
      </c>
      <c r="F3776" s="46">
        <v>3500</v>
      </c>
      <c r="G3776" s="23"/>
      <c r="H3776" s="23"/>
      <c r="I3776" s="23"/>
      <c r="J3776" s="23">
        <v>0</v>
      </c>
      <c r="K3776" s="23"/>
      <c r="L3776" s="23"/>
      <c r="M3776" s="23"/>
    </row>
    <row r="3777" spans="1:13" hidden="1" x14ac:dyDescent="0.25">
      <c r="A3777" s="31">
        <v>42395</v>
      </c>
      <c r="B3777" s="23">
        <v>50584</v>
      </c>
      <c r="C3777" s="23" t="s">
        <v>28</v>
      </c>
      <c r="D3777" s="23">
        <v>13.3</v>
      </c>
      <c r="E3777" s="16" t="s">
        <v>882</v>
      </c>
      <c r="F3777" s="46">
        <v>3500</v>
      </c>
      <c r="G3777" s="23"/>
      <c r="H3777" s="23"/>
      <c r="I3777" s="23"/>
      <c r="J3777" s="23">
        <v>0</v>
      </c>
      <c r="K3777" s="23"/>
      <c r="L3777" s="23"/>
      <c r="M3777" s="23"/>
    </row>
    <row r="3778" spans="1:13" hidden="1" x14ac:dyDescent="0.25">
      <c r="A3778" s="31">
        <v>42395</v>
      </c>
      <c r="B3778" s="23">
        <v>50585</v>
      </c>
      <c r="C3778" s="23" t="s">
        <v>57</v>
      </c>
      <c r="D3778" s="23">
        <v>14.9</v>
      </c>
      <c r="E3778" s="16" t="s">
        <v>882</v>
      </c>
      <c r="F3778" s="46">
        <v>3500</v>
      </c>
      <c r="G3778" s="23"/>
      <c r="H3778" s="23"/>
      <c r="I3778" s="23"/>
      <c r="J3778" s="23">
        <v>0</v>
      </c>
      <c r="K3778" s="23"/>
      <c r="L3778" s="23"/>
      <c r="M3778" s="23"/>
    </row>
    <row r="3779" spans="1:13" hidden="1" x14ac:dyDescent="0.25">
      <c r="A3779" s="31">
        <v>42395</v>
      </c>
      <c r="B3779" s="23">
        <v>50586</v>
      </c>
      <c r="C3779" s="23" t="s">
        <v>498</v>
      </c>
      <c r="D3779" s="23">
        <v>14.9</v>
      </c>
      <c r="E3779" s="16" t="s">
        <v>882</v>
      </c>
      <c r="F3779" s="46">
        <v>3500</v>
      </c>
      <c r="G3779" s="23"/>
      <c r="H3779" s="23"/>
      <c r="I3779" s="23"/>
      <c r="J3779" s="23">
        <v>0</v>
      </c>
      <c r="K3779" s="23"/>
      <c r="L3779" s="23"/>
      <c r="M3779" s="23"/>
    </row>
    <row r="3780" spans="1:13" hidden="1" x14ac:dyDescent="0.25">
      <c r="A3780" s="31">
        <v>42395</v>
      </c>
      <c r="B3780" s="23">
        <v>50587</v>
      </c>
      <c r="C3780" s="23" t="s">
        <v>29</v>
      </c>
      <c r="D3780" s="23">
        <v>13</v>
      </c>
      <c r="E3780" s="16" t="s">
        <v>882</v>
      </c>
      <c r="F3780" s="46">
        <v>3500</v>
      </c>
      <c r="G3780" s="23"/>
      <c r="H3780" s="23"/>
      <c r="I3780" s="23"/>
      <c r="J3780" s="23">
        <v>0</v>
      </c>
      <c r="K3780" s="23"/>
      <c r="L3780" s="23"/>
      <c r="M3780" s="23"/>
    </row>
    <row r="3781" spans="1:13" hidden="1" x14ac:dyDescent="0.25">
      <c r="A3781" s="31">
        <v>42395</v>
      </c>
      <c r="B3781" s="23">
        <v>50588</v>
      </c>
      <c r="C3781" s="23" t="s">
        <v>28</v>
      </c>
      <c r="D3781" s="23">
        <v>13.3</v>
      </c>
      <c r="E3781" s="16" t="s">
        <v>882</v>
      </c>
      <c r="F3781" s="46">
        <v>3500</v>
      </c>
      <c r="G3781" s="23"/>
      <c r="H3781" s="23"/>
      <c r="I3781" s="23"/>
      <c r="J3781" s="23">
        <v>0</v>
      </c>
      <c r="K3781" s="23"/>
      <c r="L3781" s="23"/>
      <c r="M3781" s="23"/>
    </row>
    <row r="3782" spans="1:13" hidden="1" x14ac:dyDescent="0.25">
      <c r="A3782" s="31">
        <v>42395</v>
      </c>
      <c r="B3782" s="23">
        <v>50589</v>
      </c>
      <c r="C3782" s="23" t="s">
        <v>498</v>
      </c>
      <c r="D3782" s="23">
        <v>14.9</v>
      </c>
      <c r="E3782" s="16" t="s">
        <v>882</v>
      </c>
      <c r="F3782" s="46">
        <v>3500</v>
      </c>
      <c r="G3782" s="23"/>
      <c r="H3782" s="23"/>
      <c r="I3782" s="23"/>
      <c r="J3782" s="23">
        <v>0</v>
      </c>
      <c r="K3782" s="23"/>
      <c r="L3782" s="23"/>
      <c r="M3782" s="23"/>
    </row>
    <row r="3783" spans="1:13" hidden="1" x14ac:dyDescent="0.25">
      <c r="A3783" s="31">
        <v>42395</v>
      </c>
      <c r="B3783" s="23">
        <v>50590</v>
      </c>
      <c r="C3783" s="23" t="s">
        <v>27</v>
      </c>
      <c r="D3783" s="23">
        <v>14.9</v>
      </c>
      <c r="E3783" s="16" t="s">
        <v>882</v>
      </c>
      <c r="F3783" s="46">
        <v>3500</v>
      </c>
      <c r="G3783" s="23"/>
      <c r="H3783" s="23"/>
      <c r="I3783" s="23"/>
      <c r="J3783" s="23">
        <v>0</v>
      </c>
      <c r="K3783" s="23"/>
      <c r="L3783" s="23"/>
      <c r="M3783" s="23"/>
    </row>
    <row r="3784" spans="1:13" hidden="1" x14ac:dyDescent="0.25">
      <c r="A3784" s="31">
        <v>42395</v>
      </c>
      <c r="B3784" s="23">
        <v>50591</v>
      </c>
      <c r="C3784" s="23" t="s">
        <v>57</v>
      </c>
      <c r="D3784" s="23">
        <v>14.9</v>
      </c>
      <c r="E3784" s="16" t="s">
        <v>882</v>
      </c>
      <c r="F3784" s="46">
        <v>3500</v>
      </c>
      <c r="G3784" s="23"/>
      <c r="H3784" s="23"/>
      <c r="I3784" s="23"/>
      <c r="J3784" s="23">
        <v>0</v>
      </c>
      <c r="K3784" s="23"/>
      <c r="L3784" s="23"/>
      <c r="M3784" s="23"/>
    </row>
    <row r="3785" spans="1:13" hidden="1" x14ac:dyDescent="0.25">
      <c r="A3785" s="31">
        <v>42395</v>
      </c>
      <c r="B3785" s="23">
        <v>50592</v>
      </c>
      <c r="C3785" s="23" t="s">
        <v>28</v>
      </c>
      <c r="D3785" s="23">
        <v>13.3</v>
      </c>
      <c r="E3785" s="16" t="s">
        <v>882</v>
      </c>
      <c r="F3785" s="46">
        <v>3500</v>
      </c>
      <c r="G3785" s="23"/>
      <c r="H3785" s="23"/>
      <c r="I3785" s="23"/>
      <c r="J3785" s="23">
        <v>0</v>
      </c>
      <c r="K3785" s="23"/>
      <c r="L3785" s="23"/>
      <c r="M3785" s="23"/>
    </row>
    <row r="3786" spans="1:13" hidden="1" x14ac:dyDescent="0.25">
      <c r="A3786" s="31">
        <v>42395</v>
      </c>
      <c r="B3786" s="23">
        <v>50593</v>
      </c>
      <c r="C3786" s="23" t="s">
        <v>498</v>
      </c>
      <c r="D3786" s="23">
        <v>14.9</v>
      </c>
      <c r="E3786" s="16" t="s">
        <v>882</v>
      </c>
      <c r="F3786" s="46">
        <v>3500</v>
      </c>
      <c r="G3786" s="23"/>
      <c r="H3786" s="23"/>
      <c r="I3786" s="23"/>
      <c r="J3786" s="23">
        <v>0</v>
      </c>
      <c r="K3786" s="23"/>
      <c r="L3786" s="23"/>
      <c r="M3786" s="23"/>
    </row>
    <row r="3787" spans="1:13" hidden="1" x14ac:dyDescent="0.25">
      <c r="A3787" s="31">
        <v>42395</v>
      </c>
      <c r="B3787" s="23">
        <v>50594</v>
      </c>
      <c r="C3787" s="23" t="s">
        <v>57</v>
      </c>
      <c r="D3787" s="23">
        <v>14.9</v>
      </c>
      <c r="E3787" s="16" t="s">
        <v>882</v>
      </c>
      <c r="F3787" s="46">
        <v>3500</v>
      </c>
      <c r="G3787" s="23"/>
      <c r="H3787" s="23"/>
      <c r="I3787" s="23"/>
      <c r="J3787" s="23">
        <v>0</v>
      </c>
      <c r="K3787" s="23"/>
      <c r="L3787" s="23"/>
      <c r="M3787" s="23"/>
    </row>
    <row r="3788" spans="1:13" hidden="1" x14ac:dyDescent="0.25">
      <c r="A3788" s="31">
        <v>42395</v>
      </c>
      <c r="B3788" s="23">
        <v>50595</v>
      </c>
      <c r="C3788" s="23" t="s">
        <v>27</v>
      </c>
      <c r="D3788" s="23">
        <v>14.9</v>
      </c>
      <c r="E3788" s="16" t="s">
        <v>882</v>
      </c>
      <c r="F3788" s="46">
        <v>3500</v>
      </c>
      <c r="G3788" s="23"/>
      <c r="H3788" s="23"/>
      <c r="I3788" s="23"/>
      <c r="J3788" s="23">
        <v>0</v>
      </c>
      <c r="K3788" s="23"/>
      <c r="L3788" s="23"/>
      <c r="M3788" s="23"/>
    </row>
    <row r="3789" spans="1:13" hidden="1" x14ac:dyDescent="0.25">
      <c r="A3789" s="31">
        <v>42395</v>
      </c>
      <c r="B3789" s="23">
        <v>50596</v>
      </c>
      <c r="C3789" s="23" t="s">
        <v>29</v>
      </c>
      <c r="D3789" s="23">
        <v>13</v>
      </c>
      <c r="E3789" s="16" t="s">
        <v>882</v>
      </c>
      <c r="F3789" s="46">
        <v>3500</v>
      </c>
      <c r="G3789" s="23"/>
      <c r="H3789" s="23"/>
      <c r="I3789" s="23"/>
      <c r="J3789" s="23">
        <v>0</v>
      </c>
      <c r="K3789" s="23"/>
      <c r="L3789" s="23"/>
      <c r="M3789" s="23"/>
    </row>
    <row r="3790" spans="1:13" hidden="1" x14ac:dyDescent="0.25">
      <c r="A3790" s="31">
        <v>42395</v>
      </c>
      <c r="B3790" s="23">
        <v>50597</v>
      </c>
      <c r="C3790" s="23" t="s">
        <v>28</v>
      </c>
      <c r="D3790" s="23">
        <v>13.3</v>
      </c>
      <c r="E3790" s="16" t="s">
        <v>882</v>
      </c>
      <c r="F3790" s="46">
        <v>3500</v>
      </c>
      <c r="G3790" s="23"/>
      <c r="H3790" s="23"/>
      <c r="I3790" s="23"/>
      <c r="J3790" s="23">
        <v>0</v>
      </c>
      <c r="K3790" s="23"/>
      <c r="L3790" s="23"/>
      <c r="M3790" s="23"/>
    </row>
    <row r="3791" spans="1:13" hidden="1" x14ac:dyDescent="0.25">
      <c r="A3791" s="31">
        <v>42395</v>
      </c>
      <c r="B3791" s="23">
        <v>50598</v>
      </c>
      <c r="C3791" s="23" t="s">
        <v>498</v>
      </c>
      <c r="D3791" s="23">
        <v>14.9</v>
      </c>
      <c r="E3791" s="16" t="s">
        <v>882</v>
      </c>
      <c r="F3791" s="46">
        <v>3500</v>
      </c>
      <c r="G3791" s="23"/>
      <c r="H3791" s="23"/>
      <c r="I3791" s="23"/>
      <c r="J3791" s="23">
        <v>0</v>
      </c>
      <c r="K3791" s="23"/>
      <c r="L3791" s="23"/>
      <c r="M3791" s="23"/>
    </row>
    <row r="3792" spans="1:13" hidden="1" x14ac:dyDescent="0.25">
      <c r="A3792" s="31">
        <v>42395</v>
      </c>
      <c r="B3792" s="23">
        <v>50599</v>
      </c>
      <c r="C3792" s="23" t="s">
        <v>27</v>
      </c>
      <c r="D3792" s="23">
        <v>14.9</v>
      </c>
      <c r="E3792" s="16" t="s">
        <v>882</v>
      </c>
      <c r="F3792" s="46">
        <v>3500</v>
      </c>
      <c r="G3792" s="23"/>
      <c r="H3792" s="23"/>
      <c r="I3792" s="23"/>
      <c r="J3792" s="23">
        <v>0</v>
      </c>
      <c r="K3792" s="23"/>
      <c r="L3792" s="23"/>
      <c r="M3792" s="23"/>
    </row>
    <row r="3793" spans="1:13" hidden="1" x14ac:dyDescent="0.25">
      <c r="A3793" s="31">
        <v>42395</v>
      </c>
      <c r="B3793" s="23">
        <v>50600</v>
      </c>
      <c r="C3793" s="23" t="s">
        <v>29</v>
      </c>
      <c r="D3793" s="23">
        <v>13</v>
      </c>
      <c r="E3793" s="16" t="s">
        <v>882</v>
      </c>
      <c r="F3793" s="46">
        <v>3500</v>
      </c>
      <c r="G3793" s="23"/>
      <c r="H3793" s="23"/>
      <c r="I3793" s="23"/>
      <c r="J3793" s="23">
        <v>0</v>
      </c>
      <c r="K3793" s="23"/>
      <c r="L3793" s="23"/>
      <c r="M3793" s="23"/>
    </row>
    <row r="3794" spans="1:13" hidden="1" x14ac:dyDescent="0.25">
      <c r="A3794" s="31">
        <v>42395</v>
      </c>
      <c r="B3794" s="23">
        <v>50601</v>
      </c>
      <c r="C3794" s="23" t="s">
        <v>28</v>
      </c>
      <c r="D3794" s="23">
        <v>13.3</v>
      </c>
      <c r="E3794" s="16" t="s">
        <v>882</v>
      </c>
      <c r="F3794" s="46">
        <v>3500</v>
      </c>
      <c r="G3794" s="23"/>
      <c r="H3794" s="23"/>
      <c r="I3794" s="23"/>
      <c r="J3794" s="23">
        <v>0</v>
      </c>
      <c r="K3794" s="23"/>
      <c r="L3794" s="23"/>
      <c r="M3794" s="23"/>
    </row>
    <row r="3795" spans="1:13" hidden="1" x14ac:dyDescent="0.25">
      <c r="A3795" s="31">
        <v>42395</v>
      </c>
      <c r="B3795" s="23">
        <v>50602</v>
      </c>
      <c r="C3795" s="23" t="s">
        <v>498</v>
      </c>
      <c r="D3795" s="23">
        <v>14.9</v>
      </c>
      <c r="E3795" s="16" t="s">
        <v>882</v>
      </c>
      <c r="F3795" s="46">
        <v>3500</v>
      </c>
      <c r="G3795" s="23"/>
      <c r="H3795" s="23"/>
      <c r="I3795" s="23"/>
      <c r="J3795" s="23">
        <v>0</v>
      </c>
      <c r="K3795" s="23"/>
      <c r="L3795" s="23"/>
      <c r="M3795" s="23"/>
    </row>
    <row r="3796" spans="1:13" hidden="1" x14ac:dyDescent="0.25">
      <c r="A3796" s="31">
        <v>42395</v>
      </c>
      <c r="B3796" s="23">
        <v>50603</v>
      </c>
      <c r="C3796" s="23" t="s">
        <v>57</v>
      </c>
      <c r="D3796" s="23">
        <v>14.9</v>
      </c>
      <c r="E3796" s="16" t="s">
        <v>882</v>
      </c>
      <c r="F3796" s="46">
        <v>3500</v>
      </c>
      <c r="G3796" s="23"/>
      <c r="H3796" s="23"/>
      <c r="I3796" s="23"/>
      <c r="J3796" s="23">
        <v>0</v>
      </c>
      <c r="K3796" s="23"/>
      <c r="L3796" s="23"/>
      <c r="M3796" s="23"/>
    </row>
    <row r="3797" spans="1:13" hidden="1" x14ac:dyDescent="0.25">
      <c r="A3797" s="31">
        <v>42395</v>
      </c>
      <c r="B3797" s="23">
        <v>50604</v>
      </c>
      <c r="C3797" s="23" t="s">
        <v>27</v>
      </c>
      <c r="D3797" s="23">
        <v>14.9</v>
      </c>
      <c r="E3797" s="16" t="s">
        <v>882</v>
      </c>
      <c r="F3797" s="46">
        <v>3500</v>
      </c>
      <c r="G3797" s="23"/>
      <c r="H3797" s="23"/>
      <c r="I3797" s="23"/>
      <c r="J3797" s="23">
        <v>0</v>
      </c>
      <c r="K3797" s="23"/>
      <c r="L3797" s="23"/>
      <c r="M3797" s="23"/>
    </row>
    <row r="3798" spans="1:13" hidden="1" x14ac:dyDescent="0.25">
      <c r="A3798" s="31">
        <v>42395</v>
      </c>
      <c r="B3798" s="23">
        <v>50605</v>
      </c>
      <c r="C3798" s="23" t="s">
        <v>28</v>
      </c>
      <c r="D3798" s="23">
        <v>13.3</v>
      </c>
      <c r="E3798" s="16" t="s">
        <v>882</v>
      </c>
      <c r="F3798" s="46">
        <v>3500</v>
      </c>
      <c r="G3798" s="23"/>
      <c r="H3798" s="23"/>
      <c r="I3798" s="23"/>
      <c r="J3798" s="23">
        <v>0</v>
      </c>
      <c r="K3798" s="23"/>
      <c r="L3798" s="23"/>
      <c r="M3798" s="23"/>
    </row>
    <row r="3799" spans="1:13" hidden="1" x14ac:dyDescent="0.25">
      <c r="A3799" s="31">
        <v>42395</v>
      </c>
      <c r="B3799" s="23">
        <v>50606</v>
      </c>
      <c r="C3799" s="23" t="s">
        <v>498</v>
      </c>
      <c r="D3799" s="23">
        <v>14.9</v>
      </c>
      <c r="E3799" s="16" t="s">
        <v>882</v>
      </c>
      <c r="F3799" s="46">
        <v>3500</v>
      </c>
      <c r="G3799" s="23"/>
      <c r="H3799" s="23"/>
      <c r="I3799" s="23"/>
      <c r="J3799" s="23">
        <v>0</v>
      </c>
      <c r="K3799" s="23"/>
      <c r="L3799" s="23"/>
      <c r="M3799" s="23"/>
    </row>
    <row r="3800" spans="1:13" hidden="1" x14ac:dyDescent="0.25">
      <c r="A3800" s="31">
        <v>42395</v>
      </c>
      <c r="B3800" s="23">
        <v>50607</v>
      </c>
      <c r="C3800" s="23" t="s">
        <v>57</v>
      </c>
      <c r="D3800" s="23">
        <v>14.9</v>
      </c>
      <c r="E3800" s="16" t="s">
        <v>882</v>
      </c>
      <c r="F3800" s="46">
        <v>3500</v>
      </c>
      <c r="G3800" s="23"/>
      <c r="H3800" s="23"/>
      <c r="I3800" s="23"/>
      <c r="J3800" s="23">
        <v>0</v>
      </c>
      <c r="K3800" s="23"/>
      <c r="L3800" s="23"/>
      <c r="M3800" s="23"/>
    </row>
    <row r="3801" spans="1:13" hidden="1" x14ac:dyDescent="0.25">
      <c r="A3801" s="31">
        <v>42395</v>
      </c>
      <c r="B3801" s="23">
        <v>50608</v>
      </c>
      <c r="C3801" s="23" t="s">
        <v>27</v>
      </c>
      <c r="D3801" s="23">
        <v>14.9</v>
      </c>
      <c r="E3801" s="16" t="s">
        <v>882</v>
      </c>
      <c r="F3801" s="46">
        <v>3500</v>
      </c>
      <c r="G3801" s="23"/>
      <c r="H3801" s="23"/>
      <c r="I3801" s="23"/>
      <c r="J3801" s="23">
        <v>0</v>
      </c>
      <c r="K3801" s="23"/>
      <c r="L3801" s="23"/>
      <c r="M3801" s="23"/>
    </row>
    <row r="3802" spans="1:13" hidden="1" x14ac:dyDescent="0.25">
      <c r="A3802" s="31">
        <v>42395</v>
      </c>
      <c r="B3802" s="23">
        <v>50609</v>
      </c>
      <c r="C3802" s="23" t="s">
        <v>28</v>
      </c>
      <c r="D3802" s="23">
        <v>13.3</v>
      </c>
      <c r="E3802" s="16" t="s">
        <v>882</v>
      </c>
      <c r="F3802" s="46">
        <v>3500</v>
      </c>
      <c r="G3802" s="23"/>
      <c r="H3802" s="23"/>
      <c r="I3802" s="23"/>
      <c r="J3802" s="23">
        <v>0</v>
      </c>
      <c r="K3802" s="23"/>
      <c r="L3802" s="23"/>
      <c r="M3802" s="23"/>
    </row>
    <row r="3803" spans="1:13" hidden="1" x14ac:dyDescent="0.25">
      <c r="A3803" s="31">
        <v>42395</v>
      </c>
      <c r="B3803" s="23">
        <v>50610</v>
      </c>
      <c r="C3803" s="23" t="s">
        <v>57</v>
      </c>
      <c r="D3803" s="23">
        <v>14.9</v>
      </c>
      <c r="E3803" s="16" t="s">
        <v>882</v>
      </c>
      <c r="F3803" s="46">
        <v>3500</v>
      </c>
      <c r="G3803" s="23"/>
      <c r="H3803" s="23"/>
      <c r="I3803" s="23"/>
      <c r="J3803" s="23">
        <v>0</v>
      </c>
      <c r="K3803" s="23"/>
      <c r="L3803" s="23"/>
      <c r="M3803" s="23"/>
    </row>
    <row r="3804" spans="1:13" hidden="1" x14ac:dyDescent="0.25">
      <c r="A3804" s="31">
        <v>42395</v>
      </c>
      <c r="B3804" s="23">
        <v>50611</v>
      </c>
      <c r="C3804" s="23" t="s">
        <v>498</v>
      </c>
      <c r="D3804" s="23">
        <v>14.9</v>
      </c>
      <c r="E3804" s="16" t="s">
        <v>882</v>
      </c>
      <c r="F3804" s="46">
        <v>3500</v>
      </c>
      <c r="G3804" s="23"/>
      <c r="H3804" s="23"/>
      <c r="I3804" s="23"/>
      <c r="J3804" s="23">
        <v>0</v>
      </c>
      <c r="K3804" s="23"/>
      <c r="L3804" s="23"/>
      <c r="M3804" s="23"/>
    </row>
    <row r="3805" spans="1:13" hidden="1" x14ac:dyDescent="0.25">
      <c r="A3805" s="31">
        <v>42395</v>
      </c>
      <c r="B3805" s="23">
        <v>50612</v>
      </c>
      <c r="C3805" s="23" t="s">
        <v>27</v>
      </c>
      <c r="D3805" s="23">
        <v>14.9</v>
      </c>
      <c r="E3805" s="16" t="s">
        <v>882</v>
      </c>
      <c r="F3805" s="46">
        <v>3500</v>
      </c>
      <c r="G3805" s="23"/>
      <c r="H3805" s="23"/>
      <c r="I3805" s="23"/>
      <c r="J3805" s="23">
        <v>0</v>
      </c>
      <c r="K3805" s="23"/>
      <c r="L3805" s="23"/>
      <c r="M3805" s="23"/>
    </row>
    <row r="3806" spans="1:13" hidden="1" x14ac:dyDescent="0.25">
      <c r="A3806" s="31">
        <v>42395</v>
      </c>
      <c r="B3806" s="23">
        <v>50613</v>
      </c>
      <c r="C3806" s="23" t="s">
        <v>28</v>
      </c>
      <c r="D3806" s="23">
        <v>13.3</v>
      </c>
      <c r="E3806" s="16" t="s">
        <v>882</v>
      </c>
      <c r="F3806" s="46">
        <v>3500</v>
      </c>
      <c r="G3806" s="23"/>
      <c r="H3806" s="23"/>
      <c r="I3806" s="23"/>
      <c r="J3806" s="23">
        <v>0</v>
      </c>
      <c r="K3806" s="23"/>
      <c r="L3806" s="23"/>
      <c r="M3806" s="23"/>
    </row>
    <row r="3807" spans="1:13" hidden="1" x14ac:dyDescent="0.25">
      <c r="A3807" s="31">
        <v>42395</v>
      </c>
      <c r="B3807" s="23">
        <v>50614</v>
      </c>
      <c r="C3807" s="23" t="s">
        <v>498</v>
      </c>
      <c r="D3807" s="23">
        <v>14.9</v>
      </c>
      <c r="E3807" s="16" t="s">
        <v>882</v>
      </c>
      <c r="F3807" s="46">
        <v>3500</v>
      </c>
      <c r="G3807" s="23"/>
      <c r="H3807" s="23"/>
      <c r="I3807" s="23"/>
      <c r="J3807" s="23">
        <v>0</v>
      </c>
      <c r="K3807" s="23"/>
      <c r="L3807" s="23"/>
      <c r="M3807" s="23"/>
    </row>
    <row r="3808" spans="1:13" hidden="1" x14ac:dyDescent="0.25">
      <c r="A3808" s="31">
        <v>42395</v>
      </c>
      <c r="B3808" s="23">
        <v>50615</v>
      </c>
      <c r="C3808" s="23" t="s">
        <v>27</v>
      </c>
      <c r="D3808" s="23">
        <v>14.9</v>
      </c>
      <c r="E3808" s="16" t="s">
        <v>882</v>
      </c>
      <c r="F3808" s="46">
        <v>3500</v>
      </c>
      <c r="G3808" s="23"/>
      <c r="H3808" s="23"/>
      <c r="I3808" s="23"/>
      <c r="J3808" s="23">
        <v>0</v>
      </c>
      <c r="K3808" s="23"/>
      <c r="L3808" s="23"/>
      <c r="M3808" s="23"/>
    </row>
    <row r="3809" spans="1:13" hidden="1" x14ac:dyDescent="0.25">
      <c r="A3809" s="31">
        <v>42395</v>
      </c>
      <c r="B3809" s="23">
        <v>50616</v>
      </c>
      <c r="C3809" s="23" t="s">
        <v>28</v>
      </c>
      <c r="D3809" s="23">
        <v>13.3</v>
      </c>
      <c r="E3809" s="16" t="s">
        <v>882</v>
      </c>
      <c r="F3809" s="46">
        <v>3500</v>
      </c>
      <c r="G3809" s="23"/>
      <c r="H3809" s="23"/>
      <c r="I3809" s="23"/>
      <c r="J3809" s="23">
        <v>0</v>
      </c>
      <c r="K3809" s="23"/>
      <c r="L3809" s="23"/>
      <c r="M3809" s="23"/>
    </row>
    <row r="3810" spans="1:13" hidden="1" x14ac:dyDescent="0.25">
      <c r="A3810" s="31">
        <v>42395</v>
      </c>
      <c r="B3810" s="23">
        <v>50617</v>
      </c>
      <c r="C3810" s="23" t="s">
        <v>498</v>
      </c>
      <c r="D3810" s="23">
        <v>14.9</v>
      </c>
      <c r="E3810" s="16" t="s">
        <v>882</v>
      </c>
      <c r="F3810" s="46">
        <v>3500</v>
      </c>
      <c r="G3810" s="23"/>
      <c r="H3810" s="23"/>
      <c r="I3810" s="23"/>
      <c r="J3810" s="23">
        <v>0</v>
      </c>
      <c r="K3810" s="23"/>
      <c r="L3810" s="23"/>
      <c r="M3810" s="23"/>
    </row>
    <row r="3811" spans="1:13" hidden="1" x14ac:dyDescent="0.25">
      <c r="A3811" s="31">
        <v>42395</v>
      </c>
      <c r="B3811" s="23">
        <v>50618</v>
      </c>
      <c r="C3811" s="23" t="s">
        <v>57</v>
      </c>
      <c r="D3811" s="23">
        <v>14.9</v>
      </c>
      <c r="E3811" s="16" t="s">
        <v>882</v>
      </c>
      <c r="F3811" s="46">
        <v>3500</v>
      </c>
      <c r="G3811" s="23"/>
      <c r="H3811" s="23"/>
      <c r="I3811" s="23"/>
      <c r="J3811" s="23">
        <v>0</v>
      </c>
      <c r="K3811" s="23"/>
      <c r="L3811" s="23"/>
      <c r="M3811" s="23"/>
    </row>
    <row r="3812" spans="1:13" hidden="1" x14ac:dyDescent="0.25">
      <c r="A3812" s="31">
        <v>42395</v>
      </c>
      <c r="B3812" s="23">
        <v>50619</v>
      </c>
      <c r="C3812" s="23" t="s">
        <v>27</v>
      </c>
      <c r="D3812" s="23">
        <v>14.9</v>
      </c>
      <c r="E3812" s="16" t="s">
        <v>882</v>
      </c>
      <c r="F3812" s="46">
        <v>3500</v>
      </c>
      <c r="G3812" s="23"/>
      <c r="H3812" s="23"/>
      <c r="I3812" s="23"/>
      <c r="J3812" s="23">
        <v>0</v>
      </c>
      <c r="K3812" s="23"/>
      <c r="L3812" s="23"/>
      <c r="M3812" s="23"/>
    </row>
    <row r="3813" spans="1:13" hidden="1" x14ac:dyDescent="0.25">
      <c r="A3813" s="31">
        <v>42395</v>
      </c>
      <c r="B3813" s="23">
        <v>50620</v>
      </c>
      <c r="C3813" s="23" t="s">
        <v>28</v>
      </c>
      <c r="D3813" s="23">
        <v>13.3</v>
      </c>
      <c r="E3813" s="16" t="s">
        <v>882</v>
      </c>
      <c r="F3813" s="46">
        <v>3500</v>
      </c>
      <c r="G3813" s="23"/>
      <c r="H3813" s="23"/>
      <c r="I3813" s="23"/>
      <c r="J3813" s="23">
        <v>0</v>
      </c>
      <c r="K3813" s="23"/>
      <c r="L3813" s="23"/>
      <c r="M3813" s="23"/>
    </row>
    <row r="3814" spans="1:13" hidden="1" x14ac:dyDescent="0.25">
      <c r="A3814" s="31">
        <v>42395</v>
      </c>
      <c r="B3814" s="23">
        <v>50621</v>
      </c>
      <c r="C3814" s="23" t="s">
        <v>498</v>
      </c>
      <c r="D3814" s="23">
        <v>14.9</v>
      </c>
      <c r="E3814" s="16" t="s">
        <v>882</v>
      </c>
      <c r="F3814" s="46">
        <v>3500</v>
      </c>
      <c r="G3814" s="23"/>
      <c r="H3814" s="23"/>
      <c r="I3814" s="23"/>
      <c r="J3814" s="23">
        <v>0</v>
      </c>
      <c r="K3814" s="23"/>
      <c r="L3814" s="23"/>
      <c r="M3814" s="23"/>
    </row>
    <row r="3815" spans="1:13" hidden="1" x14ac:dyDescent="0.25">
      <c r="A3815" s="31">
        <v>42395</v>
      </c>
      <c r="B3815" s="23">
        <v>50622</v>
      </c>
      <c r="C3815" s="23" t="s">
        <v>57</v>
      </c>
      <c r="D3815" s="23">
        <v>14.9</v>
      </c>
      <c r="E3815" s="16" t="s">
        <v>882</v>
      </c>
      <c r="F3815" s="46">
        <v>3500</v>
      </c>
      <c r="G3815" s="23"/>
      <c r="H3815" s="23"/>
      <c r="I3815" s="23"/>
      <c r="J3815" s="23">
        <v>0</v>
      </c>
      <c r="K3815" s="23"/>
      <c r="L3815" s="23"/>
      <c r="M3815" s="23"/>
    </row>
    <row r="3816" spans="1:13" hidden="1" x14ac:dyDescent="0.25">
      <c r="A3816" s="31">
        <v>42395</v>
      </c>
      <c r="B3816" s="23">
        <v>50623</v>
      </c>
      <c r="C3816" s="23" t="s">
        <v>27</v>
      </c>
      <c r="D3816" s="23">
        <v>14.9</v>
      </c>
      <c r="E3816" s="16" t="s">
        <v>882</v>
      </c>
      <c r="F3816" s="46">
        <v>3500</v>
      </c>
      <c r="G3816" s="23"/>
      <c r="H3816" s="23"/>
      <c r="I3816" s="23"/>
      <c r="J3816" s="23">
        <v>0</v>
      </c>
      <c r="K3816" s="23"/>
      <c r="L3816" s="23"/>
      <c r="M3816" s="23"/>
    </row>
    <row r="3817" spans="1:13" hidden="1" x14ac:dyDescent="0.25">
      <c r="A3817" s="31">
        <v>42395</v>
      </c>
      <c r="B3817" s="23">
        <v>50624</v>
      </c>
      <c r="C3817" s="23" t="s">
        <v>28</v>
      </c>
      <c r="D3817" s="23">
        <v>13.3</v>
      </c>
      <c r="E3817" s="16" t="s">
        <v>882</v>
      </c>
      <c r="F3817" s="46">
        <v>3500</v>
      </c>
      <c r="G3817" s="23"/>
      <c r="H3817" s="23"/>
      <c r="I3817" s="23"/>
      <c r="J3817" s="23">
        <v>0</v>
      </c>
      <c r="K3817" s="23"/>
      <c r="L3817" s="23"/>
      <c r="M3817" s="23"/>
    </row>
    <row r="3818" spans="1:13" hidden="1" x14ac:dyDescent="0.25">
      <c r="A3818" s="31">
        <v>42395</v>
      </c>
      <c r="B3818" s="23">
        <v>50625</v>
      </c>
      <c r="C3818" s="23" t="s">
        <v>498</v>
      </c>
      <c r="D3818" s="23">
        <v>14.9</v>
      </c>
      <c r="E3818" s="16" t="s">
        <v>882</v>
      </c>
      <c r="F3818" s="46">
        <v>3500</v>
      </c>
      <c r="G3818" s="23"/>
      <c r="H3818" s="23"/>
      <c r="I3818" s="23"/>
      <c r="J3818" s="23">
        <v>0</v>
      </c>
      <c r="K3818" s="23"/>
      <c r="L3818" s="23"/>
      <c r="M3818" s="23"/>
    </row>
    <row r="3819" spans="1:13" hidden="1" x14ac:dyDescent="0.25">
      <c r="A3819" s="31">
        <v>42395</v>
      </c>
      <c r="B3819" s="23">
        <v>50626</v>
      </c>
      <c r="C3819" s="23" t="s">
        <v>57</v>
      </c>
      <c r="D3819" s="23">
        <v>14.9</v>
      </c>
      <c r="E3819" s="16" t="s">
        <v>882</v>
      </c>
      <c r="F3819" s="46">
        <v>3500</v>
      </c>
      <c r="G3819" s="23"/>
      <c r="H3819" s="23"/>
      <c r="I3819" s="23"/>
      <c r="J3819" s="23">
        <v>0</v>
      </c>
      <c r="K3819" s="23"/>
      <c r="L3819" s="23"/>
      <c r="M3819" s="23"/>
    </row>
    <row r="3820" spans="1:13" hidden="1" x14ac:dyDescent="0.25">
      <c r="A3820" s="31">
        <v>42395</v>
      </c>
      <c r="B3820" s="23">
        <v>50627</v>
      </c>
      <c r="C3820" s="23" t="s">
        <v>27</v>
      </c>
      <c r="D3820" s="23">
        <v>14.9</v>
      </c>
      <c r="E3820" s="16" t="s">
        <v>882</v>
      </c>
      <c r="F3820" s="46">
        <v>3500</v>
      </c>
      <c r="G3820" s="23"/>
      <c r="H3820" s="23"/>
      <c r="I3820" s="23"/>
      <c r="J3820" s="23">
        <v>0</v>
      </c>
      <c r="K3820" s="23"/>
      <c r="L3820" s="23"/>
      <c r="M3820" s="23"/>
    </row>
    <row r="3821" spans="1:13" hidden="1" x14ac:dyDescent="0.25">
      <c r="A3821" s="31">
        <v>42395</v>
      </c>
      <c r="B3821" s="23">
        <v>50628</v>
      </c>
      <c r="C3821" s="23" t="s">
        <v>28</v>
      </c>
      <c r="D3821" s="23">
        <v>13.3</v>
      </c>
      <c r="E3821" s="16" t="s">
        <v>882</v>
      </c>
      <c r="F3821" s="46">
        <v>3500</v>
      </c>
      <c r="G3821" s="23"/>
      <c r="H3821" s="23"/>
      <c r="I3821" s="23"/>
      <c r="J3821" s="23">
        <v>0</v>
      </c>
      <c r="K3821" s="23"/>
      <c r="L3821" s="23"/>
      <c r="M3821" s="23"/>
    </row>
    <row r="3822" spans="1:13" hidden="1" x14ac:dyDescent="0.25">
      <c r="A3822" s="31">
        <v>42395</v>
      </c>
      <c r="B3822" s="23">
        <v>50629</v>
      </c>
      <c r="C3822" s="23" t="s">
        <v>498</v>
      </c>
      <c r="D3822" s="23">
        <v>14.9</v>
      </c>
      <c r="E3822" s="16" t="s">
        <v>882</v>
      </c>
      <c r="F3822" s="46">
        <v>3500</v>
      </c>
      <c r="G3822" s="23"/>
      <c r="H3822" s="23"/>
      <c r="I3822" s="23"/>
      <c r="J3822" s="23">
        <v>0</v>
      </c>
      <c r="K3822" s="23"/>
      <c r="L3822" s="23"/>
      <c r="M3822" s="23"/>
    </row>
    <row r="3823" spans="1:13" hidden="1" x14ac:dyDescent="0.25">
      <c r="A3823" s="31">
        <v>42395</v>
      </c>
      <c r="B3823" s="23">
        <v>50630</v>
      </c>
      <c r="C3823" s="23" t="s">
        <v>57</v>
      </c>
      <c r="D3823" s="23">
        <v>14.9</v>
      </c>
      <c r="E3823" s="16" t="s">
        <v>882</v>
      </c>
      <c r="F3823" s="46">
        <v>3500</v>
      </c>
      <c r="G3823" s="23"/>
      <c r="H3823" s="23"/>
      <c r="I3823" s="23"/>
      <c r="J3823" s="23">
        <v>0</v>
      </c>
      <c r="K3823" s="23"/>
      <c r="L3823" s="23"/>
      <c r="M3823" s="23"/>
    </row>
    <row r="3824" spans="1:13" hidden="1" x14ac:dyDescent="0.25">
      <c r="A3824" s="31">
        <v>42395</v>
      </c>
      <c r="B3824" s="23">
        <v>50631</v>
      </c>
      <c r="C3824" s="23" t="s">
        <v>27</v>
      </c>
      <c r="D3824" s="23">
        <v>14.9</v>
      </c>
      <c r="E3824" s="16" t="s">
        <v>882</v>
      </c>
      <c r="F3824" s="46">
        <v>3500</v>
      </c>
      <c r="G3824" s="23"/>
      <c r="H3824" s="23"/>
      <c r="I3824" s="23"/>
      <c r="J3824" s="23">
        <v>0</v>
      </c>
      <c r="K3824" s="23"/>
      <c r="L3824" s="23"/>
      <c r="M3824" s="23"/>
    </row>
    <row r="3825" spans="1:13" hidden="1" x14ac:dyDescent="0.25">
      <c r="A3825" s="31">
        <v>42395</v>
      </c>
      <c r="B3825" s="23">
        <v>50632</v>
      </c>
      <c r="C3825" s="23" t="s">
        <v>28</v>
      </c>
      <c r="D3825" s="23">
        <v>13.3</v>
      </c>
      <c r="E3825" s="16" t="s">
        <v>882</v>
      </c>
      <c r="F3825" s="46">
        <v>3500</v>
      </c>
      <c r="G3825" s="23"/>
      <c r="H3825" s="23"/>
      <c r="I3825" s="23"/>
      <c r="J3825" s="23">
        <v>0</v>
      </c>
      <c r="K3825" s="23"/>
      <c r="L3825" s="23"/>
      <c r="M3825" s="23"/>
    </row>
    <row r="3826" spans="1:13" hidden="1" x14ac:dyDescent="0.25">
      <c r="A3826" s="31">
        <v>42395</v>
      </c>
      <c r="B3826" s="23">
        <v>50633</v>
      </c>
      <c r="C3826" s="23" t="s">
        <v>57</v>
      </c>
      <c r="D3826" s="23">
        <v>14.9</v>
      </c>
      <c r="E3826" s="16" t="s">
        <v>882</v>
      </c>
      <c r="F3826" s="46">
        <v>3500</v>
      </c>
      <c r="G3826" s="23"/>
      <c r="H3826" s="23"/>
      <c r="I3826" s="23"/>
      <c r="J3826" s="23">
        <v>0</v>
      </c>
      <c r="K3826" s="23"/>
      <c r="L3826" s="23"/>
      <c r="M3826" s="23"/>
    </row>
    <row r="3827" spans="1:13" hidden="1" x14ac:dyDescent="0.25">
      <c r="A3827" s="31">
        <v>42395</v>
      </c>
      <c r="B3827" s="23">
        <v>50634</v>
      </c>
      <c r="C3827" s="23" t="s">
        <v>27</v>
      </c>
      <c r="D3827" s="23">
        <v>14.9</v>
      </c>
      <c r="E3827" s="16" t="s">
        <v>882</v>
      </c>
      <c r="F3827" s="46">
        <v>3500</v>
      </c>
      <c r="G3827" s="23"/>
      <c r="H3827" s="23"/>
      <c r="I3827" s="23"/>
      <c r="J3827" s="23">
        <v>0</v>
      </c>
      <c r="K3827" s="23"/>
      <c r="L3827" s="23"/>
      <c r="M3827" s="23"/>
    </row>
    <row r="3828" spans="1:13" hidden="1" x14ac:dyDescent="0.25">
      <c r="A3828" s="31">
        <v>42395</v>
      </c>
      <c r="B3828" s="23">
        <v>50635</v>
      </c>
      <c r="C3828" s="23" t="s">
        <v>28</v>
      </c>
      <c r="D3828" s="23">
        <v>13.3</v>
      </c>
      <c r="E3828" s="16" t="s">
        <v>882</v>
      </c>
      <c r="F3828" s="46">
        <v>3500</v>
      </c>
      <c r="G3828" s="23"/>
      <c r="H3828" s="23"/>
      <c r="I3828" s="23"/>
      <c r="J3828" s="23">
        <v>0</v>
      </c>
      <c r="K3828" s="23"/>
      <c r="L3828" s="23"/>
      <c r="M3828" s="23"/>
    </row>
    <row r="3829" spans="1:13" hidden="1" x14ac:dyDescent="0.25">
      <c r="A3829" s="31">
        <v>42395</v>
      </c>
      <c r="B3829" s="23">
        <v>50636</v>
      </c>
      <c r="C3829" s="23" t="s">
        <v>498</v>
      </c>
      <c r="D3829" s="23">
        <v>14.9</v>
      </c>
      <c r="E3829" s="16" t="s">
        <v>882</v>
      </c>
      <c r="F3829" s="46">
        <v>3500</v>
      </c>
      <c r="G3829" s="23"/>
      <c r="H3829" s="23"/>
      <c r="I3829" s="23"/>
      <c r="J3829" s="23">
        <v>0</v>
      </c>
      <c r="K3829" s="23"/>
      <c r="L3829" s="23"/>
      <c r="M3829" s="23"/>
    </row>
    <row r="3830" spans="1:13" hidden="1" x14ac:dyDescent="0.25">
      <c r="A3830" s="31">
        <v>42395</v>
      </c>
      <c r="B3830" s="23">
        <v>50637</v>
      </c>
      <c r="C3830" s="23" t="s">
        <v>57</v>
      </c>
      <c r="D3830" s="23">
        <v>14.9</v>
      </c>
      <c r="E3830" s="16" t="s">
        <v>882</v>
      </c>
      <c r="F3830" s="46">
        <v>3500</v>
      </c>
      <c r="G3830" s="23"/>
      <c r="H3830" s="23"/>
      <c r="I3830" s="23"/>
      <c r="J3830" s="23">
        <v>0</v>
      </c>
      <c r="K3830" s="23"/>
      <c r="L3830" s="23"/>
      <c r="M3830" s="23"/>
    </row>
    <row r="3831" spans="1:13" hidden="1" x14ac:dyDescent="0.25">
      <c r="A3831" s="31">
        <v>42395</v>
      </c>
      <c r="B3831" s="23">
        <v>50638</v>
      </c>
      <c r="C3831" s="23" t="s">
        <v>27</v>
      </c>
      <c r="D3831" s="23">
        <v>14.9</v>
      </c>
      <c r="E3831" s="16" t="s">
        <v>882</v>
      </c>
      <c r="F3831" s="46">
        <v>3500</v>
      </c>
      <c r="G3831" s="23"/>
      <c r="H3831" s="23"/>
      <c r="I3831" s="23"/>
      <c r="J3831" s="23">
        <v>0</v>
      </c>
      <c r="K3831" s="23"/>
      <c r="L3831" s="23"/>
      <c r="M3831" s="23"/>
    </row>
    <row r="3832" spans="1:13" hidden="1" x14ac:dyDescent="0.25">
      <c r="A3832" s="31">
        <v>42395</v>
      </c>
      <c r="B3832" s="23">
        <v>50639</v>
      </c>
      <c r="C3832" s="23" t="s">
        <v>28</v>
      </c>
      <c r="D3832" s="23">
        <v>13.3</v>
      </c>
      <c r="E3832" s="16" t="s">
        <v>882</v>
      </c>
      <c r="F3832" s="46">
        <v>3500</v>
      </c>
      <c r="G3832" s="23"/>
      <c r="H3832" s="23"/>
      <c r="I3832" s="23"/>
      <c r="J3832" s="23">
        <v>0</v>
      </c>
      <c r="K3832" s="23"/>
      <c r="L3832" s="23"/>
      <c r="M3832" s="23"/>
    </row>
    <row r="3833" spans="1:13" hidden="1" x14ac:dyDescent="0.25">
      <c r="A3833" s="31">
        <v>42395</v>
      </c>
      <c r="B3833" s="23">
        <v>50640</v>
      </c>
      <c r="C3833" s="23" t="s">
        <v>57</v>
      </c>
      <c r="D3833" s="23">
        <v>14.9</v>
      </c>
      <c r="E3833" s="16" t="s">
        <v>882</v>
      </c>
      <c r="F3833" s="46">
        <v>3500</v>
      </c>
      <c r="G3833" s="23"/>
      <c r="H3833" s="23"/>
      <c r="I3833" s="23"/>
      <c r="J3833" s="23">
        <v>0</v>
      </c>
      <c r="K3833" s="23"/>
      <c r="L3833" s="23"/>
      <c r="M3833" s="23"/>
    </row>
    <row r="3834" spans="1:13" hidden="1" x14ac:dyDescent="0.25">
      <c r="A3834" s="31">
        <v>42395</v>
      </c>
      <c r="B3834" s="23">
        <v>50641</v>
      </c>
      <c r="C3834" s="23" t="s">
        <v>498</v>
      </c>
      <c r="D3834" s="23">
        <v>14.9</v>
      </c>
      <c r="E3834" s="16" t="s">
        <v>882</v>
      </c>
      <c r="F3834" s="46">
        <v>3500</v>
      </c>
      <c r="G3834" s="23"/>
      <c r="H3834" s="23"/>
      <c r="I3834" s="23"/>
      <c r="J3834" s="23">
        <v>0</v>
      </c>
      <c r="K3834" s="23"/>
      <c r="L3834" s="23"/>
      <c r="M3834" s="23"/>
    </row>
    <row r="3835" spans="1:13" hidden="1" x14ac:dyDescent="0.25">
      <c r="A3835" s="31">
        <v>42395</v>
      </c>
      <c r="B3835" s="23">
        <v>50642</v>
      </c>
      <c r="C3835" s="23" t="s">
        <v>27</v>
      </c>
      <c r="D3835" s="23">
        <v>14.9</v>
      </c>
      <c r="E3835" s="16" t="s">
        <v>882</v>
      </c>
      <c r="F3835" s="46">
        <v>3500</v>
      </c>
      <c r="G3835" s="23"/>
      <c r="H3835" s="23"/>
      <c r="I3835" s="23"/>
      <c r="J3835" s="23">
        <v>0</v>
      </c>
      <c r="K3835" s="23"/>
      <c r="L3835" s="23"/>
      <c r="M3835" s="23"/>
    </row>
    <row r="3836" spans="1:13" hidden="1" x14ac:dyDescent="0.25">
      <c r="A3836" s="31">
        <v>42395</v>
      </c>
      <c r="B3836" s="23">
        <v>50643</v>
      </c>
      <c r="C3836" s="23" t="s">
        <v>28</v>
      </c>
      <c r="D3836" s="23">
        <v>13.3</v>
      </c>
      <c r="E3836" s="16" t="s">
        <v>882</v>
      </c>
      <c r="F3836" s="46">
        <v>3500</v>
      </c>
      <c r="G3836" s="23"/>
      <c r="H3836" s="23"/>
      <c r="I3836" s="23"/>
      <c r="J3836" s="23">
        <v>0</v>
      </c>
      <c r="K3836" s="23"/>
      <c r="L3836" s="23"/>
      <c r="M3836" s="23"/>
    </row>
    <row r="3837" spans="1:13" hidden="1" x14ac:dyDescent="0.25">
      <c r="A3837" s="31">
        <v>42395</v>
      </c>
      <c r="B3837" s="23">
        <v>50644</v>
      </c>
      <c r="C3837" s="23" t="s">
        <v>57</v>
      </c>
      <c r="D3837" s="23">
        <v>14.9</v>
      </c>
      <c r="E3837" s="16" t="s">
        <v>882</v>
      </c>
      <c r="F3837" s="46">
        <v>3500</v>
      </c>
      <c r="G3837" s="23"/>
      <c r="H3837" s="23"/>
      <c r="I3837" s="23"/>
      <c r="J3837" s="23">
        <v>0</v>
      </c>
      <c r="K3837" s="23"/>
      <c r="L3837" s="23"/>
      <c r="M3837" s="23"/>
    </row>
    <row r="3838" spans="1:13" hidden="1" x14ac:dyDescent="0.25">
      <c r="A3838" s="31">
        <v>42395</v>
      </c>
      <c r="B3838" s="23">
        <v>50645</v>
      </c>
      <c r="C3838" s="23" t="s">
        <v>498</v>
      </c>
      <c r="D3838" s="23">
        <v>14.9</v>
      </c>
      <c r="E3838" s="16" t="s">
        <v>882</v>
      </c>
      <c r="F3838" s="46">
        <v>3500</v>
      </c>
      <c r="G3838" s="23"/>
      <c r="H3838" s="23"/>
      <c r="I3838" s="23"/>
      <c r="J3838" s="23">
        <v>0</v>
      </c>
      <c r="K3838" s="23"/>
      <c r="L3838" s="23"/>
      <c r="M3838" s="23"/>
    </row>
    <row r="3839" spans="1:13" hidden="1" x14ac:dyDescent="0.25">
      <c r="A3839" s="31">
        <v>42395</v>
      </c>
      <c r="B3839" s="23">
        <v>50646</v>
      </c>
      <c r="C3839" s="23" t="s">
        <v>27</v>
      </c>
      <c r="D3839" s="23">
        <v>14.9</v>
      </c>
      <c r="E3839" s="16" t="s">
        <v>882</v>
      </c>
      <c r="F3839" s="46">
        <v>3500</v>
      </c>
      <c r="G3839" s="23"/>
      <c r="H3839" s="23"/>
      <c r="I3839" s="23"/>
      <c r="J3839" s="23">
        <v>0</v>
      </c>
      <c r="K3839" s="23"/>
      <c r="L3839" s="23"/>
      <c r="M3839" s="23"/>
    </row>
    <row r="3840" spans="1:13" hidden="1" x14ac:dyDescent="0.25">
      <c r="A3840" s="31">
        <v>42395</v>
      </c>
      <c r="B3840" s="23">
        <v>50647</v>
      </c>
      <c r="C3840" s="23" t="s">
        <v>57</v>
      </c>
      <c r="D3840" s="23">
        <v>14.9</v>
      </c>
      <c r="E3840" s="16" t="s">
        <v>882</v>
      </c>
      <c r="F3840" s="46">
        <v>3500</v>
      </c>
      <c r="G3840" s="23"/>
      <c r="H3840" s="23"/>
      <c r="I3840" s="23"/>
      <c r="J3840" s="23">
        <v>0</v>
      </c>
      <c r="K3840" s="23"/>
      <c r="L3840" s="23"/>
      <c r="M3840" s="23"/>
    </row>
    <row r="3841" spans="1:13" hidden="1" x14ac:dyDescent="0.25">
      <c r="A3841" s="31">
        <v>42395</v>
      </c>
      <c r="B3841" s="23">
        <v>50648</v>
      </c>
      <c r="C3841" s="23" t="s">
        <v>28</v>
      </c>
      <c r="D3841" s="23">
        <v>13.3</v>
      </c>
      <c r="E3841" s="16" t="s">
        <v>882</v>
      </c>
      <c r="F3841" s="46">
        <v>3500</v>
      </c>
      <c r="G3841" s="23"/>
      <c r="H3841" s="23"/>
      <c r="I3841" s="23"/>
      <c r="J3841" s="23">
        <v>0</v>
      </c>
      <c r="K3841" s="23"/>
      <c r="L3841" s="23"/>
      <c r="M3841" s="23"/>
    </row>
    <row r="3842" spans="1:13" hidden="1" x14ac:dyDescent="0.25">
      <c r="A3842" s="31">
        <v>42395</v>
      </c>
      <c r="B3842" s="23">
        <v>50649</v>
      </c>
      <c r="C3842" s="23" t="s">
        <v>27</v>
      </c>
      <c r="D3842" s="23">
        <v>14.9</v>
      </c>
      <c r="E3842" s="16" t="s">
        <v>882</v>
      </c>
      <c r="F3842" s="46">
        <v>3500</v>
      </c>
      <c r="G3842" s="23"/>
      <c r="H3842" s="23"/>
      <c r="I3842" s="23"/>
      <c r="J3842" s="23">
        <v>0</v>
      </c>
      <c r="K3842" s="23"/>
      <c r="L3842" s="23"/>
      <c r="M3842" s="23"/>
    </row>
    <row r="3843" spans="1:13" hidden="1" x14ac:dyDescent="0.25">
      <c r="A3843" s="31">
        <v>42395</v>
      </c>
      <c r="B3843" s="23">
        <v>50650</v>
      </c>
      <c r="C3843" s="23" t="s">
        <v>498</v>
      </c>
      <c r="D3843" s="23">
        <v>14.9</v>
      </c>
      <c r="E3843" s="16" t="s">
        <v>882</v>
      </c>
      <c r="F3843" s="46">
        <v>3500</v>
      </c>
      <c r="G3843" s="23"/>
      <c r="H3843" s="23"/>
      <c r="I3843" s="23"/>
      <c r="J3843" s="23">
        <v>0</v>
      </c>
      <c r="K3843" s="23"/>
      <c r="L3843" s="23"/>
      <c r="M3843" s="23"/>
    </row>
    <row r="3844" spans="1:13" hidden="1" x14ac:dyDescent="0.25">
      <c r="A3844" s="31">
        <v>42395</v>
      </c>
      <c r="B3844" s="23">
        <v>50651</v>
      </c>
      <c r="C3844" s="23" t="s">
        <v>57</v>
      </c>
      <c r="D3844" s="23">
        <v>14.9</v>
      </c>
      <c r="E3844" s="16" t="s">
        <v>882</v>
      </c>
      <c r="F3844" s="46">
        <v>3500</v>
      </c>
      <c r="G3844" s="23"/>
      <c r="H3844" s="23"/>
      <c r="I3844" s="23"/>
      <c r="J3844" s="23">
        <v>0</v>
      </c>
      <c r="K3844" s="23"/>
      <c r="L3844" s="23"/>
      <c r="M3844" s="23"/>
    </row>
    <row r="3845" spans="1:13" hidden="1" x14ac:dyDescent="0.25">
      <c r="A3845" s="31">
        <v>42395</v>
      </c>
      <c r="B3845" s="23">
        <v>50652</v>
      </c>
      <c r="C3845" s="23" t="s">
        <v>28</v>
      </c>
      <c r="D3845" s="23">
        <v>13.3</v>
      </c>
      <c r="E3845" s="16" t="s">
        <v>882</v>
      </c>
      <c r="F3845" s="46">
        <v>3500</v>
      </c>
      <c r="G3845" s="23"/>
      <c r="H3845" s="23"/>
      <c r="I3845" s="23"/>
      <c r="J3845" s="23">
        <v>0</v>
      </c>
      <c r="K3845" s="23"/>
      <c r="L3845" s="23"/>
      <c r="M3845" s="23"/>
    </row>
    <row r="3846" spans="1:13" hidden="1" x14ac:dyDescent="0.25">
      <c r="A3846" s="31">
        <v>42395</v>
      </c>
      <c r="B3846" s="23">
        <v>50653</v>
      </c>
      <c r="C3846" s="23" t="s">
        <v>27</v>
      </c>
      <c r="D3846" s="23">
        <v>14.9</v>
      </c>
      <c r="E3846" s="16" t="s">
        <v>882</v>
      </c>
      <c r="F3846" s="46">
        <v>3500</v>
      </c>
      <c r="G3846" s="23"/>
      <c r="H3846" s="23"/>
      <c r="I3846" s="23"/>
      <c r="J3846" s="23">
        <v>0</v>
      </c>
      <c r="K3846" s="23"/>
      <c r="L3846" s="23"/>
      <c r="M3846" s="23"/>
    </row>
    <row r="3847" spans="1:13" hidden="1" x14ac:dyDescent="0.25">
      <c r="A3847" s="31">
        <v>42395</v>
      </c>
      <c r="B3847" s="23">
        <v>50654</v>
      </c>
      <c r="C3847" s="23" t="s">
        <v>498</v>
      </c>
      <c r="D3847" s="23">
        <v>14.9</v>
      </c>
      <c r="E3847" s="16" t="s">
        <v>882</v>
      </c>
      <c r="F3847" s="46">
        <v>3500</v>
      </c>
      <c r="G3847" s="23"/>
      <c r="H3847" s="23"/>
      <c r="I3847" s="23"/>
      <c r="J3847" s="23">
        <v>0</v>
      </c>
      <c r="K3847" s="23"/>
      <c r="L3847" s="23"/>
      <c r="M3847" s="23"/>
    </row>
    <row r="3848" spans="1:13" hidden="1" x14ac:dyDescent="0.25">
      <c r="A3848" s="31">
        <v>42395</v>
      </c>
      <c r="B3848" s="23">
        <v>50655</v>
      </c>
      <c r="C3848" s="23" t="s">
        <v>57</v>
      </c>
      <c r="D3848" s="23">
        <v>14.9</v>
      </c>
      <c r="E3848" s="16" t="s">
        <v>882</v>
      </c>
      <c r="F3848" s="46">
        <v>3500</v>
      </c>
      <c r="G3848" s="23"/>
      <c r="H3848" s="23"/>
      <c r="I3848" s="23"/>
      <c r="J3848" s="23">
        <v>0</v>
      </c>
      <c r="K3848" s="23"/>
      <c r="L3848" s="23"/>
      <c r="M3848" s="23"/>
    </row>
    <row r="3849" spans="1:13" hidden="1" x14ac:dyDescent="0.25">
      <c r="A3849" s="31">
        <v>42395</v>
      </c>
      <c r="B3849" s="23">
        <v>50656</v>
      </c>
      <c r="C3849" s="23" t="s">
        <v>27</v>
      </c>
      <c r="D3849" s="23">
        <v>14.9</v>
      </c>
      <c r="E3849" s="16" t="s">
        <v>882</v>
      </c>
      <c r="F3849" s="46">
        <v>3500</v>
      </c>
      <c r="G3849" s="23"/>
      <c r="H3849" s="23"/>
      <c r="I3849" s="23"/>
      <c r="J3849" s="23">
        <v>0</v>
      </c>
      <c r="K3849" s="23"/>
      <c r="L3849" s="23"/>
      <c r="M3849" s="23"/>
    </row>
    <row r="3850" spans="1:13" hidden="1" x14ac:dyDescent="0.25">
      <c r="A3850" s="31">
        <v>42395</v>
      </c>
      <c r="B3850" s="23">
        <v>50657</v>
      </c>
      <c r="C3850" s="23" t="s">
        <v>28</v>
      </c>
      <c r="D3850" s="23">
        <v>13.3</v>
      </c>
      <c r="E3850" s="16" t="s">
        <v>882</v>
      </c>
      <c r="F3850" s="46">
        <v>3500</v>
      </c>
      <c r="G3850" s="23"/>
      <c r="H3850" s="23"/>
      <c r="I3850" s="23"/>
      <c r="J3850" s="23">
        <v>0</v>
      </c>
      <c r="K3850" s="23"/>
      <c r="L3850" s="23"/>
      <c r="M3850" s="23"/>
    </row>
    <row r="3851" spans="1:13" hidden="1" x14ac:dyDescent="0.25">
      <c r="A3851" s="31">
        <v>42395</v>
      </c>
      <c r="B3851" s="23">
        <v>50658</v>
      </c>
      <c r="C3851" s="23" t="s">
        <v>57</v>
      </c>
      <c r="D3851" s="23">
        <v>14.9</v>
      </c>
      <c r="E3851" s="16" t="s">
        <v>882</v>
      </c>
      <c r="F3851" s="46">
        <v>3500</v>
      </c>
      <c r="G3851" s="23"/>
      <c r="H3851" s="23"/>
      <c r="I3851" s="23"/>
      <c r="J3851" s="23">
        <v>0</v>
      </c>
      <c r="K3851" s="23"/>
      <c r="L3851" s="23"/>
      <c r="M3851" s="23"/>
    </row>
    <row r="3852" spans="1:13" hidden="1" x14ac:dyDescent="0.25">
      <c r="A3852" s="31">
        <v>42395</v>
      </c>
      <c r="B3852" s="23">
        <v>50659</v>
      </c>
      <c r="C3852" s="23" t="s">
        <v>498</v>
      </c>
      <c r="D3852" s="23">
        <v>14.9</v>
      </c>
      <c r="E3852" s="16" t="s">
        <v>882</v>
      </c>
      <c r="F3852" s="46">
        <v>3500</v>
      </c>
      <c r="G3852" s="23"/>
      <c r="H3852" s="23"/>
      <c r="I3852" s="23"/>
      <c r="J3852" s="23">
        <v>0</v>
      </c>
      <c r="K3852" s="23"/>
      <c r="L3852" s="23"/>
      <c r="M3852" s="23"/>
    </row>
    <row r="3853" spans="1:13" hidden="1" x14ac:dyDescent="0.25">
      <c r="A3853" s="31">
        <v>42395</v>
      </c>
      <c r="B3853" s="23">
        <v>50660</v>
      </c>
      <c r="C3853" s="23" t="s">
        <v>28</v>
      </c>
      <c r="D3853" s="23">
        <v>13.3</v>
      </c>
      <c r="E3853" s="16" t="s">
        <v>882</v>
      </c>
      <c r="F3853" s="46">
        <v>3500</v>
      </c>
      <c r="G3853" s="23"/>
      <c r="H3853" s="23"/>
      <c r="I3853" s="23"/>
      <c r="J3853" s="23">
        <v>0</v>
      </c>
      <c r="K3853" s="23"/>
      <c r="L3853" s="23"/>
      <c r="M3853" s="23"/>
    </row>
    <row r="3854" spans="1:13" hidden="1" x14ac:dyDescent="0.25">
      <c r="A3854" s="31">
        <v>42395</v>
      </c>
      <c r="B3854" s="23">
        <v>50661</v>
      </c>
      <c r="C3854" s="23" t="s">
        <v>27</v>
      </c>
      <c r="D3854" s="23">
        <v>14.9</v>
      </c>
      <c r="E3854" s="16" t="s">
        <v>882</v>
      </c>
      <c r="F3854" s="46">
        <v>3500</v>
      </c>
      <c r="G3854" s="23"/>
      <c r="H3854" s="23"/>
      <c r="I3854" s="23"/>
      <c r="J3854" s="23">
        <v>0</v>
      </c>
      <c r="K3854" s="23"/>
      <c r="L3854" s="23"/>
      <c r="M3854" s="23"/>
    </row>
    <row r="3855" spans="1:13" hidden="1" x14ac:dyDescent="0.25">
      <c r="A3855" s="31">
        <v>42395</v>
      </c>
      <c r="B3855" s="23">
        <v>50662</v>
      </c>
      <c r="C3855" s="23" t="s">
        <v>57</v>
      </c>
      <c r="D3855" s="23">
        <v>14.9</v>
      </c>
      <c r="E3855" s="16" t="s">
        <v>882</v>
      </c>
      <c r="F3855" s="46">
        <v>3500</v>
      </c>
      <c r="G3855" s="23"/>
      <c r="H3855" s="23"/>
      <c r="I3855" s="23"/>
      <c r="J3855" s="23">
        <v>0</v>
      </c>
      <c r="K3855" s="23"/>
      <c r="L3855" s="23"/>
      <c r="M3855" s="23"/>
    </row>
    <row r="3856" spans="1:13" hidden="1" x14ac:dyDescent="0.25">
      <c r="A3856" s="31">
        <v>42395</v>
      </c>
      <c r="B3856" s="23">
        <v>50663</v>
      </c>
      <c r="C3856" s="23" t="s">
        <v>498</v>
      </c>
      <c r="D3856" s="23">
        <v>14.9</v>
      </c>
      <c r="E3856" s="16" t="s">
        <v>882</v>
      </c>
      <c r="F3856" s="46">
        <v>3500</v>
      </c>
      <c r="G3856" s="23"/>
      <c r="H3856" s="23"/>
      <c r="I3856" s="23"/>
      <c r="J3856" s="23">
        <v>0</v>
      </c>
      <c r="K3856" s="23"/>
      <c r="L3856" s="23"/>
      <c r="M3856" s="23"/>
    </row>
    <row r="3857" spans="1:13" hidden="1" x14ac:dyDescent="0.25">
      <c r="A3857" s="31">
        <v>42395</v>
      </c>
      <c r="B3857" s="23">
        <v>50664</v>
      </c>
      <c r="C3857" s="23" t="s">
        <v>28</v>
      </c>
      <c r="D3857" s="23">
        <v>13.3</v>
      </c>
      <c r="E3857" s="16" t="s">
        <v>882</v>
      </c>
      <c r="F3857" s="46">
        <v>3500</v>
      </c>
      <c r="G3857" s="23"/>
      <c r="H3857" s="23"/>
      <c r="I3857" s="23"/>
      <c r="J3857" s="23">
        <v>0</v>
      </c>
      <c r="K3857" s="23"/>
      <c r="L3857" s="23"/>
      <c r="M3857" s="23"/>
    </row>
    <row r="3858" spans="1:13" hidden="1" x14ac:dyDescent="0.25">
      <c r="A3858" s="31">
        <v>42395</v>
      </c>
      <c r="B3858" s="23">
        <v>50665</v>
      </c>
      <c r="C3858" s="23" t="s">
        <v>27</v>
      </c>
      <c r="D3858" s="23">
        <v>14.9</v>
      </c>
      <c r="E3858" s="16" t="s">
        <v>882</v>
      </c>
      <c r="F3858" s="46">
        <v>3500</v>
      </c>
      <c r="G3858" s="23"/>
      <c r="H3858" s="23"/>
      <c r="I3858" s="23"/>
      <c r="J3858" s="23">
        <v>0</v>
      </c>
      <c r="K3858" s="23"/>
      <c r="L3858" s="23"/>
      <c r="M3858" s="23"/>
    </row>
    <row r="3859" spans="1:13" hidden="1" x14ac:dyDescent="0.25">
      <c r="A3859" s="31">
        <v>42395</v>
      </c>
      <c r="B3859" s="23">
        <v>50666</v>
      </c>
      <c r="C3859" s="23" t="s">
        <v>57</v>
      </c>
      <c r="D3859" s="23">
        <v>14.9</v>
      </c>
      <c r="E3859" s="16" t="s">
        <v>882</v>
      </c>
      <c r="F3859" s="46">
        <v>3500</v>
      </c>
      <c r="G3859" s="23"/>
      <c r="H3859" s="23"/>
      <c r="I3859" s="23"/>
      <c r="J3859" s="23">
        <v>0</v>
      </c>
      <c r="K3859" s="23"/>
      <c r="L3859" s="23"/>
      <c r="M3859" s="23"/>
    </row>
    <row r="3860" spans="1:13" hidden="1" x14ac:dyDescent="0.25">
      <c r="A3860" s="31">
        <v>42395</v>
      </c>
      <c r="B3860" s="23">
        <v>50667</v>
      </c>
      <c r="C3860" s="23" t="s">
        <v>498</v>
      </c>
      <c r="D3860" s="23">
        <v>14.9</v>
      </c>
      <c r="E3860" s="16" t="s">
        <v>882</v>
      </c>
      <c r="F3860" s="46">
        <v>3500</v>
      </c>
      <c r="G3860" s="23"/>
      <c r="H3860" s="23"/>
      <c r="I3860" s="23"/>
      <c r="J3860" s="23">
        <v>0</v>
      </c>
      <c r="K3860" s="23"/>
      <c r="L3860" s="23"/>
      <c r="M3860" s="23"/>
    </row>
    <row r="3861" spans="1:13" hidden="1" x14ac:dyDescent="0.25">
      <c r="A3861" s="31">
        <v>42395</v>
      </c>
      <c r="B3861" s="23">
        <v>50668</v>
      </c>
      <c r="C3861" s="23" t="s">
        <v>28</v>
      </c>
      <c r="D3861" s="23">
        <v>13.3</v>
      </c>
      <c r="E3861" s="16" t="s">
        <v>882</v>
      </c>
      <c r="F3861" s="46">
        <v>3500</v>
      </c>
      <c r="G3861" s="23"/>
      <c r="H3861" s="23"/>
      <c r="I3861" s="23"/>
      <c r="J3861" s="23">
        <v>0</v>
      </c>
      <c r="K3861" s="23"/>
      <c r="L3861" s="23"/>
      <c r="M3861" s="23"/>
    </row>
    <row r="3862" spans="1:13" hidden="1" x14ac:dyDescent="0.25">
      <c r="A3862" s="31">
        <v>42395</v>
      </c>
      <c r="B3862" s="23">
        <v>50669</v>
      </c>
      <c r="C3862" s="23" t="s">
        <v>57</v>
      </c>
      <c r="D3862" s="23">
        <v>14.9</v>
      </c>
      <c r="E3862" s="16" t="s">
        <v>882</v>
      </c>
      <c r="F3862" s="46">
        <v>3500</v>
      </c>
      <c r="G3862" s="23"/>
      <c r="H3862" s="23"/>
      <c r="I3862" s="23"/>
      <c r="J3862" s="23">
        <v>0</v>
      </c>
      <c r="K3862" s="23"/>
      <c r="L3862" s="23"/>
      <c r="M3862" s="23"/>
    </row>
    <row r="3863" spans="1:13" hidden="1" x14ac:dyDescent="0.25">
      <c r="A3863" s="31">
        <v>42395</v>
      </c>
      <c r="B3863" s="23">
        <v>50670</v>
      </c>
      <c r="C3863" s="23" t="s">
        <v>27</v>
      </c>
      <c r="D3863" s="23">
        <v>14.9</v>
      </c>
      <c r="E3863" s="16" t="s">
        <v>882</v>
      </c>
      <c r="F3863" s="46">
        <v>3500</v>
      </c>
      <c r="G3863" s="23"/>
      <c r="H3863" s="23"/>
      <c r="I3863" s="23"/>
      <c r="J3863" s="23">
        <v>0</v>
      </c>
      <c r="K3863" s="23"/>
      <c r="L3863" s="23"/>
      <c r="M3863" s="23"/>
    </row>
    <row r="3864" spans="1:13" ht="15.75" hidden="1" thickBot="1" x14ac:dyDescent="0.3">
      <c r="A3864" s="31">
        <v>42395</v>
      </c>
      <c r="B3864" s="23">
        <v>50671</v>
      </c>
      <c r="C3864" s="23" t="s">
        <v>498</v>
      </c>
      <c r="D3864" s="23">
        <v>14.9</v>
      </c>
      <c r="E3864" s="16" t="s">
        <v>882</v>
      </c>
      <c r="F3864" s="48">
        <v>3500</v>
      </c>
      <c r="G3864" s="42"/>
      <c r="H3864" s="42"/>
      <c r="I3864" s="42"/>
      <c r="J3864" s="23">
        <v>0</v>
      </c>
      <c r="K3864" s="42"/>
      <c r="L3864" s="42"/>
      <c r="M3864" s="42"/>
    </row>
    <row r="3865" spans="1:13" hidden="1" x14ac:dyDescent="0.25">
      <c r="A3865" s="31">
        <v>42396</v>
      </c>
      <c r="B3865" s="23">
        <v>50672</v>
      </c>
      <c r="C3865" s="23" t="s">
        <v>498</v>
      </c>
      <c r="D3865" s="23">
        <v>14.9</v>
      </c>
      <c r="E3865" s="16" t="s">
        <v>882</v>
      </c>
      <c r="F3865" s="47">
        <v>3500</v>
      </c>
      <c r="G3865" s="32"/>
      <c r="H3865" s="32"/>
      <c r="I3865" s="32"/>
      <c r="J3865" s="23">
        <v>0</v>
      </c>
      <c r="K3865" s="32"/>
      <c r="L3865" s="32"/>
      <c r="M3865" s="32"/>
    </row>
    <row r="3866" spans="1:13" hidden="1" x14ac:dyDescent="0.25">
      <c r="A3866" s="31">
        <v>42396</v>
      </c>
      <c r="B3866" s="23">
        <v>50673</v>
      </c>
      <c r="C3866" s="23" t="s">
        <v>28</v>
      </c>
      <c r="D3866" s="23">
        <v>13.3</v>
      </c>
      <c r="E3866" s="16" t="s">
        <v>882</v>
      </c>
      <c r="F3866" s="46">
        <v>3500</v>
      </c>
      <c r="G3866" s="23"/>
      <c r="H3866" s="23"/>
      <c r="I3866" s="23"/>
      <c r="J3866" s="23">
        <v>0</v>
      </c>
      <c r="K3866" s="23"/>
      <c r="L3866" s="23"/>
      <c r="M3866" s="23"/>
    </row>
    <row r="3867" spans="1:13" hidden="1" x14ac:dyDescent="0.25">
      <c r="A3867" s="31">
        <v>42396</v>
      </c>
      <c r="B3867" s="23">
        <v>50674</v>
      </c>
      <c r="C3867" s="23" t="s">
        <v>57</v>
      </c>
      <c r="D3867" s="23">
        <v>14.9</v>
      </c>
      <c r="E3867" s="16" t="s">
        <v>882</v>
      </c>
      <c r="F3867" s="46">
        <v>3500</v>
      </c>
      <c r="G3867" s="23"/>
      <c r="H3867" s="23"/>
      <c r="I3867" s="23"/>
      <c r="J3867" s="23">
        <v>0</v>
      </c>
      <c r="K3867" s="23"/>
      <c r="L3867" s="23"/>
      <c r="M3867" s="23"/>
    </row>
    <row r="3868" spans="1:13" hidden="1" x14ac:dyDescent="0.25">
      <c r="A3868" s="31">
        <v>42396</v>
      </c>
      <c r="B3868" s="23">
        <v>50675</v>
      </c>
      <c r="C3868" s="23" t="s">
        <v>264</v>
      </c>
      <c r="D3868" s="23">
        <v>15</v>
      </c>
      <c r="E3868" s="16" t="s">
        <v>882</v>
      </c>
      <c r="F3868" s="46">
        <v>3500</v>
      </c>
      <c r="G3868" s="23"/>
      <c r="H3868" s="23"/>
      <c r="I3868" s="23"/>
      <c r="J3868" s="23">
        <v>0</v>
      </c>
      <c r="K3868" s="23"/>
      <c r="L3868" s="23"/>
      <c r="M3868" s="23"/>
    </row>
    <row r="3869" spans="1:13" hidden="1" x14ac:dyDescent="0.25">
      <c r="A3869" s="31">
        <v>42396</v>
      </c>
      <c r="B3869" s="23">
        <v>50676</v>
      </c>
      <c r="C3869" s="23" t="s">
        <v>498</v>
      </c>
      <c r="D3869" s="23">
        <v>14.9</v>
      </c>
      <c r="E3869" s="16" t="s">
        <v>882</v>
      </c>
      <c r="F3869" s="46">
        <v>3500</v>
      </c>
      <c r="G3869" s="23"/>
      <c r="H3869" s="23"/>
      <c r="I3869" s="23"/>
      <c r="J3869" s="23">
        <v>0</v>
      </c>
      <c r="K3869" s="23"/>
      <c r="L3869" s="23"/>
      <c r="M3869" s="23"/>
    </row>
    <row r="3870" spans="1:13" hidden="1" x14ac:dyDescent="0.25">
      <c r="A3870" s="31">
        <v>42396</v>
      </c>
      <c r="B3870" s="23">
        <v>50677</v>
      </c>
      <c r="C3870" s="23" t="s">
        <v>28</v>
      </c>
      <c r="D3870" s="23">
        <v>13.3</v>
      </c>
      <c r="E3870" s="16" t="s">
        <v>882</v>
      </c>
      <c r="F3870" s="46">
        <v>3500</v>
      </c>
      <c r="G3870" s="23"/>
      <c r="H3870" s="23"/>
      <c r="I3870" s="23"/>
      <c r="J3870" s="23">
        <v>0</v>
      </c>
      <c r="K3870" s="23"/>
      <c r="L3870" s="23"/>
      <c r="M3870" s="23"/>
    </row>
    <row r="3871" spans="1:13" hidden="1" x14ac:dyDescent="0.25">
      <c r="A3871" s="31">
        <v>42396</v>
      </c>
      <c r="B3871" s="23">
        <v>50678</v>
      </c>
      <c r="C3871" s="23" t="s">
        <v>57</v>
      </c>
      <c r="D3871" s="23">
        <v>14.9</v>
      </c>
      <c r="E3871" s="16" t="s">
        <v>882</v>
      </c>
      <c r="F3871" s="46">
        <v>3500</v>
      </c>
      <c r="G3871" s="23"/>
      <c r="H3871" s="23"/>
      <c r="I3871" s="23"/>
      <c r="J3871" s="23">
        <v>0</v>
      </c>
      <c r="K3871" s="23"/>
      <c r="L3871" s="23"/>
      <c r="M3871" s="23"/>
    </row>
    <row r="3872" spans="1:13" hidden="1" x14ac:dyDescent="0.25">
      <c r="A3872" s="31">
        <v>42396</v>
      </c>
      <c r="B3872" s="23">
        <v>50679</v>
      </c>
      <c r="C3872" s="23" t="s">
        <v>498</v>
      </c>
      <c r="D3872" s="23">
        <v>14.9</v>
      </c>
      <c r="E3872" s="16" t="s">
        <v>882</v>
      </c>
      <c r="F3872" s="46">
        <v>3500</v>
      </c>
      <c r="G3872" s="23"/>
      <c r="H3872" s="23"/>
      <c r="I3872" s="23"/>
      <c r="J3872" s="23">
        <v>0</v>
      </c>
      <c r="K3872" s="23"/>
      <c r="L3872" s="23"/>
      <c r="M3872" s="23"/>
    </row>
    <row r="3873" spans="1:13" hidden="1" x14ac:dyDescent="0.25">
      <c r="A3873" s="31">
        <v>42396</v>
      </c>
      <c r="B3873" s="23">
        <v>50680</v>
      </c>
      <c r="C3873" s="23" t="s">
        <v>28</v>
      </c>
      <c r="D3873" s="23">
        <v>13.3</v>
      </c>
      <c r="E3873" s="16" t="s">
        <v>882</v>
      </c>
      <c r="F3873" s="46">
        <v>3500</v>
      </c>
      <c r="G3873" s="23"/>
      <c r="H3873" s="23"/>
      <c r="I3873" s="23"/>
      <c r="J3873" s="23">
        <v>0</v>
      </c>
      <c r="K3873" s="23"/>
      <c r="L3873" s="23"/>
      <c r="M3873" s="23"/>
    </row>
    <row r="3874" spans="1:13" hidden="1" x14ac:dyDescent="0.25">
      <c r="A3874" s="31">
        <v>42396</v>
      </c>
      <c r="B3874" s="23">
        <v>50681</v>
      </c>
      <c r="C3874" s="23" t="s">
        <v>57</v>
      </c>
      <c r="D3874" s="23">
        <v>14.9</v>
      </c>
      <c r="E3874" s="16" t="s">
        <v>882</v>
      </c>
      <c r="F3874" s="46">
        <v>3500</v>
      </c>
      <c r="G3874" s="23"/>
      <c r="H3874" s="23"/>
      <c r="I3874" s="23"/>
      <c r="J3874" s="23">
        <v>0</v>
      </c>
      <c r="K3874" s="23"/>
      <c r="L3874" s="23"/>
      <c r="M3874" s="23"/>
    </row>
    <row r="3875" spans="1:13" hidden="1" x14ac:dyDescent="0.25">
      <c r="A3875" s="31">
        <v>42396</v>
      </c>
      <c r="B3875" s="23">
        <v>50682</v>
      </c>
      <c r="C3875" s="23" t="s">
        <v>264</v>
      </c>
      <c r="D3875" s="23">
        <v>15</v>
      </c>
      <c r="E3875" s="16" t="s">
        <v>882</v>
      </c>
      <c r="F3875" s="46">
        <v>3500</v>
      </c>
      <c r="G3875" s="23"/>
      <c r="H3875" s="23"/>
      <c r="I3875" s="23"/>
      <c r="J3875" s="23">
        <v>0</v>
      </c>
      <c r="K3875" s="23"/>
      <c r="L3875" s="23"/>
      <c r="M3875" s="23"/>
    </row>
    <row r="3876" spans="1:13" hidden="1" x14ac:dyDescent="0.25">
      <c r="A3876" s="31">
        <v>42396</v>
      </c>
      <c r="B3876" s="23">
        <v>50683</v>
      </c>
      <c r="C3876" s="23" t="s">
        <v>498</v>
      </c>
      <c r="D3876" s="23">
        <v>14.9</v>
      </c>
      <c r="E3876" s="16" t="s">
        <v>882</v>
      </c>
      <c r="F3876" s="46">
        <v>3500</v>
      </c>
      <c r="G3876" s="23"/>
      <c r="H3876" s="23"/>
      <c r="I3876" s="23"/>
      <c r="J3876" s="23">
        <v>0</v>
      </c>
      <c r="K3876" s="23"/>
      <c r="L3876" s="23"/>
      <c r="M3876" s="23"/>
    </row>
    <row r="3877" spans="1:13" hidden="1" x14ac:dyDescent="0.25">
      <c r="A3877" s="31">
        <v>42396</v>
      </c>
      <c r="B3877" s="23">
        <v>50684</v>
      </c>
      <c r="C3877" s="23" t="s">
        <v>28</v>
      </c>
      <c r="D3877" s="23">
        <v>13.3</v>
      </c>
      <c r="E3877" s="16" t="s">
        <v>882</v>
      </c>
      <c r="F3877" s="46">
        <v>3500</v>
      </c>
      <c r="G3877" s="23"/>
      <c r="H3877" s="23"/>
      <c r="I3877" s="23"/>
      <c r="J3877" s="23">
        <v>0</v>
      </c>
      <c r="K3877" s="23"/>
      <c r="L3877" s="23"/>
      <c r="M3877" s="23"/>
    </row>
    <row r="3878" spans="1:13" hidden="1" x14ac:dyDescent="0.25">
      <c r="A3878" s="31">
        <v>42396</v>
      </c>
      <c r="B3878" s="23">
        <v>50685</v>
      </c>
      <c r="C3878" s="23" t="s">
        <v>57</v>
      </c>
      <c r="D3878" s="23">
        <v>14.9</v>
      </c>
      <c r="E3878" s="16" t="s">
        <v>882</v>
      </c>
      <c r="F3878" s="46">
        <v>3500</v>
      </c>
      <c r="G3878" s="23"/>
      <c r="H3878" s="23"/>
      <c r="I3878" s="23"/>
      <c r="J3878" s="23">
        <v>0</v>
      </c>
      <c r="K3878" s="23"/>
      <c r="L3878" s="23"/>
      <c r="M3878" s="23"/>
    </row>
    <row r="3879" spans="1:13" hidden="1" x14ac:dyDescent="0.25">
      <c r="A3879" s="31">
        <v>42396</v>
      </c>
      <c r="B3879" s="23">
        <v>50686</v>
      </c>
      <c r="C3879" s="23" t="s">
        <v>264</v>
      </c>
      <c r="D3879" s="23">
        <v>15</v>
      </c>
      <c r="E3879" s="16" t="s">
        <v>882</v>
      </c>
      <c r="F3879" s="46">
        <v>3500</v>
      </c>
      <c r="G3879" s="23"/>
      <c r="H3879" s="23"/>
      <c r="I3879" s="23"/>
      <c r="J3879" s="23">
        <v>0</v>
      </c>
      <c r="K3879" s="23"/>
      <c r="L3879" s="23"/>
      <c r="M3879" s="23"/>
    </row>
    <row r="3880" spans="1:13" hidden="1" x14ac:dyDescent="0.25">
      <c r="A3880" s="31">
        <v>42396</v>
      </c>
      <c r="B3880" s="23">
        <v>50687</v>
      </c>
      <c r="C3880" s="23" t="s">
        <v>498</v>
      </c>
      <c r="D3880" s="23">
        <v>14.9</v>
      </c>
      <c r="E3880" s="16" t="s">
        <v>882</v>
      </c>
      <c r="F3880" s="46">
        <v>3500</v>
      </c>
      <c r="G3880" s="23"/>
      <c r="H3880" s="23"/>
      <c r="I3880" s="23"/>
      <c r="J3880" s="23">
        <v>0</v>
      </c>
      <c r="K3880" s="23"/>
      <c r="L3880" s="23"/>
      <c r="M3880" s="23"/>
    </row>
    <row r="3881" spans="1:13" hidden="1" x14ac:dyDescent="0.25">
      <c r="A3881" s="31">
        <v>42396</v>
      </c>
      <c r="B3881" s="23">
        <v>50688</v>
      </c>
      <c r="C3881" s="23" t="s">
        <v>28</v>
      </c>
      <c r="D3881" s="23">
        <v>13.3</v>
      </c>
      <c r="E3881" s="16" t="s">
        <v>882</v>
      </c>
      <c r="F3881" s="46">
        <v>3500</v>
      </c>
      <c r="G3881" s="23"/>
      <c r="H3881" s="23"/>
      <c r="I3881" s="23"/>
      <c r="J3881" s="23">
        <v>0</v>
      </c>
      <c r="K3881" s="23"/>
      <c r="L3881" s="23"/>
      <c r="M3881" s="23"/>
    </row>
    <row r="3882" spans="1:13" hidden="1" x14ac:dyDescent="0.25">
      <c r="A3882" s="31">
        <v>42396</v>
      </c>
      <c r="B3882" s="23">
        <v>50689</v>
      </c>
      <c r="C3882" s="23" t="s">
        <v>57</v>
      </c>
      <c r="D3882" s="23">
        <v>14.9</v>
      </c>
      <c r="E3882" s="16" t="s">
        <v>882</v>
      </c>
      <c r="F3882" s="46">
        <v>3500</v>
      </c>
      <c r="G3882" s="23"/>
      <c r="H3882" s="23"/>
      <c r="I3882" s="23"/>
      <c r="J3882" s="23">
        <v>0</v>
      </c>
      <c r="K3882" s="23"/>
      <c r="L3882" s="23"/>
      <c r="M3882" s="23"/>
    </row>
    <row r="3883" spans="1:13" hidden="1" x14ac:dyDescent="0.25">
      <c r="A3883" s="31">
        <v>42396</v>
      </c>
      <c r="B3883" s="23">
        <v>50690</v>
      </c>
      <c r="C3883" s="23" t="s">
        <v>498</v>
      </c>
      <c r="D3883" s="23">
        <v>14.9</v>
      </c>
      <c r="E3883" s="16" t="s">
        <v>882</v>
      </c>
      <c r="F3883" s="46">
        <v>3500</v>
      </c>
      <c r="G3883" s="23"/>
      <c r="H3883" s="23"/>
      <c r="I3883" s="23"/>
      <c r="J3883" s="23">
        <v>0</v>
      </c>
      <c r="K3883" s="23"/>
      <c r="L3883" s="23"/>
      <c r="M3883" s="23"/>
    </row>
    <row r="3884" spans="1:13" hidden="1" x14ac:dyDescent="0.25">
      <c r="A3884" s="31">
        <v>42396</v>
      </c>
      <c r="B3884" s="23">
        <v>50691</v>
      </c>
      <c r="C3884" s="23" t="s">
        <v>264</v>
      </c>
      <c r="D3884" s="23">
        <v>15</v>
      </c>
      <c r="E3884" s="16" t="s">
        <v>882</v>
      </c>
      <c r="F3884" s="46">
        <v>3500</v>
      </c>
      <c r="G3884" s="23"/>
      <c r="H3884" s="23"/>
      <c r="I3884" s="23"/>
      <c r="J3884" s="23">
        <v>0</v>
      </c>
      <c r="K3884" s="23"/>
      <c r="L3884" s="23"/>
      <c r="M3884" s="23"/>
    </row>
    <row r="3885" spans="1:13" hidden="1" x14ac:dyDescent="0.25">
      <c r="A3885" s="31">
        <v>42396</v>
      </c>
      <c r="B3885" s="23">
        <v>50692</v>
      </c>
      <c r="C3885" s="23" t="s">
        <v>498</v>
      </c>
      <c r="D3885" s="23">
        <v>14.9</v>
      </c>
      <c r="E3885" s="16" t="s">
        <v>882</v>
      </c>
      <c r="F3885" s="46">
        <v>3500</v>
      </c>
      <c r="G3885" s="23"/>
      <c r="H3885" s="23"/>
      <c r="I3885" s="23"/>
      <c r="J3885" s="23">
        <v>0</v>
      </c>
      <c r="K3885" s="23"/>
      <c r="L3885" s="23"/>
      <c r="M3885" s="23"/>
    </row>
    <row r="3886" spans="1:13" hidden="1" x14ac:dyDescent="0.25">
      <c r="A3886" s="31">
        <v>42396</v>
      </c>
      <c r="B3886" s="23">
        <v>50693</v>
      </c>
      <c r="C3886" s="23" t="s">
        <v>500</v>
      </c>
      <c r="D3886" s="23">
        <v>15</v>
      </c>
      <c r="E3886" s="16" t="s">
        <v>882</v>
      </c>
      <c r="F3886" s="46">
        <v>3500</v>
      </c>
      <c r="G3886" s="23"/>
      <c r="H3886" s="23"/>
      <c r="I3886" s="23"/>
      <c r="J3886" s="23">
        <v>0</v>
      </c>
      <c r="K3886" s="23"/>
      <c r="L3886" s="23"/>
      <c r="M3886" s="23"/>
    </row>
    <row r="3887" spans="1:13" hidden="1" x14ac:dyDescent="0.25">
      <c r="A3887" s="31">
        <v>42396</v>
      </c>
      <c r="B3887" s="23">
        <v>50694</v>
      </c>
      <c r="C3887" s="23" t="s">
        <v>28</v>
      </c>
      <c r="D3887" s="23">
        <v>13.3</v>
      </c>
      <c r="E3887" s="16" t="s">
        <v>882</v>
      </c>
      <c r="F3887" s="46">
        <v>3500</v>
      </c>
      <c r="G3887" s="23"/>
      <c r="H3887" s="23"/>
      <c r="I3887" s="23"/>
      <c r="J3887" s="23">
        <v>0</v>
      </c>
      <c r="K3887" s="23"/>
      <c r="L3887" s="23"/>
      <c r="M3887" s="23"/>
    </row>
    <row r="3888" spans="1:13" hidden="1" x14ac:dyDescent="0.25">
      <c r="A3888" s="31">
        <v>42396</v>
      </c>
      <c r="B3888" s="23">
        <v>50695</v>
      </c>
      <c r="C3888" s="23" t="s">
        <v>57</v>
      </c>
      <c r="D3888" s="23">
        <v>14.9</v>
      </c>
      <c r="E3888" s="16" t="s">
        <v>882</v>
      </c>
      <c r="F3888" s="46">
        <v>3500</v>
      </c>
      <c r="G3888" s="23"/>
      <c r="H3888" s="23"/>
      <c r="I3888" s="23"/>
      <c r="J3888" s="23">
        <v>0</v>
      </c>
      <c r="K3888" s="23"/>
      <c r="L3888" s="23"/>
      <c r="M3888" s="23"/>
    </row>
    <row r="3889" spans="1:13" hidden="1" x14ac:dyDescent="0.25">
      <c r="A3889" s="31">
        <v>42396</v>
      </c>
      <c r="B3889" s="23">
        <v>50696</v>
      </c>
      <c r="C3889" s="23" t="s">
        <v>264</v>
      </c>
      <c r="D3889" s="23">
        <v>15</v>
      </c>
      <c r="E3889" s="16" t="s">
        <v>882</v>
      </c>
      <c r="F3889" s="46">
        <v>3500</v>
      </c>
      <c r="G3889" s="23"/>
      <c r="H3889" s="23"/>
      <c r="I3889" s="23"/>
      <c r="J3889" s="23">
        <v>0</v>
      </c>
      <c r="K3889" s="23"/>
      <c r="L3889" s="23"/>
      <c r="M3889" s="23"/>
    </row>
    <row r="3890" spans="1:13" hidden="1" x14ac:dyDescent="0.25">
      <c r="A3890" s="31">
        <v>42396</v>
      </c>
      <c r="B3890" s="23">
        <v>50697</v>
      </c>
      <c r="C3890" s="23" t="s">
        <v>500</v>
      </c>
      <c r="D3890" s="23">
        <v>15</v>
      </c>
      <c r="E3890" s="16" t="s">
        <v>882</v>
      </c>
      <c r="F3890" s="46">
        <v>3500</v>
      </c>
      <c r="G3890" s="23"/>
      <c r="H3890" s="23"/>
      <c r="I3890" s="23"/>
      <c r="J3890" s="23">
        <v>0</v>
      </c>
      <c r="K3890" s="23"/>
      <c r="L3890" s="23"/>
      <c r="M3890" s="23"/>
    </row>
    <row r="3891" spans="1:13" hidden="1" x14ac:dyDescent="0.25">
      <c r="A3891" s="31">
        <v>42396</v>
      </c>
      <c r="B3891" s="23">
        <v>50698</v>
      </c>
      <c r="C3891" s="23" t="s">
        <v>498</v>
      </c>
      <c r="D3891" s="23">
        <v>14.9</v>
      </c>
      <c r="E3891" s="16" t="s">
        <v>882</v>
      </c>
      <c r="F3891" s="46">
        <v>3500</v>
      </c>
      <c r="G3891" s="23"/>
      <c r="H3891" s="23"/>
      <c r="I3891" s="23"/>
      <c r="J3891" s="23">
        <v>0</v>
      </c>
      <c r="K3891" s="23"/>
      <c r="L3891" s="23"/>
      <c r="M3891" s="23"/>
    </row>
    <row r="3892" spans="1:13" hidden="1" x14ac:dyDescent="0.25">
      <c r="A3892" s="31">
        <v>42396</v>
      </c>
      <c r="B3892" s="23">
        <v>50699</v>
      </c>
      <c r="C3892" s="23" t="s">
        <v>28</v>
      </c>
      <c r="D3892" s="23">
        <v>13.3</v>
      </c>
      <c r="E3892" s="16" t="s">
        <v>882</v>
      </c>
      <c r="F3892" s="46">
        <v>3500</v>
      </c>
      <c r="G3892" s="23"/>
      <c r="H3892" s="23"/>
      <c r="I3892" s="23"/>
      <c r="J3892" s="23">
        <v>0</v>
      </c>
      <c r="K3892" s="23"/>
      <c r="L3892" s="23"/>
      <c r="M3892" s="23"/>
    </row>
    <row r="3893" spans="1:13" hidden="1" x14ac:dyDescent="0.25">
      <c r="A3893" s="31">
        <v>42396</v>
      </c>
      <c r="B3893" s="23">
        <v>50700</v>
      </c>
      <c r="C3893" s="23" t="s">
        <v>57</v>
      </c>
      <c r="D3893" s="23">
        <v>14.9</v>
      </c>
      <c r="E3893" s="16" t="s">
        <v>882</v>
      </c>
      <c r="F3893" s="46">
        <v>3500</v>
      </c>
      <c r="G3893" s="23"/>
      <c r="H3893" s="23"/>
      <c r="I3893" s="23"/>
      <c r="J3893" s="23">
        <v>0</v>
      </c>
      <c r="K3893" s="23"/>
      <c r="L3893" s="23"/>
      <c r="M3893" s="23"/>
    </row>
    <row r="3894" spans="1:13" hidden="1" x14ac:dyDescent="0.25">
      <c r="A3894" s="31">
        <v>42396</v>
      </c>
      <c r="B3894" s="23">
        <v>50701</v>
      </c>
      <c r="C3894" s="23" t="s">
        <v>498</v>
      </c>
      <c r="D3894" s="23">
        <v>14.9</v>
      </c>
      <c r="E3894" s="16" t="s">
        <v>882</v>
      </c>
      <c r="F3894" s="46">
        <v>3500</v>
      </c>
      <c r="G3894" s="23"/>
      <c r="H3894" s="23"/>
      <c r="I3894" s="23"/>
      <c r="J3894" s="23">
        <v>0</v>
      </c>
      <c r="K3894" s="23"/>
      <c r="L3894" s="23"/>
      <c r="M3894" s="23"/>
    </row>
    <row r="3895" spans="1:13" hidden="1" x14ac:dyDescent="0.25">
      <c r="A3895" s="31">
        <v>42396</v>
      </c>
      <c r="B3895" s="23">
        <v>50702</v>
      </c>
      <c r="C3895" s="23" t="s">
        <v>264</v>
      </c>
      <c r="D3895" s="23">
        <v>15</v>
      </c>
      <c r="E3895" s="16" t="s">
        <v>882</v>
      </c>
      <c r="F3895" s="46">
        <v>3500</v>
      </c>
      <c r="G3895" s="23"/>
      <c r="H3895" s="23"/>
      <c r="I3895" s="23"/>
      <c r="J3895" s="23">
        <v>0</v>
      </c>
      <c r="K3895" s="23"/>
      <c r="L3895" s="23"/>
      <c r="M3895" s="23"/>
    </row>
    <row r="3896" spans="1:13" hidden="1" x14ac:dyDescent="0.25">
      <c r="A3896" s="31">
        <v>42396</v>
      </c>
      <c r="B3896" s="23">
        <v>50703</v>
      </c>
      <c r="C3896" s="23" t="s">
        <v>500</v>
      </c>
      <c r="D3896" s="23">
        <v>15</v>
      </c>
      <c r="E3896" s="16" t="s">
        <v>882</v>
      </c>
      <c r="F3896" s="46">
        <v>3500</v>
      </c>
      <c r="G3896" s="23"/>
      <c r="H3896" s="23"/>
      <c r="I3896" s="23"/>
      <c r="J3896" s="23">
        <v>0</v>
      </c>
      <c r="K3896" s="23"/>
      <c r="L3896" s="23"/>
      <c r="M3896" s="23"/>
    </row>
    <row r="3897" spans="1:13" hidden="1" x14ac:dyDescent="0.25">
      <c r="A3897" s="31">
        <v>42396</v>
      </c>
      <c r="B3897" s="23">
        <v>50704</v>
      </c>
      <c r="C3897" s="23" t="s">
        <v>28</v>
      </c>
      <c r="D3897" s="23">
        <v>13.3</v>
      </c>
      <c r="E3897" s="16" t="s">
        <v>882</v>
      </c>
      <c r="F3897" s="46">
        <v>3500</v>
      </c>
      <c r="G3897" s="23"/>
      <c r="H3897" s="23"/>
      <c r="I3897" s="23"/>
      <c r="J3897" s="23">
        <v>0</v>
      </c>
      <c r="K3897" s="23"/>
      <c r="L3897" s="23"/>
      <c r="M3897" s="23"/>
    </row>
    <row r="3898" spans="1:13" hidden="1" x14ac:dyDescent="0.25">
      <c r="A3898" s="31">
        <v>42396</v>
      </c>
      <c r="B3898" s="23">
        <v>50705</v>
      </c>
      <c r="C3898" s="23" t="s">
        <v>57</v>
      </c>
      <c r="D3898" s="23">
        <v>14.9</v>
      </c>
      <c r="E3898" s="16" t="s">
        <v>882</v>
      </c>
      <c r="F3898" s="46">
        <v>3500</v>
      </c>
      <c r="G3898" s="23"/>
      <c r="H3898" s="23"/>
      <c r="I3898" s="23"/>
      <c r="J3898" s="23">
        <v>0</v>
      </c>
      <c r="K3898" s="23"/>
      <c r="L3898" s="23"/>
      <c r="M3898" s="23"/>
    </row>
    <row r="3899" spans="1:13" hidden="1" x14ac:dyDescent="0.25">
      <c r="A3899" s="31">
        <v>42396</v>
      </c>
      <c r="B3899" s="23">
        <v>50706</v>
      </c>
      <c r="C3899" s="23" t="s">
        <v>498</v>
      </c>
      <c r="D3899" s="23">
        <v>14.9</v>
      </c>
      <c r="E3899" s="16" t="s">
        <v>882</v>
      </c>
      <c r="F3899" s="46">
        <v>3500</v>
      </c>
      <c r="G3899" s="23"/>
      <c r="H3899" s="23"/>
      <c r="I3899" s="23"/>
      <c r="J3899" s="23">
        <v>0</v>
      </c>
      <c r="K3899" s="23"/>
      <c r="L3899" s="23"/>
      <c r="M3899" s="23"/>
    </row>
    <row r="3900" spans="1:13" hidden="1" x14ac:dyDescent="0.25">
      <c r="A3900" s="31">
        <v>42396</v>
      </c>
      <c r="B3900" s="23">
        <v>50707</v>
      </c>
      <c r="C3900" s="23" t="s">
        <v>264</v>
      </c>
      <c r="D3900" s="23">
        <v>15</v>
      </c>
      <c r="E3900" s="16" t="s">
        <v>882</v>
      </c>
      <c r="F3900" s="46">
        <v>3500</v>
      </c>
      <c r="G3900" s="23"/>
      <c r="H3900" s="23"/>
      <c r="I3900" s="23"/>
      <c r="J3900" s="23">
        <v>0</v>
      </c>
      <c r="K3900" s="23"/>
      <c r="L3900" s="23"/>
      <c r="M3900" s="23"/>
    </row>
    <row r="3901" spans="1:13" hidden="1" x14ac:dyDescent="0.25">
      <c r="A3901" s="31">
        <v>42396</v>
      </c>
      <c r="B3901" s="23">
        <v>50708</v>
      </c>
      <c r="C3901" s="23" t="s">
        <v>500</v>
      </c>
      <c r="D3901" s="23">
        <v>15</v>
      </c>
      <c r="E3901" s="16" t="s">
        <v>882</v>
      </c>
      <c r="F3901" s="46">
        <v>3500</v>
      </c>
      <c r="G3901" s="23"/>
      <c r="H3901" s="23"/>
      <c r="I3901" s="23"/>
      <c r="J3901" s="23">
        <v>0</v>
      </c>
      <c r="K3901" s="23"/>
      <c r="L3901" s="23"/>
      <c r="M3901" s="23"/>
    </row>
    <row r="3902" spans="1:13" hidden="1" x14ac:dyDescent="0.25">
      <c r="A3902" s="31">
        <v>42396</v>
      </c>
      <c r="B3902" s="23">
        <v>50709</v>
      </c>
      <c r="C3902" s="23" t="s">
        <v>28</v>
      </c>
      <c r="D3902" s="23">
        <v>13.3</v>
      </c>
      <c r="E3902" s="16" t="s">
        <v>882</v>
      </c>
      <c r="F3902" s="46">
        <v>3500</v>
      </c>
      <c r="G3902" s="23"/>
      <c r="H3902" s="23"/>
      <c r="I3902" s="23"/>
      <c r="J3902" s="23">
        <v>0</v>
      </c>
      <c r="K3902" s="23"/>
      <c r="L3902" s="23"/>
      <c r="M3902" s="23"/>
    </row>
    <row r="3903" spans="1:13" hidden="1" x14ac:dyDescent="0.25">
      <c r="A3903" s="31">
        <v>42396</v>
      </c>
      <c r="B3903" s="23">
        <v>50710</v>
      </c>
      <c r="C3903" s="23" t="s">
        <v>57</v>
      </c>
      <c r="D3903" s="23">
        <v>14.9</v>
      </c>
      <c r="E3903" s="16" t="s">
        <v>882</v>
      </c>
      <c r="F3903" s="46">
        <v>3500</v>
      </c>
      <c r="G3903" s="23"/>
      <c r="H3903" s="23"/>
      <c r="I3903" s="23"/>
      <c r="J3903" s="23">
        <v>0</v>
      </c>
      <c r="K3903" s="23"/>
      <c r="L3903" s="23"/>
      <c r="M3903" s="23"/>
    </row>
    <row r="3904" spans="1:13" hidden="1" x14ac:dyDescent="0.25">
      <c r="A3904" s="31">
        <v>42396</v>
      </c>
      <c r="B3904" s="23">
        <v>50711</v>
      </c>
      <c r="C3904" s="23" t="s">
        <v>498</v>
      </c>
      <c r="D3904" s="23">
        <v>14.9</v>
      </c>
      <c r="E3904" s="16" t="s">
        <v>882</v>
      </c>
      <c r="F3904" s="46">
        <v>3500</v>
      </c>
      <c r="G3904" s="23"/>
      <c r="H3904" s="23"/>
      <c r="I3904" s="23"/>
      <c r="J3904" s="23">
        <v>0</v>
      </c>
      <c r="K3904" s="23"/>
      <c r="L3904" s="23"/>
      <c r="M3904" s="23"/>
    </row>
    <row r="3905" spans="1:13" hidden="1" x14ac:dyDescent="0.25">
      <c r="A3905" s="31">
        <v>42396</v>
      </c>
      <c r="B3905" s="23">
        <v>50712</v>
      </c>
      <c r="C3905" s="23" t="s">
        <v>264</v>
      </c>
      <c r="D3905" s="23">
        <v>15</v>
      </c>
      <c r="E3905" s="16" t="s">
        <v>882</v>
      </c>
      <c r="F3905" s="46">
        <v>3500</v>
      </c>
      <c r="G3905" s="23"/>
      <c r="H3905" s="23"/>
      <c r="I3905" s="23"/>
      <c r="J3905" s="23">
        <v>0</v>
      </c>
      <c r="K3905" s="23"/>
      <c r="L3905" s="23"/>
      <c r="M3905" s="23"/>
    </row>
    <row r="3906" spans="1:13" hidden="1" x14ac:dyDescent="0.25">
      <c r="A3906" s="31">
        <v>42396</v>
      </c>
      <c r="B3906" s="23">
        <v>50713</v>
      </c>
      <c r="C3906" s="23" t="s">
        <v>500</v>
      </c>
      <c r="D3906" s="23">
        <v>15</v>
      </c>
      <c r="E3906" s="16" t="s">
        <v>882</v>
      </c>
      <c r="F3906" s="46">
        <v>3500</v>
      </c>
      <c r="G3906" s="23"/>
      <c r="H3906" s="23"/>
      <c r="I3906" s="23"/>
      <c r="J3906" s="23">
        <v>0</v>
      </c>
      <c r="K3906" s="23"/>
      <c r="L3906" s="23"/>
      <c r="M3906" s="23"/>
    </row>
    <row r="3907" spans="1:13" hidden="1" x14ac:dyDescent="0.25">
      <c r="A3907" s="31">
        <v>42396</v>
      </c>
      <c r="B3907" s="23">
        <v>50714</v>
      </c>
      <c r="C3907" s="23" t="s">
        <v>28</v>
      </c>
      <c r="D3907" s="23">
        <v>13.3</v>
      </c>
      <c r="E3907" s="16" t="s">
        <v>882</v>
      </c>
      <c r="F3907" s="46">
        <v>3500</v>
      </c>
      <c r="G3907" s="23"/>
      <c r="H3907" s="23"/>
      <c r="I3907" s="23"/>
      <c r="J3907" s="23">
        <v>0</v>
      </c>
      <c r="K3907" s="23"/>
      <c r="L3907" s="23"/>
      <c r="M3907" s="23"/>
    </row>
    <row r="3908" spans="1:13" hidden="1" x14ac:dyDescent="0.25">
      <c r="A3908" s="31">
        <v>42396</v>
      </c>
      <c r="B3908" s="23">
        <v>50715</v>
      </c>
      <c r="C3908" s="23" t="s">
        <v>57</v>
      </c>
      <c r="D3908" s="23">
        <v>14.9</v>
      </c>
      <c r="E3908" s="16" t="s">
        <v>882</v>
      </c>
      <c r="F3908" s="46">
        <v>3500</v>
      </c>
      <c r="G3908" s="23"/>
      <c r="H3908" s="23"/>
      <c r="I3908" s="23"/>
      <c r="J3908" s="23">
        <v>0</v>
      </c>
      <c r="K3908" s="23"/>
      <c r="L3908" s="23"/>
      <c r="M3908" s="23"/>
    </row>
    <row r="3909" spans="1:13" hidden="1" x14ac:dyDescent="0.25">
      <c r="A3909" s="31">
        <v>42396</v>
      </c>
      <c r="B3909" s="23">
        <v>50716</v>
      </c>
      <c r="C3909" s="23" t="s">
        <v>498</v>
      </c>
      <c r="D3909" s="23">
        <v>14.9</v>
      </c>
      <c r="E3909" s="16" t="s">
        <v>882</v>
      </c>
      <c r="F3909" s="46">
        <v>3500</v>
      </c>
      <c r="G3909" s="23"/>
      <c r="H3909" s="23"/>
      <c r="I3909" s="23"/>
      <c r="J3909" s="23">
        <v>0</v>
      </c>
      <c r="K3909" s="23"/>
      <c r="L3909" s="23"/>
      <c r="M3909" s="23"/>
    </row>
    <row r="3910" spans="1:13" hidden="1" x14ac:dyDescent="0.25">
      <c r="A3910" s="31">
        <v>42396</v>
      </c>
      <c r="B3910" s="23">
        <v>50717</v>
      </c>
      <c r="C3910" s="23" t="s">
        <v>264</v>
      </c>
      <c r="D3910" s="23">
        <v>15</v>
      </c>
      <c r="E3910" s="16" t="s">
        <v>882</v>
      </c>
      <c r="F3910" s="46">
        <v>3500</v>
      </c>
      <c r="G3910" s="23"/>
      <c r="H3910" s="23"/>
      <c r="I3910" s="23"/>
      <c r="J3910" s="23">
        <v>0</v>
      </c>
      <c r="K3910" s="23"/>
      <c r="L3910" s="23"/>
      <c r="M3910" s="23"/>
    </row>
    <row r="3911" spans="1:13" hidden="1" x14ac:dyDescent="0.25">
      <c r="A3911" s="31">
        <v>42396</v>
      </c>
      <c r="B3911" s="23">
        <v>50718</v>
      </c>
      <c r="C3911" s="23" t="s">
        <v>500</v>
      </c>
      <c r="D3911" s="23">
        <v>15</v>
      </c>
      <c r="E3911" s="16" t="s">
        <v>882</v>
      </c>
      <c r="F3911" s="46">
        <v>3500</v>
      </c>
      <c r="G3911" s="23"/>
      <c r="H3911" s="23"/>
      <c r="I3911" s="23"/>
      <c r="J3911" s="23">
        <v>0</v>
      </c>
      <c r="K3911" s="23"/>
      <c r="L3911" s="23"/>
      <c r="M3911" s="23"/>
    </row>
    <row r="3912" spans="1:13" hidden="1" x14ac:dyDescent="0.25">
      <c r="A3912" s="31">
        <v>42396</v>
      </c>
      <c r="B3912" s="23">
        <v>50719</v>
      </c>
      <c r="C3912" s="23" t="s">
        <v>28</v>
      </c>
      <c r="D3912" s="23">
        <v>13.3</v>
      </c>
      <c r="E3912" s="16" t="s">
        <v>882</v>
      </c>
      <c r="F3912" s="46">
        <v>3500</v>
      </c>
      <c r="G3912" s="23"/>
      <c r="H3912" s="23"/>
      <c r="I3912" s="23"/>
      <c r="J3912" s="23">
        <v>0</v>
      </c>
      <c r="K3912" s="23"/>
      <c r="L3912" s="23"/>
      <c r="M3912" s="23"/>
    </row>
    <row r="3913" spans="1:13" hidden="1" x14ac:dyDescent="0.25">
      <c r="A3913" s="31">
        <v>42396</v>
      </c>
      <c r="B3913" s="23">
        <v>50720</v>
      </c>
      <c r="C3913" s="23" t="s">
        <v>57</v>
      </c>
      <c r="D3913" s="23">
        <v>14.9</v>
      </c>
      <c r="E3913" s="16" t="s">
        <v>882</v>
      </c>
      <c r="F3913" s="46">
        <v>3500</v>
      </c>
      <c r="G3913" s="23"/>
      <c r="H3913" s="23"/>
      <c r="I3913" s="23"/>
      <c r="J3913" s="23">
        <v>0</v>
      </c>
      <c r="K3913" s="23"/>
      <c r="L3913" s="23"/>
      <c r="M3913" s="23"/>
    </row>
    <row r="3914" spans="1:13" hidden="1" x14ac:dyDescent="0.25">
      <c r="A3914" s="31">
        <v>42396</v>
      </c>
      <c r="B3914" s="23">
        <v>50721</v>
      </c>
      <c r="C3914" s="23" t="s">
        <v>498</v>
      </c>
      <c r="D3914" s="23">
        <v>14.9</v>
      </c>
      <c r="E3914" s="16" t="s">
        <v>882</v>
      </c>
      <c r="F3914" s="46">
        <v>3500</v>
      </c>
      <c r="G3914" s="23"/>
      <c r="H3914" s="23"/>
      <c r="I3914" s="23"/>
      <c r="J3914" s="23">
        <v>0</v>
      </c>
      <c r="K3914" s="23"/>
      <c r="L3914" s="23"/>
      <c r="M3914" s="23"/>
    </row>
    <row r="3915" spans="1:13" hidden="1" x14ac:dyDescent="0.25">
      <c r="A3915" s="31">
        <v>42396</v>
      </c>
      <c r="B3915" s="23">
        <v>50722</v>
      </c>
      <c r="C3915" s="23" t="s">
        <v>264</v>
      </c>
      <c r="D3915" s="23">
        <v>15</v>
      </c>
      <c r="E3915" s="16" t="s">
        <v>882</v>
      </c>
      <c r="F3915" s="46">
        <v>3500</v>
      </c>
      <c r="G3915" s="23"/>
      <c r="H3915" s="23"/>
      <c r="I3915" s="23"/>
      <c r="J3915" s="23">
        <v>0</v>
      </c>
      <c r="K3915" s="23"/>
      <c r="L3915" s="23"/>
      <c r="M3915" s="23"/>
    </row>
    <row r="3916" spans="1:13" hidden="1" x14ac:dyDescent="0.25">
      <c r="A3916" s="31">
        <v>42396</v>
      </c>
      <c r="B3916" s="23">
        <v>50723</v>
      </c>
      <c r="C3916" s="23" t="s">
        <v>500</v>
      </c>
      <c r="D3916" s="23">
        <v>15</v>
      </c>
      <c r="E3916" s="16" t="s">
        <v>882</v>
      </c>
      <c r="F3916" s="46">
        <v>3500</v>
      </c>
      <c r="G3916" s="23"/>
      <c r="H3916" s="23"/>
      <c r="I3916" s="23"/>
      <c r="J3916" s="23">
        <v>0</v>
      </c>
      <c r="K3916" s="23"/>
      <c r="L3916" s="23"/>
      <c r="M3916" s="23"/>
    </row>
    <row r="3917" spans="1:13" hidden="1" x14ac:dyDescent="0.25">
      <c r="A3917" s="31">
        <v>42396</v>
      </c>
      <c r="B3917" s="23">
        <v>50724</v>
      </c>
      <c r="C3917" s="23" t="s">
        <v>28</v>
      </c>
      <c r="D3917" s="23">
        <v>13.3</v>
      </c>
      <c r="E3917" s="16" t="s">
        <v>882</v>
      </c>
      <c r="F3917" s="46">
        <v>3500</v>
      </c>
      <c r="G3917" s="23"/>
      <c r="H3917" s="23"/>
      <c r="I3917" s="23"/>
      <c r="J3917" s="23">
        <v>0</v>
      </c>
      <c r="K3917" s="23"/>
      <c r="L3917" s="23"/>
      <c r="M3917" s="23"/>
    </row>
    <row r="3918" spans="1:13" hidden="1" x14ac:dyDescent="0.25">
      <c r="A3918" s="31">
        <v>42396</v>
      </c>
      <c r="B3918" s="23">
        <v>50725</v>
      </c>
      <c r="C3918" s="23" t="s">
        <v>57</v>
      </c>
      <c r="D3918" s="23">
        <v>14.9</v>
      </c>
      <c r="E3918" s="16" t="s">
        <v>882</v>
      </c>
      <c r="F3918" s="46">
        <v>3500</v>
      </c>
      <c r="G3918" s="23"/>
      <c r="H3918" s="23"/>
      <c r="I3918" s="23"/>
      <c r="J3918" s="23">
        <v>0</v>
      </c>
      <c r="K3918" s="23"/>
      <c r="L3918" s="23"/>
      <c r="M3918" s="23"/>
    </row>
    <row r="3919" spans="1:13" hidden="1" x14ac:dyDescent="0.25">
      <c r="A3919" s="31">
        <v>42396</v>
      </c>
      <c r="B3919" s="23">
        <v>50726</v>
      </c>
      <c r="C3919" s="23" t="s">
        <v>498</v>
      </c>
      <c r="D3919" s="23">
        <v>14.9</v>
      </c>
      <c r="E3919" s="16" t="s">
        <v>882</v>
      </c>
      <c r="F3919" s="46">
        <v>3500</v>
      </c>
      <c r="G3919" s="23"/>
      <c r="H3919" s="23"/>
      <c r="I3919" s="23"/>
      <c r="J3919" s="23">
        <v>0</v>
      </c>
      <c r="K3919" s="23"/>
      <c r="L3919" s="23"/>
      <c r="M3919" s="23"/>
    </row>
    <row r="3920" spans="1:13" hidden="1" x14ac:dyDescent="0.25">
      <c r="A3920" s="31">
        <v>42396</v>
      </c>
      <c r="B3920" s="23">
        <v>50727</v>
      </c>
      <c r="C3920" s="23" t="s">
        <v>264</v>
      </c>
      <c r="D3920" s="23">
        <v>15</v>
      </c>
      <c r="E3920" s="16" t="s">
        <v>882</v>
      </c>
      <c r="F3920" s="46">
        <v>3500</v>
      </c>
      <c r="G3920" s="23"/>
      <c r="H3920" s="23"/>
      <c r="I3920" s="23"/>
      <c r="J3920" s="23">
        <v>0</v>
      </c>
      <c r="K3920" s="23"/>
      <c r="L3920" s="23"/>
      <c r="M3920" s="23"/>
    </row>
    <row r="3921" spans="1:13" hidden="1" x14ac:dyDescent="0.25">
      <c r="A3921" s="31">
        <v>42396</v>
      </c>
      <c r="B3921" s="23">
        <v>50728</v>
      </c>
      <c r="C3921" s="23" t="s">
        <v>500</v>
      </c>
      <c r="D3921" s="23">
        <v>15</v>
      </c>
      <c r="E3921" s="16" t="s">
        <v>882</v>
      </c>
      <c r="F3921" s="46">
        <v>3500</v>
      </c>
      <c r="G3921" s="23"/>
      <c r="H3921" s="23"/>
      <c r="I3921" s="23"/>
      <c r="J3921" s="23">
        <v>0</v>
      </c>
      <c r="K3921" s="23"/>
      <c r="L3921" s="23"/>
      <c r="M3921" s="23"/>
    </row>
    <row r="3922" spans="1:13" hidden="1" x14ac:dyDescent="0.25">
      <c r="A3922" s="31">
        <v>42396</v>
      </c>
      <c r="B3922" s="23">
        <v>50729</v>
      </c>
      <c r="C3922" s="23" t="s">
        <v>28</v>
      </c>
      <c r="D3922" s="23">
        <v>13.3</v>
      </c>
      <c r="E3922" s="16" t="s">
        <v>882</v>
      </c>
      <c r="F3922" s="46">
        <v>3500</v>
      </c>
      <c r="G3922" s="23"/>
      <c r="H3922" s="23"/>
      <c r="I3922" s="23"/>
      <c r="J3922" s="23">
        <v>0</v>
      </c>
      <c r="K3922" s="23"/>
      <c r="L3922" s="23"/>
      <c r="M3922" s="23"/>
    </row>
    <row r="3923" spans="1:13" hidden="1" x14ac:dyDescent="0.25">
      <c r="A3923" s="31">
        <v>42396</v>
      </c>
      <c r="B3923" s="23">
        <v>50730</v>
      </c>
      <c r="C3923" s="23" t="s">
        <v>57</v>
      </c>
      <c r="D3923" s="23">
        <v>14.9</v>
      </c>
      <c r="E3923" s="16" t="s">
        <v>882</v>
      </c>
      <c r="F3923" s="46">
        <v>3500</v>
      </c>
      <c r="G3923" s="23"/>
      <c r="H3923" s="23"/>
      <c r="I3923" s="23"/>
      <c r="J3923" s="23">
        <v>0</v>
      </c>
      <c r="K3923" s="23"/>
      <c r="L3923" s="23"/>
      <c r="M3923" s="23"/>
    </row>
    <row r="3924" spans="1:13" hidden="1" x14ac:dyDescent="0.25">
      <c r="A3924" s="31">
        <v>42396</v>
      </c>
      <c r="B3924" s="23">
        <v>50731</v>
      </c>
      <c r="C3924" s="23" t="s">
        <v>498</v>
      </c>
      <c r="D3924" s="23">
        <v>14.9</v>
      </c>
      <c r="E3924" s="16" t="s">
        <v>882</v>
      </c>
      <c r="F3924" s="46">
        <v>3500</v>
      </c>
      <c r="G3924" s="23"/>
      <c r="H3924" s="23"/>
      <c r="I3924" s="23"/>
      <c r="J3924" s="23">
        <v>0</v>
      </c>
      <c r="K3924" s="23"/>
      <c r="L3924" s="23"/>
      <c r="M3924" s="23"/>
    </row>
    <row r="3925" spans="1:13" hidden="1" x14ac:dyDescent="0.25">
      <c r="A3925" s="31">
        <v>42396</v>
      </c>
      <c r="B3925" s="23">
        <v>50732</v>
      </c>
      <c r="C3925" s="23" t="s">
        <v>500</v>
      </c>
      <c r="D3925" s="23">
        <v>15</v>
      </c>
      <c r="E3925" s="16" t="s">
        <v>882</v>
      </c>
      <c r="F3925" s="46">
        <v>3500</v>
      </c>
      <c r="G3925" s="23"/>
      <c r="H3925" s="23"/>
      <c r="I3925" s="23"/>
      <c r="J3925" s="23">
        <v>0</v>
      </c>
      <c r="K3925" s="23"/>
      <c r="L3925" s="23"/>
      <c r="M3925" s="23"/>
    </row>
    <row r="3926" spans="1:13" hidden="1" x14ac:dyDescent="0.25">
      <c r="A3926" s="31">
        <v>42396</v>
      </c>
      <c r="B3926" s="23">
        <v>50733</v>
      </c>
      <c r="C3926" s="23" t="s">
        <v>264</v>
      </c>
      <c r="D3926" s="23">
        <v>15</v>
      </c>
      <c r="E3926" s="16" t="s">
        <v>882</v>
      </c>
      <c r="F3926" s="46">
        <v>3500</v>
      </c>
      <c r="G3926" s="23"/>
      <c r="H3926" s="23"/>
      <c r="I3926" s="23"/>
      <c r="J3926" s="23">
        <v>0</v>
      </c>
      <c r="K3926" s="23"/>
      <c r="L3926" s="23"/>
      <c r="M3926" s="23"/>
    </row>
    <row r="3927" spans="1:13" hidden="1" x14ac:dyDescent="0.25">
      <c r="A3927" s="31">
        <v>42396</v>
      </c>
      <c r="B3927" s="23">
        <v>50734</v>
      </c>
      <c r="C3927" s="23" t="s">
        <v>28</v>
      </c>
      <c r="D3927" s="23">
        <v>13.3</v>
      </c>
      <c r="E3927" s="16" t="s">
        <v>882</v>
      </c>
      <c r="F3927" s="46">
        <v>3500</v>
      </c>
      <c r="G3927" s="23"/>
      <c r="H3927" s="23"/>
      <c r="I3927" s="23"/>
      <c r="J3927" s="23">
        <v>0</v>
      </c>
      <c r="K3927" s="23"/>
      <c r="L3927" s="23"/>
      <c r="M3927" s="23"/>
    </row>
    <row r="3928" spans="1:13" hidden="1" x14ac:dyDescent="0.25">
      <c r="A3928" s="31">
        <v>42396</v>
      </c>
      <c r="B3928" s="23">
        <v>50735</v>
      </c>
      <c r="C3928" s="23" t="s">
        <v>57</v>
      </c>
      <c r="D3928" s="23">
        <v>14.9</v>
      </c>
      <c r="E3928" s="16" t="s">
        <v>882</v>
      </c>
      <c r="F3928" s="46">
        <v>3500</v>
      </c>
      <c r="G3928" s="23"/>
      <c r="H3928" s="23"/>
      <c r="I3928" s="23"/>
      <c r="J3928" s="23">
        <v>0</v>
      </c>
      <c r="K3928" s="23"/>
      <c r="L3928" s="23"/>
      <c r="M3928" s="23"/>
    </row>
    <row r="3929" spans="1:13" hidden="1" x14ac:dyDescent="0.25">
      <c r="A3929" s="31">
        <v>42396</v>
      </c>
      <c r="B3929" s="23">
        <v>50736</v>
      </c>
      <c r="C3929" s="23" t="s">
        <v>498</v>
      </c>
      <c r="D3929" s="23">
        <v>14.9</v>
      </c>
      <c r="E3929" s="16" t="s">
        <v>882</v>
      </c>
      <c r="F3929" s="46">
        <v>3500</v>
      </c>
      <c r="G3929" s="23"/>
      <c r="H3929" s="23"/>
      <c r="I3929" s="23"/>
      <c r="J3929" s="23">
        <v>0</v>
      </c>
      <c r="K3929" s="23"/>
      <c r="L3929" s="23"/>
      <c r="M3929" s="23"/>
    </row>
    <row r="3930" spans="1:13" hidden="1" x14ac:dyDescent="0.25">
      <c r="A3930" s="31">
        <v>42396</v>
      </c>
      <c r="B3930" s="23">
        <v>50737</v>
      </c>
      <c r="C3930" s="23" t="s">
        <v>500</v>
      </c>
      <c r="D3930" s="23">
        <v>15</v>
      </c>
      <c r="E3930" s="16" t="s">
        <v>882</v>
      </c>
      <c r="F3930" s="46">
        <v>3500</v>
      </c>
      <c r="G3930" s="23"/>
      <c r="H3930" s="23"/>
      <c r="I3930" s="23"/>
      <c r="J3930" s="23">
        <v>0</v>
      </c>
      <c r="K3930" s="23"/>
      <c r="L3930" s="23"/>
      <c r="M3930" s="23"/>
    </row>
    <row r="3931" spans="1:13" hidden="1" x14ac:dyDescent="0.25">
      <c r="A3931" s="31">
        <v>42396</v>
      </c>
      <c r="B3931" s="23">
        <v>50738</v>
      </c>
      <c r="C3931" s="23" t="s">
        <v>264</v>
      </c>
      <c r="D3931" s="23">
        <v>15</v>
      </c>
      <c r="E3931" s="16" t="s">
        <v>882</v>
      </c>
      <c r="F3931" s="46">
        <v>3500</v>
      </c>
      <c r="G3931" s="23"/>
      <c r="H3931" s="23"/>
      <c r="I3931" s="23"/>
      <c r="J3931" s="23">
        <v>0</v>
      </c>
      <c r="K3931" s="23"/>
      <c r="L3931" s="23"/>
      <c r="M3931" s="23"/>
    </row>
    <row r="3932" spans="1:13" hidden="1" x14ac:dyDescent="0.25">
      <c r="A3932" s="31">
        <v>42396</v>
      </c>
      <c r="B3932" s="23">
        <v>50739</v>
      </c>
      <c r="C3932" s="23" t="s">
        <v>57</v>
      </c>
      <c r="D3932" s="23">
        <v>14.9</v>
      </c>
      <c r="E3932" s="16" t="s">
        <v>882</v>
      </c>
      <c r="F3932" s="46">
        <v>3500</v>
      </c>
      <c r="G3932" s="23"/>
      <c r="H3932" s="23"/>
      <c r="I3932" s="23"/>
      <c r="J3932" s="23">
        <v>0</v>
      </c>
      <c r="K3932" s="23"/>
      <c r="L3932" s="23"/>
      <c r="M3932" s="23"/>
    </row>
    <row r="3933" spans="1:13" hidden="1" x14ac:dyDescent="0.25">
      <c r="A3933" s="31">
        <v>42396</v>
      </c>
      <c r="B3933" s="23">
        <v>50740</v>
      </c>
      <c r="C3933" s="23" t="s">
        <v>28</v>
      </c>
      <c r="D3933" s="23">
        <v>13.3</v>
      </c>
      <c r="E3933" s="16" t="s">
        <v>882</v>
      </c>
      <c r="F3933" s="46">
        <v>3500</v>
      </c>
      <c r="G3933" s="23"/>
      <c r="H3933" s="23"/>
      <c r="I3933" s="23"/>
      <c r="J3933" s="23">
        <v>0</v>
      </c>
      <c r="K3933" s="23"/>
      <c r="L3933" s="23"/>
      <c r="M3933" s="23"/>
    </row>
    <row r="3934" spans="1:13" hidden="1" x14ac:dyDescent="0.25">
      <c r="A3934" s="31">
        <v>42396</v>
      </c>
      <c r="B3934" s="23">
        <v>50741</v>
      </c>
      <c r="C3934" s="23" t="s">
        <v>500</v>
      </c>
      <c r="D3934" s="23">
        <v>15</v>
      </c>
      <c r="E3934" s="16" t="s">
        <v>882</v>
      </c>
      <c r="F3934" s="46">
        <v>3500</v>
      </c>
      <c r="G3934" s="23"/>
      <c r="H3934" s="23"/>
      <c r="I3934" s="23"/>
      <c r="J3934" s="23">
        <v>0</v>
      </c>
      <c r="K3934" s="23"/>
      <c r="L3934" s="23"/>
      <c r="M3934" s="23"/>
    </row>
    <row r="3935" spans="1:13" hidden="1" x14ac:dyDescent="0.25">
      <c r="A3935" s="31">
        <v>42396</v>
      </c>
      <c r="B3935" s="23">
        <v>50742</v>
      </c>
      <c r="C3935" s="23" t="s">
        <v>498</v>
      </c>
      <c r="D3935" s="23">
        <v>14.9</v>
      </c>
      <c r="E3935" s="16" t="s">
        <v>882</v>
      </c>
      <c r="F3935" s="46">
        <v>3500</v>
      </c>
      <c r="G3935" s="23"/>
      <c r="H3935" s="23"/>
      <c r="I3935" s="23"/>
      <c r="J3935" s="23">
        <v>0</v>
      </c>
      <c r="K3935" s="23"/>
      <c r="L3935" s="23"/>
      <c r="M3935" s="23"/>
    </row>
    <row r="3936" spans="1:13" hidden="1" x14ac:dyDescent="0.25">
      <c r="A3936" s="31">
        <v>42396</v>
      </c>
      <c r="B3936" s="23">
        <v>50743</v>
      </c>
      <c r="C3936" s="23" t="s">
        <v>57</v>
      </c>
      <c r="D3936" s="23">
        <v>14.9</v>
      </c>
      <c r="E3936" s="16" t="s">
        <v>882</v>
      </c>
      <c r="F3936" s="46">
        <v>3500</v>
      </c>
      <c r="G3936" s="23"/>
      <c r="H3936" s="23"/>
      <c r="I3936" s="23"/>
      <c r="J3936" s="23">
        <v>0</v>
      </c>
      <c r="K3936" s="23"/>
      <c r="L3936" s="23"/>
      <c r="M3936" s="23"/>
    </row>
    <row r="3937" spans="1:13" hidden="1" x14ac:dyDescent="0.25">
      <c r="A3937" s="31">
        <v>42396</v>
      </c>
      <c r="B3937" s="23">
        <v>50744</v>
      </c>
      <c r="C3937" s="23" t="s">
        <v>264</v>
      </c>
      <c r="D3937" s="23">
        <v>15</v>
      </c>
      <c r="E3937" s="16" t="s">
        <v>882</v>
      </c>
      <c r="F3937" s="46">
        <v>3500</v>
      </c>
      <c r="G3937" s="23"/>
      <c r="H3937" s="23"/>
      <c r="I3937" s="23"/>
      <c r="J3937" s="23">
        <v>0</v>
      </c>
      <c r="K3937" s="23"/>
      <c r="L3937" s="23"/>
      <c r="M3937" s="23"/>
    </row>
    <row r="3938" spans="1:13" hidden="1" x14ac:dyDescent="0.25">
      <c r="A3938" s="31">
        <v>42396</v>
      </c>
      <c r="B3938" s="23">
        <v>50745</v>
      </c>
      <c r="C3938" s="23" t="s">
        <v>28</v>
      </c>
      <c r="D3938" s="23">
        <v>13.3</v>
      </c>
      <c r="E3938" s="16" t="s">
        <v>882</v>
      </c>
      <c r="F3938" s="46">
        <v>3500</v>
      </c>
      <c r="G3938" s="23"/>
      <c r="H3938" s="23"/>
      <c r="I3938" s="23"/>
      <c r="J3938" s="23">
        <v>0</v>
      </c>
      <c r="K3938" s="23"/>
      <c r="L3938" s="23"/>
      <c r="M3938" s="23"/>
    </row>
    <row r="3939" spans="1:13" hidden="1" x14ac:dyDescent="0.25">
      <c r="A3939" s="31">
        <v>42396</v>
      </c>
      <c r="B3939" s="23">
        <v>50746</v>
      </c>
      <c r="C3939" s="23" t="s">
        <v>500</v>
      </c>
      <c r="D3939" s="23">
        <v>15</v>
      </c>
      <c r="E3939" s="16" t="s">
        <v>882</v>
      </c>
      <c r="F3939" s="46">
        <v>3500</v>
      </c>
      <c r="G3939" s="23"/>
      <c r="H3939" s="23"/>
      <c r="I3939" s="23"/>
      <c r="J3939" s="23">
        <v>0</v>
      </c>
      <c r="K3939" s="23"/>
      <c r="L3939" s="23"/>
      <c r="M3939" s="23"/>
    </row>
    <row r="3940" spans="1:13" hidden="1" x14ac:dyDescent="0.25">
      <c r="A3940" s="31">
        <v>42396</v>
      </c>
      <c r="B3940" s="23">
        <v>50747</v>
      </c>
      <c r="C3940" s="23" t="s">
        <v>498</v>
      </c>
      <c r="D3940" s="23">
        <v>14.9</v>
      </c>
      <c r="E3940" s="16" t="s">
        <v>882</v>
      </c>
      <c r="F3940" s="46">
        <v>3500</v>
      </c>
      <c r="G3940" s="23"/>
      <c r="H3940" s="23"/>
      <c r="I3940" s="23"/>
      <c r="J3940" s="23">
        <v>0</v>
      </c>
      <c r="K3940" s="23"/>
      <c r="L3940" s="23"/>
      <c r="M3940" s="23"/>
    </row>
    <row r="3941" spans="1:13" hidden="1" x14ac:dyDescent="0.25">
      <c r="A3941" s="31">
        <v>42396</v>
      </c>
      <c r="B3941" s="23">
        <v>50748</v>
      </c>
      <c r="C3941" s="23" t="s">
        <v>57</v>
      </c>
      <c r="D3941" s="23">
        <v>14.9</v>
      </c>
      <c r="E3941" s="16" t="s">
        <v>882</v>
      </c>
      <c r="F3941" s="46">
        <v>3500</v>
      </c>
      <c r="G3941" s="23"/>
      <c r="H3941" s="23"/>
      <c r="I3941" s="23"/>
      <c r="J3941" s="23">
        <v>0</v>
      </c>
      <c r="K3941" s="23"/>
      <c r="L3941" s="23"/>
      <c r="M3941" s="23"/>
    </row>
    <row r="3942" spans="1:13" hidden="1" x14ac:dyDescent="0.25">
      <c r="A3942" s="31">
        <v>42396</v>
      </c>
      <c r="B3942" s="23">
        <v>50749</v>
      </c>
      <c r="C3942" s="23" t="s">
        <v>264</v>
      </c>
      <c r="D3942" s="23">
        <v>15</v>
      </c>
      <c r="E3942" s="16" t="s">
        <v>882</v>
      </c>
      <c r="F3942" s="46">
        <v>3500</v>
      </c>
      <c r="G3942" s="23"/>
      <c r="H3942" s="23"/>
      <c r="I3942" s="23"/>
      <c r="J3942" s="23">
        <v>0</v>
      </c>
      <c r="K3942" s="23"/>
      <c r="L3942" s="23"/>
      <c r="M3942" s="23"/>
    </row>
    <row r="3943" spans="1:13" hidden="1" x14ac:dyDescent="0.25">
      <c r="A3943" s="31">
        <v>42396</v>
      </c>
      <c r="B3943" s="23">
        <v>50750</v>
      </c>
      <c r="C3943" s="23" t="s">
        <v>500</v>
      </c>
      <c r="D3943" s="23">
        <v>15</v>
      </c>
      <c r="E3943" s="16" t="s">
        <v>882</v>
      </c>
      <c r="F3943" s="46">
        <v>3500</v>
      </c>
      <c r="G3943" s="23"/>
      <c r="H3943" s="23"/>
      <c r="I3943" s="23"/>
      <c r="J3943" s="23">
        <v>0</v>
      </c>
      <c r="K3943" s="23"/>
      <c r="L3943" s="23"/>
      <c r="M3943" s="23"/>
    </row>
    <row r="3944" spans="1:13" hidden="1" x14ac:dyDescent="0.25">
      <c r="A3944" s="31">
        <v>42396</v>
      </c>
      <c r="B3944" s="23">
        <v>50751</v>
      </c>
      <c r="C3944" s="23" t="s">
        <v>28</v>
      </c>
      <c r="D3944" s="23">
        <v>13.3</v>
      </c>
      <c r="E3944" s="16" t="s">
        <v>882</v>
      </c>
      <c r="F3944" s="46">
        <v>3500</v>
      </c>
      <c r="G3944" s="23"/>
      <c r="H3944" s="23"/>
      <c r="I3944" s="23"/>
      <c r="J3944" s="23">
        <v>0</v>
      </c>
      <c r="K3944" s="23"/>
      <c r="L3944" s="23"/>
      <c r="M3944" s="23"/>
    </row>
    <row r="3945" spans="1:13" hidden="1" x14ac:dyDescent="0.25">
      <c r="A3945" s="31">
        <v>42396</v>
      </c>
      <c r="B3945" s="23">
        <v>50752</v>
      </c>
      <c r="C3945" s="23" t="s">
        <v>498</v>
      </c>
      <c r="D3945" s="23">
        <v>14.9</v>
      </c>
      <c r="E3945" s="16" t="s">
        <v>882</v>
      </c>
      <c r="F3945" s="46">
        <v>3500</v>
      </c>
      <c r="G3945" s="23"/>
      <c r="H3945" s="23"/>
      <c r="I3945" s="23"/>
      <c r="J3945" s="23">
        <v>0</v>
      </c>
      <c r="K3945" s="23"/>
      <c r="L3945" s="23"/>
      <c r="M3945" s="23"/>
    </row>
    <row r="3946" spans="1:13" hidden="1" x14ac:dyDescent="0.25">
      <c r="A3946" s="31">
        <v>42396</v>
      </c>
      <c r="B3946" s="23">
        <v>50753</v>
      </c>
      <c r="C3946" s="23" t="s">
        <v>57</v>
      </c>
      <c r="D3946" s="23">
        <v>14.9</v>
      </c>
      <c r="E3946" s="16" t="s">
        <v>882</v>
      </c>
      <c r="F3946" s="46">
        <v>3500</v>
      </c>
      <c r="G3946" s="23"/>
      <c r="H3946" s="23"/>
      <c r="I3946" s="23"/>
      <c r="J3946" s="23">
        <v>0</v>
      </c>
      <c r="K3946" s="23"/>
      <c r="L3946" s="23"/>
      <c r="M3946" s="23"/>
    </row>
    <row r="3947" spans="1:13" hidden="1" x14ac:dyDescent="0.25">
      <c r="A3947" s="31">
        <v>42396</v>
      </c>
      <c r="B3947" s="23">
        <v>50754</v>
      </c>
      <c r="C3947" s="23" t="s">
        <v>498</v>
      </c>
      <c r="D3947" s="23">
        <v>14.9</v>
      </c>
      <c r="E3947" s="16" t="s">
        <v>882</v>
      </c>
      <c r="F3947" s="46">
        <v>3500</v>
      </c>
      <c r="G3947" s="23"/>
      <c r="H3947" s="23"/>
      <c r="I3947" s="23"/>
      <c r="J3947" s="23">
        <v>0</v>
      </c>
      <c r="K3947" s="23"/>
      <c r="L3947" s="23"/>
      <c r="M3947" s="23"/>
    </row>
    <row r="3948" spans="1:13" hidden="1" x14ac:dyDescent="0.25">
      <c r="A3948" s="31">
        <v>42396</v>
      </c>
      <c r="B3948" s="23">
        <v>50755</v>
      </c>
      <c r="C3948" s="23" t="s">
        <v>57</v>
      </c>
      <c r="D3948" s="23">
        <v>14.9</v>
      </c>
      <c r="E3948" s="16" t="s">
        <v>882</v>
      </c>
      <c r="F3948" s="46">
        <v>3500</v>
      </c>
      <c r="G3948" s="23"/>
      <c r="H3948" s="23"/>
      <c r="I3948" s="23"/>
      <c r="J3948" s="23">
        <v>0</v>
      </c>
      <c r="K3948" s="23"/>
      <c r="L3948" s="23"/>
      <c r="M3948" s="23"/>
    </row>
    <row r="3949" spans="1:13" hidden="1" x14ac:dyDescent="0.25">
      <c r="A3949" s="31">
        <v>42396</v>
      </c>
      <c r="B3949" s="23">
        <v>50756</v>
      </c>
      <c r="C3949" s="23" t="s">
        <v>28</v>
      </c>
      <c r="D3949" s="23">
        <v>13.3</v>
      </c>
      <c r="E3949" s="16" t="s">
        <v>882</v>
      </c>
      <c r="F3949" s="46">
        <v>3500</v>
      </c>
      <c r="G3949" s="23"/>
      <c r="H3949" s="23"/>
      <c r="I3949" s="23"/>
      <c r="J3949" s="23">
        <v>0</v>
      </c>
      <c r="K3949" s="23"/>
      <c r="L3949" s="23"/>
      <c r="M3949" s="23"/>
    </row>
    <row r="3950" spans="1:13" hidden="1" x14ac:dyDescent="0.25">
      <c r="A3950" s="31">
        <v>42396</v>
      </c>
      <c r="B3950" s="23">
        <v>50757</v>
      </c>
      <c r="C3950" s="23" t="s">
        <v>500</v>
      </c>
      <c r="D3950" s="23">
        <v>15</v>
      </c>
      <c r="E3950" s="16" t="s">
        <v>882</v>
      </c>
      <c r="F3950" s="46">
        <v>3500</v>
      </c>
      <c r="G3950" s="23"/>
      <c r="H3950" s="23"/>
      <c r="I3950" s="23"/>
      <c r="J3950" s="23">
        <v>0</v>
      </c>
      <c r="K3950" s="23"/>
      <c r="L3950" s="23"/>
      <c r="M3950" s="23"/>
    </row>
    <row r="3951" spans="1:13" hidden="1" x14ac:dyDescent="0.25">
      <c r="A3951" s="31">
        <v>42396</v>
      </c>
      <c r="B3951" s="23">
        <v>50758</v>
      </c>
      <c r="C3951" s="23" t="s">
        <v>27</v>
      </c>
      <c r="D3951" s="23">
        <v>14.9</v>
      </c>
      <c r="E3951" s="16" t="s">
        <v>882</v>
      </c>
      <c r="F3951" s="46">
        <v>3500</v>
      </c>
      <c r="G3951" s="23"/>
      <c r="H3951" s="23"/>
      <c r="I3951" s="23"/>
      <c r="J3951" s="23">
        <v>0</v>
      </c>
      <c r="K3951" s="23"/>
      <c r="L3951" s="23"/>
      <c r="M3951" s="23"/>
    </row>
    <row r="3952" spans="1:13" hidden="1" x14ac:dyDescent="0.25">
      <c r="A3952" s="31">
        <v>42396</v>
      </c>
      <c r="B3952" s="23">
        <v>50759</v>
      </c>
      <c r="C3952" s="23" t="s">
        <v>264</v>
      </c>
      <c r="D3952" s="23">
        <v>15</v>
      </c>
      <c r="E3952" s="16" t="s">
        <v>882</v>
      </c>
      <c r="F3952" s="46">
        <v>3500</v>
      </c>
      <c r="G3952" s="23"/>
      <c r="H3952" s="23"/>
      <c r="I3952" s="23"/>
      <c r="J3952" s="23">
        <v>0</v>
      </c>
      <c r="K3952" s="23"/>
      <c r="L3952" s="23"/>
      <c r="M3952" s="23"/>
    </row>
    <row r="3953" spans="1:13" hidden="1" x14ac:dyDescent="0.25">
      <c r="A3953" s="31">
        <v>42396</v>
      </c>
      <c r="B3953" s="23">
        <v>50760</v>
      </c>
      <c r="C3953" s="23" t="s">
        <v>498</v>
      </c>
      <c r="D3953" s="23">
        <v>14.9</v>
      </c>
      <c r="E3953" s="16" t="s">
        <v>882</v>
      </c>
      <c r="F3953" s="46">
        <v>3500</v>
      </c>
      <c r="G3953" s="23"/>
      <c r="H3953" s="23"/>
      <c r="I3953" s="23"/>
      <c r="J3953" s="23">
        <v>0</v>
      </c>
      <c r="K3953" s="23"/>
      <c r="L3953" s="23"/>
      <c r="M3953" s="23"/>
    </row>
    <row r="3954" spans="1:13" hidden="1" x14ac:dyDescent="0.25">
      <c r="A3954" s="31">
        <v>42396</v>
      </c>
      <c r="B3954" s="23">
        <v>50761</v>
      </c>
      <c r="C3954" s="23" t="s">
        <v>57</v>
      </c>
      <c r="D3954" s="23">
        <v>14.9</v>
      </c>
      <c r="E3954" s="16" t="s">
        <v>882</v>
      </c>
      <c r="F3954" s="46">
        <v>3500</v>
      </c>
      <c r="G3954" s="23"/>
      <c r="H3954" s="23"/>
      <c r="I3954" s="23"/>
      <c r="J3954" s="23">
        <v>0</v>
      </c>
      <c r="K3954" s="23"/>
      <c r="L3954" s="23"/>
      <c r="M3954" s="23"/>
    </row>
    <row r="3955" spans="1:13" hidden="1" x14ac:dyDescent="0.25">
      <c r="A3955" s="31">
        <v>42396</v>
      </c>
      <c r="B3955" s="23">
        <v>50762</v>
      </c>
      <c r="C3955" s="23" t="s">
        <v>28</v>
      </c>
      <c r="D3955" s="23">
        <v>13.3</v>
      </c>
      <c r="E3955" s="16" t="s">
        <v>882</v>
      </c>
      <c r="F3955" s="46">
        <v>3500</v>
      </c>
      <c r="G3955" s="23"/>
      <c r="H3955" s="23"/>
      <c r="I3955" s="23"/>
      <c r="J3955" s="23">
        <v>0</v>
      </c>
      <c r="K3955" s="23"/>
      <c r="L3955" s="23"/>
      <c r="M3955" s="23"/>
    </row>
    <row r="3956" spans="1:13" hidden="1" x14ac:dyDescent="0.25">
      <c r="A3956" s="31">
        <v>42396</v>
      </c>
      <c r="B3956" s="23">
        <v>50763</v>
      </c>
      <c r="C3956" s="23" t="s">
        <v>500</v>
      </c>
      <c r="D3956" s="23">
        <v>15</v>
      </c>
      <c r="E3956" s="16" t="s">
        <v>882</v>
      </c>
      <c r="F3956" s="46">
        <v>3500</v>
      </c>
      <c r="G3956" s="23"/>
      <c r="H3956" s="23"/>
      <c r="I3956" s="23"/>
      <c r="J3956" s="23">
        <v>0</v>
      </c>
      <c r="K3956" s="23"/>
      <c r="L3956" s="23"/>
      <c r="M3956" s="23"/>
    </row>
    <row r="3957" spans="1:13" hidden="1" x14ac:dyDescent="0.25">
      <c r="A3957" s="31">
        <v>42396</v>
      </c>
      <c r="B3957" s="23">
        <v>50764</v>
      </c>
      <c r="C3957" s="23" t="s">
        <v>498</v>
      </c>
      <c r="D3957" s="23">
        <v>14.9</v>
      </c>
      <c r="E3957" s="16" t="s">
        <v>882</v>
      </c>
      <c r="F3957" s="46">
        <v>3500</v>
      </c>
      <c r="G3957" s="23"/>
      <c r="H3957" s="23"/>
      <c r="I3957" s="23"/>
      <c r="J3957" s="23">
        <v>0</v>
      </c>
      <c r="K3957" s="23"/>
      <c r="L3957" s="23"/>
      <c r="M3957" s="23"/>
    </row>
    <row r="3958" spans="1:13" hidden="1" x14ac:dyDescent="0.25">
      <c r="A3958" s="31">
        <v>42396</v>
      </c>
      <c r="B3958" s="23">
        <v>50765</v>
      </c>
      <c r="C3958" s="23" t="s">
        <v>264</v>
      </c>
      <c r="D3958" s="23">
        <v>15</v>
      </c>
      <c r="E3958" s="16" t="s">
        <v>882</v>
      </c>
      <c r="F3958" s="46">
        <v>3500</v>
      </c>
      <c r="G3958" s="23"/>
      <c r="H3958" s="23"/>
      <c r="I3958" s="23"/>
      <c r="J3958" s="23">
        <v>0</v>
      </c>
      <c r="K3958" s="23"/>
      <c r="L3958" s="23"/>
      <c r="M3958" s="23"/>
    </row>
    <row r="3959" spans="1:13" hidden="1" x14ac:dyDescent="0.25">
      <c r="A3959" s="31">
        <v>42396</v>
      </c>
      <c r="B3959" s="23">
        <v>50766</v>
      </c>
      <c r="C3959" s="23" t="s">
        <v>57</v>
      </c>
      <c r="D3959" s="23">
        <v>14.9</v>
      </c>
      <c r="E3959" s="16" t="s">
        <v>882</v>
      </c>
      <c r="F3959" s="46">
        <v>3500</v>
      </c>
      <c r="G3959" s="23"/>
      <c r="H3959" s="23"/>
      <c r="I3959" s="23"/>
      <c r="J3959" s="23">
        <v>0</v>
      </c>
      <c r="K3959" s="23"/>
      <c r="L3959" s="23"/>
      <c r="M3959" s="23"/>
    </row>
    <row r="3960" spans="1:13" hidden="1" x14ac:dyDescent="0.25">
      <c r="A3960" s="31">
        <v>42396</v>
      </c>
      <c r="B3960" s="23">
        <v>50767</v>
      </c>
      <c r="C3960" s="23" t="s">
        <v>27</v>
      </c>
      <c r="D3960" s="23">
        <v>14.9</v>
      </c>
      <c r="E3960" s="16" t="s">
        <v>882</v>
      </c>
      <c r="F3960" s="46">
        <v>3500</v>
      </c>
      <c r="G3960" s="23"/>
      <c r="H3960" s="23"/>
      <c r="I3960" s="23"/>
      <c r="J3960" s="23">
        <v>0</v>
      </c>
      <c r="K3960" s="23"/>
      <c r="L3960" s="23"/>
      <c r="M3960" s="23"/>
    </row>
    <row r="3961" spans="1:13" hidden="1" x14ac:dyDescent="0.25">
      <c r="A3961" s="31">
        <v>42396</v>
      </c>
      <c r="B3961" s="23">
        <v>50768</v>
      </c>
      <c r="C3961" s="23" t="s">
        <v>28</v>
      </c>
      <c r="D3961" s="23">
        <v>13.3</v>
      </c>
      <c r="E3961" s="16" t="s">
        <v>882</v>
      </c>
      <c r="F3961" s="46">
        <v>3500</v>
      </c>
      <c r="G3961" s="23"/>
      <c r="H3961" s="23"/>
      <c r="I3961" s="23"/>
      <c r="J3961" s="23">
        <v>0</v>
      </c>
      <c r="K3961" s="23"/>
      <c r="L3961" s="23"/>
      <c r="M3961" s="23"/>
    </row>
    <row r="3962" spans="1:13" hidden="1" x14ac:dyDescent="0.25">
      <c r="A3962" s="31">
        <v>42396</v>
      </c>
      <c r="B3962" s="23">
        <v>50769</v>
      </c>
      <c r="C3962" s="23" t="s">
        <v>500</v>
      </c>
      <c r="D3962" s="23">
        <v>15</v>
      </c>
      <c r="E3962" s="16" t="s">
        <v>882</v>
      </c>
      <c r="F3962" s="46">
        <v>3500</v>
      </c>
      <c r="G3962" s="23"/>
      <c r="H3962" s="23"/>
      <c r="I3962" s="23"/>
      <c r="J3962" s="23">
        <v>0</v>
      </c>
      <c r="K3962" s="23"/>
      <c r="L3962" s="23"/>
      <c r="M3962" s="23"/>
    </row>
    <row r="3963" spans="1:13" hidden="1" x14ac:dyDescent="0.25">
      <c r="A3963" s="31">
        <v>42396</v>
      </c>
      <c r="B3963" s="23">
        <v>50770</v>
      </c>
      <c r="C3963" s="23" t="s">
        <v>498</v>
      </c>
      <c r="D3963" s="23">
        <v>14.9</v>
      </c>
      <c r="E3963" s="16" t="s">
        <v>882</v>
      </c>
      <c r="F3963" s="46">
        <v>3500</v>
      </c>
      <c r="G3963" s="23"/>
      <c r="H3963" s="23"/>
      <c r="I3963" s="23"/>
      <c r="J3963" s="23">
        <v>0</v>
      </c>
      <c r="K3963" s="23"/>
      <c r="L3963" s="23"/>
      <c r="M3963" s="23"/>
    </row>
    <row r="3964" spans="1:13" hidden="1" x14ac:dyDescent="0.25">
      <c r="A3964" s="31">
        <v>42396</v>
      </c>
      <c r="B3964" s="23">
        <v>50771</v>
      </c>
      <c r="C3964" s="23" t="s">
        <v>57</v>
      </c>
      <c r="D3964" s="23">
        <v>14.9</v>
      </c>
      <c r="E3964" s="16" t="s">
        <v>882</v>
      </c>
      <c r="F3964" s="46">
        <v>3500</v>
      </c>
      <c r="G3964" s="23"/>
      <c r="H3964" s="23"/>
      <c r="I3964" s="23"/>
      <c r="J3964" s="23">
        <v>0</v>
      </c>
      <c r="K3964" s="23"/>
      <c r="L3964" s="23"/>
      <c r="M3964" s="23"/>
    </row>
    <row r="3965" spans="1:13" hidden="1" x14ac:dyDescent="0.25">
      <c r="A3965" s="31">
        <v>42396</v>
      </c>
      <c r="B3965" s="23">
        <v>50772</v>
      </c>
      <c r="C3965" s="23" t="s">
        <v>27</v>
      </c>
      <c r="D3965" s="23">
        <v>14.9</v>
      </c>
      <c r="E3965" s="16" t="s">
        <v>882</v>
      </c>
      <c r="F3965" s="46">
        <v>3500</v>
      </c>
      <c r="G3965" s="23"/>
      <c r="H3965" s="23"/>
      <c r="I3965" s="23"/>
      <c r="J3965" s="23">
        <v>0</v>
      </c>
      <c r="K3965" s="23"/>
      <c r="L3965" s="23"/>
      <c r="M3965" s="23"/>
    </row>
    <row r="3966" spans="1:13" hidden="1" x14ac:dyDescent="0.25">
      <c r="A3966" s="31">
        <v>42396</v>
      </c>
      <c r="B3966" s="23">
        <v>50773</v>
      </c>
      <c r="C3966" s="23" t="s">
        <v>264</v>
      </c>
      <c r="D3966" s="23">
        <v>15</v>
      </c>
      <c r="E3966" s="16" t="s">
        <v>882</v>
      </c>
      <c r="F3966" s="46">
        <v>3500</v>
      </c>
      <c r="G3966" s="23"/>
      <c r="H3966" s="23"/>
      <c r="I3966" s="23"/>
      <c r="J3966" s="23">
        <v>0</v>
      </c>
      <c r="K3966" s="23"/>
      <c r="L3966" s="23"/>
      <c r="M3966" s="23"/>
    </row>
    <row r="3967" spans="1:13" hidden="1" x14ac:dyDescent="0.25">
      <c r="A3967" s="31">
        <v>42396</v>
      </c>
      <c r="B3967" s="23">
        <v>50774</v>
      </c>
      <c r="C3967" s="23" t="s">
        <v>498</v>
      </c>
      <c r="D3967" s="23">
        <v>14.9</v>
      </c>
      <c r="E3967" s="16" t="s">
        <v>882</v>
      </c>
      <c r="F3967" s="46">
        <v>3500</v>
      </c>
      <c r="G3967" s="23"/>
      <c r="H3967" s="23"/>
      <c r="I3967" s="23"/>
      <c r="J3967" s="23">
        <v>0</v>
      </c>
      <c r="K3967" s="23"/>
      <c r="L3967" s="23"/>
      <c r="M3967" s="23"/>
    </row>
    <row r="3968" spans="1:13" hidden="1" x14ac:dyDescent="0.25">
      <c r="A3968" s="31">
        <v>42396</v>
      </c>
      <c r="B3968" s="23">
        <v>50775</v>
      </c>
      <c r="C3968" s="23" t="s">
        <v>57</v>
      </c>
      <c r="D3968" s="23">
        <v>14.9</v>
      </c>
      <c r="E3968" s="16" t="s">
        <v>882</v>
      </c>
      <c r="F3968" s="46">
        <v>3500</v>
      </c>
      <c r="G3968" s="23"/>
      <c r="H3968" s="23"/>
      <c r="I3968" s="23"/>
      <c r="J3968" s="23">
        <v>0</v>
      </c>
      <c r="K3968" s="23"/>
      <c r="L3968" s="23"/>
      <c r="M3968" s="23"/>
    </row>
    <row r="3969" spans="1:13" hidden="1" x14ac:dyDescent="0.25">
      <c r="A3969" s="31">
        <v>42396</v>
      </c>
      <c r="B3969" s="23">
        <v>50776</v>
      </c>
      <c r="C3969" s="23" t="s">
        <v>27</v>
      </c>
      <c r="D3969" s="23">
        <v>14.9</v>
      </c>
      <c r="E3969" s="16" t="s">
        <v>882</v>
      </c>
      <c r="F3969" s="46">
        <v>3500</v>
      </c>
      <c r="G3969" s="23"/>
      <c r="H3969" s="23"/>
      <c r="I3969" s="23"/>
      <c r="J3969" s="23">
        <v>0</v>
      </c>
      <c r="K3969" s="23"/>
      <c r="L3969" s="23"/>
      <c r="M3969" s="23"/>
    </row>
    <row r="3970" spans="1:13" hidden="1" x14ac:dyDescent="0.25">
      <c r="A3970" s="31">
        <v>42396</v>
      </c>
      <c r="B3970" s="23">
        <v>50777</v>
      </c>
      <c r="C3970" s="23" t="s">
        <v>500</v>
      </c>
      <c r="D3970" s="23">
        <v>15</v>
      </c>
      <c r="E3970" s="16" t="s">
        <v>882</v>
      </c>
      <c r="F3970" s="46">
        <v>3500</v>
      </c>
      <c r="G3970" s="23"/>
      <c r="H3970" s="23"/>
      <c r="I3970" s="23"/>
      <c r="J3970" s="23">
        <v>0</v>
      </c>
      <c r="K3970" s="23"/>
      <c r="L3970" s="23"/>
      <c r="M3970" s="23"/>
    </row>
    <row r="3971" spans="1:13" hidden="1" x14ac:dyDescent="0.25">
      <c r="A3971" s="31">
        <v>42396</v>
      </c>
      <c r="B3971" s="23">
        <v>50778</v>
      </c>
      <c r="C3971" s="23" t="s">
        <v>28</v>
      </c>
      <c r="D3971" s="23">
        <v>13.3</v>
      </c>
      <c r="E3971" s="16" t="s">
        <v>882</v>
      </c>
      <c r="F3971" s="46">
        <v>3500</v>
      </c>
      <c r="G3971" s="23"/>
      <c r="H3971" s="23"/>
      <c r="I3971" s="23"/>
      <c r="J3971" s="23">
        <v>0</v>
      </c>
      <c r="K3971" s="23"/>
      <c r="L3971" s="23"/>
      <c r="M3971" s="23"/>
    </row>
    <row r="3972" spans="1:13" hidden="1" x14ac:dyDescent="0.25">
      <c r="A3972" s="31">
        <v>42396</v>
      </c>
      <c r="B3972" s="23">
        <v>50779</v>
      </c>
      <c r="C3972" s="23" t="s">
        <v>498</v>
      </c>
      <c r="D3972" s="23">
        <v>14.9</v>
      </c>
      <c r="E3972" s="16" t="s">
        <v>882</v>
      </c>
      <c r="F3972" s="46">
        <v>3500</v>
      </c>
      <c r="G3972" s="23"/>
      <c r="H3972" s="23"/>
      <c r="I3972" s="23"/>
      <c r="J3972" s="23">
        <v>0</v>
      </c>
      <c r="K3972" s="23"/>
      <c r="L3972" s="23"/>
      <c r="M3972" s="23"/>
    </row>
    <row r="3973" spans="1:13" hidden="1" x14ac:dyDescent="0.25">
      <c r="A3973" s="31">
        <v>42396</v>
      </c>
      <c r="B3973" s="23">
        <v>50780</v>
      </c>
      <c r="C3973" s="23" t="s">
        <v>57</v>
      </c>
      <c r="D3973" s="23">
        <v>14.9</v>
      </c>
      <c r="E3973" s="16" t="s">
        <v>882</v>
      </c>
      <c r="F3973" s="46">
        <v>3500</v>
      </c>
      <c r="G3973" s="23"/>
      <c r="H3973" s="23"/>
      <c r="I3973" s="23"/>
      <c r="J3973" s="23">
        <v>0</v>
      </c>
      <c r="K3973" s="23"/>
      <c r="L3973" s="23"/>
      <c r="M3973" s="23"/>
    </row>
    <row r="3974" spans="1:13" hidden="1" x14ac:dyDescent="0.25">
      <c r="A3974" s="31">
        <v>42396</v>
      </c>
      <c r="B3974" s="23">
        <v>50781</v>
      </c>
      <c r="C3974" s="23" t="s">
        <v>27</v>
      </c>
      <c r="D3974" s="23">
        <v>14.9</v>
      </c>
      <c r="E3974" s="16" t="s">
        <v>882</v>
      </c>
      <c r="F3974" s="46">
        <v>3500</v>
      </c>
      <c r="G3974" s="23"/>
      <c r="H3974" s="23"/>
      <c r="I3974" s="23"/>
      <c r="J3974" s="23">
        <v>0</v>
      </c>
      <c r="K3974" s="23"/>
      <c r="L3974" s="23"/>
      <c r="M3974" s="23"/>
    </row>
    <row r="3975" spans="1:13" hidden="1" x14ac:dyDescent="0.25">
      <c r="A3975" s="31">
        <v>42396</v>
      </c>
      <c r="B3975" s="23">
        <v>50782</v>
      </c>
      <c r="C3975" s="23" t="s">
        <v>264</v>
      </c>
      <c r="D3975" s="23">
        <v>15</v>
      </c>
      <c r="E3975" s="16" t="s">
        <v>882</v>
      </c>
      <c r="F3975" s="46">
        <v>3500</v>
      </c>
      <c r="G3975" s="23"/>
      <c r="H3975" s="23"/>
      <c r="I3975" s="23"/>
      <c r="J3975" s="23">
        <v>0</v>
      </c>
      <c r="K3975" s="23"/>
      <c r="L3975" s="23"/>
      <c r="M3975" s="23"/>
    </row>
    <row r="3976" spans="1:13" hidden="1" x14ac:dyDescent="0.25">
      <c r="A3976" s="31">
        <v>42396</v>
      </c>
      <c r="B3976" s="23">
        <v>50783</v>
      </c>
      <c r="C3976" s="23" t="s">
        <v>500</v>
      </c>
      <c r="D3976" s="23">
        <v>15</v>
      </c>
      <c r="E3976" s="16" t="s">
        <v>882</v>
      </c>
      <c r="F3976" s="46">
        <v>3500</v>
      </c>
      <c r="G3976" s="23"/>
      <c r="H3976" s="23"/>
      <c r="I3976" s="23"/>
      <c r="J3976" s="23">
        <v>0</v>
      </c>
      <c r="K3976" s="23"/>
      <c r="L3976" s="23"/>
      <c r="M3976" s="23"/>
    </row>
    <row r="3977" spans="1:13" hidden="1" x14ac:dyDescent="0.25">
      <c r="A3977" s="31">
        <v>42396</v>
      </c>
      <c r="B3977" s="23">
        <v>50784</v>
      </c>
      <c r="C3977" s="23" t="s">
        <v>28</v>
      </c>
      <c r="D3977" s="23">
        <v>13.3</v>
      </c>
      <c r="E3977" s="16" t="s">
        <v>882</v>
      </c>
      <c r="F3977" s="46">
        <v>3500</v>
      </c>
      <c r="G3977" s="23"/>
      <c r="H3977" s="23"/>
      <c r="I3977" s="23"/>
      <c r="J3977" s="23">
        <v>0</v>
      </c>
      <c r="K3977" s="23"/>
      <c r="L3977" s="23"/>
      <c r="M3977" s="23"/>
    </row>
    <row r="3978" spans="1:13" hidden="1" x14ac:dyDescent="0.25">
      <c r="A3978" s="31">
        <v>42396</v>
      </c>
      <c r="B3978" s="23">
        <v>50785</v>
      </c>
      <c r="C3978" s="23" t="s">
        <v>57</v>
      </c>
      <c r="D3978" s="23">
        <v>14.9</v>
      </c>
      <c r="E3978" s="16" t="s">
        <v>882</v>
      </c>
      <c r="F3978" s="46">
        <v>3500</v>
      </c>
      <c r="G3978" s="23"/>
      <c r="H3978" s="23"/>
      <c r="I3978" s="23"/>
      <c r="J3978" s="23">
        <v>0</v>
      </c>
      <c r="K3978" s="23"/>
      <c r="L3978" s="23"/>
      <c r="M3978" s="23"/>
    </row>
    <row r="3979" spans="1:13" hidden="1" x14ac:dyDescent="0.25">
      <c r="A3979" s="31">
        <v>42396</v>
      </c>
      <c r="B3979" s="23">
        <v>50786</v>
      </c>
      <c r="C3979" s="23" t="s">
        <v>498</v>
      </c>
      <c r="D3979" s="23">
        <v>14.9</v>
      </c>
      <c r="E3979" s="16" t="s">
        <v>882</v>
      </c>
      <c r="F3979" s="46">
        <v>3500</v>
      </c>
      <c r="G3979" s="23"/>
      <c r="H3979" s="23"/>
      <c r="I3979" s="23"/>
      <c r="J3979" s="23">
        <v>0</v>
      </c>
      <c r="K3979" s="23"/>
      <c r="L3979" s="23"/>
      <c r="M3979" s="23"/>
    </row>
    <row r="3980" spans="1:13" hidden="1" x14ac:dyDescent="0.25">
      <c r="A3980" s="31">
        <v>42396</v>
      </c>
      <c r="B3980" s="23">
        <v>50787</v>
      </c>
      <c r="C3980" s="23" t="s">
        <v>27</v>
      </c>
      <c r="D3980" s="23">
        <v>14.9</v>
      </c>
      <c r="E3980" s="16" t="s">
        <v>882</v>
      </c>
      <c r="F3980" s="46">
        <v>3500</v>
      </c>
      <c r="G3980" s="23"/>
      <c r="H3980" s="23"/>
      <c r="I3980" s="23"/>
      <c r="J3980" s="23">
        <v>0</v>
      </c>
      <c r="K3980" s="23"/>
      <c r="L3980" s="23"/>
      <c r="M3980" s="23"/>
    </row>
    <row r="3981" spans="1:13" hidden="1" x14ac:dyDescent="0.25">
      <c r="A3981" s="31">
        <v>42396</v>
      </c>
      <c r="B3981" s="23">
        <v>50788</v>
      </c>
      <c r="C3981" s="23" t="s">
        <v>500</v>
      </c>
      <c r="D3981" s="23">
        <v>15</v>
      </c>
      <c r="E3981" s="16" t="s">
        <v>882</v>
      </c>
      <c r="F3981" s="46">
        <v>3500</v>
      </c>
      <c r="G3981" s="23"/>
      <c r="H3981" s="23"/>
      <c r="I3981" s="23"/>
      <c r="J3981" s="23">
        <v>0</v>
      </c>
      <c r="K3981" s="23"/>
      <c r="L3981" s="23"/>
      <c r="M3981" s="23"/>
    </row>
    <row r="3982" spans="1:13" hidden="1" x14ac:dyDescent="0.25">
      <c r="A3982" s="31">
        <v>42396</v>
      </c>
      <c r="B3982" s="23">
        <v>50789</v>
      </c>
      <c r="C3982" s="23" t="s">
        <v>28</v>
      </c>
      <c r="D3982" s="23">
        <v>13.3</v>
      </c>
      <c r="E3982" s="16" t="s">
        <v>882</v>
      </c>
      <c r="F3982" s="46">
        <v>3500</v>
      </c>
      <c r="G3982" s="23"/>
      <c r="H3982" s="23"/>
      <c r="I3982" s="23"/>
      <c r="J3982" s="23">
        <v>0</v>
      </c>
      <c r="K3982" s="23"/>
      <c r="L3982" s="23"/>
      <c r="M3982" s="23"/>
    </row>
    <row r="3983" spans="1:13" hidden="1" x14ac:dyDescent="0.25">
      <c r="A3983" s="31">
        <v>42396</v>
      </c>
      <c r="B3983" s="23">
        <v>50790</v>
      </c>
      <c r="C3983" s="23" t="s">
        <v>57</v>
      </c>
      <c r="D3983" s="23">
        <v>14.9</v>
      </c>
      <c r="E3983" s="16" t="s">
        <v>882</v>
      </c>
      <c r="F3983" s="46">
        <v>3500</v>
      </c>
      <c r="G3983" s="23"/>
      <c r="H3983" s="23"/>
      <c r="I3983" s="23"/>
      <c r="J3983" s="23">
        <v>0</v>
      </c>
      <c r="K3983" s="23"/>
      <c r="L3983" s="23"/>
      <c r="M3983" s="23"/>
    </row>
    <row r="3984" spans="1:13" hidden="1" x14ac:dyDescent="0.25">
      <c r="A3984" s="31">
        <v>42396</v>
      </c>
      <c r="B3984" s="23">
        <v>50791</v>
      </c>
      <c r="C3984" s="23" t="s">
        <v>498</v>
      </c>
      <c r="D3984" s="23">
        <v>14.9</v>
      </c>
      <c r="E3984" s="16" t="s">
        <v>882</v>
      </c>
      <c r="F3984" s="46">
        <v>3500</v>
      </c>
      <c r="G3984" s="23"/>
      <c r="H3984" s="23"/>
      <c r="I3984" s="23"/>
      <c r="J3984" s="23">
        <v>0</v>
      </c>
      <c r="K3984" s="23"/>
      <c r="L3984" s="23"/>
      <c r="M3984" s="23"/>
    </row>
    <row r="3985" spans="1:13" hidden="1" x14ac:dyDescent="0.25">
      <c r="A3985" s="31">
        <v>42396</v>
      </c>
      <c r="B3985" s="23">
        <v>50792</v>
      </c>
      <c r="C3985" s="23" t="s">
        <v>27</v>
      </c>
      <c r="D3985" s="23">
        <v>14.9</v>
      </c>
      <c r="E3985" s="16" t="s">
        <v>882</v>
      </c>
      <c r="F3985" s="46">
        <v>3500</v>
      </c>
      <c r="G3985" s="23"/>
      <c r="H3985" s="23"/>
      <c r="I3985" s="23"/>
      <c r="J3985" s="23">
        <v>0</v>
      </c>
      <c r="K3985" s="23"/>
      <c r="L3985" s="23"/>
      <c r="M3985" s="23"/>
    </row>
    <row r="3986" spans="1:13" hidden="1" x14ac:dyDescent="0.25">
      <c r="A3986" s="31">
        <v>42396</v>
      </c>
      <c r="B3986" s="23">
        <v>50793</v>
      </c>
      <c r="C3986" s="23" t="s">
        <v>500</v>
      </c>
      <c r="D3986" s="23">
        <v>15</v>
      </c>
      <c r="E3986" s="16" t="s">
        <v>882</v>
      </c>
      <c r="F3986" s="46">
        <v>3500</v>
      </c>
      <c r="G3986" s="23"/>
      <c r="H3986" s="23"/>
      <c r="I3986" s="23"/>
      <c r="J3986" s="23">
        <v>0</v>
      </c>
      <c r="K3986" s="23"/>
      <c r="L3986" s="23"/>
      <c r="M3986" s="23"/>
    </row>
    <row r="3987" spans="1:13" hidden="1" x14ac:dyDescent="0.25">
      <c r="A3987" s="31">
        <v>42396</v>
      </c>
      <c r="B3987" s="23">
        <v>50794</v>
      </c>
      <c r="C3987" s="23" t="s">
        <v>28</v>
      </c>
      <c r="D3987" s="23">
        <v>13.3</v>
      </c>
      <c r="E3987" s="16" t="s">
        <v>882</v>
      </c>
      <c r="F3987" s="46">
        <v>3500</v>
      </c>
      <c r="G3987" s="23"/>
      <c r="H3987" s="23"/>
      <c r="I3987" s="23"/>
      <c r="J3987" s="23">
        <v>0</v>
      </c>
      <c r="K3987" s="23"/>
      <c r="L3987" s="23"/>
      <c r="M3987" s="23"/>
    </row>
    <row r="3988" spans="1:13" hidden="1" x14ac:dyDescent="0.25">
      <c r="A3988" s="31">
        <v>42396</v>
      </c>
      <c r="B3988" s="23">
        <v>50795</v>
      </c>
      <c r="C3988" s="23" t="s">
        <v>57</v>
      </c>
      <c r="D3988" s="23">
        <v>14.9</v>
      </c>
      <c r="E3988" s="16" t="s">
        <v>882</v>
      </c>
      <c r="F3988" s="46">
        <v>3500</v>
      </c>
      <c r="G3988" s="23"/>
      <c r="H3988" s="23"/>
      <c r="I3988" s="23"/>
      <c r="J3988" s="23">
        <v>0</v>
      </c>
      <c r="K3988" s="23"/>
      <c r="L3988" s="23"/>
      <c r="M3988" s="23"/>
    </row>
    <row r="3989" spans="1:13" hidden="1" x14ac:dyDescent="0.25">
      <c r="A3989" s="31">
        <v>42396</v>
      </c>
      <c r="B3989" s="23">
        <v>50796</v>
      </c>
      <c r="C3989" s="23" t="s">
        <v>498</v>
      </c>
      <c r="D3989" s="23">
        <v>14.9</v>
      </c>
      <c r="E3989" s="16" t="s">
        <v>882</v>
      </c>
      <c r="F3989" s="46">
        <v>3500</v>
      </c>
      <c r="G3989" s="23"/>
      <c r="H3989" s="23"/>
      <c r="I3989" s="23"/>
      <c r="J3989" s="23">
        <v>0</v>
      </c>
      <c r="K3989" s="23"/>
      <c r="L3989" s="23"/>
      <c r="M3989" s="23"/>
    </row>
    <row r="3990" spans="1:13" hidden="1" x14ac:dyDescent="0.25">
      <c r="A3990" s="31">
        <v>42396</v>
      </c>
      <c r="B3990" s="23">
        <v>50797</v>
      </c>
      <c r="C3990" s="23" t="s">
        <v>27</v>
      </c>
      <c r="D3990" s="23">
        <v>14.9</v>
      </c>
      <c r="E3990" s="16" t="s">
        <v>882</v>
      </c>
      <c r="F3990" s="46">
        <v>3500</v>
      </c>
      <c r="G3990" s="23"/>
      <c r="H3990" s="23"/>
      <c r="I3990" s="23"/>
      <c r="J3990" s="23">
        <v>0</v>
      </c>
      <c r="K3990" s="23"/>
      <c r="L3990" s="23"/>
      <c r="M3990" s="23"/>
    </row>
    <row r="3991" spans="1:13" hidden="1" x14ac:dyDescent="0.25">
      <c r="A3991" s="31">
        <v>42396</v>
      </c>
      <c r="B3991" s="23">
        <v>50798</v>
      </c>
      <c r="C3991" s="23" t="s">
        <v>500</v>
      </c>
      <c r="D3991" s="23">
        <v>15</v>
      </c>
      <c r="E3991" s="16" t="s">
        <v>882</v>
      </c>
      <c r="F3991" s="46">
        <v>3500</v>
      </c>
      <c r="G3991" s="23"/>
      <c r="H3991" s="23"/>
      <c r="I3991" s="23"/>
      <c r="J3991" s="23">
        <v>0</v>
      </c>
      <c r="K3991" s="23"/>
      <c r="L3991" s="23"/>
      <c r="M3991" s="23"/>
    </row>
    <row r="3992" spans="1:13" hidden="1" x14ac:dyDescent="0.25">
      <c r="A3992" s="31">
        <v>42396</v>
      </c>
      <c r="B3992" s="23">
        <v>50799</v>
      </c>
      <c r="C3992" s="23" t="s">
        <v>57</v>
      </c>
      <c r="D3992" s="23">
        <v>14.9</v>
      </c>
      <c r="E3992" s="16" t="s">
        <v>882</v>
      </c>
      <c r="F3992" s="46">
        <v>3500</v>
      </c>
      <c r="G3992" s="23"/>
      <c r="H3992" s="23"/>
      <c r="I3992" s="23"/>
      <c r="J3992" s="23">
        <v>0</v>
      </c>
      <c r="K3992" s="23"/>
      <c r="L3992" s="23"/>
      <c r="M3992" s="23"/>
    </row>
    <row r="3993" spans="1:13" hidden="1" x14ac:dyDescent="0.25">
      <c r="A3993" s="31">
        <v>42396</v>
      </c>
      <c r="B3993" s="23">
        <v>50800</v>
      </c>
      <c r="C3993" s="23" t="s">
        <v>498</v>
      </c>
      <c r="D3993" s="23">
        <v>14.9</v>
      </c>
      <c r="E3993" s="16" t="s">
        <v>882</v>
      </c>
      <c r="F3993" s="46">
        <v>3500</v>
      </c>
      <c r="G3993" s="23"/>
      <c r="H3993" s="23"/>
      <c r="I3993" s="23"/>
      <c r="J3993" s="23">
        <v>0</v>
      </c>
      <c r="K3993" s="23"/>
      <c r="L3993" s="23"/>
      <c r="M3993" s="23"/>
    </row>
    <row r="3994" spans="1:13" hidden="1" x14ac:dyDescent="0.25">
      <c r="A3994" s="31">
        <v>42396</v>
      </c>
      <c r="B3994" s="23">
        <v>50801</v>
      </c>
      <c r="C3994" s="23" t="s">
        <v>27</v>
      </c>
      <c r="D3994" s="23">
        <v>14.9</v>
      </c>
      <c r="E3994" s="16" t="s">
        <v>882</v>
      </c>
      <c r="F3994" s="46">
        <v>3500</v>
      </c>
      <c r="G3994" s="23"/>
      <c r="H3994" s="23"/>
      <c r="I3994" s="23"/>
      <c r="J3994" s="23">
        <v>0</v>
      </c>
      <c r="K3994" s="23"/>
      <c r="L3994" s="23"/>
      <c r="M3994" s="23"/>
    </row>
    <row r="3995" spans="1:13" hidden="1" x14ac:dyDescent="0.25">
      <c r="A3995" s="31">
        <v>42396</v>
      </c>
      <c r="B3995" s="23">
        <v>50802</v>
      </c>
      <c r="C3995" s="23" t="s">
        <v>500</v>
      </c>
      <c r="D3995" s="23">
        <v>15</v>
      </c>
      <c r="E3995" s="16" t="s">
        <v>882</v>
      </c>
      <c r="F3995" s="46">
        <v>3500</v>
      </c>
      <c r="G3995" s="23"/>
      <c r="H3995" s="23"/>
      <c r="I3995" s="23"/>
      <c r="J3995" s="23">
        <v>0</v>
      </c>
      <c r="K3995" s="23"/>
      <c r="L3995" s="23"/>
      <c r="M3995" s="23"/>
    </row>
    <row r="3996" spans="1:13" hidden="1" x14ac:dyDescent="0.25">
      <c r="A3996" s="31">
        <v>42396</v>
      </c>
      <c r="B3996" s="23">
        <v>50803</v>
      </c>
      <c r="C3996" s="23" t="s">
        <v>28</v>
      </c>
      <c r="D3996" s="23">
        <v>13.3</v>
      </c>
      <c r="E3996" s="16" t="s">
        <v>882</v>
      </c>
      <c r="F3996" s="46">
        <v>3500</v>
      </c>
      <c r="G3996" s="23"/>
      <c r="H3996" s="23"/>
      <c r="I3996" s="23"/>
      <c r="J3996" s="23">
        <v>0</v>
      </c>
      <c r="K3996" s="23"/>
      <c r="L3996" s="23"/>
      <c r="M3996" s="23"/>
    </row>
    <row r="3997" spans="1:13" hidden="1" x14ac:dyDescent="0.25">
      <c r="A3997" s="31">
        <v>42396</v>
      </c>
      <c r="B3997" s="23">
        <v>50804</v>
      </c>
      <c r="C3997" s="23" t="s">
        <v>57</v>
      </c>
      <c r="D3997" s="23">
        <v>14.9</v>
      </c>
      <c r="E3997" s="16" t="s">
        <v>882</v>
      </c>
      <c r="F3997" s="46">
        <v>3500</v>
      </c>
      <c r="G3997" s="23"/>
      <c r="H3997" s="23"/>
      <c r="I3997" s="23"/>
      <c r="J3997" s="23">
        <v>0</v>
      </c>
      <c r="K3997" s="23"/>
      <c r="L3997" s="23"/>
      <c r="M3997" s="23"/>
    </row>
    <row r="3998" spans="1:13" hidden="1" x14ac:dyDescent="0.25">
      <c r="A3998" s="31">
        <v>42396</v>
      </c>
      <c r="B3998" s="23">
        <v>50805</v>
      </c>
      <c r="C3998" s="23" t="s">
        <v>498</v>
      </c>
      <c r="D3998" s="23">
        <v>14.9</v>
      </c>
      <c r="E3998" s="16" t="s">
        <v>882</v>
      </c>
      <c r="F3998" s="46">
        <v>3500</v>
      </c>
      <c r="G3998" s="23"/>
      <c r="H3998" s="23"/>
      <c r="I3998" s="23"/>
      <c r="J3998" s="23">
        <v>0</v>
      </c>
      <c r="K3998" s="23"/>
      <c r="L3998" s="23"/>
      <c r="M3998" s="23"/>
    </row>
    <row r="3999" spans="1:13" hidden="1" x14ac:dyDescent="0.25">
      <c r="A3999" s="31">
        <v>42396</v>
      </c>
      <c r="B3999" s="23">
        <v>50806</v>
      </c>
      <c r="C3999" s="23" t="s">
        <v>27</v>
      </c>
      <c r="D3999" s="23">
        <v>14.9</v>
      </c>
      <c r="E3999" s="16" t="s">
        <v>882</v>
      </c>
      <c r="F3999" s="46">
        <v>3500</v>
      </c>
      <c r="G3999" s="23"/>
      <c r="H3999" s="23"/>
      <c r="I3999" s="23"/>
      <c r="J3999" s="23">
        <v>0</v>
      </c>
      <c r="K3999" s="23"/>
      <c r="L3999" s="23"/>
      <c r="M3999" s="23"/>
    </row>
    <row r="4000" spans="1:13" hidden="1" x14ac:dyDescent="0.25">
      <c r="A4000" s="31">
        <v>42396</v>
      </c>
      <c r="B4000" s="23">
        <v>50807</v>
      </c>
      <c r="C4000" s="23" t="s">
        <v>500</v>
      </c>
      <c r="D4000" s="23">
        <v>15</v>
      </c>
      <c r="E4000" s="16" t="s">
        <v>882</v>
      </c>
      <c r="F4000" s="46">
        <v>3500</v>
      </c>
      <c r="G4000" s="23"/>
      <c r="H4000" s="23"/>
      <c r="I4000" s="23"/>
      <c r="J4000" s="23">
        <v>0</v>
      </c>
      <c r="K4000" s="23"/>
      <c r="L4000" s="23"/>
      <c r="M4000" s="23"/>
    </row>
    <row r="4001" spans="1:13" hidden="1" x14ac:dyDescent="0.25">
      <c r="A4001" s="31">
        <v>42396</v>
      </c>
      <c r="B4001" s="23">
        <v>50808</v>
      </c>
      <c r="C4001" s="23" t="s">
        <v>28</v>
      </c>
      <c r="D4001" s="23">
        <v>13.3</v>
      </c>
      <c r="E4001" s="16" t="s">
        <v>882</v>
      </c>
      <c r="F4001" s="46">
        <v>3500</v>
      </c>
      <c r="G4001" s="23"/>
      <c r="H4001" s="23"/>
      <c r="I4001" s="23"/>
      <c r="J4001" s="23">
        <v>0</v>
      </c>
      <c r="K4001" s="23"/>
      <c r="L4001" s="23"/>
      <c r="M4001" s="23"/>
    </row>
    <row r="4002" spans="1:13" hidden="1" x14ac:dyDescent="0.25">
      <c r="A4002" s="31">
        <v>42396</v>
      </c>
      <c r="B4002" s="23">
        <v>50809</v>
      </c>
      <c r="C4002" s="23" t="s">
        <v>57</v>
      </c>
      <c r="D4002" s="23">
        <v>14.9</v>
      </c>
      <c r="E4002" s="16" t="s">
        <v>882</v>
      </c>
      <c r="F4002" s="46">
        <v>3500</v>
      </c>
      <c r="G4002" s="23"/>
      <c r="H4002" s="23"/>
      <c r="I4002" s="23"/>
      <c r="J4002" s="23">
        <v>0</v>
      </c>
      <c r="K4002" s="23"/>
      <c r="L4002" s="23"/>
      <c r="M4002" s="23"/>
    </row>
    <row r="4003" spans="1:13" hidden="1" x14ac:dyDescent="0.25">
      <c r="A4003" s="31">
        <v>42396</v>
      </c>
      <c r="B4003" s="23">
        <v>50810</v>
      </c>
      <c r="C4003" s="23" t="s">
        <v>498</v>
      </c>
      <c r="D4003" s="23">
        <v>14.9</v>
      </c>
      <c r="E4003" s="16" t="s">
        <v>882</v>
      </c>
      <c r="F4003" s="46">
        <v>3500</v>
      </c>
      <c r="G4003" s="23"/>
      <c r="H4003" s="23"/>
      <c r="I4003" s="23"/>
      <c r="J4003" s="23">
        <v>0</v>
      </c>
      <c r="K4003" s="23"/>
      <c r="L4003" s="23"/>
      <c r="M4003" s="23"/>
    </row>
    <row r="4004" spans="1:13" hidden="1" x14ac:dyDescent="0.25">
      <c r="A4004" s="31">
        <v>42396</v>
      </c>
      <c r="B4004" s="23">
        <v>50811</v>
      </c>
      <c r="C4004" s="23" t="s">
        <v>27</v>
      </c>
      <c r="D4004" s="23">
        <v>14.9</v>
      </c>
      <c r="E4004" s="16" t="s">
        <v>882</v>
      </c>
      <c r="F4004" s="46">
        <v>3500</v>
      </c>
      <c r="G4004" s="23"/>
      <c r="H4004" s="23"/>
      <c r="I4004" s="23"/>
      <c r="J4004" s="23">
        <v>0</v>
      </c>
      <c r="K4004" s="23"/>
      <c r="L4004" s="23"/>
      <c r="M4004" s="23"/>
    </row>
    <row r="4005" spans="1:13" hidden="1" x14ac:dyDescent="0.25">
      <c r="A4005" s="31">
        <v>42396</v>
      </c>
      <c r="B4005" s="23">
        <v>50812</v>
      </c>
      <c r="C4005" s="23" t="s">
        <v>500</v>
      </c>
      <c r="D4005" s="23">
        <v>15</v>
      </c>
      <c r="E4005" s="16" t="s">
        <v>882</v>
      </c>
      <c r="F4005" s="46">
        <v>3500</v>
      </c>
      <c r="G4005" s="23"/>
      <c r="H4005" s="23"/>
      <c r="I4005" s="23"/>
      <c r="J4005" s="23">
        <v>0</v>
      </c>
      <c r="K4005" s="23"/>
      <c r="L4005" s="23"/>
      <c r="M4005" s="23"/>
    </row>
    <row r="4006" spans="1:13" hidden="1" x14ac:dyDescent="0.25">
      <c r="A4006" s="31">
        <v>42396</v>
      </c>
      <c r="B4006" s="23">
        <v>50813</v>
      </c>
      <c r="C4006" s="23" t="s">
        <v>28</v>
      </c>
      <c r="D4006" s="23">
        <v>13.3</v>
      </c>
      <c r="E4006" s="16" t="s">
        <v>882</v>
      </c>
      <c r="F4006" s="46">
        <v>3500</v>
      </c>
      <c r="G4006" s="23"/>
      <c r="H4006" s="23"/>
      <c r="I4006" s="23"/>
      <c r="J4006" s="23">
        <v>0</v>
      </c>
      <c r="K4006" s="23"/>
      <c r="L4006" s="23"/>
      <c r="M4006" s="23"/>
    </row>
    <row r="4007" spans="1:13" hidden="1" x14ac:dyDescent="0.25">
      <c r="A4007" s="31">
        <v>42396</v>
      </c>
      <c r="B4007" s="23">
        <v>50814</v>
      </c>
      <c r="C4007" s="23" t="s">
        <v>57</v>
      </c>
      <c r="D4007" s="23">
        <v>14.9</v>
      </c>
      <c r="E4007" s="16" t="s">
        <v>882</v>
      </c>
      <c r="F4007" s="46">
        <v>3500</v>
      </c>
      <c r="G4007" s="23"/>
      <c r="H4007" s="23"/>
      <c r="I4007" s="23"/>
      <c r="J4007" s="23">
        <v>0</v>
      </c>
      <c r="K4007" s="23"/>
      <c r="L4007" s="23"/>
      <c r="M4007" s="23"/>
    </row>
    <row r="4008" spans="1:13" hidden="1" x14ac:dyDescent="0.25">
      <c r="A4008" s="31">
        <v>42396</v>
      </c>
      <c r="B4008" s="23">
        <v>50815</v>
      </c>
      <c r="C4008" s="23" t="s">
        <v>498</v>
      </c>
      <c r="D4008" s="23">
        <v>14.9</v>
      </c>
      <c r="E4008" s="16" t="s">
        <v>882</v>
      </c>
      <c r="F4008" s="46">
        <v>3500</v>
      </c>
      <c r="G4008" s="23"/>
      <c r="H4008" s="23"/>
      <c r="I4008" s="23"/>
      <c r="J4008" s="23">
        <v>0</v>
      </c>
      <c r="K4008" s="23"/>
      <c r="L4008" s="23"/>
      <c r="M4008" s="23"/>
    </row>
    <row r="4009" spans="1:13" hidden="1" x14ac:dyDescent="0.25">
      <c r="A4009" s="31">
        <v>42396</v>
      </c>
      <c r="B4009" s="23">
        <v>50816</v>
      </c>
      <c r="C4009" s="23" t="s">
        <v>27</v>
      </c>
      <c r="D4009" s="23">
        <v>14.9</v>
      </c>
      <c r="E4009" s="16" t="s">
        <v>882</v>
      </c>
      <c r="F4009" s="46">
        <v>3500</v>
      </c>
      <c r="G4009" s="23"/>
      <c r="H4009" s="23"/>
      <c r="I4009" s="23"/>
      <c r="J4009" s="23">
        <v>0</v>
      </c>
      <c r="K4009" s="23"/>
      <c r="L4009" s="23"/>
      <c r="M4009" s="23"/>
    </row>
    <row r="4010" spans="1:13" hidden="1" x14ac:dyDescent="0.25">
      <c r="A4010" s="31">
        <v>42396</v>
      </c>
      <c r="B4010" s="23">
        <v>50817</v>
      </c>
      <c r="C4010" s="23" t="s">
        <v>500</v>
      </c>
      <c r="D4010" s="23">
        <v>15</v>
      </c>
      <c r="E4010" s="16" t="s">
        <v>882</v>
      </c>
      <c r="F4010" s="46">
        <v>3500</v>
      </c>
      <c r="G4010" s="23"/>
      <c r="H4010" s="23"/>
      <c r="I4010" s="23"/>
      <c r="J4010" s="23">
        <v>0</v>
      </c>
      <c r="K4010" s="23"/>
      <c r="L4010" s="23"/>
      <c r="M4010" s="23"/>
    </row>
    <row r="4011" spans="1:13" hidden="1" x14ac:dyDescent="0.25">
      <c r="A4011" s="31">
        <v>42396</v>
      </c>
      <c r="B4011" s="23">
        <v>50818</v>
      </c>
      <c r="C4011" s="23" t="s">
        <v>28</v>
      </c>
      <c r="D4011" s="23">
        <v>13.3</v>
      </c>
      <c r="E4011" s="16" t="s">
        <v>882</v>
      </c>
      <c r="F4011" s="46">
        <v>3500</v>
      </c>
      <c r="G4011" s="23"/>
      <c r="H4011" s="23"/>
      <c r="I4011" s="23"/>
      <c r="J4011" s="23">
        <v>0</v>
      </c>
      <c r="K4011" s="23"/>
      <c r="L4011" s="23"/>
      <c r="M4011" s="23"/>
    </row>
    <row r="4012" spans="1:13" hidden="1" x14ac:dyDescent="0.25">
      <c r="A4012" s="31">
        <v>42396</v>
      </c>
      <c r="B4012" s="23">
        <v>50819</v>
      </c>
      <c r="C4012" s="23" t="s">
        <v>57</v>
      </c>
      <c r="D4012" s="23">
        <v>14.9</v>
      </c>
      <c r="E4012" s="16" t="s">
        <v>882</v>
      </c>
      <c r="F4012" s="46">
        <v>3500</v>
      </c>
      <c r="G4012" s="23"/>
      <c r="H4012" s="23"/>
      <c r="I4012" s="23"/>
      <c r="J4012" s="23">
        <v>0</v>
      </c>
      <c r="K4012" s="23"/>
      <c r="L4012" s="23"/>
      <c r="M4012" s="23"/>
    </row>
    <row r="4013" spans="1:13" hidden="1" x14ac:dyDescent="0.25">
      <c r="A4013" s="31">
        <v>42396</v>
      </c>
      <c r="B4013" s="23">
        <v>50820</v>
      </c>
      <c r="C4013" s="23" t="s">
        <v>498</v>
      </c>
      <c r="D4013" s="23">
        <v>14.9</v>
      </c>
      <c r="E4013" s="16" t="s">
        <v>882</v>
      </c>
      <c r="F4013" s="46">
        <v>3500</v>
      </c>
      <c r="G4013" s="23"/>
      <c r="H4013" s="23"/>
      <c r="I4013" s="23"/>
      <c r="J4013" s="23">
        <v>0</v>
      </c>
      <c r="K4013" s="23"/>
      <c r="L4013" s="23"/>
      <c r="M4013" s="23"/>
    </row>
    <row r="4014" spans="1:13" hidden="1" x14ac:dyDescent="0.25">
      <c r="A4014" s="31">
        <v>42396</v>
      </c>
      <c r="B4014" s="23">
        <v>50821</v>
      </c>
      <c r="C4014" s="23" t="s">
        <v>27</v>
      </c>
      <c r="D4014" s="23">
        <v>14.9</v>
      </c>
      <c r="E4014" s="16" t="s">
        <v>882</v>
      </c>
      <c r="F4014" s="46">
        <v>3500</v>
      </c>
      <c r="G4014" s="23"/>
      <c r="H4014" s="23"/>
      <c r="I4014" s="23"/>
      <c r="J4014" s="23">
        <v>0</v>
      </c>
      <c r="K4014" s="23"/>
      <c r="L4014" s="23"/>
      <c r="M4014" s="23"/>
    </row>
    <row r="4015" spans="1:13" hidden="1" x14ac:dyDescent="0.25">
      <c r="A4015" s="31">
        <v>42396</v>
      </c>
      <c r="B4015" s="23">
        <v>50822</v>
      </c>
      <c r="C4015" s="23" t="s">
        <v>500</v>
      </c>
      <c r="D4015" s="23">
        <v>15</v>
      </c>
      <c r="E4015" s="16" t="s">
        <v>882</v>
      </c>
      <c r="F4015" s="46">
        <v>3500</v>
      </c>
      <c r="G4015" s="23"/>
      <c r="H4015" s="23"/>
      <c r="I4015" s="23"/>
      <c r="J4015" s="23">
        <v>0</v>
      </c>
      <c r="K4015" s="23"/>
      <c r="L4015" s="23"/>
      <c r="M4015" s="23"/>
    </row>
    <row r="4016" spans="1:13" hidden="1" x14ac:dyDescent="0.25">
      <c r="A4016" s="31">
        <v>42396</v>
      </c>
      <c r="B4016" s="23">
        <v>50823</v>
      </c>
      <c r="C4016" s="23" t="s">
        <v>28</v>
      </c>
      <c r="D4016" s="23">
        <v>13.3</v>
      </c>
      <c r="E4016" s="16" t="s">
        <v>882</v>
      </c>
      <c r="F4016" s="46">
        <v>3500</v>
      </c>
      <c r="G4016" s="23"/>
      <c r="H4016" s="23"/>
      <c r="I4016" s="23"/>
      <c r="J4016" s="23">
        <v>0</v>
      </c>
      <c r="K4016" s="23"/>
      <c r="L4016" s="23"/>
      <c r="M4016" s="23"/>
    </row>
    <row r="4017" spans="1:13" hidden="1" x14ac:dyDescent="0.25">
      <c r="A4017" s="31">
        <v>42396</v>
      </c>
      <c r="B4017" s="23">
        <v>50824</v>
      </c>
      <c r="C4017" s="23" t="s">
        <v>498</v>
      </c>
      <c r="D4017" s="23">
        <v>14.9</v>
      </c>
      <c r="E4017" s="16" t="s">
        <v>882</v>
      </c>
      <c r="F4017" s="46">
        <v>3500</v>
      </c>
      <c r="G4017" s="23"/>
      <c r="H4017" s="23"/>
      <c r="I4017" s="23"/>
      <c r="J4017" s="23">
        <v>0</v>
      </c>
      <c r="K4017" s="23"/>
      <c r="L4017" s="23"/>
      <c r="M4017" s="23"/>
    </row>
    <row r="4018" spans="1:13" hidden="1" x14ac:dyDescent="0.25">
      <c r="A4018" s="31">
        <v>42396</v>
      </c>
      <c r="B4018" s="23">
        <v>50825</v>
      </c>
      <c r="C4018" s="23" t="s">
        <v>57</v>
      </c>
      <c r="D4018" s="23">
        <v>14.9</v>
      </c>
      <c r="E4018" s="16" t="s">
        <v>882</v>
      </c>
      <c r="F4018" s="46">
        <v>3500</v>
      </c>
      <c r="G4018" s="23"/>
      <c r="H4018" s="23"/>
      <c r="I4018" s="23"/>
      <c r="J4018" s="23">
        <v>0</v>
      </c>
      <c r="K4018" s="23"/>
      <c r="L4018" s="23"/>
      <c r="M4018" s="23"/>
    </row>
    <row r="4019" spans="1:13" ht="15.75" hidden="1" thickBot="1" x14ac:dyDescent="0.3">
      <c r="A4019" s="31">
        <v>42396</v>
      </c>
      <c r="B4019" s="23">
        <v>50826</v>
      </c>
      <c r="C4019" s="23" t="s">
        <v>28</v>
      </c>
      <c r="D4019" s="23">
        <v>13.3</v>
      </c>
      <c r="E4019" s="16" t="s">
        <v>882</v>
      </c>
      <c r="F4019" s="48">
        <v>3500</v>
      </c>
      <c r="G4019" s="42"/>
      <c r="H4019" s="42"/>
      <c r="I4019" s="42"/>
      <c r="J4019" s="23">
        <v>0</v>
      </c>
      <c r="K4019" s="42"/>
      <c r="L4019" s="42"/>
      <c r="M4019" s="42"/>
    </row>
    <row r="4020" spans="1:13" hidden="1" x14ac:dyDescent="0.25">
      <c r="A4020" s="31">
        <v>42397</v>
      </c>
      <c r="B4020" s="23">
        <v>50827</v>
      </c>
      <c r="C4020" s="23" t="s">
        <v>27</v>
      </c>
      <c r="D4020" s="23">
        <v>14.9</v>
      </c>
      <c r="E4020" s="16" t="s">
        <v>882</v>
      </c>
      <c r="F4020" s="47">
        <v>3500</v>
      </c>
      <c r="G4020" s="32"/>
      <c r="H4020" s="32"/>
      <c r="I4020" s="32"/>
      <c r="J4020" s="23">
        <v>0</v>
      </c>
      <c r="K4020" s="32"/>
      <c r="L4020" s="32"/>
      <c r="M4020" s="32"/>
    </row>
    <row r="4021" spans="1:13" hidden="1" x14ac:dyDescent="0.25">
      <c r="A4021" s="31">
        <v>42397</v>
      </c>
      <c r="B4021" s="23">
        <v>50828</v>
      </c>
      <c r="C4021" s="23" t="s">
        <v>498</v>
      </c>
      <c r="D4021" s="23">
        <v>14.9</v>
      </c>
      <c r="E4021" s="16" t="s">
        <v>882</v>
      </c>
      <c r="F4021" s="46">
        <v>3500</v>
      </c>
      <c r="G4021" s="23"/>
      <c r="H4021" s="23"/>
      <c r="I4021" s="23"/>
      <c r="J4021" s="23">
        <v>0</v>
      </c>
      <c r="K4021" s="23"/>
      <c r="L4021" s="23"/>
      <c r="M4021" s="23"/>
    </row>
    <row r="4022" spans="1:13" hidden="1" x14ac:dyDescent="0.25">
      <c r="A4022" s="31">
        <v>42397</v>
      </c>
      <c r="B4022" s="23">
        <v>50829</v>
      </c>
      <c r="C4022" s="23" t="s">
        <v>57</v>
      </c>
      <c r="D4022" s="23">
        <v>14.9</v>
      </c>
      <c r="E4022" s="16" t="s">
        <v>882</v>
      </c>
      <c r="F4022" s="46">
        <v>3500</v>
      </c>
      <c r="G4022" s="23"/>
      <c r="H4022" s="23"/>
      <c r="I4022" s="23"/>
      <c r="J4022" s="23">
        <v>0</v>
      </c>
      <c r="K4022" s="23"/>
      <c r="L4022" s="23"/>
      <c r="M4022" s="23"/>
    </row>
    <row r="4023" spans="1:13" hidden="1" x14ac:dyDescent="0.25">
      <c r="A4023" s="31">
        <v>42397</v>
      </c>
      <c r="B4023" s="23">
        <v>50830</v>
      </c>
      <c r="C4023" s="23" t="s">
        <v>28</v>
      </c>
      <c r="D4023" s="23">
        <v>13.3</v>
      </c>
      <c r="E4023" s="16" t="s">
        <v>882</v>
      </c>
      <c r="F4023" s="46">
        <v>3500</v>
      </c>
      <c r="G4023" s="23"/>
      <c r="H4023" s="23"/>
      <c r="I4023" s="23"/>
      <c r="J4023" s="23">
        <v>0</v>
      </c>
      <c r="K4023" s="23"/>
      <c r="L4023" s="23"/>
      <c r="M4023" s="23"/>
    </row>
    <row r="4024" spans="1:13" hidden="1" x14ac:dyDescent="0.25">
      <c r="A4024" s="31">
        <v>42397</v>
      </c>
      <c r="B4024" s="23">
        <v>50831</v>
      </c>
      <c r="C4024" s="23" t="s">
        <v>27</v>
      </c>
      <c r="D4024" s="23">
        <v>14.9</v>
      </c>
      <c r="E4024" s="16" t="s">
        <v>882</v>
      </c>
      <c r="F4024" s="46">
        <v>3500</v>
      </c>
      <c r="G4024" s="23"/>
      <c r="H4024" s="23"/>
      <c r="I4024" s="23"/>
      <c r="J4024" s="23">
        <v>0</v>
      </c>
      <c r="K4024" s="23"/>
      <c r="L4024" s="23"/>
      <c r="M4024" s="23"/>
    </row>
    <row r="4025" spans="1:13" hidden="1" x14ac:dyDescent="0.25">
      <c r="A4025" s="31">
        <v>42397</v>
      </c>
      <c r="B4025" s="23">
        <v>50832</v>
      </c>
      <c r="C4025" s="23" t="s">
        <v>498</v>
      </c>
      <c r="D4025" s="23">
        <v>14.9</v>
      </c>
      <c r="E4025" s="16" t="s">
        <v>882</v>
      </c>
      <c r="F4025" s="46">
        <v>3500</v>
      </c>
      <c r="G4025" s="23"/>
      <c r="H4025" s="23"/>
      <c r="I4025" s="23"/>
      <c r="J4025" s="23">
        <v>0</v>
      </c>
      <c r="K4025" s="23"/>
      <c r="L4025" s="23"/>
      <c r="M4025" s="23"/>
    </row>
    <row r="4026" spans="1:13" hidden="1" x14ac:dyDescent="0.25">
      <c r="A4026" s="31">
        <v>42397</v>
      </c>
      <c r="B4026" s="23">
        <v>50833</v>
      </c>
      <c r="C4026" s="23" t="s">
        <v>57</v>
      </c>
      <c r="D4026" s="23">
        <v>14.9</v>
      </c>
      <c r="E4026" s="16" t="s">
        <v>882</v>
      </c>
      <c r="F4026" s="46">
        <v>3500</v>
      </c>
      <c r="G4026" s="23"/>
      <c r="H4026" s="23"/>
      <c r="I4026" s="23"/>
      <c r="J4026" s="23">
        <v>0</v>
      </c>
      <c r="K4026" s="23"/>
      <c r="L4026" s="23"/>
      <c r="M4026" s="23"/>
    </row>
    <row r="4027" spans="1:13" hidden="1" x14ac:dyDescent="0.25">
      <c r="A4027" s="31">
        <v>42397</v>
      </c>
      <c r="B4027" s="23">
        <v>50834</v>
      </c>
      <c r="C4027" s="23" t="s">
        <v>28</v>
      </c>
      <c r="D4027" s="23">
        <v>13.3</v>
      </c>
      <c r="E4027" s="16" t="s">
        <v>882</v>
      </c>
      <c r="F4027" s="46">
        <v>3500</v>
      </c>
      <c r="G4027" s="23"/>
      <c r="H4027" s="23"/>
      <c r="I4027" s="23"/>
      <c r="J4027" s="23">
        <v>0</v>
      </c>
      <c r="K4027" s="23"/>
      <c r="L4027" s="23"/>
      <c r="M4027" s="23"/>
    </row>
    <row r="4028" spans="1:13" hidden="1" x14ac:dyDescent="0.25">
      <c r="A4028" s="31">
        <v>42397</v>
      </c>
      <c r="B4028" s="23">
        <v>50835</v>
      </c>
      <c r="C4028" s="23" t="s">
        <v>498</v>
      </c>
      <c r="D4028" s="23">
        <v>14.9</v>
      </c>
      <c r="E4028" s="16" t="s">
        <v>882</v>
      </c>
      <c r="F4028" s="46">
        <v>3500</v>
      </c>
      <c r="G4028" s="23"/>
      <c r="H4028" s="23"/>
      <c r="I4028" s="23"/>
      <c r="J4028" s="23">
        <v>0</v>
      </c>
      <c r="K4028" s="23"/>
      <c r="L4028" s="23"/>
      <c r="M4028" s="23"/>
    </row>
    <row r="4029" spans="1:13" hidden="1" x14ac:dyDescent="0.25">
      <c r="A4029" s="31">
        <v>42397</v>
      </c>
      <c r="B4029" s="23">
        <v>50836</v>
      </c>
      <c r="C4029" s="23" t="s">
        <v>27</v>
      </c>
      <c r="D4029" s="23">
        <v>14.9</v>
      </c>
      <c r="E4029" s="16" t="s">
        <v>882</v>
      </c>
      <c r="F4029" s="46">
        <v>3500</v>
      </c>
      <c r="G4029" s="23"/>
      <c r="H4029" s="23"/>
      <c r="I4029" s="23"/>
      <c r="J4029" s="23">
        <v>0</v>
      </c>
      <c r="K4029" s="23"/>
      <c r="L4029" s="23"/>
      <c r="M4029" s="23"/>
    </row>
    <row r="4030" spans="1:13" hidden="1" x14ac:dyDescent="0.25">
      <c r="A4030" s="31">
        <v>42397</v>
      </c>
      <c r="B4030" s="23">
        <v>50837</v>
      </c>
      <c r="C4030" s="23" t="s">
        <v>57</v>
      </c>
      <c r="D4030" s="23">
        <v>14.9</v>
      </c>
      <c r="E4030" s="16" t="s">
        <v>882</v>
      </c>
      <c r="F4030" s="46">
        <v>3500</v>
      </c>
      <c r="G4030" s="23"/>
      <c r="H4030" s="23"/>
      <c r="I4030" s="23"/>
      <c r="J4030" s="23">
        <v>0</v>
      </c>
      <c r="K4030" s="23"/>
      <c r="L4030" s="23"/>
      <c r="M4030" s="23"/>
    </row>
    <row r="4031" spans="1:13" hidden="1" x14ac:dyDescent="0.25">
      <c r="A4031" s="31">
        <v>42397</v>
      </c>
      <c r="B4031" s="23">
        <v>50838</v>
      </c>
      <c r="C4031" s="23" t="s">
        <v>28</v>
      </c>
      <c r="D4031" s="23">
        <v>13.3</v>
      </c>
      <c r="E4031" s="16" t="s">
        <v>882</v>
      </c>
      <c r="F4031" s="46">
        <v>3500</v>
      </c>
      <c r="G4031" s="23"/>
      <c r="H4031" s="23"/>
      <c r="I4031" s="23"/>
      <c r="J4031" s="23">
        <v>0</v>
      </c>
      <c r="K4031" s="23"/>
      <c r="L4031" s="23"/>
      <c r="M4031" s="23"/>
    </row>
    <row r="4032" spans="1:13" hidden="1" x14ac:dyDescent="0.25">
      <c r="A4032" s="31">
        <v>42397</v>
      </c>
      <c r="B4032" s="23">
        <v>50839</v>
      </c>
      <c r="C4032" s="23" t="s">
        <v>498</v>
      </c>
      <c r="D4032" s="23">
        <v>14.9</v>
      </c>
      <c r="E4032" s="16" t="s">
        <v>882</v>
      </c>
      <c r="F4032" s="46">
        <v>3500</v>
      </c>
      <c r="G4032" s="23"/>
      <c r="H4032" s="23"/>
      <c r="I4032" s="23"/>
      <c r="J4032" s="23">
        <v>0</v>
      </c>
      <c r="K4032" s="23"/>
      <c r="L4032" s="23"/>
      <c r="M4032" s="23"/>
    </row>
    <row r="4033" spans="1:13" hidden="1" x14ac:dyDescent="0.25">
      <c r="A4033" s="31">
        <v>42397</v>
      </c>
      <c r="B4033" s="23">
        <v>50840</v>
      </c>
      <c r="C4033" s="23" t="s">
        <v>57</v>
      </c>
      <c r="D4033" s="23">
        <v>14.9</v>
      </c>
      <c r="E4033" s="16" t="s">
        <v>882</v>
      </c>
      <c r="F4033" s="46">
        <v>3500</v>
      </c>
      <c r="G4033" s="23"/>
      <c r="H4033" s="23"/>
      <c r="I4033" s="23"/>
      <c r="J4033" s="23">
        <v>0</v>
      </c>
      <c r="K4033" s="23"/>
      <c r="L4033" s="23"/>
      <c r="M4033" s="23"/>
    </row>
    <row r="4034" spans="1:13" hidden="1" x14ac:dyDescent="0.25">
      <c r="A4034" s="31">
        <v>42397</v>
      </c>
      <c r="B4034" s="23">
        <v>50841</v>
      </c>
      <c r="C4034" s="23" t="s">
        <v>500</v>
      </c>
      <c r="D4034" s="23">
        <v>15</v>
      </c>
      <c r="E4034" s="16" t="s">
        <v>882</v>
      </c>
      <c r="F4034" s="46">
        <v>3500</v>
      </c>
      <c r="G4034" s="23"/>
      <c r="H4034" s="23"/>
      <c r="I4034" s="23"/>
      <c r="J4034" s="23">
        <v>0</v>
      </c>
      <c r="K4034" s="23"/>
      <c r="L4034" s="23"/>
      <c r="M4034" s="23"/>
    </row>
    <row r="4035" spans="1:13" hidden="1" x14ac:dyDescent="0.25">
      <c r="A4035" s="31">
        <v>42397</v>
      </c>
      <c r="B4035" s="23">
        <v>50842</v>
      </c>
      <c r="C4035" s="23" t="s">
        <v>264</v>
      </c>
      <c r="D4035" s="23">
        <v>15</v>
      </c>
      <c r="E4035" s="16" t="s">
        <v>882</v>
      </c>
      <c r="F4035" s="46">
        <v>3500</v>
      </c>
      <c r="G4035" s="23"/>
      <c r="H4035" s="23"/>
      <c r="I4035" s="23"/>
      <c r="J4035" s="23">
        <v>0</v>
      </c>
      <c r="K4035" s="23"/>
      <c r="L4035" s="23"/>
      <c r="M4035" s="23"/>
    </row>
    <row r="4036" spans="1:13" hidden="1" x14ac:dyDescent="0.25">
      <c r="A4036" s="31">
        <v>42397</v>
      </c>
      <c r="B4036" s="23">
        <v>50843</v>
      </c>
      <c r="C4036" s="23" t="s">
        <v>27</v>
      </c>
      <c r="D4036" s="23">
        <v>14.9</v>
      </c>
      <c r="E4036" s="16" t="s">
        <v>882</v>
      </c>
      <c r="F4036" s="46">
        <v>3500</v>
      </c>
      <c r="G4036" s="23"/>
      <c r="H4036" s="23"/>
      <c r="I4036" s="23"/>
      <c r="J4036" s="23">
        <v>0</v>
      </c>
      <c r="K4036" s="23"/>
      <c r="L4036" s="23"/>
      <c r="M4036" s="23"/>
    </row>
    <row r="4037" spans="1:13" hidden="1" x14ac:dyDescent="0.25">
      <c r="A4037" s="31">
        <v>42397</v>
      </c>
      <c r="B4037" s="23">
        <v>50844</v>
      </c>
      <c r="C4037" s="23" t="s">
        <v>500</v>
      </c>
      <c r="D4037" s="23">
        <v>15</v>
      </c>
      <c r="E4037" s="16" t="s">
        <v>882</v>
      </c>
      <c r="F4037" s="46">
        <v>3500</v>
      </c>
      <c r="G4037" s="23"/>
      <c r="H4037" s="23"/>
      <c r="I4037" s="23"/>
      <c r="J4037" s="23">
        <v>0</v>
      </c>
      <c r="K4037" s="23"/>
      <c r="L4037" s="23"/>
      <c r="M4037" s="23"/>
    </row>
    <row r="4038" spans="1:13" hidden="1" x14ac:dyDescent="0.25">
      <c r="A4038" s="31">
        <v>42397</v>
      </c>
      <c r="B4038" s="23">
        <v>50845</v>
      </c>
      <c r="C4038" s="23" t="s">
        <v>57</v>
      </c>
      <c r="D4038" s="23">
        <v>14.9</v>
      </c>
      <c r="E4038" s="16" t="s">
        <v>882</v>
      </c>
      <c r="F4038" s="46">
        <v>3500</v>
      </c>
      <c r="G4038" s="23"/>
      <c r="H4038" s="23"/>
      <c r="I4038" s="23"/>
      <c r="J4038" s="23">
        <v>0</v>
      </c>
      <c r="K4038" s="23"/>
      <c r="L4038" s="23"/>
      <c r="M4038" s="23"/>
    </row>
    <row r="4039" spans="1:13" hidden="1" x14ac:dyDescent="0.25">
      <c r="A4039" s="31">
        <v>42397</v>
      </c>
      <c r="B4039" s="23">
        <v>50846</v>
      </c>
      <c r="C4039" s="23" t="s">
        <v>28</v>
      </c>
      <c r="D4039" s="23">
        <v>13.3</v>
      </c>
      <c r="E4039" s="16" t="s">
        <v>882</v>
      </c>
      <c r="F4039" s="46">
        <v>3500</v>
      </c>
      <c r="G4039" s="23"/>
      <c r="H4039" s="23"/>
      <c r="I4039" s="23"/>
      <c r="J4039" s="23">
        <v>0</v>
      </c>
      <c r="K4039" s="23"/>
      <c r="L4039" s="23"/>
      <c r="M4039" s="23"/>
    </row>
    <row r="4040" spans="1:13" hidden="1" x14ac:dyDescent="0.25">
      <c r="A4040" s="31">
        <v>42397</v>
      </c>
      <c r="B4040" s="23">
        <v>50847</v>
      </c>
      <c r="C4040" s="23" t="s">
        <v>500</v>
      </c>
      <c r="D4040" s="23">
        <v>15</v>
      </c>
      <c r="E4040" s="16" t="s">
        <v>882</v>
      </c>
      <c r="F4040" s="46">
        <v>3500</v>
      </c>
      <c r="G4040" s="23"/>
      <c r="H4040" s="23"/>
      <c r="I4040" s="23"/>
      <c r="J4040" s="23">
        <v>0</v>
      </c>
      <c r="K4040" s="23"/>
      <c r="L4040" s="23"/>
      <c r="M4040" s="23"/>
    </row>
    <row r="4041" spans="1:13" hidden="1" x14ac:dyDescent="0.25">
      <c r="A4041" s="31">
        <v>42397</v>
      </c>
      <c r="B4041" s="23">
        <v>50848</v>
      </c>
      <c r="C4041" s="23" t="s">
        <v>498</v>
      </c>
      <c r="D4041" s="23">
        <v>14.9</v>
      </c>
      <c r="E4041" s="16" t="s">
        <v>882</v>
      </c>
      <c r="F4041" s="46">
        <v>3500</v>
      </c>
      <c r="G4041" s="23"/>
      <c r="H4041" s="23"/>
      <c r="I4041" s="23"/>
      <c r="J4041" s="23">
        <v>0</v>
      </c>
      <c r="K4041" s="23"/>
      <c r="L4041" s="23"/>
      <c r="M4041" s="23"/>
    </row>
    <row r="4042" spans="1:13" hidden="1" x14ac:dyDescent="0.25">
      <c r="A4042" s="31">
        <v>42397</v>
      </c>
      <c r="B4042" s="23">
        <v>50849</v>
      </c>
      <c r="C4042" s="23" t="s">
        <v>264</v>
      </c>
      <c r="D4042" s="23">
        <v>15</v>
      </c>
      <c r="E4042" s="16" t="s">
        <v>882</v>
      </c>
      <c r="F4042" s="46">
        <v>3500</v>
      </c>
      <c r="G4042" s="23"/>
      <c r="H4042" s="23"/>
      <c r="I4042" s="23"/>
      <c r="J4042" s="23">
        <v>0</v>
      </c>
      <c r="K4042" s="23"/>
      <c r="L4042" s="23"/>
      <c r="M4042" s="23"/>
    </row>
    <row r="4043" spans="1:13" hidden="1" x14ac:dyDescent="0.25">
      <c r="A4043" s="31">
        <v>42397</v>
      </c>
      <c r="B4043" s="23">
        <v>50850</v>
      </c>
      <c r="C4043" s="23" t="s">
        <v>500</v>
      </c>
      <c r="D4043" s="23">
        <v>15</v>
      </c>
      <c r="E4043" s="16" t="s">
        <v>882</v>
      </c>
      <c r="F4043" s="46">
        <v>3500</v>
      </c>
      <c r="G4043" s="23"/>
      <c r="H4043" s="23"/>
      <c r="I4043" s="23"/>
      <c r="J4043" s="23">
        <v>0</v>
      </c>
      <c r="K4043" s="23"/>
      <c r="L4043" s="23"/>
      <c r="M4043" s="23"/>
    </row>
    <row r="4044" spans="1:13" hidden="1" x14ac:dyDescent="0.25">
      <c r="A4044" s="31">
        <v>42397</v>
      </c>
      <c r="B4044" s="23">
        <v>50851</v>
      </c>
      <c r="C4044" s="23" t="s">
        <v>27</v>
      </c>
      <c r="D4044" s="23">
        <v>14.9</v>
      </c>
      <c r="E4044" s="16" t="s">
        <v>882</v>
      </c>
      <c r="F4044" s="46">
        <v>3500</v>
      </c>
      <c r="G4044" s="23"/>
      <c r="H4044" s="23"/>
      <c r="I4044" s="23"/>
      <c r="J4044" s="23">
        <v>0</v>
      </c>
      <c r="K4044" s="23"/>
      <c r="L4044" s="23"/>
      <c r="M4044" s="23"/>
    </row>
    <row r="4045" spans="1:13" hidden="1" x14ac:dyDescent="0.25">
      <c r="A4045" s="31">
        <v>42397</v>
      </c>
      <c r="B4045" s="23">
        <v>50852</v>
      </c>
      <c r="C4045" s="23" t="s">
        <v>264</v>
      </c>
      <c r="D4045" s="23">
        <v>15</v>
      </c>
      <c r="E4045" s="16" t="s">
        <v>882</v>
      </c>
      <c r="F4045" s="46">
        <v>3500</v>
      </c>
      <c r="G4045" s="23"/>
      <c r="H4045" s="23"/>
      <c r="I4045" s="23"/>
      <c r="J4045" s="23">
        <v>0</v>
      </c>
      <c r="K4045" s="23"/>
      <c r="L4045" s="23"/>
      <c r="M4045" s="23"/>
    </row>
    <row r="4046" spans="1:13" hidden="1" x14ac:dyDescent="0.25">
      <c r="A4046" s="31">
        <v>42397</v>
      </c>
      <c r="B4046" s="23">
        <v>50853</v>
      </c>
      <c r="C4046" s="23" t="s">
        <v>28</v>
      </c>
      <c r="D4046" s="23">
        <v>13.3</v>
      </c>
      <c r="E4046" s="16" t="s">
        <v>882</v>
      </c>
      <c r="F4046" s="46">
        <v>3500</v>
      </c>
      <c r="G4046" s="23"/>
      <c r="H4046" s="23"/>
      <c r="I4046" s="23"/>
      <c r="J4046" s="23">
        <v>0</v>
      </c>
      <c r="K4046" s="23"/>
      <c r="L4046" s="23"/>
      <c r="M4046" s="23"/>
    </row>
    <row r="4047" spans="1:13" hidden="1" x14ac:dyDescent="0.25">
      <c r="A4047" s="31">
        <v>42397</v>
      </c>
      <c r="B4047" s="23">
        <v>50854</v>
      </c>
      <c r="C4047" s="23" t="s">
        <v>57</v>
      </c>
      <c r="D4047" s="23">
        <v>14.9</v>
      </c>
      <c r="E4047" s="16" t="s">
        <v>882</v>
      </c>
      <c r="F4047" s="46">
        <v>3500</v>
      </c>
      <c r="G4047" s="23"/>
      <c r="H4047" s="23"/>
      <c r="I4047" s="23"/>
      <c r="J4047" s="23">
        <v>0</v>
      </c>
      <c r="K4047" s="23"/>
      <c r="L4047" s="23"/>
      <c r="M4047" s="23"/>
    </row>
    <row r="4048" spans="1:13" hidden="1" x14ac:dyDescent="0.25">
      <c r="A4048" s="31">
        <v>42397</v>
      </c>
      <c r="B4048" s="23">
        <v>50855</v>
      </c>
      <c r="C4048" s="23" t="s">
        <v>498</v>
      </c>
      <c r="D4048" s="23">
        <v>14.9</v>
      </c>
      <c r="E4048" s="16" t="s">
        <v>882</v>
      </c>
      <c r="F4048" s="46">
        <v>3500</v>
      </c>
      <c r="G4048" s="23"/>
      <c r="H4048" s="23"/>
      <c r="I4048" s="23"/>
      <c r="J4048" s="23">
        <v>0</v>
      </c>
      <c r="K4048" s="23"/>
      <c r="L4048" s="23"/>
      <c r="M4048" s="23"/>
    </row>
    <row r="4049" spans="1:13" hidden="1" x14ac:dyDescent="0.25">
      <c r="A4049" s="31">
        <v>42397</v>
      </c>
      <c r="B4049" s="23">
        <v>50856</v>
      </c>
      <c r="C4049" s="23" t="s">
        <v>500</v>
      </c>
      <c r="D4049" s="23">
        <v>15</v>
      </c>
      <c r="E4049" s="16" t="s">
        <v>882</v>
      </c>
      <c r="F4049" s="46">
        <v>3500</v>
      </c>
      <c r="G4049" s="23"/>
      <c r="H4049" s="23"/>
      <c r="I4049" s="23"/>
      <c r="J4049" s="23">
        <v>0</v>
      </c>
      <c r="K4049" s="23"/>
      <c r="L4049" s="23"/>
      <c r="M4049" s="23"/>
    </row>
    <row r="4050" spans="1:13" hidden="1" x14ac:dyDescent="0.25">
      <c r="A4050" s="31">
        <v>42397</v>
      </c>
      <c r="B4050" s="23">
        <v>50857</v>
      </c>
      <c r="C4050" s="23" t="s">
        <v>264</v>
      </c>
      <c r="D4050" s="23">
        <v>15</v>
      </c>
      <c r="E4050" s="16" t="s">
        <v>882</v>
      </c>
      <c r="F4050" s="46">
        <v>3500</v>
      </c>
      <c r="G4050" s="23"/>
      <c r="H4050" s="23"/>
      <c r="I4050" s="23"/>
      <c r="J4050" s="23">
        <v>0</v>
      </c>
      <c r="K4050" s="23"/>
      <c r="L4050" s="23"/>
      <c r="M4050" s="23"/>
    </row>
    <row r="4051" spans="1:13" hidden="1" x14ac:dyDescent="0.25">
      <c r="A4051" s="31">
        <v>42397</v>
      </c>
      <c r="B4051" s="23">
        <v>50858</v>
      </c>
      <c r="C4051" s="23" t="s">
        <v>500</v>
      </c>
      <c r="D4051" s="23">
        <v>15</v>
      </c>
      <c r="E4051" s="16" t="s">
        <v>882</v>
      </c>
      <c r="F4051" s="46">
        <v>3500</v>
      </c>
      <c r="G4051" s="23"/>
      <c r="H4051" s="23"/>
      <c r="I4051" s="23"/>
      <c r="J4051" s="23">
        <v>0</v>
      </c>
      <c r="K4051" s="23"/>
      <c r="L4051" s="23"/>
      <c r="M4051" s="23"/>
    </row>
    <row r="4052" spans="1:13" hidden="1" x14ac:dyDescent="0.25">
      <c r="A4052" s="31">
        <v>42397</v>
      </c>
      <c r="B4052" s="23">
        <v>50859</v>
      </c>
      <c r="C4052" s="23" t="s">
        <v>498</v>
      </c>
      <c r="D4052" s="23">
        <v>14.9</v>
      </c>
      <c r="E4052" s="16" t="s">
        <v>882</v>
      </c>
      <c r="F4052" s="46">
        <v>3500</v>
      </c>
      <c r="G4052" s="23"/>
      <c r="H4052" s="23"/>
      <c r="I4052" s="23"/>
      <c r="J4052" s="23">
        <v>0</v>
      </c>
      <c r="K4052" s="23"/>
      <c r="L4052" s="23"/>
      <c r="M4052" s="23"/>
    </row>
    <row r="4053" spans="1:13" hidden="1" x14ac:dyDescent="0.25">
      <c r="A4053" s="31">
        <v>42397</v>
      </c>
      <c r="B4053" s="23">
        <v>50860</v>
      </c>
      <c r="C4053" s="23" t="s">
        <v>28</v>
      </c>
      <c r="D4053" s="23">
        <v>13.3</v>
      </c>
      <c r="E4053" s="16" t="s">
        <v>882</v>
      </c>
      <c r="F4053" s="46">
        <v>3500</v>
      </c>
      <c r="G4053" s="23"/>
      <c r="H4053" s="23"/>
      <c r="I4053" s="23"/>
      <c r="J4053" s="23">
        <v>0</v>
      </c>
      <c r="K4053" s="23"/>
      <c r="L4053" s="23"/>
      <c r="M4053" s="23"/>
    </row>
    <row r="4054" spans="1:13" hidden="1" x14ac:dyDescent="0.25">
      <c r="A4054" s="31">
        <v>42397</v>
      </c>
      <c r="B4054" s="23">
        <v>50861</v>
      </c>
      <c r="C4054" s="23" t="s">
        <v>264</v>
      </c>
      <c r="D4054" s="23">
        <v>15</v>
      </c>
      <c r="E4054" s="16" t="s">
        <v>882</v>
      </c>
      <c r="F4054" s="46">
        <v>3500</v>
      </c>
      <c r="G4054" s="23"/>
      <c r="H4054" s="23"/>
      <c r="I4054" s="23"/>
      <c r="J4054" s="23">
        <v>0</v>
      </c>
      <c r="K4054" s="23"/>
      <c r="L4054" s="23"/>
      <c r="M4054" s="23"/>
    </row>
    <row r="4055" spans="1:13" hidden="1" x14ac:dyDescent="0.25">
      <c r="A4055" s="31">
        <v>42397</v>
      </c>
      <c r="B4055" s="23">
        <v>50862</v>
      </c>
      <c r="C4055" s="23" t="s">
        <v>57</v>
      </c>
      <c r="D4055" s="23">
        <v>14.9</v>
      </c>
      <c r="E4055" s="16" t="s">
        <v>882</v>
      </c>
      <c r="F4055" s="46">
        <v>3500</v>
      </c>
      <c r="G4055" s="23"/>
      <c r="H4055" s="23"/>
      <c r="I4055" s="23"/>
      <c r="J4055" s="23">
        <v>0</v>
      </c>
      <c r="K4055" s="23"/>
      <c r="L4055" s="23"/>
      <c r="M4055" s="23"/>
    </row>
    <row r="4056" spans="1:13" hidden="1" x14ac:dyDescent="0.25">
      <c r="A4056" s="31">
        <v>42397</v>
      </c>
      <c r="B4056" s="23">
        <v>50863</v>
      </c>
      <c r="C4056" s="23" t="s">
        <v>27</v>
      </c>
      <c r="D4056" s="23">
        <v>14.9</v>
      </c>
      <c r="E4056" s="16" t="s">
        <v>882</v>
      </c>
      <c r="F4056" s="46">
        <v>3500</v>
      </c>
      <c r="G4056" s="23"/>
      <c r="H4056" s="23"/>
      <c r="I4056" s="23"/>
      <c r="J4056" s="23">
        <v>0</v>
      </c>
      <c r="K4056" s="23"/>
      <c r="L4056" s="23"/>
      <c r="M4056" s="23"/>
    </row>
    <row r="4057" spans="1:13" hidden="1" x14ac:dyDescent="0.25">
      <c r="A4057" s="31">
        <v>42397</v>
      </c>
      <c r="B4057" s="23">
        <v>50864</v>
      </c>
      <c r="C4057" s="23" t="s">
        <v>500</v>
      </c>
      <c r="D4057" s="23">
        <v>15</v>
      </c>
      <c r="E4057" s="16" t="s">
        <v>882</v>
      </c>
      <c r="F4057" s="46">
        <v>3500</v>
      </c>
      <c r="G4057" s="23"/>
      <c r="H4057" s="23"/>
      <c r="I4057" s="23"/>
      <c r="J4057" s="23">
        <v>0</v>
      </c>
      <c r="K4057" s="23"/>
      <c r="L4057" s="23"/>
      <c r="M4057" s="23"/>
    </row>
    <row r="4058" spans="1:13" hidden="1" x14ac:dyDescent="0.25">
      <c r="A4058" s="31">
        <v>42397</v>
      </c>
      <c r="B4058" s="23">
        <v>50865</v>
      </c>
      <c r="C4058" s="23" t="s">
        <v>498</v>
      </c>
      <c r="D4058" s="23">
        <v>14.9</v>
      </c>
      <c r="E4058" s="16" t="s">
        <v>882</v>
      </c>
      <c r="F4058" s="46">
        <v>3500</v>
      </c>
      <c r="G4058" s="23"/>
      <c r="H4058" s="23"/>
      <c r="I4058" s="23"/>
      <c r="J4058" s="23">
        <v>0</v>
      </c>
      <c r="K4058" s="23"/>
      <c r="L4058" s="23"/>
      <c r="M4058" s="23"/>
    </row>
    <row r="4059" spans="1:13" hidden="1" x14ac:dyDescent="0.25">
      <c r="A4059" s="31">
        <v>42397</v>
      </c>
      <c r="B4059" s="23">
        <v>50866</v>
      </c>
      <c r="C4059" s="23" t="s">
        <v>28</v>
      </c>
      <c r="D4059" s="23">
        <v>13.3</v>
      </c>
      <c r="E4059" s="16" t="s">
        <v>882</v>
      </c>
      <c r="F4059" s="46">
        <v>3500</v>
      </c>
      <c r="G4059" s="23"/>
      <c r="H4059" s="23"/>
      <c r="I4059" s="23"/>
      <c r="J4059" s="23">
        <v>0</v>
      </c>
      <c r="K4059" s="23"/>
      <c r="L4059" s="23"/>
      <c r="M4059" s="23"/>
    </row>
    <row r="4060" spans="1:13" hidden="1" x14ac:dyDescent="0.25">
      <c r="A4060" s="31">
        <v>42397</v>
      </c>
      <c r="B4060" s="23">
        <v>50867</v>
      </c>
      <c r="C4060" s="23" t="s">
        <v>264</v>
      </c>
      <c r="D4060" s="23">
        <v>15</v>
      </c>
      <c r="E4060" s="16" t="s">
        <v>882</v>
      </c>
      <c r="F4060" s="46">
        <v>3500</v>
      </c>
      <c r="G4060" s="23"/>
      <c r="H4060" s="23"/>
      <c r="I4060" s="23"/>
      <c r="J4060" s="23">
        <v>0</v>
      </c>
      <c r="K4060" s="23"/>
      <c r="L4060" s="23"/>
      <c r="M4060" s="23"/>
    </row>
    <row r="4061" spans="1:13" hidden="1" x14ac:dyDescent="0.25">
      <c r="A4061" s="31">
        <v>42397</v>
      </c>
      <c r="B4061" s="23">
        <v>50868</v>
      </c>
      <c r="C4061" s="23" t="s">
        <v>57</v>
      </c>
      <c r="D4061" s="23">
        <v>14.9</v>
      </c>
      <c r="E4061" s="16" t="s">
        <v>882</v>
      </c>
      <c r="F4061" s="46">
        <v>3500</v>
      </c>
      <c r="G4061" s="23"/>
      <c r="H4061" s="23"/>
      <c r="I4061" s="23"/>
      <c r="J4061" s="23">
        <v>0</v>
      </c>
      <c r="K4061" s="23"/>
      <c r="L4061" s="23"/>
      <c r="M4061" s="23"/>
    </row>
    <row r="4062" spans="1:13" hidden="1" x14ac:dyDescent="0.25">
      <c r="A4062" s="31">
        <v>42397</v>
      </c>
      <c r="B4062" s="23">
        <v>50869</v>
      </c>
      <c r="C4062" s="23" t="s">
        <v>28</v>
      </c>
      <c r="D4062" s="23">
        <v>13.3</v>
      </c>
      <c r="E4062" s="16" t="s">
        <v>882</v>
      </c>
      <c r="F4062" s="46">
        <v>3500</v>
      </c>
      <c r="G4062" s="23"/>
      <c r="H4062" s="23"/>
      <c r="I4062" s="23"/>
      <c r="J4062" s="23">
        <v>0</v>
      </c>
      <c r="K4062" s="23"/>
      <c r="L4062" s="23"/>
      <c r="M4062" s="23"/>
    </row>
    <row r="4063" spans="1:13" hidden="1" x14ac:dyDescent="0.25">
      <c r="A4063" s="31">
        <v>42397</v>
      </c>
      <c r="B4063" s="23">
        <v>50870</v>
      </c>
      <c r="C4063" s="23" t="s">
        <v>27</v>
      </c>
      <c r="D4063" s="23">
        <v>14.9</v>
      </c>
      <c r="E4063" s="16" t="s">
        <v>882</v>
      </c>
      <c r="F4063" s="46">
        <v>3500</v>
      </c>
      <c r="G4063" s="23"/>
      <c r="H4063" s="23"/>
      <c r="I4063" s="23"/>
      <c r="J4063" s="23">
        <v>0</v>
      </c>
      <c r="K4063" s="23"/>
      <c r="L4063" s="23"/>
      <c r="M4063" s="23"/>
    </row>
    <row r="4064" spans="1:13" x14ac:dyDescent="0.25">
      <c r="A4064" s="31">
        <v>42397</v>
      </c>
      <c r="B4064" s="16">
        <v>50871</v>
      </c>
      <c r="C4064" s="16" t="s">
        <v>500</v>
      </c>
      <c r="D4064" s="16">
        <v>15</v>
      </c>
      <c r="E4064" s="23" t="s">
        <v>55</v>
      </c>
      <c r="F4064" s="632">
        <v>3250</v>
      </c>
      <c r="G4064" s="23"/>
      <c r="H4064" s="23"/>
      <c r="I4064" s="23"/>
      <c r="J4064" s="23">
        <v>0</v>
      </c>
      <c r="K4064" s="577"/>
      <c r="L4064" s="23"/>
      <c r="M4064" s="23"/>
    </row>
    <row r="4065" spans="1:13" x14ac:dyDescent="0.25">
      <c r="A4065" s="31">
        <v>42397</v>
      </c>
      <c r="B4065" s="16">
        <v>50872</v>
      </c>
      <c r="C4065" s="16" t="s">
        <v>264</v>
      </c>
      <c r="D4065" s="16">
        <v>15</v>
      </c>
      <c r="E4065" s="23" t="s">
        <v>55</v>
      </c>
      <c r="F4065" s="632">
        <v>3250</v>
      </c>
      <c r="G4065" s="23"/>
      <c r="H4065" s="23"/>
      <c r="I4065" s="23"/>
      <c r="J4065" s="23">
        <v>0</v>
      </c>
      <c r="K4065" s="577"/>
      <c r="L4065" s="23"/>
      <c r="M4065" s="23"/>
    </row>
    <row r="4066" spans="1:13" hidden="1" x14ac:dyDescent="0.25">
      <c r="A4066" s="41">
        <v>42397</v>
      </c>
      <c r="B4066" s="32">
        <v>50873</v>
      </c>
      <c r="C4066" s="32" t="s">
        <v>498</v>
      </c>
      <c r="D4066" s="32">
        <v>14.9</v>
      </c>
      <c r="E4066" s="24" t="s">
        <v>882</v>
      </c>
      <c r="F4066" s="46">
        <v>3500</v>
      </c>
      <c r="G4066" s="23"/>
      <c r="H4066" s="23"/>
      <c r="I4066" s="23"/>
      <c r="J4066" s="32">
        <v>0</v>
      </c>
      <c r="K4066" s="23"/>
      <c r="L4066" s="23"/>
      <c r="M4066" s="23"/>
    </row>
    <row r="4067" spans="1:13" hidden="1" x14ac:dyDescent="0.25">
      <c r="A4067" s="31">
        <v>42397</v>
      </c>
      <c r="B4067" s="23">
        <v>50874</v>
      </c>
      <c r="C4067" s="23" t="s">
        <v>57</v>
      </c>
      <c r="D4067" s="23">
        <v>14.9</v>
      </c>
      <c r="E4067" s="16" t="s">
        <v>882</v>
      </c>
      <c r="F4067" s="46">
        <v>3500</v>
      </c>
      <c r="G4067" s="23"/>
      <c r="H4067" s="23"/>
      <c r="I4067" s="23"/>
      <c r="J4067" s="23">
        <v>0</v>
      </c>
      <c r="K4067" s="23"/>
      <c r="L4067" s="23"/>
      <c r="M4067" s="23"/>
    </row>
    <row r="4068" spans="1:13" hidden="1" x14ac:dyDescent="0.25">
      <c r="A4068" s="31">
        <v>42397</v>
      </c>
      <c r="B4068" s="23">
        <v>50875</v>
      </c>
      <c r="C4068" s="23" t="s">
        <v>28</v>
      </c>
      <c r="D4068" s="23">
        <v>13.3</v>
      </c>
      <c r="E4068" s="16" t="s">
        <v>882</v>
      </c>
      <c r="F4068" s="46">
        <v>3500</v>
      </c>
      <c r="G4068" s="23"/>
      <c r="H4068" s="23"/>
      <c r="I4068" s="23"/>
      <c r="J4068" s="23">
        <v>0</v>
      </c>
      <c r="K4068" s="23"/>
      <c r="L4068" s="23"/>
      <c r="M4068" s="23"/>
    </row>
    <row r="4069" spans="1:13" hidden="1" x14ac:dyDescent="0.25">
      <c r="A4069" s="31">
        <v>42397</v>
      </c>
      <c r="B4069" s="23">
        <v>50876</v>
      </c>
      <c r="C4069" s="23" t="s">
        <v>500</v>
      </c>
      <c r="D4069" s="23">
        <v>15</v>
      </c>
      <c r="E4069" s="16" t="s">
        <v>882</v>
      </c>
      <c r="F4069" s="46">
        <v>3500</v>
      </c>
      <c r="G4069" s="23"/>
      <c r="H4069" s="23"/>
      <c r="I4069" s="23"/>
      <c r="J4069" s="23">
        <v>0</v>
      </c>
      <c r="K4069" s="23"/>
      <c r="L4069" s="23"/>
      <c r="M4069" s="23"/>
    </row>
    <row r="4070" spans="1:13" hidden="1" x14ac:dyDescent="0.25">
      <c r="A4070" s="31">
        <v>42397</v>
      </c>
      <c r="B4070" s="23">
        <v>50877</v>
      </c>
      <c r="C4070" s="23" t="s">
        <v>27</v>
      </c>
      <c r="D4070" s="23">
        <v>14.9</v>
      </c>
      <c r="E4070" s="16" t="s">
        <v>882</v>
      </c>
      <c r="F4070" s="46">
        <v>3500</v>
      </c>
      <c r="G4070" s="23"/>
      <c r="H4070" s="23"/>
      <c r="I4070" s="23"/>
      <c r="J4070" s="23">
        <v>0</v>
      </c>
      <c r="K4070" s="23"/>
      <c r="L4070" s="23"/>
      <c r="M4070" s="23"/>
    </row>
    <row r="4071" spans="1:13" x14ac:dyDescent="0.25">
      <c r="A4071" s="31">
        <v>42397</v>
      </c>
      <c r="B4071" s="23">
        <v>50878</v>
      </c>
      <c r="C4071" s="23" t="s">
        <v>264</v>
      </c>
      <c r="D4071" s="23">
        <v>15</v>
      </c>
      <c r="E4071" s="23" t="s">
        <v>55</v>
      </c>
      <c r="F4071" s="633">
        <v>3250</v>
      </c>
      <c r="G4071" s="23"/>
      <c r="H4071" s="23"/>
      <c r="I4071" s="23"/>
      <c r="J4071" s="23">
        <v>0</v>
      </c>
      <c r="K4071" s="577"/>
      <c r="L4071" s="23"/>
      <c r="M4071" s="23"/>
    </row>
    <row r="4072" spans="1:13" hidden="1" x14ac:dyDescent="0.25">
      <c r="A4072" s="41">
        <v>42397</v>
      </c>
      <c r="B4072" s="32">
        <v>50879</v>
      </c>
      <c r="C4072" s="32" t="s">
        <v>498</v>
      </c>
      <c r="D4072" s="32">
        <v>14.9</v>
      </c>
      <c r="E4072" s="24" t="s">
        <v>882</v>
      </c>
      <c r="F4072" s="46">
        <v>3500</v>
      </c>
      <c r="G4072" s="23"/>
      <c r="H4072" s="23"/>
      <c r="I4072" s="23"/>
      <c r="J4072" s="32">
        <v>0</v>
      </c>
      <c r="K4072" s="23"/>
      <c r="L4072" s="23"/>
      <c r="M4072" s="23"/>
    </row>
    <row r="4073" spans="1:13" hidden="1" x14ac:dyDescent="0.25">
      <c r="A4073" s="31">
        <v>42397</v>
      </c>
      <c r="B4073" s="23">
        <v>50880</v>
      </c>
      <c r="C4073" s="23" t="s">
        <v>28</v>
      </c>
      <c r="D4073" s="23">
        <v>13.3</v>
      </c>
      <c r="E4073" s="16" t="s">
        <v>882</v>
      </c>
      <c r="F4073" s="46">
        <v>3500</v>
      </c>
      <c r="G4073" s="23"/>
      <c r="H4073" s="23"/>
      <c r="I4073" s="23"/>
      <c r="J4073" s="23">
        <v>0</v>
      </c>
      <c r="K4073" s="23"/>
      <c r="L4073" s="23"/>
      <c r="M4073" s="23"/>
    </row>
    <row r="4074" spans="1:13" x14ac:dyDescent="0.25">
      <c r="A4074" s="31">
        <v>42397</v>
      </c>
      <c r="B4074" s="16">
        <v>50881</v>
      </c>
      <c r="C4074" s="16" t="s">
        <v>500</v>
      </c>
      <c r="D4074" s="16">
        <v>15</v>
      </c>
      <c r="E4074" s="23" t="s">
        <v>55</v>
      </c>
      <c r="F4074" s="632">
        <v>3250</v>
      </c>
      <c r="G4074" s="23"/>
      <c r="H4074" s="23"/>
      <c r="I4074" s="23"/>
      <c r="J4074" s="23">
        <v>0</v>
      </c>
      <c r="K4074" s="577"/>
      <c r="L4074" s="23"/>
      <c r="M4074" s="23"/>
    </row>
    <row r="4075" spans="1:13" hidden="1" x14ac:dyDescent="0.25">
      <c r="A4075" s="41">
        <v>42397</v>
      </c>
      <c r="B4075" s="32">
        <v>50882</v>
      </c>
      <c r="C4075" s="32" t="s">
        <v>498</v>
      </c>
      <c r="D4075" s="32">
        <v>14.9</v>
      </c>
      <c r="E4075" s="24" t="s">
        <v>882</v>
      </c>
      <c r="F4075" s="46">
        <v>3500</v>
      </c>
      <c r="G4075" s="23"/>
      <c r="H4075" s="23"/>
      <c r="I4075" s="23"/>
      <c r="J4075" s="32">
        <v>0</v>
      </c>
      <c r="K4075" s="23"/>
      <c r="L4075" s="23"/>
      <c r="M4075" s="23"/>
    </row>
    <row r="4076" spans="1:13" x14ac:dyDescent="0.25">
      <c r="A4076" s="31">
        <v>42397</v>
      </c>
      <c r="B4076" s="16">
        <v>50883</v>
      </c>
      <c r="C4076" s="16" t="s">
        <v>264</v>
      </c>
      <c r="D4076" s="16">
        <v>15</v>
      </c>
      <c r="E4076" s="23" t="s">
        <v>55</v>
      </c>
      <c r="F4076" s="632">
        <v>3250</v>
      </c>
      <c r="G4076" s="23"/>
      <c r="H4076" s="23"/>
      <c r="I4076" s="23"/>
      <c r="J4076" s="23">
        <v>0</v>
      </c>
      <c r="K4076" s="577"/>
      <c r="L4076" s="23"/>
      <c r="M4076" s="23"/>
    </row>
    <row r="4077" spans="1:13" hidden="1" x14ac:dyDescent="0.25">
      <c r="A4077" s="41">
        <v>42397</v>
      </c>
      <c r="B4077" s="32">
        <v>50884</v>
      </c>
      <c r="C4077" s="32" t="s">
        <v>28</v>
      </c>
      <c r="D4077" s="32">
        <v>13.3</v>
      </c>
      <c r="E4077" s="24" t="s">
        <v>882</v>
      </c>
      <c r="F4077" s="46">
        <v>3500</v>
      </c>
      <c r="G4077" s="23"/>
      <c r="H4077" s="23"/>
      <c r="I4077" s="23"/>
      <c r="J4077" s="32">
        <v>0</v>
      </c>
      <c r="K4077" s="23"/>
      <c r="L4077" s="23"/>
      <c r="M4077" s="23"/>
    </row>
    <row r="4078" spans="1:13" hidden="1" x14ac:dyDescent="0.25">
      <c r="A4078" s="31">
        <v>42397</v>
      </c>
      <c r="B4078" s="23">
        <v>50885</v>
      </c>
      <c r="C4078" s="23" t="s">
        <v>57</v>
      </c>
      <c r="D4078" s="23">
        <v>14.9</v>
      </c>
      <c r="E4078" s="16" t="s">
        <v>882</v>
      </c>
      <c r="F4078" s="46">
        <v>3500</v>
      </c>
      <c r="G4078" s="23"/>
      <c r="H4078" s="23"/>
      <c r="I4078" s="23"/>
      <c r="J4078" s="23">
        <v>0</v>
      </c>
      <c r="K4078" s="23"/>
      <c r="L4078" s="23"/>
      <c r="M4078" s="23"/>
    </row>
    <row r="4079" spans="1:13" hidden="1" x14ac:dyDescent="0.25">
      <c r="A4079" s="31">
        <v>42397</v>
      </c>
      <c r="B4079" s="23">
        <v>50886</v>
      </c>
      <c r="C4079" s="23" t="s">
        <v>500</v>
      </c>
      <c r="D4079" s="23">
        <v>15</v>
      </c>
      <c r="E4079" s="16" t="s">
        <v>882</v>
      </c>
      <c r="F4079" s="46">
        <v>3500</v>
      </c>
      <c r="G4079" s="23"/>
      <c r="H4079" s="23"/>
      <c r="I4079" s="23"/>
      <c r="J4079" s="23">
        <v>0</v>
      </c>
      <c r="K4079" s="23"/>
      <c r="L4079" s="23"/>
      <c r="M4079" s="23"/>
    </row>
    <row r="4080" spans="1:13" hidden="1" x14ac:dyDescent="0.25">
      <c r="A4080" s="31">
        <v>42397</v>
      </c>
      <c r="B4080" s="23">
        <v>50887</v>
      </c>
      <c r="C4080" s="23" t="s">
        <v>498</v>
      </c>
      <c r="D4080" s="23">
        <v>14.9</v>
      </c>
      <c r="E4080" s="16" t="s">
        <v>882</v>
      </c>
      <c r="F4080" s="46">
        <v>3500</v>
      </c>
      <c r="G4080" s="23"/>
      <c r="H4080" s="23"/>
      <c r="I4080" s="23"/>
      <c r="J4080" s="23">
        <v>0</v>
      </c>
      <c r="K4080" s="23"/>
      <c r="L4080" s="23"/>
      <c r="M4080" s="23"/>
    </row>
    <row r="4081" spans="1:13" hidden="1" x14ac:dyDescent="0.25">
      <c r="A4081" s="31">
        <v>42397</v>
      </c>
      <c r="B4081" s="23">
        <v>50888</v>
      </c>
      <c r="C4081" s="23" t="s">
        <v>28</v>
      </c>
      <c r="D4081" s="23">
        <v>13.3</v>
      </c>
      <c r="E4081" s="16" t="s">
        <v>882</v>
      </c>
      <c r="F4081" s="46">
        <v>3500</v>
      </c>
      <c r="G4081" s="23"/>
      <c r="H4081" s="23"/>
      <c r="I4081" s="23"/>
      <c r="J4081" s="23">
        <v>0</v>
      </c>
      <c r="K4081" s="23"/>
      <c r="L4081" s="23"/>
      <c r="M4081" s="23"/>
    </row>
    <row r="4082" spans="1:13" x14ac:dyDescent="0.25">
      <c r="A4082" s="31">
        <v>42397</v>
      </c>
      <c r="B4082" s="16">
        <v>50889</v>
      </c>
      <c r="C4082" s="16" t="s">
        <v>264</v>
      </c>
      <c r="D4082" s="16">
        <v>15</v>
      </c>
      <c r="E4082" s="23" t="s">
        <v>55</v>
      </c>
      <c r="F4082" s="632">
        <v>3250</v>
      </c>
      <c r="G4082" s="23"/>
      <c r="H4082" s="23"/>
      <c r="I4082" s="23"/>
      <c r="J4082" s="23">
        <v>0</v>
      </c>
      <c r="K4082" s="577"/>
      <c r="L4082" s="23"/>
      <c r="M4082" s="23"/>
    </row>
    <row r="4083" spans="1:13" x14ac:dyDescent="0.25">
      <c r="A4083" s="31">
        <v>42397</v>
      </c>
      <c r="B4083" s="16">
        <v>50890</v>
      </c>
      <c r="C4083" s="16" t="s">
        <v>500</v>
      </c>
      <c r="D4083" s="16">
        <v>15</v>
      </c>
      <c r="E4083" s="23" t="s">
        <v>55</v>
      </c>
      <c r="F4083" s="632">
        <v>3250</v>
      </c>
      <c r="G4083" s="23"/>
      <c r="H4083" s="23"/>
      <c r="I4083" s="23"/>
      <c r="J4083" s="23">
        <v>0</v>
      </c>
      <c r="K4083" s="577"/>
      <c r="L4083" s="23"/>
      <c r="M4083" s="23"/>
    </row>
    <row r="4084" spans="1:13" hidden="1" x14ac:dyDescent="0.25">
      <c r="A4084" s="41">
        <v>42397</v>
      </c>
      <c r="B4084" s="32">
        <v>50891</v>
      </c>
      <c r="C4084" s="32" t="s">
        <v>57</v>
      </c>
      <c r="D4084" s="32">
        <v>14.9</v>
      </c>
      <c r="E4084" s="24" t="s">
        <v>882</v>
      </c>
      <c r="F4084" s="46">
        <v>3500</v>
      </c>
      <c r="G4084" s="23"/>
      <c r="H4084" s="23"/>
      <c r="I4084" s="23"/>
      <c r="J4084" s="32">
        <v>0</v>
      </c>
      <c r="K4084" s="23"/>
      <c r="L4084" s="23"/>
      <c r="M4084" s="23"/>
    </row>
    <row r="4085" spans="1:13" hidden="1" x14ac:dyDescent="0.25">
      <c r="A4085" s="31">
        <v>42397</v>
      </c>
      <c r="B4085" s="23">
        <v>50892</v>
      </c>
      <c r="C4085" s="23" t="s">
        <v>498</v>
      </c>
      <c r="D4085" s="23">
        <v>14.9</v>
      </c>
      <c r="E4085" s="16" t="s">
        <v>882</v>
      </c>
      <c r="F4085" s="46">
        <v>3500</v>
      </c>
      <c r="G4085" s="23"/>
      <c r="H4085" s="23"/>
      <c r="I4085" s="23"/>
      <c r="J4085" s="23">
        <v>0</v>
      </c>
      <c r="K4085" s="23"/>
      <c r="L4085" s="23"/>
      <c r="M4085" s="23"/>
    </row>
    <row r="4086" spans="1:13" hidden="1" x14ac:dyDescent="0.25">
      <c r="A4086" s="31">
        <v>42397</v>
      </c>
      <c r="B4086" s="23">
        <v>50893</v>
      </c>
      <c r="C4086" s="23" t="s">
        <v>28</v>
      </c>
      <c r="D4086" s="23">
        <v>13.3</v>
      </c>
      <c r="E4086" s="16" t="s">
        <v>882</v>
      </c>
      <c r="F4086" s="46">
        <v>3500</v>
      </c>
      <c r="G4086" s="23"/>
      <c r="H4086" s="23"/>
      <c r="I4086" s="23"/>
      <c r="J4086" s="23">
        <v>0</v>
      </c>
      <c r="K4086" s="23"/>
      <c r="L4086" s="23"/>
      <c r="M4086" s="23"/>
    </row>
    <row r="4087" spans="1:13" x14ac:dyDescent="0.25">
      <c r="A4087" s="31">
        <v>42397</v>
      </c>
      <c r="B4087" s="16">
        <v>50894</v>
      </c>
      <c r="C4087" s="16" t="s">
        <v>264</v>
      </c>
      <c r="D4087" s="16">
        <v>15</v>
      </c>
      <c r="E4087" s="23" t="s">
        <v>55</v>
      </c>
      <c r="F4087" s="632">
        <v>3250</v>
      </c>
      <c r="G4087" s="23"/>
      <c r="H4087" s="23"/>
      <c r="I4087" s="23"/>
      <c r="J4087" s="23">
        <v>0</v>
      </c>
      <c r="K4087" s="577"/>
      <c r="L4087" s="23"/>
      <c r="M4087" s="23"/>
    </row>
    <row r="4088" spans="1:13" x14ac:dyDescent="0.25">
      <c r="A4088" s="31">
        <v>42397</v>
      </c>
      <c r="B4088" s="16">
        <v>50895</v>
      </c>
      <c r="C4088" s="16" t="s">
        <v>500</v>
      </c>
      <c r="D4088" s="16">
        <v>15</v>
      </c>
      <c r="E4088" s="23" t="s">
        <v>55</v>
      </c>
      <c r="F4088" s="632">
        <v>3250</v>
      </c>
      <c r="G4088" s="23"/>
      <c r="H4088" s="23"/>
      <c r="I4088" s="23"/>
      <c r="J4088" s="23">
        <v>0</v>
      </c>
      <c r="K4088" s="577"/>
      <c r="L4088" s="23"/>
      <c r="M4088" s="23"/>
    </row>
    <row r="4089" spans="1:13" hidden="1" x14ac:dyDescent="0.25">
      <c r="A4089" s="41">
        <v>42397</v>
      </c>
      <c r="B4089" s="32">
        <v>50896</v>
      </c>
      <c r="C4089" s="32" t="s">
        <v>57</v>
      </c>
      <c r="D4089" s="32">
        <v>14.9</v>
      </c>
      <c r="E4089" s="24" t="s">
        <v>882</v>
      </c>
      <c r="F4089" s="46">
        <v>3500</v>
      </c>
      <c r="G4089" s="23"/>
      <c r="H4089" s="23"/>
      <c r="I4089" s="23"/>
      <c r="J4089" s="32">
        <v>0</v>
      </c>
      <c r="K4089" s="23"/>
      <c r="L4089" s="23"/>
      <c r="M4089" s="23"/>
    </row>
    <row r="4090" spans="1:13" hidden="1" x14ac:dyDescent="0.25">
      <c r="A4090" s="31">
        <v>42397</v>
      </c>
      <c r="B4090" s="23">
        <v>50897</v>
      </c>
      <c r="C4090" s="23" t="s">
        <v>498</v>
      </c>
      <c r="D4090" s="23">
        <v>14.9</v>
      </c>
      <c r="E4090" s="16" t="s">
        <v>882</v>
      </c>
      <c r="F4090" s="46">
        <v>3500</v>
      </c>
      <c r="G4090" s="23"/>
      <c r="H4090" s="23"/>
      <c r="I4090" s="23"/>
      <c r="J4090" s="23">
        <v>0</v>
      </c>
      <c r="K4090" s="23"/>
      <c r="L4090" s="23"/>
      <c r="M4090" s="23"/>
    </row>
    <row r="4091" spans="1:13" hidden="1" x14ac:dyDescent="0.25">
      <c r="A4091" s="31">
        <v>42397</v>
      </c>
      <c r="B4091" s="23">
        <v>50898</v>
      </c>
      <c r="C4091" s="23" t="s">
        <v>27</v>
      </c>
      <c r="D4091" s="23">
        <v>14.9</v>
      </c>
      <c r="E4091" s="16" t="s">
        <v>882</v>
      </c>
      <c r="F4091" s="46">
        <v>3500</v>
      </c>
      <c r="G4091" s="23"/>
      <c r="H4091" s="23"/>
      <c r="I4091" s="23"/>
      <c r="J4091" s="23">
        <v>0</v>
      </c>
      <c r="K4091" s="23"/>
      <c r="L4091" s="23"/>
      <c r="M4091" s="23"/>
    </row>
    <row r="4092" spans="1:13" x14ac:dyDescent="0.25">
      <c r="A4092" s="31">
        <v>42397</v>
      </c>
      <c r="B4092" s="16">
        <v>50899</v>
      </c>
      <c r="C4092" s="16" t="s">
        <v>264</v>
      </c>
      <c r="D4092" s="16">
        <v>15</v>
      </c>
      <c r="E4092" s="23" t="s">
        <v>55</v>
      </c>
      <c r="F4092" s="632">
        <v>3250</v>
      </c>
      <c r="G4092" s="23"/>
      <c r="H4092" s="23"/>
      <c r="I4092" s="23"/>
      <c r="J4092" s="23">
        <v>0</v>
      </c>
      <c r="K4092" s="577"/>
      <c r="L4092" s="23"/>
      <c r="M4092" s="23"/>
    </row>
    <row r="4093" spans="1:13" hidden="1" x14ac:dyDescent="0.25">
      <c r="A4093" s="41">
        <v>42397</v>
      </c>
      <c r="B4093" s="32">
        <v>50900</v>
      </c>
      <c r="C4093" s="32" t="s">
        <v>28</v>
      </c>
      <c r="D4093" s="32">
        <v>13.3</v>
      </c>
      <c r="E4093" s="24" t="s">
        <v>882</v>
      </c>
      <c r="F4093" s="46">
        <v>3500</v>
      </c>
      <c r="G4093" s="23"/>
      <c r="H4093" s="23"/>
      <c r="I4093" s="23"/>
      <c r="J4093" s="32">
        <v>0</v>
      </c>
      <c r="K4093" s="23"/>
      <c r="L4093" s="23"/>
      <c r="M4093" s="23"/>
    </row>
    <row r="4094" spans="1:13" hidden="1" x14ac:dyDescent="0.25">
      <c r="A4094" s="31">
        <v>42397</v>
      </c>
      <c r="B4094" s="23">
        <v>50901</v>
      </c>
      <c r="C4094" s="23" t="s">
        <v>27</v>
      </c>
      <c r="D4094" s="23">
        <v>14.9</v>
      </c>
      <c r="E4094" s="16" t="s">
        <v>882</v>
      </c>
      <c r="F4094" s="46">
        <v>3500</v>
      </c>
      <c r="G4094" s="23"/>
      <c r="H4094" s="23"/>
      <c r="I4094" s="23"/>
      <c r="J4094" s="23">
        <v>0</v>
      </c>
      <c r="K4094" s="23"/>
      <c r="L4094" s="23"/>
      <c r="M4094" s="23"/>
    </row>
    <row r="4095" spans="1:13" hidden="1" x14ac:dyDescent="0.25">
      <c r="A4095" s="31">
        <v>42397</v>
      </c>
      <c r="B4095" s="23">
        <v>50902</v>
      </c>
      <c r="C4095" s="23" t="s">
        <v>57</v>
      </c>
      <c r="D4095" s="23">
        <v>14.9</v>
      </c>
      <c r="E4095" s="16" t="s">
        <v>882</v>
      </c>
      <c r="F4095" s="46">
        <v>3500</v>
      </c>
      <c r="G4095" s="23"/>
      <c r="H4095" s="23"/>
      <c r="I4095" s="23"/>
      <c r="J4095" s="23">
        <v>0</v>
      </c>
      <c r="K4095" s="23"/>
      <c r="L4095" s="23"/>
      <c r="M4095" s="23"/>
    </row>
    <row r="4096" spans="1:13" x14ac:dyDescent="0.25">
      <c r="A4096" s="31">
        <v>42397</v>
      </c>
      <c r="B4096" s="16">
        <v>50903</v>
      </c>
      <c r="C4096" s="16" t="s">
        <v>500</v>
      </c>
      <c r="D4096" s="16">
        <v>15</v>
      </c>
      <c r="E4096" s="23" t="s">
        <v>55</v>
      </c>
      <c r="F4096" s="632">
        <v>3250</v>
      </c>
      <c r="G4096" s="23"/>
      <c r="H4096" s="23"/>
      <c r="I4096" s="23"/>
      <c r="J4096" s="23">
        <v>0</v>
      </c>
      <c r="K4096" s="577"/>
      <c r="L4096" s="23"/>
      <c r="M4096" s="23"/>
    </row>
    <row r="4097" spans="1:13" hidden="1" x14ac:dyDescent="0.25">
      <c r="A4097" s="41">
        <v>42397</v>
      </c>
      <c r="B4097" s="32">
        <v>50904</v>
      </c>
      <c r="C4097" s="32" t="s">
        <v>498</v>
      </c>
      <c r="D4097" s="32">
        <v>14.9</v>
      </c>
      <c r="E4097" s="24" t="s">
        <v>882</v>
      </c>
      <c r="F4097" s="46">
        <v>3500</v>
      </c>
      <c r="G4097" s="23"/>
      <c r="H4097" s="23"/>
      <c r="I4097" s="23"/>
      <c r="J4097" s="32">
        <v>0</v>
      </c>
      <c r="K4097" s="23"/>
      <c r="L4097" s="23"/>
      <c r="M4097" s="23"/>
    </row>
    <row r="4098" spans="1:13" x14ac:dyDescent="0.25">
      <c r="A4098" s="31">
        <v>42397</v>
      </c>
      <c r="B4098" s="16">
        <v>50905</v>
      </c>
      <c r="C4098" s="16" t="s">
        <v>264</v>
      </c>
      <c r="D4098" s="16">
        <v>15</v>
      </c>
      <c r="E4098" s="23" t="s">
        <v>55</v>
      </c>
      <c r="F4098" s="632">
        <v>3250</v>
      </c>
      <c r="G4098" s="23"/>
      <c r="H4098" s="23"/>
      <c r="I4098" s="23"/>
      <c r="J4098" s="23">
        <v>0</v>
      </c>
      <c r="K4098" s="577"/>
      <c r="L4098" s="23"/>
      <c r="M4098" s="23"/>
    </row>
    <row r="4099" spans="1:13" hidden="1" x14ac:dyDescent="0.25">
      <c r="A4099" s="41">
        <v>42397</v>
      </c>
      <c r="B4099" s="32">
        <v>50906</v>
      </c>
      <c r="C4099" s="32" t="s">
        <v>28</v>
      </c>
      <c r="D4099" s="32">
        <v>13.3</v>
      </c>
      <c r="E4099" s="24" t="s">
        <v>882</v>
      </c>
      <c r="F4099" s="46">
        <v>3500</v>
      </c>
      <c r="G4099" s="23"/>
      <c r="H4099" s="23"/>
      <c r="I4099" s="23"/>
      <c r="J4099" s="32">
        <v>0</v>
      </c>
      <c r="K4099" s="23"/>
      <c r="L4099" s="23"/>
      <c r="M4099" s="23"/>
    </row>
    <row r="4100" spans="1:13" hidden="1" x14ac:dyDescent="0.25">
      <c r="A4100" s="31">
        <v>42397</v>
      </c>
      <c r="B4100" s="23">
        <v>50907</v>
      </c>
      <c r="C4100" s="23" t="s">
        <v>57</v>
      </c>
      <c r="D4100" s="23">
        <v>14.9</v>
      </c>
      <c r="E4100" s="16" t="s">
        <v>882</v>
      </c>
      <c r="F4100" s="46">
        <v>3500</v>
      </c>
      <c r="G4100" s="23"/>
      <c r="H4100" s="23"/>
      <c r="I4100" s="23"/>
      <c r="J4100" s="23">
        <v>0</v>
      </c>
      <c r="K4100" s="23"/>
      <c r="L4100" s="23"/>
      <c r="M4100" s="23"/>
    </row>
    <row r="4101" spans="1:13" hidden="1" x14ac:dyDescent="0.25">
      <c r="A4101" s="31">
        <v>42397</v>
      </c>
      <c r="B4101" s="23">
        <v>50908</v>
      </c>
      <c r="C4101" s="23" t="s">
        <v>498</v>
      </c>
      <c r="D4101" s="23">
        <v>14.9</v>
      </c>
      <c r="E4101" s="16" t="s">
        <v>882</v>
      </c>
      <c r="F4101" s="46">
        <v>3500</v>
      </c>
      <c r="G4101" s="23"/>
      <c r="H4101" s="23"/>
      <c r="I4101" s="23"/>
      <c r="J4101" s="23">
        <v>0</v>
      </c>
      <c r="K4101" s="23"/>
      <c r="L4101" s="23"/>
      <c r="M4101" s="23"/>
    </row>
    <row r="4102" spans="1:13" x14ac:dyDescent="0.25">
      <c r="A4102" s="31">
        <v>42397</v>
      </c>
      <c r="B4102" s="23">
        <v>50909</v>
      </c>
      <c r="C4102" s="23" t="s">
        <v>500</v>
      </c>
      <c r="D4102" s="23">
        <v>15</v>
      </c>
      <c r="E4102" s="23" t="s">
        <v>55</v>
      </c>
      <c r="F4102" s="633">
        <v>3250</v>
      </c>
      <c r="G4102" s="23"/>
      <c r="H4102" s="23"/>
      <c r="I4102" s="23"/>
      <c r="J4102" s="23">
        <v>0</v>
      </c>
      <c r="K4102" s="577"/>
      <c r="L4102" s="23"/>
      <c r="M4102" s="23"/>
    </row>
    <row r="4103" spans="1:13" x14ac:dyDescent="0.25">
      <c r="A4103" s="31">
        <v>42397</v>
      </c>
      <c r="B4103" s="23">
        <v>50910</v>
      </c>
      <c r="C4103" s="23" t="s">
        <v>264</v>
      </c>
      <c r="D4103" s="23">
        <v>15</v>
      </c>
      <c r="E4103" s="23" t="s">
        <v>55</v>
      </c>
      <c r="F4103" s="633">
        <v>3250</v>
      </c>
      <c r="G4103" s="23"/>
      <c r="H4103" s="23"/>
      <c r="I4103" s="23"/>
      <c r="J4103" s="23">
        <v>0</v>
      </c>
      <c r="K4103" s="577"/>
      <c r="L4103" s="23"/>
      <c r="M4103" s="23"/>
    </row>
    <row r="4104" spans="1:13" hidden="1" x14ac:dyDescent="0.25">
      <c r="A4104" s="41">
        <v>42397</v>
      </c>
      <c r="B4104" s="32">
        <v>50911</v>
      </c>
      <c r="C4104" s="32" t="s">
        <v>27</v>
      </c>
      <c r="D4104" s="32">
        <v>14.9</v>
      </c>
      <c r="E4104" s="24" t="s">
        <v>882</v>
      </c>
      <c r="F4104" s="46">
        <v>3500</v>
      </c>
      <c r="G4104" s="23"/>
      <c r="H4104" s="23"/>
      <c r="I4104" s="23"/>
      <c r="J4104" s="32">
        <v>0</v>
      </c>
      <c r="K4104" s="23"/>
      <c r="L4104" s="23"/>
      <c r="M4104" s="23"/>
    </row>
    <row r="4105" spans="1:13" hidden="1" x14ac:dyDescent="0.25">
      <c r="A4105" s="31">
        <v>42397</v>
      </c>
      <c r="B4105" s="23">
        <v>50912</v>
      </c>
      <c r="C4105" s="23" t="s">
        <v>28</v>
      </c>
      <c r="D4105" s="23">
        <v>13.3</v>
      </c>
      <c r="E4105" s="16" t="s">
        <v>882</v>
      </c>
      <c r="F4105" s="46">
        <v>3500</v>
      </c>
      <c r="G4105" s="23"/>
      <c r="H4105" s="23"/>
      <c r="I4105" s="23"/>
      <c r="J4105" s="23">
        <v>0</v>
      </c>
      <c r="K4105" s="23"/>
      <c r="L4105" s="23"/>
      <c r="M4105" s="23"/>
    </row>
    <row r="4106" spans="1:13" hidden="1" x14ac:dyDescent="0.25">
      <c r="A4106" s="31">
        <v>42397</v>
      </c>
      <c r="B4106" s="23">
        <v>50913</v>
      </c>
      <c r="C4106" s="23" t="s">
        <v>57</v>
      </c>
      <c r="D4106" s="23">
        <v>14.9</v>
      </c>
      <c r="E4106" s="16" t="s">
        <v>882</v>
      </c>
      <c r="F4106" s="145">
        <v>3500</v>
      </c>
      <c r="G4106" s="94"/>
      <c r="H4106" s="94"/>
      <c r="I4106" s="94"/>
      <c r="J4106" s="23">
        <v>0</v>
      </c>
      <c r="K4106" s="94"/>
      <c r="L4106" s="94"/>
      <c r="M4106" s="94"/>
    </row>
    <row r="4107" spans="1:13" hidden="1" x14ac:dyDescent="0.25">
      <c r="A4107" s="31">
        <v>42397</v>
      </c>
      <c r="B4107" s="23">
        <v>50914</v>
      </c>
      <c r="C4107" s="23" t="s">
        <v>498</v>
      </c>
      <c r="D4107" s="23">
        <v>14.9</v>
      </c>
      <c r="E4107" s="16" t="s">
        <v>882</v>
      </c>
      <c r="F4107" s="145">
        <v>3500</v>
      </c>
      <c r="G4107" s="23"/>
      <c r="H4107" s="23"/>
      <c r="I4107" s="23"/>
      <c r="J4107" s="23">
        <v>0</v>
      </c>
      <c r="K4107" s="23"/>
      <c r="L4107" s="23"/>
      <c r="M4107" s="23"/>
    </row>
    <row r="4108" spans="1:13" hidden="1" x14ac:dyDescent="0.25">
      <c r="A4108" s="31">
        <v>42397</v>
      </c>
      <c r="B4108" s="23">
        <v>50915</v>
      </c>
      <c r="C4108" s="23" t="s">
        <v>500</v>
      </c>
      <c r="D4108" s="23">
        <v>15</v>
      </c>
      <c r="E4108" s="16" t="s">
        <v>882</v>
      </c>
      <c r="F4108" s="145">
        <v>3500</v>
      </c>
      <c r="G4108" s="23"/>
      <c r="H4108" s="23"/>
      <c r="I4108" s="23"/>
      <c r="J4108" s="23">
        <v>0</v>
      </c>
      <c r="K4108" s="23"/>
      <c r="L4108" s="23"/>
      <c r="M4108" s="23"/>
    </row>
    <row r="4109" spans="1:13" ht="14.25" hidden="1" customHeight="1" x14ac:dyDescent="0.25">
      <c r="A4109" s="31">
        <v>42397</v>
      </c>
      <c r="B4109" s="23">
        <v>50916</v>
      </c>
      <c r="C4109" s="23" t="s">
        <v>28</v>
      </c>
      <c r="D4109" s="23">
        <v>13.3</v>
      </c>
      <c r="E4109" s="16" t="s">
        <v>882</v>
      </c>
      <c r="F4109" s="145">
        <v>3500</v>
      </c>
      <c r="G4109" s="23"/>
      <c r="H4109" s="23"/>
      <c r="I4109" s="23"/>
      <c r="J4109" s="23">
        <v>0</v>
      </c>
      <c r="K4109" s="23"/>
      <c r="L4109" s="23"/>
      <c r="M4109" s="23"/>
    </row>
    <row r="4110" spans="1:13" hidden="1" x14ac:dyDescent="0.25">
      <c r="A4110" s="31">
        <v>42397</v>
      </c>
      <c r="B4110" s="23">
        <v>50917</v>
      </c>
      <c r="C4110" s="23" t="s">
        <v>264</v>
      </c>
      <c r="D4110" s="23">
        <v>15</v>
      </c>
      <c r="E4110" s="16" t="s">
        <v>882</v>
      </c>
      <c r="F4110" s="145">
        <v>3500</v>
      </c>
      <c r="G4110" s="23"/>
      <c r="H4110" s="23"/>
      <c r="I4110" s="23"/>
      <c r="J4110" s="23">
        <v>0</v>
      </c>
      <c r="K4110" s="23"/>
      <c r="L4110" s="23"/>
      <c r="M4110" s="23"/>
    </row>
    <row r="4111" spans="1:13" hidden="1" x14ac:dyDescent="0.25">
      <c r="A4111" s="31">
        <v>42397</v>
      </c>
      <c r="B4111" s="23">
        <v>50918</v>
      </c>
      <c r="C4111" s="23" t="s">
        <v>27</v>
      </c>
      <c r="D4111" s="23">
        <v>14.9</v>
      </c>
      <c r="E4111" s="16" t="s">
        <v>882</v>
      </c>
      <c r="F4111" s="145">
        <v>3500</v>
      </c>
      <c r="G4111" s="23"/>
      <c r="H4111" s="23"/>
      <c r="I4111" s="23"/>
      <c r="J4111" s="23">
        <v>0</v>
      </c>
      <c r="K4111" s="23"/>
      <c r="L4111" s="23"/>
      <c r="M4111" s="23"/>
    </row>
    <row r="4112" spans="1:13" hidden="1" x14ac:dyDescent="0.25">
      <c r="A4112" s="31">
        <v>42397</v>
      </c>
      <c r="B4112" s="23">
        <v>50919</v>
      </c>
      <c r="C4112" s="23" t="s">
        <v>57</v>
      </c>
      <c r="D4112" s="23">
        <v>14.9</v>
      </c>
      <c r="E4112" s="16" t="s">
        <v>882</v>
      </c>
      <c r="F4112" s="145">
        <v>3500</v>
      </c>
      <c r="G4112" s="23"/>
      <c r="H4112" s="23"/>
      <c r="I4112" s="23"/>
      <c r="J4112" s="23">
        <v>0</v>
      </c>
      <c r="K4112" s="23"/>
      <c r="L4112" s="23"/>
      <c r="M4112" s="23"/>
    </row>
    <row r="4113" spans="1:13" hidden="1" x14ac:dyDescent="0.25">
      <c r="A4113" s="31">
        <v>42397</v>
      </c>
      <c r="B4113" s="23">
        <v>50920</v>
      </c>
      <c r="C4113" s="23" t="s">
        <v>500</v>
      </c>
      <c r="D4113" s="23">
        <v>15</v>
      </c>
      <c r="E4113" s="16" t="s">
        <v>882</v>
      </c>
      <c r="F4113" s="145">
        <v>3500</v>
      </c>
      <c r="G4113" s="23"/>
      <c r="H4113" s="23"/>
      <c r="I4113" s="23"/>
      <c r="J4113" s="23">
        <v>0</v>
      </c>
      <c r="K4113" s="23"/>
      <c r="L4113" s="23"/>
      <c r="M4113" s="23"/>
    </row>
    <row r="4114" spans="1:13" hidden="1" x14ac:dyDescent="0.25">
      <c r="A4114" s="31">
        <v>42397</v>
      </c>
      <c r="B4114" s="23">
        <v>50921</v>
      </c>
      <c r="C4114" s="23" t="s">
        <v>498</v>
      </c>
      <c r="D4114" s="23">
        <v>14.9</v>
      </c>
      <c r="E4114" s="16" t="s">
        <v>882</v>
      </c>
      <c r="F4114" s="145">
        <v>3500</v>
      </c>
      <c r="G4114" s="23"/>
      <c r="H4114" s="23"/>
      <c r="I4114" s="23"/>
      <c r="J4114" s="23">
        <v>0</v>
      </c>
      <c r="K4114" s="23"/>
      <c r="L4114" s="23"/>
      <c r="M4114" s="23"/>
    </row>
    <row r="4115" spans="1:13" hidden="1" x14ac:dyDescent="0.25">
      <c r="A4115" s="31">
        <v>42397</v>
      </c>
      <c r="B4115" s="23">
        <v>50922</v>
      </c>
      <c r="C4115" s="23" t="s">
        <v>27</v>
      </c>
      <c r="D4115" s="23">
        <v>14.9</v>
      </c>
      <c r="E4115" s="16" t="s">
        <v>882</v>
      </c>
      <c r="F4115" s="145">
        <v>3500</v>
      </c>
      <c r="G4115" s="23"/>
      <c r="H4115" s="23"/>
      <c r="I4115" s="23"/>
      <c r="J4115" s="23">
        <v>0</v>
      </c>
      <c r="K4115" s="23"/>
      <c r="L4115" s="23"/>
      <c r="M4115" s="23"/>
    </row>
    <row r="4116" spans="1:13" hidden="1" x14ac:dyDescent="0.25">
      <c r="A4116" s="31">
        <v>42397</v>
      </c>
      <c r="B4116" s="23">
        <v>50923</v>
      </c>
      <c r="C4116" s="23" t="s">
        <v>264</v>
      </c>
      <c r="D4116" s="23">
        <v>15</v>
      </c>
      <c r="E4116" s="16" t="s">
        <v>882</v>
      </c>
      <c r="F4116" s="145">
        <v>3500</v>
      </c>
      <c r="G4116" s="23"/>
      <c r="H4116" s="23"/>
      <c r="I4116" s="23"/>
      <c r="J4116" s="23">
        <v>0</v>
      </c>
      <c r="K4116" s="23"/>
      <c r="L4116" s="23"/>
      <c r="M4116" s="23"/>
    </row>
    <row r="4117" spans="1:13" hidden="1" x14ac:dyDescent="0.25">
      <c r="A4117" s="31">
        <v>42397</v>
      </c>
      <c r="B4117" s="23">
        <v>50924</v>
      </c>
      <c r="C4117" s="23" t="s">
        <v>57</v>
      </c>
      <c r="D4117" s="23">
        <v>14.9</v>
      </c>
      <c r="E4117" s="16" t="s">
        <v>882</v>
      </c>
      <c r="F4117" s="145">
        <v>3500</v>
      </c>
      <c r="G4117" s="23"/>
      <c r="H4117" s="23"/>
      <c r="I4117" s="23"/>
      <c r="J4117" s="23">
        <v>0</v>
      </c>
      <c r="K4117" s="23"/>
      <c r="L4117" s="23"/>
      <c r="M4117" s="23"/>
    </row>
    <row r="4118" spans="1:13" hidden="1" x14ac:dyDescent="0.25">
      <c r="A4118" s="31">
        <v>42397</v>
      </c>
      <c r="B4118" s="23">
        <v>50925</v>
      </c>
      <c r="C4118" s="23" t="s">
        <v>28</v>
      </c>
      <c r="D4118" s="23">
        <v>13.3</v>
      </c>
      <c r="E4118" s="16" t="s">
        <v>882</v>
      </c>
      <c r="F4118" s="145">
        <v>3500</v>
      </c>
      <c r="G4118" s="23"/>
      <c r="H4118" s="23"/>
      <c r="I4118" s="23"/>
      <c r="J4118" s="23">
        <v>0</v>
      </c>
      <c r="K4118" s="23"/>
      <c r="L4118" s="23"/>
      <c r="M4118" s="23"/>
    </row>
    <row r="4119" spans="1:13" hidden="1" x14ac:dyDescent="0.25">
      <c r="A4119" s="31">
        <v>42397</v>
      </c>
      <c r="B4119" s="23">
        <v>50926</v>
      </c>
      <c r="C4119" s="23" t="s">
        <v>500</v>
      </c>
      <c r="D4119" s="23">
        <v>15</v>
      </c>
      <c r="E4119" s="16" t="s">
        <v>882</v>
      </c>
      <c r="F4119" s="145">
        <v>3500</v>
      </c>
      <c r="G4119" s="23"/>
      <c r="H4119" s="23"/>
      <c r="I4119" s="23"/>
      <c r="J4119" s="23">
        <v>0</v>
      </c>
      <c r="K4119" s="23"/>
      <c r="L4119" s="23"/>
      <c r="M4119" s="23"/>
    </row>
    <row r="4120" spans="1:13" hidden="1" x14ac:dyDescent="0.25">
      <c r="A4120" s="31">
        <v>42397</v>
      </c>
      <c r="B4120" s="23">
        <v>50927</v>
      </c>
      <c r="C4120" s="23" t="s">
        <v>27</v>
      </c>
      <c r="D4120" s="23">
        <v>14.9</v>
      </c>
      <c r="E4120" s="16" t="s">
        <v>882</v>
      </c>
      <c r="F4120" s="145">
        <v>3500</v>
      </c>
      <c r="G4120" s="23"/>
      <c r="H4120" s="23"/>
      <c r="I4120" s="23"/>
      <c r="J4120" s="23">
        <v>0</v>
      </c>
      <c r="K4120" s="23"/>
      <c r="L4120" s="23"/>
      <c r="M4120" s="23"/>
    </row>
    <row r="4121" spans="1:13" x14ac:dyDescent="0.25">
      <c r="A4121" s="31">
        <v>42397</v>
      </c>
      <c r="B4121" s="16">
        <v>50928</v>
      </c>
      <c r="C4121" s="16" t="s">
        <v>264</v>
      </c>
      <c r="D4121" s="16">
        <v>15</v>
      </c>
      <c r="E4121" s="23" t="s">
        <v>55</v>
      </c>
      <c r="F4121" s="634">
        <v>3250</v>
      </c>
      <c r="G4121" s="23"/>
      <c r="H4121" s="23"/>
      <c r="I4121" s="23"/>
      <c r="J4121" s="23">
        <v>0</v>
      </c>
      <c r="K4121" s="577"/>
      <c r="L4121" s="23"/>
      <c r="M4121" s="23"/>
    </row>
    <row r="4122" spans="1:13" hidden="1" x14ac:dyDescent="0.25">
      <c r="A4122" s="41">
        <v>42397</v>
      </c>
      <c r="B4122" s="32">
        <v>50929</v>
      </c>
      <c r="C4122" s="32" t="s">
        <v>28</v>
      </c>
      <c r="D4122" s="32">
        <v>13.3</v>
      </c>
      <c r="E4122" s="24" t="s">
        <v>882</v>
      </c>
      <c r="F4122" s="145">
        <v>3500</v>
      </c>
      <c r="G4122" s="23"/>
      <c r="H4122" s="23"/>
      <c r="I4122" s="23"/>
      <c r="J4122" s="32">
        <v>0</v>
      </c>
      <c r="K4122" s="23"/>
      <c r="L4122" s="23"/>
      <c r="M4122" s="23"/>
    </row>
    <row r="4123" spans="1:13" x14ac:dyDescent="0.25">
      <c r="A4123" s="31">
        <v>42397</v>
      </c>
      <c r="B4123" s="16">
        <v>50930</v>
      </c>
      <c r="C4123" s="16" t="s">
        <v>500</v>
      </c>
      <c r="D4123" s="16">
        <v>15</v>
      </c>
      <c r="E4123" s="23" t="s">
        <v>55</v>
      </c>
      <c r="F4123" s="634">
        <v>3250</v>
      </c>
      <c r="G4123" s="23"/>
      <c r="H4123" s="23"/>
      <c r="I4123" s="23"/>
      <c r="J4123" s="23">
        <v>0</v>
      </c>
      <c r="K4123" s="577"/>
      <c r="L4123" s="23"/>
      <c r="M4123" s="23"/>
    </row>
    <row r="4124" spans="1:13" hidden="1" x14ac:dyDescent="0.25">
      <c r="A4124" s="41">
        <v>42397</v>
      </c>
      <c r="B4124" s="32">
        <v>50931</v>
      </c>
      <c r="C4124" s="32" t="s">
        <v>57</v>
      </c>
      <c r="D4124" s="32">
        <v>14.9</v>
      </c>
      <c r="E4124" s="24" t="s">
        <v>882</v>
      </c>
      <c r="F4124" s="145">
        <v>3500</v>
      </c>
      <c r="G4124" s="23"/>
      <c r="H4124" s="23"/>
      <c r="I4124" s="23"/>
      <c r="J4124" s="32">
        <v>0</v>
      </c>
      <c r="K4124" s="23"/>
      <c r="L4124" s="23"/>
      <c r="M4124" s="23"/>
    </row>
    <row r="4125" spans="1:13" x14ac:dyDescent="0.25">
      <c r="A4125" s="31">
        <v>42397</v>
      </c>
      <c r="B4125" s="16">
        <v>50932</v>
      </c>
      <c r="C4125" s="16" t="s">
        <v>264</v>
      </c>
      <c r="D4125" s="16">
        <v>15</v>
      </c>
      <c r="E4125" s="23" t="s">
        <v>55</v>
      </c>
      <c r="F4125" s="634">
        <v>3250</v>
      </c>
      <c r="G4125" s="23"/>
      <c r="H4125" s="23"/>
      <c r="I4125" s="23"/>
      <c r="J4125" s="23">
        <v>0</v>
      </c>
      <c r="K4125" s="577"/>
      <c r="L4125" s="23"/>
      <c r="M4125" s="23"/>
    </row>
    <row r="4126" spans="1:13" hidden="1" x14ac:dyDescent="0.25">
      <c r="A4126" s="41">
        <v>42397</v>
      </c>
      <c r="B4126" s="32">
        <v>50933</v>
      </c>
      <c r="C4126" s="32" t="s">
        <v>27</v>
      </c>
      <c r="D4126" s="32">
        <v>14.9</v>
      </c>
      <c r="E4126" s="24" t="s">
        <v>882</v>
      </c>
      <c r="F4126" s="145">
        <v>3500</v>
      </c>
      <c r="G4126" s="23"/>
      <c r="H4126" s="23"/>
      <c r="I4126" s="23"/>
      <c r="J4126" s="32">
        <v>0</v>
      </c>
      <c r="K4126" s="23"/>
      <c r="L4126" s="23"/>
      <c r="M4126" s="23"/>
    </row>
    <row r="4127" spans="1:13" hidden="1" x14ac:dyDescent="0.25">
      <c r="A4127" s="31">
        <v>42397</v>
      </c>
      <c r="B4127" s="23">
        <v>50934</v>
      </c>
      <c r="C4127" s="23" t="s">
        <v>28</v>
      </c>
      <c r="D4127" s="23">
        <v>13.3</v>
      </c>
      <c r="E4127" s="16" t="s">
        <v>882</v>
      </c>
      <c r="F4127" s="145">
        <v>3500</v>
      </c>
      <c r="G4127" s="23"/>
      <c r="H4127" s="23"/>
      <c r="I4127" s="23"/>
      <c r="J4127" s="23">
        <v>0</v>
      </c>
      <c r="K4127" s="23"/>
      <c r="L4127" s="23"/>
      <c r="M4127" s="23"/>
    </row>
    <row r="4128" spans="1:13" x14ac:dyDescent="0.25">
      <c r="A4128" s="31">
        <v>42397</v>
      </c>
      <c r="B4128" s="16">
        <v>50935</v>
      </c>
      <c r="C4128" s="16" t="s">
        <v>500</v>
      </c>
      <c r="D4128" s="16">
        <v>15</v>
      </c>
      <c r="E4128" s="23" t="s">
        <v>55</v>
      </c>
      <c r="F4128" s="634">
        <v>3250</v>
      </c>
      <c r="G4128" s="23"/>
      <c r="H4128" s="23"/>
      <c r="I4128" s="23"/>
      <c r="J4128" s="23">
        <v>0</v>
      </c>
      <c r="K4128" s="577"/>
      <c r="L4128" s="23"/>
      <c r="M4128" s="23"/>
    </row>
    <row r="4129" spans="1:13" x14ac:dyDescent="0.25">
      <c r="A4129" s="31">
        <v>42397</v>
      </c>
      <c r="B4129" s="16">
        <v>50936</v>
      </c>
      <c r="C4129" s="16" t="s">
        <v>264</v>
      </c>
      <c r="D4129" s="16">
        <v>15</v>
      </c>
      <c r="E4129" s="23" t="s">
        <v>55</v>
      </c>
      <c r="F4129" s="634">
        <v>3250</v>
      </c>
      <c r="G4129" s="23"/>
      <c r="H4129" s="23"/>
      <c r="I4129" s="23"/>
      <c r="J4129" s="23">
        <v>0</v>
      </c>
      <c r="K4129" s="577"/>
      <c r="L4129" s="23"/>
      <c r="M4129" s="23"/>
    </row>
    <row r="4130" spans="1:13" hidden="1" x14ac:dyDescent="0.25">
      <c r="A4130" s="41">
        <v>42397</v>
      </c>
      <c r="B4130" s="32">
        <v>50937</v>
      </c>
      <c r="C4130" s="32" t="s">
        <v>57</v>
      </c>
      <c r="D4130" s="32">
        <v>14.9</v>
      </c>
      <c r="E4130" s="24" t="s">
        <v>882</v>
      </c>
      <c r="F4130" s="145">
        <v>3500</v>
      </c>
      <c r="G4130" s="23"/>
      <c r="H4130" s="23"/>
      <c r="I4130" s="23"/>
      <c r="J4130" s="32">
        <v>0</v>
      </c>
      <c r="K4130" s="23"/>
      <c r="L4130" s="23"/>
      <c r="M4130" s="23"/>
    </row>
    <row r="4131" spans="1:13" hidden="1" x14ac:dyDescent="0.25">
      <c r="A4131" s="31">
        <v>42397</v>
      </c>
      <c r="B4131" s="23">
        <v>50938</v>
      </c>
      <c r="C4131" s="23" t="s">
        <v>27</v>
      </c>
      <c r="D4131" s="23">
        <v>14.9</v>
      </c>
      <c r="E4131" s="16" t="s">
        <v>882</v>
      </c>
      <c r="F4131" s="145">
        <v>3500</v>
      </c>
      <c r="G4131" s="23"/>
      <c r="H4131" s="23"/>
      <c r="I4131" s="23"/>
      <c r="J4131" s="23">
        <v>0</v>
      </c>
      <c r="K4131" s="23"/>
      <c r="L4131" s="23"/>
      <c r="M4131" s="23"/>
    </row>
    <row r="4132" spans="1:13" x14ac:dyDescent="0.25">
      <c r="A4132" s="31">
        <v>42397</v>
      </c>
      <c r="B4132" s="16">
        <v>50939</v>
      </c>
      <c r="C4132" s="16" t="s">
        <v>500</v>
      </c>
      <c r="D4132" s="16">
        <v>15</v>
      </c>
      <c r="E4132" s="23" t="s">
        <v>55</v>
      </c>
      <c r="F4132" s="634">
        <v>3250</v>
      </c>
      <c r="G4132" s="23"/>
      <c r="H4132" s="23"/>
      <c r="I4132" s="23"/>
      <c r="J4132" s="23">
        <v>0</v>
      </c>
      <c r="K4132" s="577"/>
      <c r="L4132" s="23"/>
      <c r="M4132" s="23"/>
    </row>
    <row r="4133" spans="1:13" hidden="1" x14ac:dyDescent="0.25">
      <c r="A4133" s="41">
        <v>42397</v>
      </c>
      <c r="B4133" s="32">
        <v>50940</v>
      </c>
      <c r="C4133" s="32" t="s">
        <v>28</v>
      </c>
      <c r="D4133" s="32">
        <v>13.3</v>
      </c>
      <c r="E4133" s="24" t="s">
        <v>882</v>
      </c>
      <c r="F4133" s="145">
        <v>3500</v>
      </c>
      <c r="G4133" s="23"/>
      <c r="H4133" s="23"/>
      <c r="I4133" s="23"/>
      <c r="J4133" s="32">
        <v>0</v>
      </c>
      <c r="K4133" s="23"/>
      <c r="L4133" s="23"/>
      <c r="M4133" s="23"/>
    </row>
    <row r="4134" spans="1:13" x14ac:dyDescent="0.25">
      <c r="A4134" s="31">
        <v>42397</v>
      </c>
      <c r="B4134" s="16">
        <v>50941</v>
      </c>
      <c r="C4134" s="16" t="s">
        <v>57</v>
      </c>
      <c r="D4134" s="16">
        <v>14.9</v>
      </c>
      <c r="E4134" s="23" t="s">
        <v>55</v>
      </c>
      <c r="F4134" s="634">
        <v>3250</v>
      </c>
      <c r="G4134" s="23"/>
      <c r="H4134" s="23"/>
      <c r="I4134" s="23"/>
      <c r="J4134" s="23">
        <v>0</v>
      </c>
      <c r="K4134" s="577"/>
      <c r="L4134" s="23"/>
      <c r="M4134" s="23"/>
    </row>
    <row r="4135" spans="1:13" x14ac:dyDescent="0.25">
      <c r="A4135" s="31">
        <v>42397</v>
      </c>
      <c r="B4135" s="16">
        <v>50942</v>
      </c>
      <c r="C4135" s="16" t="s">
        <v>264</v>
      </c>
      <c r="D4135" s="16">
        <v>15</v>
      </c>
      <c r="E4135" s="23" t="s">
        <v>55</v>
      </c>
      <c r="F4135" s="634">
        <v>3250</v>
      </c>
      <c r="G4135" s="23"/>
      <c r="H4135" s="23"/>
      <c r="I4135" s="23"/>
      <c r="J4135" s="23">
        <v>0</v>
      </c>
      <c r="K4135" s="577"/>
      <c r="L4135" s="23"/>
      <c r="M4135" s="23"/>
    </row>
    <row r="4136" spans="1:13" hidden="1" x14ac:dyDescent="0.25">
      <c r="A4136" s="41">
        <v>42397</v>
      </c>
      <c r="B4136" s="32">
        <v>50943</v>
      </c>
      <c r="C4136" s="32" t="s">
        <v>28</v>
      </c>
      <c r="D4136" s="32">
        <v>13.3</v>
      </c>
      <c r="E4136" s="24" t="s">
        <v>882</v>
      </c>
      <c r="F4136" s="145">
        <v>3500</v>
      </c>
      <c r="G4136" s="23"/>
      <c r="H4136" s="23"/>
      <c r="I4136" s="23"/>
      <c r="J4136" s="32">
        <v>0</v>
      </c>
      <c r="K4136" s="23"/>
      <c r="L4136" s="23"/>
      <c r="M4136" s="23"/>
    </row>
    <row r="4137" spans="1:13" x14ac:dyDescent="0.25">
      <c r="A4137" s="31">
        <v>42397</v>
      </c>
      <c r="B4137" s="16">
        <v>50944</v>
      </c>
      <c r="C4137" s="16" t="s">
        <v>500</v>
      </c>
      <c r="D4137" s="16">
        <v>15</v>
      </c>
      <c r="E4137" s="23" t="s">
        <v>55</v>
      </c>
      <c r="F4137" s="634">
        <v>3250</v>
      </c>
      <c r="G4137" s="23"/>
      <c r="H4137" s="23"/>
      <c r="I4137" s="23"/>
      <c r="J4137" s="23">
        <v>0</v>
      </c>
      <c r="K4137" s="577"/>
      <c r="L4137" s="23"/>
      <c r="M4137" s="23"/>
    </row>
    <row r="4138" spans="1:13" hidden="1" x14ac:dyDescent="0.25">
      <c r="A4138" s="41">
        <v>42397</v>
      </c>
      <c r="B4138" s="32">
        <v>50945</v>
      </c>
      <c r="C4138" s="32" t="s">
        <v>57</v>
      </c>
      <c r="D4138" s="32">
        <v>14.9</v>
      </c>
      <c r="E4138" s="24" t="s">
        <v>882</v>
      </c>
      <c r="F4138" s="145">
        <v>3500</v>
      </c>
      <c r="G4138" s="23"/>
      <c r="H4138" s="23"/>
      <c r="I4138" s="23"/>
      <c r="J4138" s="32">
        <v>0</v>
      </c>
      <c r="K4138" s="23"/>
      <c r="L4138" s="23"/>
      <c r="M4138" s="23"/>
    </row>
    <row r="4139" spans="1:13" hidden="1" x14ac:dyDescent="0.25">
      <c r="A4139" s="31">
        <v>42397</v>
      </c>
      <c r="B4139" s="23">
        <v>50946</v>
      </c>
      <c r="C4139" s="23" t="s">
        <v>27</v>
      </c>
      <c r="D4139" s="23">
        <v>14.9</v>
      </c>
      <c r="E4139" s="16" t="s">
        <v>882</v>
      </c>
      <c r="F4139" s="145">
        <v>3500</v>
      </c>
      <c r="G4139" s="23"/>
      <c r="H4139" s="23"/>
      <c r="I4139" s="23"/>
      <c r="J4139" s="23">
        <v>0</v>
      </c>
      <c r="K4139" s="23"/>
      <c r="L4139" s="23"/>
      <c r="M4139" s="23"/>
    </row>
    <row r="4140" spans="1:13" hidden="1" x14ac:dyDescent="0.25">
      <c r="A4140" s="31">
        <v>42397</v>
      </c>
      <c r="B4140" s="23">
        <v>50947</v>
      </c>
      <c r="C4140" s="23" t="s">
        <v>28</v>
      </c>
      <c r="D4140" s="23">
        <v>13.3</v>
      </c>
      <c r="E4140" s="16" t="s">
        <v>882</v>
      </c>
      <c r="F4140" s="145">
        <v>3500</v>
      </c>
      <c r="G4140" s="23"/>
      <c r="H4140" s="23"/>
      <c r="I4140" s="23"/>
      <c r="J4140" s="23">
        <v>0</v>
      </c>
      <c r="K4140" s="23"/>
      <c r="L4140" s="23"/>
      <c r="M4140" s="23"/>
    </row>
    <row r="4141" spans="1:13" x14ac:dyDescent="0.25">
      <c r="A4141" s="31">
        <v>42397</v>
      </c>
      <c r="B4141" s="16">
        <v>50948</v>
      </c>
      <c r="C4141" s="16" t="s">
        <v>264</v>
      </c>
      <c r="D4141" s="16">
        <v>15</v>
      </c>
      <c r="E4141" s="23" t="s">
        <v>55</v>
      </c>
      <c r="F4141" s="634">
        <v>3250</v>
      </c>
      <c r="G4141" s="23"/>
      <c r="H4141" s="23"/>
      <c r="I4141" s="23"/>
      <c r="J4141" s="23">
        <v>0</v>
      </c>
      <c r="K4141" s="577"/>
      <c r="L4141" s="23"/>
      <c r="M4141" s="23"/>
    </row>
    <row r="4142" spans="1:13" x14ac:dyDescent="0.25">
      <c r="A4142" s="31">
        <v>42397</v>
      </c>
      <c r="B4142" s="16">
        <v>50949</v>
      </c>
      <c r="C4142" s="16" t="s">
        <v>500</v>
      </c>
      <c r="D4142" s="16">
        <v>15</v>
      </c>
      <c r="E4142" s="23" t="s">
        <v>55</v>
      </c>
      <c r="F4142" s="634">
        <v>3250</v>
      </c>
      <c r="G4142" s="23"/>
      <c r="H4142" s="23"/>
      <c r="I4142" s="23"/>
      <c r="J4142" s="23">
        <v>0</v>
      </c>
      <c r="K4142" s="577"/>
      <c r="L4142" s="23"/>
      <c r="M4142" s="23"/>
    </row>
    <row r="4143" spans="1:13" hidden="1" x14ac:dyDescent="0.25">
      <c r="A4143" s="41">
        <v>42397</v>
      </c>
      <c r="B4143" s="32">
        <v>50950</v>
      </c>
      <c r="C4143" s="32" t="s">
        <v>57</v>
      </c>
      <c r="D4143" s="32">
        <v>14.9</v>
      </c>
      <c r="E4143" s="24" t="s">
        <v>882</v>
      </c>
      <c r="F4143" s="145">
        <v>3500</v>
      </c>
      <c r="G4143" s="23"/>
      <c r="H4143" s="23"/>
      <c r="I4143" s="23"/>
      <c r="J4143" s="32">
        <v>0</v>
      </c>
      <c r="K4143" s="23"/>
      <c r="L4143" s="23"/>
      <c r="M4143" s="23"/>
    </row>
    <row r="4144" spans="1:13" x14ac:dyDescent="0.25">
      <c r="A4144" s="31">
        <v>42397</v>
      </c>
      <c r="B4144" s="16">
        <v>50951</v>
      </c>
      <c r="C4144" s="16" t="s">
        <v>264</v>
      </c>
      <c r="D4144" s="16">
        <v>15</v>
      </c>
      <c r="E4144" s="23" t="s">
        <v>55</v>
      </c>
      <c r="F4144" s="634">
        <v>3250</v>
      </c>
      <c r="G4144" s="23"/>
      <c r="H4144" s="23"/>
      <c r="I4144" s="23"/>
      <c r="J4144" s="23">
        <v>0</v>
      </c>
      <c r="K4144" s="577"/>
      <c r="L4144" s="23"/>
      <c r="M4144" s="23"/>
    </row>
    <row r="4145" spans="1:13" hidden="1" x14ac:dyDescent="0.25">
      <c r="A4145" s="41">
        <v>42397</v>
      </c>
      <c r="B4145" s="32">
        <v>50952</v>
      </c>
      <c r="C4145" s="32" t="s">
        <v>28</v>
      </c>
      <c r="D4145" s="32">
        <v>13.3</v>
      </c>
      <c r="E4145" s="24" t="s">
        <v>882</v>
      </c>
      <c r="F4145" s="145">
        <v>3500</v>
      </c>
      <c r="G4145" s="23"/>
      <c r="H4145" s="23"/>
      <c r="I4145" s="23"/>
      <c r="J4145" s="32">
        <v>0</v>
      </c>
      <c r="K4145" s="23"/>
      <c r="L4145" s="23"/>
      <c r="M4145" s="23"/>
    </row>
    <row r="4146" spans="1:13" hidden="1" x14ac:dyDescent="0.25">
      <c r="A4146" s="31">
        <v>42397</v>
      </c>
      <c r="B4146" s="23">
        <v>50953</v>
      </c>
      <c r="C4146" s="23" t="s">
        <v>27</v>
      </c>
      <c r="D4146" s="23">
        <v>14.9</v>
      </c>
      <c r="E4146" s="16" t="s">
        <v>882</v>
      </c>
      <c r="F4146" s="145">
        <v>3500</v>
      </c>
      <c r="G4146" s="23"/>
      <c r="H4146" s="23"/>
      <c r="I4146" s="23"/>
      <c r="J4146" s="23">
        <v>0</v>
      </c>
      <c r="K4146" s="23"/>
      <c r="L4146" s="23"/>
      <c r="M4146" s="23"/>
    </row>
    <row r="4147" spans="1:13" x14ac:dyDescent="0.25">
      <c r="A4147" s="31">
        <v>42397</v>
      </c>
      <c r="B4147" s="16">
        <v>50954</v>
      </c>
      <c r="C4147" s="16" t="s">
        <v>500</v>
      </c>
      <c r="D4147" s="16">
        <v>15</v>
      </c>
      <c r="E4147" s="23" t="s">
        <v>55</v>
      </c>
      <c r="F4147" s="634">
        <v>3250</v>
      </c>
      <c r="G4147" s="23"/>
      <c r="H4147" s="23"/>
      <c r="I4147" s="23"/>
      <c r="J4147" s="23">
        <v>0</v>
      </c>
      <c r="K4147" s="577"/>
      <c r="L4147" s="23"/>
      <c r="M4147" s="23"/>
    </row>
    <row r="4148" spans="1:13" hidden="1" x14ac:dyDescent="0.25">
      <c r="A4148" s="41">
        <v>42397</v>
      </c>
      <c r="B4148" s="32">
        <v>50955</v>
      </c>
      <c r="C4148" s="32" t="s">
        <v>57</v>
      </c>
      <c r="D4148" s="32">
        <v>14.9</v>
      </c>
      <c r="E4148" s="24" t="s">
        <v>882</v>
      </c>
      <c r="F4148" s="145">
        <v>3500</v>
      </c>
      <c r="G4148" s="23"/>
      <c r="H4148" s="23"/>
      <c r="I4148" s="23"/>
      <c r="J4148" s="32">
        <v>0</v>
      </c>
      <c r="K4148" s="23"/>
      <c r="L4148" s="23"/>
      <c r="M4148" s="23"/>
    </row>
    <row r="4149" spans="1:13" hidden="1" x14ac:dyDescent="0.25">
      <c r="A4149" s="31">
        <v>42397</v>
      </c>
      <c r="B4149" s="23">
        <v>50956</v>
      </c>
      <c r="C4149" s="23" t="s">
        <v>28</v>
      </c>
      <c r="D4149" s="23">
        <v>13.3</v>
      </c>
      <c r="E4149" s="16" t="s">
        <v>882</v>
      </c>
      <c r="F4149" s="145">
        <v>3500</v>
      </c>
      <c r="G4149" s="23"/>
      <c r="H4149" s="23"/>
      <c r="I4149" s="23"/>
      <c r="J4149" s="23">
        <v>0</v>
      </c>
      <c r="K4149" s="23"/>
      <c r="L4149" s="23"/>
      <c r="M4149" s="23"/>
    </row>
    <row r="4150" spans="1:13" x14ac:dyDescent="0.25">
      <c r="A4150" s="31">
        <v>42397</v>
      </c>
      <c r="B4150" s="16">
        <v>50957</v>
      </c>
      <c r="C4150" s="16" t="s">
        <v>500</v>
      </c>
      <c r="D4150" s="16">
        <v>15</v>
      </c>
      <c r="E4150" s="23" t="s">
        <v>55</v>
      </c>
      <c r="F4150" s="634">
        <v>3250</v>
      </c>
      <c r="G4150" s="23"/>
      <c r="H4150" s="23"/>
      <c r="I4150" s="23"/>
      <c r="J4150" s="23">
        <v>0</v>
      </c>
      <c r="K4150" s="577"/>
      <c r="L4150" s="23"/>
      <c r="M4150" s="23"/>
    </row>
    <row r="4151" spans="1:13" x14ac:dyDescent="0.25">
      <c r="A4151" s="31">
        <v>42397</v>
      </c>
      <c r="B4151" s="16">
        <v>50958</v>
      </c>
      <c r="C4151" s="16" t="s">
        <v>500</v>
      </c>
      <c r="D4151" s="16">
        <v>15</v>
      </c>
      <c r="E4151" s="23" t="s">
        <v>55</v>
      </c>
      <c r="F4151" s="634">
        <v>3250</v>
      </c>
      <c r="G4151" s="23"/>
      <c r="H4151" s="23"/>
      <c r="I4151" s="23"/>
      <c r="J4151" s="23">
        <v>0</v>
      </c>
      <c r="K4151" s="577"/>
      <c r="L4151" s="23"/>
      <c r="M4151" s="23"/>
    </row>
    <row r="4152" spans="1:13" hidden="1" x14ac:dyDescent="0.25">
      <c r="A4152" s="41">
        <v>42397</v>
      </c>
      <c r="B4152" s="32">
        <v>50959</v>
      </c>
      <c r="C4152" s="32" t="s">
        <v>27</v>
      </c>
      <c r="D4152" s="32">
        <v>14.9</v>
      </c>
      <c r="E4152" s="24" t="s">
        <v>882</v>
      </c>
      <c r="F4152" s="145">
        <v>3500</v>
      </c>
      <c r="G4152" s="23"/>
      <c r="H4152" s="23"/>
      <c r="I4152" s="23"/>
      <c r="J4152" s="32">
        <v>0</v>
      </c>
      <c r="K4152" s="23"/>
      <c r="L4152" s="23"/>
      <c r="M4152" s="23"/>
    </row>
    <row r="4153" spans="1:13" x14ac:dyDescent="0.25">
      <c r="A4153" s="31">
        <v>42397</v>
      </c>
      <c r="B4153" s="16">
        <v>50960</v>
      </c>
      <c r="C4153" s="16" t="s">
        <v>264</v>
      </c>
      <c r="D4153" s="16">
        <v>15</v>
      </c>
      <c r="E4153" s="23" t="s">
        <v>55</v>
      </c>
      <c r="F4153" s="634">
        <v>3250</v>
      </c>
      <c r="G4153" s="23"/>
      <c r="H4153" s="23"/>
      <c r="I4153" s="23"/>
      <c r="J4153" s="23">
        <v>0</v>
      </c>
      <c r="K4153" s="577"/>
      <c r="L4153" s="23"/>
      <c r="M4153" s="23"/>
    </row>
    <row r="4154" spans="1:13" hidden="1" x14ac:dyDescent="0.25">
      <c r="A4154" s="41">
        <v>42397</v>
      </c>
      <c r="B4154" s="32">
        <v>50961</v>
      </c>
      <c r="C4154" s="32" t="s">
        <v>57</v>
      </c>
      <c r="D4154" s="32">
        <v>14.9</v>
      </c>
      <c r="E4154" s="24" t="s">
        <v>882</v>
      </c>
      <c r="F4154" s="145">
        <v>3500</v>
      </c>
      <c r="G4154" s="23"/>
      <c r="H4154" s="23"/>
      <c r="I4154" s="23"/>
      <c r="J4154" s="32">
        <v>0</v>
      </c>
      <c r="K4154" s="23"/>
      <c r="L4154" s="23"/>
      <c r="M4154" s="23"/>
    </row>
    <row r="4155" spans="1:13" hidden="1" x14ac:dyDescent="0.25">
      <c r="A4155" s="31">
        <v>42397</v>
      </c>
      <c r="B4155" s="23">
        <v>50962</v>
      </c>
      <c r="C4155" s="23" t="s">
        <v>28</v>
      </c>
      <c r="D4155" s="23">
        <v>13.3</v>
      </c>
      <c r="E4155" s="16" t="s">
        <v>882</v>
      </c>
      <c r="F4155" s="145">
        <v>3500</v>
      </c>
      <c r="G4155" s="23"/>
      <c r="H4155" s="23"/>
      <c r="I4155" s="23"/>
      <c r="J4155" s="23">
        <v>0</v>
      </c>
      <c r="K4155" s="23"/>
      <c r="L4155" s="23"/>
      <c r="M4155" s="23"/>
    </row>
    <row r="4156" spans="1:13" hidden="1" x14ac:dyDescent="0.25">
      <c r="A4156" s="31">
        <v>42397</v>
      </c>
      <c r="B4156" s="23">
        <v>50963</v>
      </c>
      <c r="C4156" s="23" t="s">
        <v>27</v>
      </c>
      <c r="D4156" s="23">
        <v>14.9</v>
      </c>
      <c r="E4156" s="16" t="s">
        <v>882</v>
      </c>
      <c r="F4156" s="145">
        <v>3500</v>
      </c>
      <c r="G4156" s="23"/>
      <c r="H4156" s="23"/>
      <c r="I4156" s="23"/>
      <c r="J4156" s="23">
        <v>0</v>
      </c>
      <c r="K4156" s="23"/>
      <c r="L4156" s="23"/>
      <c r="M4156" s="23"/>
    </row>
    <row r="4157" spans="1:13" hidden="1" x14ac:dyDescent="0.25">
      <c r="A4157" s="31">
        <v>42397</v>
      </c>
      <c r="B4157" s="23">
        <v>50964</v>
      </c>
      <c r="C4157" s="23" t="s">
        <v>57</v>
      </c>
      <c r="D4157" s="23">
        <v>14.9</v>
      </c>
      <c r="E4157" s="16" t="s">
        <v>882</v>
      </c>
      <c r="F4157" s="145">
        <v>3500</v>
      </c>
      <c r="G4157" s="23"/>
      <c r="H4157" s="23"/>
      <c r="I4157" s="23"/>
      <c r="J4157" s="23">
        <v>0</v>
      </c>
      <c r="K4157" s="23"/>
      <c r="L4157" s="23"/>
      <c r="M4157" s="23"/>
    </row>
    <row r="4158" spans="1:13" hidden="1" x14ac:dyDescent="0.25">
      <c r="A4158" s="31">
        <v>42397</v>
      </c>
      <c r="B4158" s="23">
        <v>50965</v>
      </c>
      <c r="C4158" s="23" t="s">
        <v>28</v>
      </c>
      <c r="D4158" s="23">
        <v>13.3</v>
      </c>
      <c r="E4158" s="16" t="s">
        <v>882</v>
      </c>
      <c r="F4158" s="145">
        <v>3500</v>
      </c>
      <c r="G4158" s="23"/>
      <c r="H4158" s="23"/>
      <c r="I4158" s="23"/>
      <c r="J4158" s="23">
        <v>0</v>
      </c>
      <c r="K4158" s="23"/>
      <c r="L4158" s="23"/>
      <c r="M4158" s="23"/>
    </row>
    <row r="4159" spans="1:13" x14ac:dyDescent="0.25">
      <c r="A4159" s="31">
        <v>42397</v>
      </c>
      <c r="B4159" s="16">
        <v>50966</v>
      </c>
      <c r="C4159" s="16" t="s">
        <v>264</v>
      </c>
      <c r="D4159" s="16">
        <v>15</v>
      </c>
      <c r="E4159" s="23" t="s">
        <v>55</v>
      </c>
      <c r="F4159" s="634">
        <v>3250</v>
      </c>
      <c r="G4159" s="23"/>
      <c r="H4159" s="23"/>
      <c r="I4159" s="23"/>
      <c r="J4159" s="23">
        <v>0</v>
      </c>
      <c r="K4159" s="577"/>
      <c r="L4159" s="23"/>
      <c r="M4159" s="23"/>
    </row>
    <row r="4160" spans="1:13" hidden="1" x14ac:dyDescent="0.25">
      <c r="A4160" s="41">
        <v>42397</v>
      </c>
      <c r="B4160" s="32">
        <v>50967</v>
      </c>
      <c r="C4160" s="32" t="s">
        <v>27</v>
      </c>
      <c r="D4160" s="32">
        <v>14.9</v>
      </c>
      <c r="E4160" s="24" t="s">
        <v>882</v>
      </c>
      <c r="F4160" s="145">
        <v>3500</v>
      </c>
      <c r="G4160" s="23"/>
      <c r="H4160" s="23"/>
      <c r="I4160" s="23"/>
      <c r="J4160" s="32">
        <v>0</v>
      </c>
      <c r="K4160" s="23"/>
      <c r="L4160" s="23"/>
      <c r="M4160" s="23"/>
    </row>
    <row r="4161" spans="1:13" x14ac:dyDescent="0.25">
      <c r="A4161" s="31">
        <v>42397</v>
      </c>
      <c r="B4161" s="16">
        <v>50968</v>
      </c>
      <c r="C4161" s="16" t="s">
        <v>500</v>
      </c>
      <c r="D4161" s="16">
        <v>15</v>
      </c>
      <c r="E4161" s="23" t="s">
        <v>55</v>
      </c>
      <c r="F4161" s="634">
        <v>3250</v>
      </c>
      <c r="G4161" s="23"/>
      <c r="H4161" s="23"/>
      <c r="I4161" s="23"/>
      <c r="J4161" s="23">
        <v>0</v>
      </c>
      <c r="K4161" s="577"/>
      <c r="L4161" s="23"/>
      <c r="M4161" s="23"/>
    </row>
    <row r="4162" spans="1:13" hidden="1" x14ac:dyDescent="0.25">
      <c r="A4162" s="41">
        <v>42397</v>
      </c>
      <c r="B4162" s="32">
        <v>50969</v>
      </c>
      <c r="C4162" s="32" t="s">
        <v>29</v>
      </c>
      <c r="D4162" s="32">
        <v>13</v>
      </c>
      <c r="E4162" s="24" t="s">
        <v>882</v>
      </c>
      <c r="F4162" s="145">
        <v>3500</v>
      </c>
      <c r="G4162" s="23"/>
      <c r="H4162" s="23"/>
      <c r="I4162" s="23"/>
      <c r="J4162" s="32">
        <v>0</v>
      </c>
      <c r="K4162" s="23"/>
      <c r="L4162" s="23"/>
      <c r="M4162" s="23"/>
    </row>
    <row r="4163" spans="1:13" x14ac:dyDescent="0.25">
      <c r="A4163" s="31">
        <v>42397</v>
      </c>
      <c r="B4163" s="16">
        <v>50970</v>
      </c>
      <c r="C4163" s="16" t="s">
        <v>57</v>
      </c>
      <c r="D4163" s="16">
        <v>14.9</v>
      </c>
      <c r="E4163" s="23" t="s">
        <v>55</v>
      </c>
      <c r="F4163" s="634">
        <v>3250</v>
      </c>
      <c r="G4163" s="23"/>
      <c r="H4163" s="23"/>
      <c r="I4163" s="23"/>
      <c r="J4163" s="23">
        <v>0</v>
      </c>
      <c r="K4163" s="577"/>
      <c r="L4163" s="23"/>
      <c r="M4163" s="23"/>
    </row>
    <row r="4164" spans="1:13" x14ac:dyDescent="0.25">
      <c r="A4164" s="31">
        <v>42397</v>
      </c>
      <c r="B4164" s="16">
        <v>50971</v>
      </c>
      <c r="C4164" s="16" t="s">
        <v>28</v>
      </c>
      <c r="D4164" s="16">
        <v>13.3</v>
      </c>
      <c r="E4164" s="23" t="s">
        <v>55</v>
      </c>
      <c r="F4164" s="634">
        <v>3250</v>
      </c>
      <c r="G4164" s="23"/>
      <c r="H4164" s="23"/>
      <c r="I4164" s="23"/>
      <c r="J4164" s="23">
        <v>0</v>
      </c>
      <c r="K4164" s="577"/>
      <c r="L4164" s="23"/>
      <c r="M4164" s="23"/>
    </row>
    <row r="4165" spans="1:13" hidden="1" x14ac:dyDescent="0.25">
      <c r="A4165" s="41">
        <v>42397</v>
      </c>
      <c r="B4165" s="32">
        <v>50972</v>
      </c>
      <c r="C4165" s="32" t="s">
        <v>27</v>
      </c>
      <c r="D4165" s="32">
        <v>14.9</v>
      </c>
      <c r="E4165" s="24" t="s">
        <v>882</v>
      </c>
      <c r="F4165" s="145">
        <v>3500</v>
      </c>
      <c r="G4165" s="23"/>
      <c r="H4165" s="23"/>
      <c r="I4165" s="23"/>
      <c r="J4165" s="32">
        <v>0</v>
      </c>
      <c r="K4165" s="23"/>
      <c r="L4165" s="23"/>
      <c r="M4165" s="23"/>
    </row>
    <row r="4166" spans="1:13" x14ac:dyDescent="0.25">
      <c r="A4166" s="31">
        <v>42397</v>
      </c>
      <c r="B4166" s="16">
        <v>50973</v>
      </c>
      <c r="C4166" s="16" t="s">
        <v>264</v>
      </c>
      <c r="D4166" s="16">
        <v>15</v>
      </c>
      <c r="E4166" s="23" t="s">
        <v>55</v>
      </c>
      <c r="F4166" s="634">
        <v>3250</v>
      </c>
      <c r="G4166" s="23"/>
      <c r="H4166" s="23"/>
      <c r="I4166" s="23"/>
      <c r="J4166" s="23">
        <v>0</v>
      </c>
      <c r="K4166" s="577"/>
      <c r="L4166" s="23"/>
      <c r="M4166" s="23"/>
    </row>
    <row r="4167" spans="1:13" hidden="1" x14ac:dyDescent="0.25">
      <c r="A4167" s="41">
        <v>42397</v>
      </c>
      <c r="B4167" s="32">
        <v>50974</v>
      </c>
      <c r="C4167" s="32" t="s">
        <v>29</v>
      </c>
      <c r="D4167" s="32">
        <v>13</v>
      </c>
      <c r="E4167" s="24" t="s">
        <v>882</v>
      </c>
      <c r="F4167" s="145">
        <v>3500</v>
      </c>
      <c r="G4167" s="23"/>
      <c r="H4167" s="23"/>
      <c r="I4167" s="23"/>
      <c r="J4167" s="32">
        <v>0</v>
      </c>
      <c r="K4167" s="23"/>
      <c r="L4167" s="23"/>
      <c r="M4167" s="23"/>
    </row>
    <row r="4168" spans="1:13" x14ac:dyDescent="0.25">
      <c r="A4168" s="31">
        <v>42397</v>
      </c>
      <c r="B4168" s="16">
        <v>50975</v>
      </c>
      <c r="C4168" s="16" t="s">
        <v>500</v>
      </c>
      <c r="D4168" s="16">
        <v>15</v>
      </c>
      <c r="E4168" s="23" t="s">
        <v>55</v>
      </c>
      <c r="F4168" s="634">
        <v>3250</v>
      </c>
      <c r="G4168" s="23"/>
      <c r="H4168" s="23"/>
      <c r="I4168" s="23"/>
      <c r="J4168" s="23">
        <v>0</v>
      </c>
      <c r="K4168" s="577"/>
      <c r="L4168" s="23"/>
      <c r="M4168" s="23"/>
    </row>
    <row r="4169" spans="1:13" hidden="1" x14ac:dyDescent="0.25">
      <c r="A4169" s="41">
        <v>42397</v>
      </c>
      <c r="B4169" s="32">
        <v>50976</v>
      </c>
      <c r="C4169" s="32" t="s">
        <v>57</v>
      </c>
      <c r="D4169" s="32">
        <v>14.9</v>
      </c>
      <c r="E4169" s="24" t="s">
        <v>882</v>
      </c>
      <c r="F4169" s="145">
        <v>3500</v>
      </c>
      <c r="G4169" s="23"/>
      <c r="H4169" s="23"/>
      <c r="I4169" s="23"/>
      <c r="J4169" s="32">
        <v>0</v>
      </c>
      <c r="K4169" s="23"/>
      <c r="L4169" s="23"/>
      <c r="M4169" s="23"/>
    </row>
    <row r="4170" spans="1:13" hidden="1" x14ac:dyDescent="0.25">
      <c r="A4170" s="31">
        <v>42397</v>
      </c>
      <c r="B4170" s="23">
        <v>50977</v>
      </c>
      <c r="C4170" s="23" t="s">
        <v>27</v>
      </c>
      <c r="D4170" s="23">
        <v>14.9</v>
      </c>
      <c r="E4170" s="16" t="s">
        <v>882</v>
      </c>
      <c r="F4170" s="145">
        <v>3500</v>
      </c>
      <c r="G4170" s="23"/>
      <c r="H4170" s="23"/>
      <c r="I4170" s="23"/>
      <c r="J4170" s="23">
        <v>0</v>
      </c>
      <c r="K4170" s="23"/>
      <c r="L4170" s="23"/>
      <c r="M4170" s="23"/>
    </row>
    <row r="4171" spans="1:13" x14ac:dyDescent="0.25">
      <c r="A4171" s="31">
        <v>42397</v>
      </c>
      <c r="B4171" s="16">
        <v>50978</v>
      </c>
      <c r="C4171" s="16" t="s">
        <v>264</v>
      </c>
      <c r="D4171" s="16">
        <v>15</v>
      </c>
      <c r="E4171" s="23" t="s">
        <v>55</v>
      </c>
      <c r="F4171" s="634">
        <v>3250</v>
      </c>
      <c r="G4171" s="23"/>
      <c r="H4171" s="23"/>
      <c r="I4171" s="23"/>
      <c r="J4171" s="23">
        <v>0</v>
      </c>
      <c r="K4171" s="577"/>
      <c r="L4171" s="23"/>
      <c r="M4171" s="23"/>
    </row>
    <row r="4172" spans="1:13" hidden="1" x14ac:dyDescent="0.25">
      <c r="A4172" s="41">
        <v>42397</v>
      </c>
      <c r="B4172" s="32">
        <v>50979</v>
      </c>
      <c r="C4172" s="32" t="s">
        <v>28</v>
      </c>
      <c r="D4172" s="32">
        <v>13.3</v>
      </c>
      <c r="E4172" s="24" t="s">
        <v>882</v>
      </c>
      <c r="F4172" s="145">
        <v>3500</v>
      </c>
      <c r="G4172" s="23"/>
      <c r="H4172" s="23"/>
      <c r="I4172" s="23"/>
      <c r="J4172" s="32">
        <v>0</v>
      </c>
      <c r="K4172" s="23"/>
      <c r="L4172" s="23"/>
      <c r="M4172" s="23"/>
    </row>
    <row r="4173" spans="1:13" hidden="1" x14ac:dyDescent="0.25">
      <c r="A4173" s="31">
        <v>42397</v>
      </c>
      <c r="B4173" s="23">
        <v>50980</v>
      </c>
      <c r="C4173" s="23" t="s">
        <v>29</v>
      </c>
      <c r="D4173" s="23">
        <v>13</v>
      </c>
      <c r="E4173" s="16" t="s">
        <v>882</v>
      </c>
      <c r="F4173" s="145">
        <v>3500</v>
      </c>
      <c r="G4173" s="23"/>
      <c r="H4173" s="23"/>
      <c r="I4173" s="23"/>
      <c r="J4173" s="23">
        <v>0</v>
      </c>
      <c r="K4173" s="23"/>
      <c r="L4173" s="23"/>
      <c r="M4173" s="23"/>
    </row>
    <row r="4174" spans="1:13" x14ac:dyDescent="0.25">
      <c r="A4174" s="31">
        <v>42397</v>
      </c>
      <c r="B4174" s="16">
        <v>50981</v>
      </c>
      <c r="C4174" s="16" t="s">
        <v>500</v>
      </c>
      <c r="D4174" s="16">
        <v>15</v>
      </c>
      <c r="E4174" s="23" t="s">
        <v>55</v>
      </c>
      <c r="F4174" s="634">
        <v>3250</v>
      </c>
      <c r="G4174" s="23"/>
      <c r="H4174" s="23"/>
      <c r="I4174" s="23"/>
      <c r="J4174" s="23">
        <v>0</v>
      </c>
      <c r="K4174" s="577"/>
      <c r="L4174" s="23"/>
      <c r="M4174" s="23"/>
    </row>
    <row r="4175" spans="1:13" hidden="1" x14ac:dyDescent="0.25">
      <c r="A4175" s="41">
        <v>42397</v>
      </c>
      <c r="B4175" s="32">
        <v>50982</v>
      </c>
      <c r="C4175" s="32" t="s">
        <v>57</v>
      </c>
      <c r="D4175" s="32">
        <v>14.9</v>
      </c>
      <c r="E4175" s="24" t="s">
        <v>882</v>
      </c>
      <c r="F4175" s="145">
        <v>3500</v>
      </c>
      <c r="G4175" s="23"/>
      <c r="H4175" s="23"/>
      <c r="I4175" s="23"/>
      <c r="J4175" s="32">
        <v>0</v>
      </c>
      <c r="K4175" s="23"/>
      <c r="L4175" s="23"/>
      <c r="M4175" s="23"/>
    </row>
    <row r="4176" spans="1:13" hidden="1" x14ac:dyDescent="0.25">
      <c r="A4176" s="31">
        <v>42397</v>
      </c>
      <c r="B4176" s="23">
        <v>50983</v>
      </c>
      <c r="C4176" s="23" t="s">
        <v>27</v>
      </c>
      <c r="D4176" s="23">
        <v>14.9</v>
      </c>
      <c r="E4176" s="16" t="s">
        <v>882</v>
      </c>
      <c r="F4176" s="145">
        <v>3500</v>
      </c>
      <c r="G4176" s="23"/>
      <c r="H4176" s="23"/>
      <c r="I4176" s="23"/>
      <c r="J4176" s="23">
        <v>0</v>
      </c>
      <c r="K4176" s="23"/>
      <c r="L4176" s="23"/>
      <c r="M4176" s="23"/>
    </row>
    <row r="4177" spans="1:13" x14ac:dyDescent="0.25">
      <c r="A4177" s="31">
        <v>42397</v>
      </c>
      <c r="B4177" s="16">
        <v>50984</v>
      </c>
      <c r="C4177" s="16" t="s">
        <v>28</v>
      </c>
      <c r="D4177" s="16">
        <v>13.3</v>
      </c>
      <c r="E4177" s="23" t="s">
        <v>55</v>
      </c>
      <c r="F4177" s="634">
        <v>3250</v>
      </c>
      <c r="G4177" s="23"/>
      <c r="H4177" s="23"/>
      <c r="I4177" s="23"/>
      <c r="J4177" s="23">
        <v>0</v>
      </c>
      <c r="K4177" s="577"/>
      <c r="L4177" s="23"/>
      <c r="M4177" s="23"/>
    </row>
    <row r="4178" spans="1:13" hidden="1" x14ac:dyDescent="0.25">
      <c r="A4178" s="41">
        <v>42397</v>
      </c>
      <c r="B4178" s="32">
        <v>50985</v>
      </c>
      <c r="C4178" s="32" t="s">
        <v>29</v>
      </c>
      <c r="D4178" s="32">
        <v>13</v>
      </c>
      <c r="E4178" s="24" t="s">
        <v>882</v>
      </c>
      <c r="F4178" s="145">
        <v>3500</v>
      </c>
      <c r="G4178" s="23"/>
      <c r="H4178" s="23"/>
      <c r="I4178" s="23"/>
      <c r="J4178" s="32">
        <v>0</v>
      </c>
      <c r="K4178" s="23"/>
      <c r="L4178" s="23"/>
      <c r="M4178" s="23"/>
    </row>
    <row r="4179" spans="1:13" x14ac:dyDescent="0.25">
      <c r="A4179" s="31">
        <v>42397</v>
      </c>
      <c r="B4179" s="16">
        <v>50986</v>
      </c>
      <c r="C4179" s="16" t="s">
        <v>264</v>
      </c>
      <c r="D4179" s="16">
        <v>15</v>
      </c>
      <c r="E4179" s="23" t="s">
        <v>55</v>
      </c>
      <c r="F4179" s="634">
        <v>3250</v>
      </c>
      <c r="G4179" s="23"/>
      <c r="H4179" s="23"/>
      <c r="I4179" s="23"/>
      <c r="J4179" s="23">
        <v>0</v>
      </c>
      <c r="K4179" s="577"/>
      <c r="L4179" s="23"/>
      <c r="M4179" s="23"/>
    </row>
    <row r="4180" spans="1:13" hidden="1" x14ac:dyDescent="0.25">
      <c r="A4180" s="41">
        <v>42397</v>
      </c>
      <c r="B4180" s="32">
        <v>50987</v>
      </c>
      <c r="C4180" s="32" t="s">
        <v>500</v>
      </c>
      <c r="D4180" s="32">
        <v>15</v>
      </c>
      <c r="E4180" s="24" t="s">
        <v>882</v>
      </c>
      <c r="F4180" s="145">
        <v>3500</v>
      </c>
      <c r="G4180" s="23"/>
      <c r="H4180" s="23"/>
      <c r="I4180" s="23"/>
      <c r="J4180" s="32">
        <v>0</v>
      </c>
      <c r="K4180" s="23"/>
      <c r="L4180" s="23"/>
      <c r="M4180" s="23"/>
    </row>
    <row r="4181" spans="1:13" hidden="1" x14ac:dyDescent="0.25">
      <c r="A4181" s="31">
        <v>42397</v>
      </c>
      <c r="B4181" s="23">
        <v>50988</v>
      </c>
      <c r="C4181" s="23" t="s">
        <v>27</v>
      </c>
      <c r="D4181" s="23">
        <v>14.9</v>
      </c>
      <c r="E4181" s="16" t="s">
        <v>882</v>
      </c>
      <c r="F4181" s="145">
        <v>3500</v>
      </c>
      <c r="G4181" s="23"/>
      <c r="H4181" s="23"/>
      <c r="I4181" s="23"/>
      <c r="J4181" s="23">
        <v>0</v>
      </c>
      <c r="K4181" s="23"/>
      <c r="L4181" s="23"/>
      <c r="M4181" s="23"/>
    </row>
    <row r="4182" spans="1:13" x14ac:dyDescent="0.25">
      <c r="A4182" s="31">
        <v>42397</v>
      </c>
      <c r="B4182" s="16">
        <v>50989</v>
      </c>
      <c r="C4182" s="16" t="s">
        <v>57</v>
      </c>
      <c r="D4182" s="16">
        <v>14.9</v>
      </c>
      <c r="E4182" s="23" t="s">
        <v>55</v>
      </c>
      <c r="F4182" s="634">
        <v>3250</v>
      </c>
      <c r="G4182" s="23"/>
      <c r="H4182" s="23"/>
      <c r="I4182" s="23"/>
      <c r="J4182" s="23">
        <v>0</v>
      </c>
      <c r="K4182" s="577"/>
      <c r="L4182" s="23"/>
      <c r="M4182" s="23"/>
    </row>
    <row r="4183" spans="1:13" hidden="1" x14ac:dyDescent="0.25">
      <c r="A4183" s="41">
        <v>42397</v>
      </c>
      <c r="B4183" s="32">
        <v>50990</v>
      </c>
      <c r="C4183" s="32" t="s">
        <v>28</v>
      </c>
      <c r="D4183" s="32">
        <v>13.3</v>
      </c>
      <c r="E4183" s="24" t="s">
        <v>882</v>
      </c>
      <c r="F4183" s="145">
        <v>3500</v>
      </c>
      <c r="G4183" s="23"/>
      <c r="H4183" s="23"/>
      <c r="I4183" s="23"/>
      <c r="J4183" s="32">
        <v>0</v>
      </c>
      <c r="K4183" s="23"/>
      <c r="L4183" s="23"/>
      <c r="M4183" s="23"/>
    </row>
    <row r="4184" spans="1:13" x14ac:dyDescent="0.25">
      <c r="A4184" s="31">
        <v>42397</v>
      </c>
      <c r="B4184" s="16">
        <v>50991</v>
      </c>
      <c r="C4184" s="16" t="s">
        <v>29</v>
      </c>
      <c r="D4184" s="16">
        <v>13</v>
      </c>
      <c r="E4184" s="23" t="s">
        <v>55</v>
      </c>
      <c r="F4184" s="634">
        <v>3250</v>
      </c>
      <c r="G4184" s="23"/>
      <c r="H4184" s="23"/>
      <c r="I4184" s="23"/>
      <c r="J4184" s="23">
        <v>0</v>
      </c>
      <c r="K4184" s="577"/>
      <c r="L4184" s="23"/>
      <c r="M4184" s="23"/>
    </row>
    <row r="4185" spans="1:13" hidden="1" x14ac:dyDescent="0.25">
      <c r="A4185" s="41">
        <v>42397</v>
      </c>
      <c r="B4185" s="32">
        <v>50992</v>
      </c>
      <c r="C4185" s="32" t="s">
        <v>500</v>
      </c>
      <c r="D4185" s="32">
        <v>15</v>
      </c>
      <c r="E4185" s="24" t="s">
        <v>882</v>
      </c>
      <c r="F4185" s="145">
        <v>3500</v>
      </c>
      <c r="G4185" s="23"/>
      <c r="H4185" s="23"/>
      <c r="I4185" s="23"/>
      <c r="J4185" s="32">
        <v>0</v>
      </c>
      <c r="K4185" s="23"/>
      <c r="L4185" s="23"/>
      <c r="M4185" s="23"/>
    </row>
    <row r="4186" spans="1:13" x14ac:dyDescent="0.25">
      <c r="A4186" s="31">
        <v>42397</v>
      </c>
      <c r="B4186" s="16">
        <v>50993</v>
      </c>
      <c r="C4186" s="16" t="s">
        <v>264</v>
      </c>
      <c r="D4186" s="16">
        <v>15</v>
      </c>
      <c r="E4186" s="23" t="s">
        <v>55</v>
      </c>
      <c r="F4186" s="634">
        <v>3250</v>
      </c>
      <c r="G4186" s="23"/>
      <c r="H4186" s="23"/>
      <c r="I4186" s="23"/>
      <c r="J4186" s="23">
        <v>0</v>
      </c>
      <c r="K4186" s="577"/>
      <c r="L4186" s="23"/>
      <c r="M4186" s="23"/>
    </row>
    <row r="4187" spans="1:13" hidden="1" x14ac:dyDescent="0.25">
      <c r="A4187" s="41">
        <v>42397</v>
      </c>
      <c r="B4187" s="32">
        <v>50994</v>
      </c>
      <c r="C4187" s="32" t="s">
        <v>27</v>
      </c>
      <c r="D4187" s="32">
        <v>14.9</v>
      </c>
      <c r="E4187" s="24" t="s">
        <v>882</v>
      </c>
      <c r="F4187" s="145">
        <v>3500</v>
      </c>
      <c r="G4187" s="23"/>
      <c r="H4187" s="23"/>
      <c r="I4187" s="23"/>
      <c r="J4187" s="32">
        <v>0</v>
      </c>
      <c r="K4187" s="23"/>
      <c r="L4187" s="23"/>
      <c r="M4187" s="23"/>
    </row>
    <row r="4188" spans="1:13" hidden="1" x14ac:dyDescent="0.25">
      <c r="A4188" s="31">
        <v>42397</v>
      </c>
      <c r="B4188" s="23">
        <v>50995</v>
      </c>
      <c r="C4188" s="23" t="s">
        <v>57</v>
      </c>
      <c r="D4188" s="23">
        <v>14.9</v>
      </c>
      <c r="E4188" s="16" t="s">
        <v>882</v>
      </c>
      <c r="F4188" s="145">
        <v>3500</v>
      </c>
      <c r="G4188" s="23"/>
      <c r="H4188" s="23"/>
      <c r="I4188" s="23"/>
      <c r="J4188" s="23">
        <v>0</v>
      </c>
      <c r="K4188" s="23"/>
      <c r="L4188" s="23"/>
      <c r="M4188" s="23"/>
    </row>
    <row r="4189" spans="1:13" x14ac:dyDescent="0.25">
      <c r="A4189" s="31">
        <v>42397</v>
      </c>
      <c r="B4189" s="16">
        <v>50996</v>
      </c>
      <c r="C4189" s="16" t="s">
        <v>500</v>
      </c>
      <c r="D4189" s="16">
        <v>15</v>
      </c>
      <c r="E4189" s="23" t="s">
        <v>55</v>
      </c>
      <c r="F4189" s="634">
        <v>3250</v>
      </c>
      <c r="G4189" s="23"/>
      <c r="H4189" s="23"/>
      <c r="I4189" s="23"/>
      <c r="J4189" s="23">
        <v>0</v>
      </c>
      <c r="K4189" s="577"/>
      <c r="L4189" s="23"/>
      <c r="M4189" s="23"/>
    </row>
    <row r="4190" spans="1:13" hidden="1" x14ac:dyDescent="0.25">
      <c r="A4190" s="41">
        <v>42397</v>
      </c>
      <c r="B4190" s="32">
        <v>50997</v>
      </c>
      <c r="C4190" s="32" t="s">
        <v>28</v>
      </c>
      <c r="D4190" s="32">
        <v>13.3</v>
      </c>
      <c r="E4190" s="24" t="s">
        <v>882</v>
      </c>
      <c r="F4190" s="145">
        <v>3500</v>
      </c>
      <c r="G4190" s="23"/>
      <c r="H4190" s="23"/>
      <c r="I4190" s="23"/>
      <c r="J4190" s="32">
        <v>0</v>
      </c>
      <c r="K4190" s="23"/>
      <c r="L4190" s="23"/>
      <c r="M4190" s="23"/>
    </row>
    <row r="4191" spans="1:13" hidden="1" x14ac:dyDescent="0.25">
      <c r="A4191" s="31">
        <v>42397</v>
      </c>
      <c r="B4191" s="23">
        <v>50998</v>
      </c>
      <c r="C4191" s="23" t="s">
        <v>29</v>
      </c>
      <c r="D4191" s="23">
        <v>13</v>
      </c>
      <c r="E4191" s="16" t="s">
        <v>882</v>
      </c>
      <c r="F4191" s="145">
        <v>3500</v>
      </c>
      <c r="G4191" s="23"/>
      <c r="H4191" s="23"/>
      <c r="I4191" s="23"/>
      <c r="J4191" s="23">
        <v>0</v>
      </c>
      <c r="K4191" s="23"/>
      <c r="L4191" s="23"/>
      <c r="M4191" s="23"/>
    </row>
    <row r="4192" spans="1:13" x14ac:dyDescent="0.25">
      <c r="A4192" s="31">
        <v>42397</v>
      </c>
      <c r="B4192" s="16">
        <v>50999</v>
      </c>
      <c r="C4192" s="16" t="s">
        <v>264</v>
      </c>
      <c r="D4192" s="16">
        <v>15</v>
      </c>
      <c r="E4192" s="23" t="s">
        <v>55</v>
      </c>
      <c r="F4192" s="634">
        <v>3250</v>
      </c>
      <c r="G4192" s="23"/>
      <c r="H4192" s="23"/>
      <c r="I4192" s="23"/>
      <c r="J4192" s="23">
        <v>0</v>
      </c>
      <c r="K4192" s="577"/>
      <c r="L4192" s="23"/>
      <c r="M4192" s="23"/>
    </row>
    <row r="4193" spans="1:13" hidden="1" x14ac:dyDescent="0.25">
      <c r="A4193" s="41">
        <v>42397</v>
      </c>
      <c r="B4193" s="32">
        <v>51000</v>
      </c>
      <c r="C4193" s="32" t="s">
        <v>27</v>
      </c>
      <c r="D4193" s="32">
        <v>14.9</v>
      </c>
      <c r="E4193" s="24" t="s">
        <v>882</v>
      </c>
      <c r="F4193" s="145">
        <v>3500</v>
      </c>
      <c r="G4193" s="23"/>
      <c r="H4193" s="23"/>
      <c r="I4193" s="23"/>
      <c r="J4193" s="32">
        <v>0</v>
      </c>
      <c r="K4193" s="23"/>
      <c r="L4193" s="23"/>
      <c r="M4193" s="23"/>
    </row>
    <row r="4194" spans="1:13" x14ac:dyDescent="0.25">
      <c r="A4194" s="31">
        <v>42397</v>
      </c>
      <c r="B4194" s="16">
        <v>51001</v>
      </c>
      <c r="C4194" s="16" t="s">
        <v>500</v>
      </c>
      <c r="D4194" s="16">
        <v>15</v>
      </c>
      <c r="E4194" s="23" t="s">
        <v>55</v>
      </c>
      <c r="F4194" s="634">
        <v>3250</v>
      </c>
      <c r="G4194" s="23"/>
      <c r="H4194" s="23"/>
      <c r="I4194" s="23"/>
      <c r="J4194" s="23">
        <v>0</v>
      </c>
      <c r="K4194" s="577"/>
      <c r="L4194" s="23"/>
      <c r="M4194" s="23"/>
    </row>
    <row r="4195" spans="1:13" hidden="1" x14ac:dyDescent="0.25">
      <c r="A4195" s="41">
        <v>42397</v>
      </c>
      <c r="B4195" s="32">
        <v>51002</v>
      </c>
      <c r="C4195" s="32" t="s">
        <v>57</v>
      </c>
      <c r="D4195" s="32">
        <v>14.9</v>
      </c>
      <c r="E4195" s="24" t="s">
        <v>882</v>
      </c>
      <c r="F4195" s="145">
        <v>3500</v>
      </c>
      <c r="G4195" s="23"/>
      <c r="H4195" s="23"/>
      <c r="I4195" s="23"/>
      <c r="J4195" s="32">
        <v>0</v>
      </c>
      <c r="K4195" s="23"/>
      <c r="L4195" s="23"/>
      <c r="M4195" s="23"/>
    </row>
    <row r="4196" spans="1:13" hidden="1" x14ac:dyDescent="0.25">
      <c r="A4196" s="31">
        <v>42397</v>
      </c>
      <c r="B4196" s="23">
        <v>51003</v>
      </c>
      <c r="C4196" s="23" t="s">
        <v>29</v>
      </c>
      <c r="D4196" s="23">
        <v>13</v>
      </c>
      <c r="E4196" s="16" t="s">
        <v>882</v>
      </c>
      <c r="F4196" s="145">
        <v>3500</v>
      </c>
      <c r="G4196" s="23"/>
      <c r="H4196" s="23"/>
      <c r="I4196" s="23"/>
      <c r="J4196" s="23">
        <v>0</v>
      </c>
      <c r="K4196" s="23"/>
      <c r="L4196" s="23"/>
      <c r="M4196" s="23"/>
    </row>
    <row r="4197" spans="1:13" x14ac:dyDescent="0.25">
      <c r="A4197" s="31">
        <v>42397</v>
      </c>
      <c r="B4197" s="16">
        <v>51004</v>
      </c>
      <c r="C4197" s="16" t="s">
        <v>264</v>
      </c>
      <c r="D4197" s="16">
        <v>15</v>
      </c>
      <c r="E4197" s="23" t="s">
        <v>55</v>
      </c>
      <c r="F4197" s="632">
        <v>3250</v>
      </c>
      <c r="G4197" s="23"/>
      <c r="H4197" s="23"/>
      <c r="I4197" s="23"/>
      <c r="J4197" s="23">
        <v>0</v>
      </c>
      <c r="K4197" s="577"/>
      <c r="L4197" s="23"/>
      <c r="M4197" s="23"/>
    </row>
    <row r="4198" spans="1:13" hidden="1" x14ac:dyDescent="0.25">
      <c r="A4198" s="41">
        <v>42397</v>
      </c>
      <c r="B4198" s="32">
        <v>51005</v>
      </c>
      <c r="C4198" s="32" t="s">
        <v>28</v>
      </c>
      <c r="D4198" s="32">
        <v>13.3</v>
      </c>
      <c r="E4198" s="24" t="s">
        <v>882</v>
      </c>
      <c r="F4198" s="145">
        <v>3500</v>
      </c>
      <c r="G4198" s="23"/>
      <c r="H4198" s="23"/>
      <c r="I4198" s="23"/>
      <c r="J4198" s="32">
        <v>0</v>
      </c>
      <c r="K4198" s="23"/>
      <c r="L4198" s="23"/>
      <c r="M4198" s="23"/>
    </row>
    <row r="4199" spans="1:13" hidden="1" x14ac:dyDescent="0.25">
      <c r="A4199" s="31">
        <v>42397</v>
      </c>
      <c r="B4199" s="23">
        <v>51006</v>
      </c>
      <c r="C4199" s="23" t="s">
        <v>27</v>
      </c>
      <c r="D4199" s="23">
        <v>14.9</v>
      </c>
      <c r="E4199" s="16" t="s">
        <v>882</v>
      </c>
      <c r="F4199" s="145">
        <v>3500</v>
      </c>
      <c r="G4199" s="23"/>
      <c r="H4199" s="23"/>
      <c r="I4199" s="23"/>
      <c r="J4199" s="23">
        <v>0</v>
      </c>
      <c r="K4199" s="23"/>
      <c r="L4199" s="23"/>
      <c r="M4199" s="23"/>
    </row>
    <row r="4200" spans="1:13" hidden="1" x14ac:dyDescent="0.25">
      <c r="A4200" s="31">
        <v>42397</v>
      </c>
      <c r="B4200" s="23">
        <v>51007</v>
      </c>
      <c r="C4200" s="23" t="s">
        <v>57</v>
      </c>
      <c r="D4200" s="23">
        <v>14.9</v>
      </c>
      <c r="E4200" s="16" t="s">
        <v>882</v>
      </c>
      <c r="F4200" s="145">
        <v>3500</v>
      </c>
      <c r="G4200" s="23"/>
      <c r="H4200" s="23"/>
      <c r="I4200" s="23"/>
      <c r="J4200" s="23">
        <v>0</v>
      </c>
      <c r="K4200" s="23"/>
      <c r="L4200" s="23"/>
      <c r="M4200" s="23"/>
    </row>
    <row r="4201" spans="1:13" hidden="1" x14ac:dyDescent="0.25">
      <c r="A4201" s="31">
        <v>42397</v>
      </c>
      <c r="B4201" s="23">
        <v>51008</v>
      </c>
      <c r="C4201" s="23" t="s">
        <v>29</v>
      </c>
      <c r="D4201" s="23">
        <v>13</v>
      </c>
      <c r="E4201" s="16" t="s">
        <v>882</v>
      </c>
      <c r="F4201" s="145">
        <v>3500</v>
      </c>
      <c r="G4201" s="23"/>
      <c r="H4201" s="23"/>
      <c r="I4201" s="23"/>
      <c r="J4201" s="23">
        <v>0</v>
      </c>
      <c r="K4201" s="23"/>
      <c r="L4201" s="23"/>
      <c r="M4201" s="23"/>
    </row>
    <row r="4202" spans="1:13" hidden="1" x14ac:dyDescent="0.25">
      <c r="A4202" s="31">
        <v>42397</v>
      </c>
      <c r="B4202" s="23">
        <v>51009</v>
      </c>
      <c r="C4202" s="23" t="s">
        <v>28</v>
      </c>
      <c r="D4202" s="23">
        <v>13.3</v>
      </c>
      <c r="E4202" s="16" t="s">
        <v>882</v>
      </c>
      <c r="F4202" s="145">
        <v>3500</v>
      </c>
      <c r="G4202" s="23"/>
      <c r="H4202" s="23"/>
      <c r="I4202" s="23"/>
      <c r="J4202" s="23">
        <v>0</v>
      </c>
      <c r="K4202" s="23"/>
      <c r="L4202" s="23"/>
      <c r="M4202" s="23"/>
    </row>
    <row r="4203" spans="1:13" hidden="1" x14ac:dyDescent="0.25">
      <c r="A4203" s="31">
        <v>42397</v>
      </c>
      <c r="B4203" s="23">
        <v>51010</v>
      </c>
      <c r="C4203" s="23" t="s">
        <v>57</v>
      </c>
      <c r="D4203" s="23">
        <v>14.9</v>
      </c>
      <c r="E4203" s="16" t="s">
        <v>882</v>
      </c>
      <c r="F4203" s="145">
        <v>3500</v>
      </c>
      <c r="G4203" s="23"/>
      <c r="H4203" s="23"/>
      <c r="I4203" s="23"/>
      <c r="J4203" s="23">
        <v>0</v>
      </c>
      <c r="K4203" s="23"/>
      <c r="L4203" s="23"/>
      <c r="M4203" s="23"/>
    </row>
    <row r="4204" spans="1:13" hidden="1" x14ac:dyDescent="0.25">
      <c r="A4204" s="31">
        <v>42397</v>
      </c>
      <c r="B4204" s="23">
        <v>51011</v>
      </c>
      <c r="C4204" s="23" t="s">
        <v>27</v>
      </c>
      <c r="D4204" s="23">
        <v>14.9</v>
      </c>
      <c r="E4204" s="16" t="s">
        <v>882</v>
      </c>
      <c r="F4204" s="145">
        <v>3500</v>
      </c>
      <c r="G4204" s="23"/>
      <c r="H4204" s="23"/>
      <c r="I4204" s="23"/>
      <c r="J4204" s="23">
        <v>0</v>
      </c>
      <c r="K4204" s="23"/>
      <c r="L4204" s="23"/>
      <c r="M4204" s="23"/>
    </row>
    <row r="4205" spans="1:13" hidden="1" x14ac:dyDescent="0.25">
      <c r="A4205" s="31">
        <v>42397</v>
      </c>
      <c r="B4205" s="23">
        <v>51012</v>
      </c>
      <c r="C4205" s="23" t="s">
        <v>29</v>
      </c>
      <c r="D4205" s="23">
        <v>13</v>
      </c>
      <c r="E4205" s="16" t="s">
        <v>882</v>
      </c>
      <c r="F4205" s="145">
        <v>3500</v>
      </c>
      <c r="G4205" s="23"/>
      <c r="H4205" s="23"/>
      <c r="I4205" s="23"/>
      <c r="J4205" s="23">
        <v>0</v>
      </c>
      <c r="K4205" s="23"/>
      <c r="L4205" s="23"/>
      <c r="M4205" s="23"/>
    </row>
    <row r="4206" spans="1:13" hidden="1" x14ac:dyDescent="0.25">
      <c r="A4206" s="31">
        <v>42397</v>
      </c>
      <c r="B4206" s="23">
        <v>51013</v>
      </c>
      <c r="C4206" s="23" t="s">
        <v>28</v>
      </c>
      <c r="D4206" s="23">
        <v>13.3</v>
      </c>
      <c r="E4206" s="16" t="s">
        <v>882</v>
      </c>
      <c r="F4206" s="145">
        <v>3500</v>
      </c>
      <c r="G4206" s="23"/>
      <c r="H4206" s="23"/>
      <c r="I4206" s="23"/>
      <c r="J4206" s="23">
        <v>0</v>
      </c>
      <c r="K4206" s="23"/>
      <c r="L4206" s="23"/>
      <c r="M4206" s="23"/>
    </row>
    <row r="4207" spans="1:13" hidden="1" x14ac:dyDescent="0.25">
      <c r="A4207" s="31">
        <v>42397</v>
      </c>
      <c r="B4207" s="23">
        <v>51014</v>
      </c>
      <c r="C4207" s="23" t="s">
        <v>57</v>
      </c>
      <c r="D4207" s="23">
        <v>14.9</v>
      </c>
      <c r="E4207" s="16" t="s">
        <v>882</v>
      </c>
      <c r="F4207" s="145">
        <v>3500</v>
      </c>
      <c r="G4207" s="23"/>
      <c r="H4207" s="23"/>
      <c r="I4207" s="23"/>
      <c r="J4207" s="23">
        <v>0</v>
      </c>
      <c r="K4207" s="23"/>
      <c r="L4207" s="23"/>
      <c r="M4207" s="23"/>
    </row>
    <row r="4208" spans="1:13" hidden="1" x14ac:dyDescent="0.25">
      <c r="A4208" s="31">
        <v>42397</v>
      </c>
      <c r="B4208" s="23">
        <v>51015</v>
      </c>
      <c r="C4208" s="23" t="s">
        <v>29</v>
      </c>
      <c r="D4208" s="23">
        <v>13</v>
      </c>
      <c r="E4208" s="16" t="s">
        <v>882</v>
      </c>
      <c r="F4208" s="145">
        <v>3500</v>
      </c>
      <c r="G4208" s="23"/>
      <c r="H4208" s="23"/>
      <c r="I4208" s="23"/>
      <c r="J4208" s="23">
        <v>0</v>
      </c>
      <c r="K4208" s="23"/>
      <c r="L4208" s="23"/>
      <c r="M4208" s="23"/>
    </row>
    <row r="4209" spans="1:13" hidden="1" x14ac:dyDescent="0.25">
      <c r="A4209" s="31">
        <v>42397</v>
      </c>
      <c r="B4209" s="23">
        <v>51016</v>
      </c>
      <c r="C4209" s="23" t="s">
        <v>27</v>
      </c>
      <c r="D4209" s="23">
        <v>14.9</v>
      </c>
      <c r="E4209" s="16" t="s">
        <v>882</v>
      </c>
      <c r="F4209" s="145">
        <v>3500</v>
      </c>
      <c r="G4209" s="23"/>
      <c r="H4209" s="23"/>
      <c r="I4209" s="23"/>
      <c r="J4209" s="23">
        <v>0</v>
      </c>
      <c r="K4209" s="23"/>
      <c r="L4209" s="23"/>
      <c r="M4209" s="23"/>
    </row>
    <row r="4210" spans="1:13" hidden="1" x14ac:dyDescent="0.25">
      <c r="A4210" s="31">
        <v>42397</v>
      </c>
      <c r="B4210" s="23">
        <v>51017</v>
      </c>
      <c r="C4210" s="23" t="s">
        <v>28</v>
      </c>
      <c r="D4210" s="23">
        <v>13.3</v>
      </c>
      <c r="E4210" s="16" t="s">
        <v>882</v>
      </c>
      <c r="F4210" s="145">
        <v>3500</v>
      </c>
      <c r="G4210" s="23"/>
      <c r="H4210" s="23"/>
      <c r="I4210" s="23"/>
      <c r="J4210" s="23">
        <v>0</v>
      </c>
      <c r="K4210" s="23"/>
      <c r="L4210" s="23"/>
      <c r="M4210" s="23"/>
    </row>
    <row r="4211" spans="1:13" hidden="1" x14ac:dyDescent="0.25">
      <c r="A4211" s="31">
        <v>42397</v>
      </c>
      <c r="B4211" s="23">
        <v>51018</v>
      </c>
      <c r="C4211" s="23" t="s">
        <v>57</v>
      </c>
      <c r="D4211" s="23">
        <v>14.9</v>
      </c>
      <c r="E4211" s="16" t="s">
        <v>882</v>
      </c>
      <c r="F4211" s="145">
        <v>3500</v>
      </c>
      <c r="G4211" s="23"/>
      <c r="H4211" s="23"/>
      <c r="I4211" s="23"/>
      <c r="J4211" s="23">
        <v>0</v>
      </c>
      <c r="K4211" s="23"/>
      <c r="L4211" s="23"/>
      <c r="M4211" s="23"/>
    </row>
    <row r="4212" spans="1:13" ht="15.75" hidden="1" thickBot="1" x14ac:dyDescent="0.3">
      <c r="A4212" s="31">
        <v>42397</v>
      </c>
      <c r="B4212" s="23">
        <v>51019</v>
      </c>
      <c r="C4212" s="23" t="s">
        <v>29</v>
      </c>
      <c r="D4212" s="23">
        <v>13</v>
      </c>
      <c r="E4212" s="16" t="s">
        <v>882</v>
      </c>
      <c r="F4212" s="48">
        <v>3500</v>
      </c>
      <c r="G4212" s="42"/>
      <c r="H4212" s="42"/>
      <c r="I4212" s="42"/>
      <c r="J4212" s="23">
        <v>0</v>
      </c>
      <c r="K4212" s="42"/>
      <c r="L4212" s="42"/>
      <c r="M4212" s="42"/>
    </row>
    <row r="4213" spans="1:13" hidden="1" x14ac:dyDescent="0.25">
      <c r="A4213" s="31">
        <v>42398</v>
      </c>
      <c r="B4213" s="23">
        <v>51020</v>
      </c>
      <c r="C4213" s="23" t="s">
        <v>498</v>
      </c>
      <c r="D4213" s="23">
        <v>14.9</v>
      </c>
      <c r="E4213" s="16" t="s">
        <v>882</v>
      </c>
      <c r="F4213" s="364">
        <v>3500</v>
      </c>
      <c r="G4213" s="32"/>
      <c r="H4213" s="32"/>
      <c r="I4213" s="32"/>
      <c r="J4213" s="23">
        <v>0</v>
      </c>
      <c r="K4213" s="32"/>
      <c r="L4213" s="32"/>
      <c r="M4213" s="32"/>
    </row>
    <row r="4214" spans="1:13" hidden="1" x14ac:dyDescent="0.25">
      <c r="A4214" s="31">
        <v>42398</v>
      </c>
      <c r="B4214" s="23">
        <v>51021</v>
      </c>
      <c r="C4214" s="23" t="s">
        <v>28</v>
      </c>
      <c r="D4214" s="23">
        <v>13.3</v>
      </c>
      <c r="E4214" s="16" t="s">
        <v>882</v>
      </c>
      <c r="F4214" s="145">
        <v>3500</v>
      </c>
      <c r="G4214" s="23"/>
      <c r="H4214" s="23"/>
      <c r="I4214" s="23"/>
      <c r="J4214" s="23">
        <v>0</v>
      </c>
      <c r="K4214" s="23"/>
      <c r="L4214" s="23"/>
      <c r="M4214" s="23"/>
    </row>
    <row r="4215" spans="1:13" hidden="1" x14ac:dyDescent="0.25">
      <c r="A4215" s="31">
        <v>42398</v>
      </c>
      <c r="B4215" s="23">
        <v>51022</v>
      </c>
      <c r="C4215" s="23" t="s">
        <v>57</v>
      </c>
      <c r="D4215" s="23">
        <v>14.9</v>
      </c>
      <c r="E4215" s="16" t="s">
        <v>882</v>
      </c>
      <c r="F4215" s="145">
        <v>3500</v>
      </c>
      <c r="G4215" s="23"/>
      <c r="H4215" s="23"/>
      <c r="I4215" s="23"/>
      <c r="J4215" s="23">
        <v>0</v>
      </c>
      <c r="K4215" s="23"/>
      <c r="L4215" s="23"/>
      <c r="M4215" s="23"/>
    </row>
    <row r="4216" spans="1:13" hidden="1" x14ac:dyDescent="0.25">
      <c r="A4216" s="31">
        <v>42398</v>
      </c>
      <c r="B4216" s="23">
        <v>51023</v>
      </c>
      <c r="C4216" s="23" t="s">
        <v>27</v>
      </c>
      <c r="D4216" s="23">
        <v>14.9</v>
      </c>
      <c r="E4216" s="16" t="s">
        <v>882</v>
      </c>
      <c r="F4216" s="145">
        <v>3500</v>
      </c>
      <c r="G4216" s="23"/>
      <c r="H4216" s="23"/>
      <c r="I4216" s="23"/>
      <c r="J4216" s="23">
        <v>0</v>
      </c>
      <c r="K4216" s="23"/>
      <c r="L4216" s="23"/>
      <c r="M4216" s="23"/>
    </row>
    <row r="4217" spans="1:13" hidden="1" x14ac:dyDescent="0.25">
      <c r="A4217" s="31">
        <v>42398</v>
      </c>
      <c r="B4217" s="23">
        <v>51024</v>
      </c>
      <c r="C4217" s="23" t="s">
        <v>498</v>
      </c>
      <c r="D4217" s="23">
        <v>14.9</v>
      </c>
      <c r="E4217" s="16" t="s">
        <v>882</v>
      </c>
      <c r="F4217" s="145">
        <v>3500</v>
      </c>
      <c r="G4217" s="23"/>
      <c r="H4217" s="23"/>
      <c r="I4217" s="23"/>
      <c r="J4217" s="23">
        <v>0</v>
      </c>
      <c r="K4217" s="23"/>
      <c r="L4217" s="23"/>
      <c r="M4217" s="23"/>
    </row>
    <row r="4218" spans="1:13" hidden="1" x14ac:dyDescent="0.25">
      <c r="A4218" s="31">
        <v>42398</v>
      </c>
      <c r="B4218" s="23">
        <v>51025</v>
      </c>
      <c r="C4218" s="23" t="s">
        <v>28</v>
      </c>
      <c r="D4218" s="23">
        <v>13.3</v>
      </c>
      <c r="E4218" s="16" t="s">
        <v>882</v>
      </c>
      <c r="F4218" s="145">
        <v>3500</v>
      </c>
      <c r="G4218" s="23"/>
      <c r="H4218" s="23"/>
      <c r="I4218" s="23"/>
      <c r="J4218" s="23">
        <v>0</v>
      </c>
      <c r="K4218" s="23"/>
      <c r="L4218" s="23"/>
      <c r="M4218" s="23"/>
    </row>
    <row r="4219" spans="1:13" hidden="1" x14ac:dyDescent="0.25">
      <c r="A4219" s="31">
        <v>42398</v>
      </c>
      <c r="B4219" s="23">
        <v>51026</v>
      </c>
      <c r="C4219" s="23" t="s">
        <v>57</v>
      </c>
      <c r="D4219" s="23">
        <v>14.9</v>
      </c>
      <c r="E4219" s="16" t="s">
        <v>882</v>
      </c>
      <c r="F4219" s="145">
        <v>3500</v>
      </c>
      <c r="G4219" s="23"/>
      <c r="H4219" s="23"/>
      <c r="I4219" s="23"/>
      <c r="J4219" s="23">
        <v>0</v>
      </c>
      <c r="K4219" s="23"/>
      <c r="L4219" s="23"/>
      <c r="M4219" s="23"/>
    </row>
    <row r="4220" spans="1:13" hidden="1" x14ac:dyDescent="0.25">
      <c r="A4220" s="31">
        <v>42398</v>
      </c>
      <c r="B4220" s="23">
        <v>51027</v>
      </c>
      <c r="C4220" s="23" t="s">
        <v>27</v>
      </c>
      <c r="D4220" s="23">
        <v>14.9</v>
      </c>
      <c r="E4220" s="16" t="s">
        <v>882</v>
      </c>
      <c r="F4220" s="145">
        <v>3500</v>
      </c>
      <c r="G4220" s="23"/>
      <c r="H4220" s="23"/>
      <c r="I4220" s="23"/>
      <c r="J4220" s="23">
        <v>0</v>
      </c>
      <c r="K4220" s="23"/>
      <c r="L4220" s="23"/>
      <c r="M4220" s="23"/>
    </row>
    <row r="4221" spans="1:13" hidden="1" x14ac:dyDescent="0.25">
      <c r="A4221" s="31">
        <v>42398</v>
      </c>
      <c r="B4221" s="23">
        <v>51028</v>
      </c>
      <c r="C4221" s="23" t="s">
        <v>500</v>
      </c>
      <c r="D4221" s="23">
        <v>15</v>
      </c>
      <c r="E4221" s="16" t="s">
        <v>882</v>
      </c>
      <c r="F4221" s="145">
        <v>3500</v>
      </c>
      <c r="G4221" s="23"/>
      <c r="H4221" s="23"/>
      <c r="I4221" s="23"/>
      <c r="J4221" s="23">
        <v>0</v>
      </c>
      <c r="K4221" s="23"/>
      <c r="L4221" s="23"/>
      <c r="M4221" s="23"/>
    </row>
    <row r="4222" spans="1:13" hidden="1" x14ac:dyDescent="0.25">
      <c r="A4222" s="31">
        <v>42398</v>
      </c>
      <c r="B4222" s="23">
        <v>51029</v>
      </c>
      <c r="C4222" s="23" t="s">
        <v>264</v>
      </c>
      <c r="D4222" s="23">
        <v>15</v>
      </c>
      <c r="E4222" s="16" t="s">
        <v>882</v>
      </c>
      <c r="F4222" s="145">
        <v>3500</v>
      </c>
      <c r="G4222" s="23"/>
      <c r="H4222" s="23"/>
      <c r="I4222" s="23"/>
      <c r="J4222" s="23">
        <v>0</v>
      </c>
      <c r="K4222" s="23"/>
      <c r="L4222" s="23"/>
      <c r="M4222" s="23"/>
    </row>
    <row r="4223" spans="1:13" hidden="1" x14ac:dyDescent="0.25">
      <c r="A4223" s="31">
        <v>42398</v>
      </c>
      <c r="B4223" s="23">
        <v>51030</v>
      </c>
      <c r="C4223" s="23" t="s">
        <v>28</v>
      </c>
      <c r="D4223" s="23">
        <v>13.3</v>
      </c>
      <c r="E4223" s="16" t="s">
        <v>882</v>
      </c>
      <c r="F4223" s="145">
        <v>3500</v>
      </c>
      <c r="G4223" s="23"/>
      <c r="H4223" s="23"/>
      <c r="I4223" s="23"/>
      <c r="J4223" s="23">
        <v>0</v>
      </c>
      <c r="K4223" s="23"/>
      <c r="L4223" s="23"/>
      <c r="M4223" s="23"/>
    </row>
    <row r="4224" spans="1:13" hidden="1" x14ac:dyDescent="0.25">
      <c r="A4224" s="31">
        <v>42398</v>
      </c>
      <c r="B4224" s="23">
        <v>51031</v>
      </c>
      <c r="C4224" s="23" t="s">
        <v>57</v>
      </c>
      <c r="D4224" s="23">
        <v>14.9</v>
      </c>
      <c r="E4224" s="16" t="s">
        <v>882</v>
      </c>
      <c r="F4224" s="145">
        <v>3500</v>
      </c>
      <c r="G4224" s="23"/>
      <c r="H4224" s="23"/>
      <c r="I4224" s="23"/>
      <c r="J4224" s="23">
        <v>0</v>
      </c>
      <c r="K4224" s="23"/>
      <c r="L4224" s="23"/>
      <c r="M4224" s="23"/>
    </row>
    <row r="4225" spans="1:13" hidden="1" x14ac:dyDescent="0.25">
      <c r="A4225" s="31">
        <v>42398</v>
      </c>
      <c r="B4225" s="23">
        <v>51032</v>
      </c>
      <c r="C4225" s="23" t="s">
        <v>498</v>
      </c>
      <c r="D4225" s="23">
        <v>14.9</v>
      </c>
      <c r="E4225" s="16" t="s">
        <v>882</v>
      </c>
      <c r="F4225" s="145">
        <v>3500</v>
      </c>
      <c r="G4225" s="23"/>
      <c r="H4225" s="23"/>
      <c r="I4225" s="23"/>
      <c r="J4225" s="23">
        <v>0</v>
      </c>
      <c r="K4225" s="23"/>
      <c r="L4225" s="23"/>
      <c r="M4225" s="23"/>
    </row>
    <row r="4226" spans="1:13" hidden="1" x14ac:dyDescent="0.25">
      <c r="A4226" s="31">
        <v>42398</v>
      </c>
      <c r="B4226" s="23">
        <v>51033</v>
      </c>
      <c r="C4226" s="23" t="s">
        <v>27</v>
      </c>
      <c r="D4226" s="23">
        <v>14.9</v>
      </c>
      <c r="E4226" s="16" t="s">
        <v>882</v>
      </c>
      <c r="F4226" s="145">
        <v>3500</v>
      </c>
      <c r="G4226" s="23"/>
      <c r="H4226" s="23"/>
      <c r="I4226" s="23"/>
      <c r="J4226" s="23">
        <v>0</v>
      </c>
      <c r="K4226" s="23"/>
      <c r="L4226" s="23"/>
      <c r="M4226" s="23"/>
    </row>
    <row r="4227" spans="1:13" hidden="1" x14ac:dyDescent="0.25">
      <c r="A4227" s="31">
        <v>42398</v>
      </c>
      <c r="B4227" s="23">
        <v>51034</v>
      </c>
      <c r="C4227" s="23" t="s">
        <v>500</v>
      </c>
      <c r="D4227" s="23">
        <v>15</v>
      </c>
      <c r="E4227" s="16" t="s">
        <v>882</v>
      </c>
      <c r="F4227" s="145">
        <v>3500</v>
      </c>
      <c r="G4227" s="23"/>
      <c r="H4227" s="23"/>
      <c r="I4227" s="23"/>
      <c r="J4227" s="23">
        <v>0</v>
      </c>
      <c r="K4227" s="23"/>
      <c r="L4227" s="23"/>
      <c r="M4227" s="23"/>
    </row>
    <row r="4228" spans="1:13" hidden="1" x14ac:dyDescent="0.25">
      <c r="A4228" s="31">
        <v>42398</v>
      </c>
      <c r="B4228" s="23">
        <v>51035</v>
      </c>
      <c r="C4228" s="23" t="s">
        <v>264</v>
      </c>
      <c r="D4228" s="23">
        <v>15</v>
      </c>
      <c r="E4228" s="16" t="s">
        <v>882</v>
      </c>
      <c r="F4228" s="145">
        <v>3500</v>
      </c>
      <c r="G4228" s="23"/>
      <c r="H4228" s="23"/>
      <c r="I4228" s="23"/>
      <c r="J4228" s="23">
        <v>0</v>
      </c>
      <c r="K4228" s="23"/>
      <c r="L4228" s="23"/>
      <c r="M4228" s="23"/>
    </row>
    <row r="4229" spans="1:13" hidden="1" x14ac:dyDescent="0.25">
      <c r="A4229" s="31">
        <v>42398</v>
      </c>
      <c r="B4229" s="23">
        <v>51036</v>
      </c>
      <c r="C4229" s="23" t="s">
        <v>28</v>
      </c>
      <c r="D4229" s="23">
        <v>13.3</v>
      </c>
      <c r="E4229" s="16" t="s">
        <v>882</v>
      </c>
      <c r="F4229" s="145">
        <v>3500</v>
      </c>
      <c r="G4229" s="23"/>
      <c r="H4229" s="23"/>
      <c r="I4229" s="23"/>
      <c r="J4229" s="23">
        <v>0</v>
      </c>
      <c r="K4229" s="23"/>
      <c r="L4229" s="23"/>
      <c r="M4229" s="23"/>
    </row>
    <row r="4230" spans="1:13" hidden="1" x14ac:dyDescent="0.25">
      <c r="A4230" s="31">
        <v>42398</v>
      </c>
      <c r="B4230" s="23">
        <v>51037</v>
      </c>
      <c r="C4230" s="23" t="s">
        <v>57</v>
      </c>
      <c r="D4230" s="23">
        <v>14.9</v>
      </c>
      <c r="E4230" s="16" t="s">
        <v>882</v>
      </c>
      <c r="F4230" s="145">
        <v>3500</v>
      </c>
      <c r="G4230" s="23"/>
      <c r="H4230" s="23"/>
      <c r="I4230" s="23"/>
      <c r="J4230" s="23">
        <v>0</v>
      </c>
      <c r="K4230" s="23"/>
      <c r="L4230" s="23"/>
      <c r="M4230" s="23"/>
    </row>
    <row r="4231" spans="1:13" hidden="1" x14ac:dyDescent="0.25">
      <c r="A4231" s="31">
        <v>42398</v>
      </c>
      <c r="B4231" s="23">
        <v>51038</v>
      </c>
      <c r="C4231" s="23" t="s">
        <v>498</v>
      </c>
      <c r="D4231" s="23">
        <v>14.9</v>
      </c>
      <c r="E4231" s="16" t="s">
        <v>882</v>
      </c>
      <c r="F4231" s="145">
        <v>3500</v>
      </c>
      <c r="G4231" s="23"/>
      <c r="H4231" s="23"/>
      <c r="I4231" s="23"/>
      <c r="J4231" s="23">
        <v>0</v>
      </c>
      <c r="K4231" s="23"/>
      <c r="L4231" s="23"/>
      <c r="M4231" s="23"/>
    </row>
    <row r="4232" spans="1:13" hidden="1" x14ac:dyDescent="0.25">
      <c r="A4232" s="31">
        <v>42398</v>
      </c>
      <c r="B4232" s="23">
        <v>51039</v>
      </c>
      <c r="C4232" s="23" t="s">
        <v>500</v>
      </c>
      <c r="D4232" s="23">
        <v>15</v>
      </c>
      <c r="E4232" s="16" t="s">
        <v>882</v>
      </c>
      <c r="F4232" s="145">
        <v>3500</v>
      </c>
      <c r="G4232" s="23"/>
      <c r="H4232" s="23"/>
      <c r="I4232" s="23"/>
      <c r="J4232" s="23">
        <v>0</v>
      </c>
      <c r="K4232" s="23"/>
      <c r="L4232" s="23"/>
      <c r="M4232" s="23"/>
    </row>
    <row r="4233" spans="1:13" hidden="1" x14ac:dyDescent="0.25">
      <c r="A4233" s="31">
        <v>42398</v>
      </c>
      <c r="B4233" s="23">
        <v>51040</v>
      </c>
      <c r="C4233" s="23" t="s">
        <v>498</v>
      </c>
      <c r="D4233" s="23">
        <v>14.9</v>
      </c>
      <c r="E4233" s="16" t="s">
        <v>882</v>
      </c>
      <c r="F4233" s="145">
        <v>3500</v>
      </c>
      <c r="G4233" s="23"/>
      <c r="H4233" s="23"/>
      <c r="I4233" s="23"/>
      <c r="J4233" s="23">
        <v>0</v>
      </c>
      <c r="K4233" s="23"/>
      <c r="L4233" s="23"/>
      <c r="M4233" s="23"/>
    </row>
    <row r="4234" spans="1:13" hidden="1" x14ac:dyDescent="0.25">
      <c r="A4234" s="31">
        <v>42398</v>
      </c>
      <c r="B4234" s="23">
        <v>51041</v>
      </c>
      <c r="C4234" s="23" t="s">
        <v>28</v>
      </c>
      <c r="D4234" s="23">
        <v>13.3</v>
      </c>
      <c r="E4234" s="16" t="s">
        <v>882</v>
      </c>
      <c r="F4234" s="145">
        <v>3500</v>
      </c>
      <c r="G4234" s="23"/>
      <c r="H4234" s="23"/>
      <c r="I4234" s="23"/>
      <c r="J4234" s="23">
        <v>0</v>
      </c>
      <c r="K4234" s="23"/>
      <c r="L4234" s="23"/>
      <c r="M4234" s="23"/>
    </row>
    <row r="4235" spans="1:13" hidden="1" x14ac:dyDescent="0.25">
      <c r="A4235" s="31">
        <v>42398</v>
      </c>
      <c r="B4235" s="23">
        <v>51042</v>
      </c>
      <c r="C4235" s="23" t="s">
        <v>57</v>
      </c>
      <c r="D4235" s="23">
        <v>14.9</v>
      </c>
      <c r="E4235" s="16" t="s">
        <v>882</v>
      </c>
      <c r="F4235" s="145">
        <v>3500</v>
      </c>
      <c r="G4235" s="23"/>
      <c r="H4235" s="23"/>
      <c r="I4235" s="23"/>
      <c r="J4235" s="23">
        <v>0</v>
      </c>
      <c r="K4235" s="23"/>
      <c r="L4235" s="23"/>
      <c r="M4235" s="23"/>
    </row>
    <row r="4236" spans="1:13" hidden="1" x14ac:dyDescent="0.25">
      <c r="A4236" s="31">
        <v>42398</v>
      </c>
      <c r="B4236" s="23">
        <v>51043</v>
      </c>
      <c r="C4236" s="23" t="s">
        <v>27</v>
      </c>
      <c r="D4236" s="23">
        <v>14.9</v>
      </c>
      <c r="E4236" s="16" t="s">
        <v>882</v>
      </c>
      <c r="F4236" s="145">
        <v>3500</v>
      </c>
      <c r="G4236" s="23"/>
      <c r="H4236" s="23"/>
      <c r="I4236" s="23"/>
      <c r="J4236" s="23">
        <v>0</v>
      </c>
      <c r="K4236" s="23"/>
      <c r="L4236" s="23"/>
      <c r="M4236" s="23"/>
    </row>
    <row r="4237" spans="1:13" hidden="1" x14ac:dyDescent="0.25">
      <c r="A4237" s="31">
        <v>42398</v>
      </c>
      <c r="B4237" s="23">
        <v>51044</v>
      </c>
      <c r="C4237" s="23" t="s">
        <v>264</v>
      </c>
      <c r="D4237" s="23">
        <v>15</v>
      </c>
      <c r="E4237" s="16" t="s">
        <v>882</v>
      </c>
      <c r="F4237" s="145">
        <v>3500</v>
      </c>
      <c r="G4237" s="23"/>
      <c r="H4237" s="23"/>
      <c r="I4237" s="23"/>
      <c r="J4237" s="23">
        <v>0</v>
      </c>
      <c r="K4237" s="23"/>
      <c r="L4237" s="23"/>
      <c r="M4237" s="23"/>
    </row>
    <row r="4238" spans="1:13" hidden="1" x14ac:dyDescent="0.25">
      <c r="A4238" s="31">
        <v>42398</v>
      </c>
      <c r="B4238" s="23">
        <v>51045</v>
      </c>
      <c r="C4238" s="23" t="s">
        <v>500</v>
      </c>
      <c r="D4238" s="23">
        <v>15</v>
      </c>
      <c r="E4238" s="16" t="s">
        <v>882</v>
      </c>
      <c r="F4238" s="145">
        <v>3500</v>
      </c>
      <c r="G4238" s="23"/>
      <c r="H4238" s="23"/>
      <c r="I4238" s="23"/>
      <c r="J4238" s="23">
        <v>0</v>
      </c>
      <c r="K4238" s="23"/>
      <c r="L4238" s="23"/>
      <c r="M4238" s="23"/>
    </row>
    <row r="4239" spans="1:13" hidden="1" x14ac:dyDescent="0.25">
      <c r="A4239" s="31">
        <v>42398</v>
      </c>
      <c r="B4239" s="23">
        <v>51046</v>
      </c>
      <c r="C4239" s="23" t="s">
        <v>498</v>
      </c>
      <c r="D4239" s="23">
        <v>14.9</v>
      </c>
      <c r="E4239" s="16" t="s">
        <v>882</v>
      </c>
      <c r="F4239" s="145">
        <v>3500</v>
      </c>
      <c r="G4239" s="23"/>
      <c r="H4239" s="23"/>
      <c r="I4239" s="23"/>
      <c r="J4239" s="23">
        <v>0</v>
      </c>
      <c r="K4239" s="23"/>
      <c r="L4239" s="23"/>
      <c r="M4239" s="23"/>
    </row>
    <row r="4240" spans="1:13" hidden="1" x14ac:dyDescent="0.25">
      <c r="A4240" s="31">
        <v>42398</v>
      </c>
      <c r="B4240" s="23">
        <v>51047</v>
      </c>
      <c r="C4240" s="23" t="s">
        <v>28</v>
      </c>
      <c r="D4240" s="23">
        <v>13.3</v>
      </c>
      <c r="E4240" s="16" t="s">
        <v>882</v>
      </c>
      <c r="F4240" s="145">
        <v>3500</v>
      </c>
      <c r="G4240" s="23"/>
      <c r="H4240" s="23"/>
      <c r="I4240" s="23"/>
      <c r="J4240" s="23">
        <v>0</v>
      </c>
      <c r="K4240" s="23"/>
      <c r="L4240" s="23"/>
      <c r="M4240" s="23"/>
    </row>
    <row r="4241" spans="1:13" hidden="1" x14ac:dyDescent="0.25">
      <c r="A4241" s="31">
        <v>42398</v>
      </c>
      <c r="B4241" s="23">
        <v>51048</v>
      </c>
      <c r="C4241" s="23" t="s">
        <v>57</v>
      </c>
      <c r="D4241" s="23">
        <v>14.9</v>
      </c>
      <c r="E4241" s="16" t="s">
        <v>882</v>
      </c>
      <c r="F4241" s="145">
        <v>3500</v>
      </c>
      <c r="G4241" s="23"/>
      <c r="H4241" s="23"/>
      <c r="I4241" s="23"/>
      <c r="J4241" s="23">
        <v>0</v>
      </c>
      <c r="K4241" s="23"/>
      <c r="L4241" s="23"/>
      <c r="M4241" s="23"/>
    </row>
    <row r="4242" spans="1:13" hidden="1" x14ac:dyDescent="0.25">
      <c r="A4242" s="31">
        <v>42398</v>
      </c>
      <c r="B4242" s="23">
        <v>51049</v>
      </c>
      <c r="C4242" s="23" t="s">
        <v>264</v>
      </c>
      <c r="D4242" s="23">
        <v>15</v>
      </c>
      <c r="E4242" s="16" t="s">
        <v>882</v>
      </c>
      <c r="F4242" s="145">
        <v>3500</v>
      </c>
      <c r="G4242" s="23"/>
      <c r="H4242" s="23"/>
      <c r="I4242" s="23"/>
      <c r="J4242" s="23">
        <v>0</v>
      </c>
      <c r="K4242" s="23"/>
      <c r="L4242" s="23"/>
      <c r="M4242" s="23"/>
    </row>
    <row r="4243" spans="1:13" hidden="1" x14ac:dyDescent="0.25">
      <c r="A4243" s="31">
        <v>42398</v>
      </c>
      <c r="B4243" s="23">
        <v>51050</v>
      </c>
      <c r="C4243" s="23" t="s">
        <v>500</v>
      </c>
      <c r="D4243" s="23">
        <v>15</v>
      </c>
      <c r="E4243" s="16" t="s">
        <v>882</v>
      </c>
      <c r="F4243" s="145">
        <v>3500</v>
      </c>
      <c r="G4243" s="23"/>
      <c r="H4243" s="23"/>
      <c r="I4243" s="23"/>
      <c r="J4243" s="23">
        <v>0</v>
      </c>
      <c r="K4243" s="23"/>
      <c r="L4243" s="23"/>
      <c r="M4243" s="23"/>
    </row>
    <row r="4244" spans="1:13" hidden="1" x14ac:dyDescent="0.25">
      <c r="A4244" s="31">
        <v>42398</v>
      </c>
      <c r="B4244" s="23">
        <v>51051</v>
      </c>
      <c r="C4244" s="23" t="s">
        <v>27</v>
      </c>
      <c r="D4244" s="23">
        <v>14.9</v>
      </c>
      <c r="E4244" s="16" t="s">
        <v>882</v>
      </c>
      <c r="F4244" s="145">
        <v>3500</v>
      </c>
      <c r="G4244" s="23"/>
      <c r="H4244" s="23"/>
      <c r="I4244" s="23"/>
      <c r="J4244" s="23">
        <v>0</v>
      </c>
      <c r="K4244" s="23"/>
      <c r="L4244" s="23"/>
      <c r="M4244" s="23"/>
    </row>
    <row r="4245" spans="1:13" hidden="1" x14ac:dyDescent="0.25">
      <c r="A4245" s="31">
        <v>42398</v>
      </c>
      <c r="B4245" s="23">
        <v>51052</v>
      </c>
      <c r="C4245" s="23" t="s">
        <v>498</v>
      </c>
      <c r="D4245" s="23">
        <v>14.9</v>
      </c>
      <c r="E4245" s="16" t="s">
        <v>882</v>
      </c>
      <c r="F4245" s="145">
        <v>3500</v>
      </c>
      <c r="G4245" s="23"/>
      <c r="H4245" s="23"/>
      <c r="I4245" s="23"/>
      <c r="J4245" s="23">
        <v>0</v>
      </c>
      <c r="K4245" s="23"/>
      <c r="L4245" s="23"/>
      <c r="M4245" s="23"/>
    </row>
    <row r="4246" spans="1:13" hidden="1" x14ac:dyDescent="0.25">
      <c r="A4246" s="31">
        <v>42398</v>
      </c>
      <c r="B4246" s="23">
        <v>51053</v>
      </c>
      <c r="C4246" s="23" t="s">
        <v>28</v>
      </c>
      <c r="D4246" s="23">
        <v>13.3</v>
      </c>
      <c r="E4246" s="16" t="s">
        <v>882</v>
      </c>
      <c r="F4246" s="145">
        <v>3500</v>
      </c>
      <c r="G4246" s="23"/>
      <c r="H4246" s="23"/>
      <c r="I4246" s="23"/>
      <c r="J4246" s="23">
        <v>0</v>
      </c>
      <c r="K4246" s="23"/>
      <c r="L4246" s="23"/>
      <c r="M4246" s="23"/>
    </row>
    <row r="4247" spans="1:13" hidden="1" x14ac:dyDescent="0.25">
      <c r="A4247" s="31">
        <v>42398</v>
      </c>
      <c r="B4247" s="23">
        <v>51054</v>
      </c>
      <c r="C4247" s="23" t="s">
        <v>264</v>
      </c>
      <c r="D4247" s="23">
        <v>15</v>
      </c>
      <c r="E4247" s="16" t="s">
        <v>882</v>
      </c>
      <c r="F4247" s="145">
        <v>3500</v>
      </c>
      <c r="G4247" s="23"/>
      <c r="H4247" s="23"/>
      <c r="I4247" s="23"/>
      <c r="J4247" s="23">
        <v>0</v>
      </c>
      <c r="K4247" s="23"/>
      <c r="L4247" s="23"/>
      <c r="M4247" s="23"/>
    </row>
    <row r="4248" spans="1:13" hidden="1" x14ac:dyDescent="0.25">
      <c r="A4248" s="31">
        <v>42398</v>
      </c>
      <c r="B4248" s="23">
        <v>51055</v>
      </c>
      <c r="C4248" s="23" t="s">
        <v>500</v>
      </c>
      <c r="D4248" s="23">
        <v>15</v>
      </c>
      <c r="E4248" s="16" t="s">
        <v>882</v>
      </c>
      <c r="F4248" s="145">
        <v>3500</v>
      </c>
      <c r="G4248" s="23"/>
      <c r="H4248" s="23"/>
      <c r="I4248" s="23"/>
      <c r="J4248" s="23">
        <v>0</v>
      </c>
      <c r="K4248" s="23"/>
      <c r="L4248" s="23"/>
      <c r="M4248" s="23"/>
    </row>
    <row r="4249" spans="1:13" hidden="1" x14ac:dyDescent="0.25">
      <c r="A4249" s="31">
        <v>42398</v>
      </c>
      <c r="B4249" s="23">
        <v>51056</v>
      </c>
      <c r="C4249" s="23" t="s">
        <v>29</v>
      </c>
      <c r="D4249" s="23">
        <v>13</v>
      </c>
      <c r="E4249" s="16" t="s">
        <v>882</v>
      </c>
      <c r="F4249" s="145">
        <v>3500</v>
      </c>
      <c r="G4249" s="23"/>
      <c r="H4249" s="23"/>
      <c r="I4249" s="23"/>
      <c r="J4249" s="23">
        <v>0</v>
      </c>
      <c r="K4249" s="23"/>
      <c r="L4249" s="23"/>
      <c r="M4249" s="23"/>
    </row>
    <row r="4250" spans="1:13" hidden="1" x14ac:dyDescent="0.25">
      <c r="A4250" s="31">
        <v>42398</v>
      </c>
      <c r="B4250" s="23">
        <v>51057</v>
      </c>
      <c r="C4250" s="23" t="s">
        <v>27</v>
      </c>
      <c r="D4250" s="23">
        <v>14.9</v>
      </c>
      <c r="E4250" s="16" t="s">
        <v>882</v>
      </c>
      <c r="F4250" s="145">
        <v>3500</v>
      </c>
      <c r="G4250" s="23"/>
      <c r="H4250" s="23"/>
      <c r="I4250" s="23"/>
      <c r="J4250" s="23">
        <v>0</v>
      </c>
      <c r="K4250" s="23"/>
      <c r="L4250" s="23"/>
      <c r="M4250" s="23"/>
    </row>
    <row r="4251" spans="1:13" hidden="1" x14ac:dyDescent="0.25">
      <c r="A4251" s="31">
        <v>42398</v>
      </c>
      <c r="B4251" s="23">
        <v>51058</v>
      </c>
      <c r="C4251" s="23" t="s">
        <v>57</v>
      </c>
      <c r="D4251" s="23">
        <v>14.9</v>
      </c>
      <c r="E4251" s="16" t="s">
        <v>882</v>
      </c>
      <c r="F4251" s="145">
        <v>3500</v>
      </c>
      <c r="G4251" s="23"/>
      <c r="H4251" s="23"/>
      <c r="I4251" s="23"/>
      <c r="J4251" s="23">
        <v>0</v>
      </c>
      <c r="K4251" s="23"/>
      <c r="L4251" s="23"/>
      <c r="M4251" s="23"/>
    </row>
    <row r="4252" spans="1:13" hidden="1" x14ac:dyDescent="0.25">
      <c r="A4252" s="31">
        <v>42398</v>
      </c>
      <c r="B4252" s="23">
        <v>51059</v>
      </c>
      <c r="C4252" s="23" t="s">
        <v>498</v>
      </c>
      <c r="D4252" s="23">
        <v>14.9</v>
      </c>
      <c r="E4252" s="16" t="s">
        <v>882</v>
      </c>
      <c r="F4252" s="145">
        <v>3500</v>
      </c>
      <c r="G4252" s="23"/>
      <c r="H4252" s="23"/>
      <c r="I4252" s="23"/>
      <c r="J4252" s="23">
        <v>0</v>
      </c>
      <c r="K4252" s="23"/>
      <c r="L4252" s="23"/>
      <c r="M4252" s="23"/>
    </row>
    <row r="4253" spans="1:13" hidden="1" x14ac:dyDescent="0.25">
      <c r="A4253" s="31">
        <v>42398</v>
      </c>
      <c r="B4253" s="23">
        <v>51060</v>
      </c>
      <c r="C4253" s="23" t="s">
        <v>28</v>
      </c>
      <c r="D4253" s="23">
        <v>13.3</v>
      </c>
      <c r="E4253" s="16" t="s">
        <v>882</v>
      </c>
      <c r="F4253" s="145">
        <v>3500</v>
      </c>
      <c r="G4253" s="23"/>
      <c r="H4253" s="23"/>
      <c r="I4253" s="23"/>
      <c r="J4253" s="23">
        <v>0</v>
      </c>
      <c r="K4253" s="23"/>
      <c r="L4253" s="23"/>
      <c r="M4253" s="23"/>
    </row>
    <row r="4254" spans="1:13" hidden="1" x14ac:dyDescent="0.25">
      <c r="A4254" s="31">
        <v>42398</v>
      </c>
      <c r="B4254" s="23">
        <v>51061</v>
      </c>
      <c r="C4254" s="23" t="s">
        <v>500</v>
      </c>
      <c r="D4254" s="23">
        <v>15</v>
      </c>
      <c r="E4254" s="16" t="s">
        <v>882</v>
      </c>
      <c r="F4254" s="145">
        <v>3500</v>
      </c>
      <c r="G4254" s="23"/>
      <c r="H4254" s="23"/>
      <c r="I4254" s="23"/>
      <c r="J4254" s="23">
        <v>0</v>
      </c>
      <c r="K4254" s="23"/>
      <c r="L4254" s="23"/>
      <c r="M4254" s="23"/>
    </row>
    <row r="4255" spans="1:13" hidden="1" x14ac:dyDescent="0.25">
      <c r="A4255" s="31">
        <v>42398</v>
      </c>
      <c r="B4255" s="23">
        <v>51062</v>
      </c>
      <c r="C4255" s="23" t="s">
        <v>264</v>
      </c>
      <c r="D4255" s="23">
        <v>15</v>
      </c>
      <c r="E4255" s="16" t="s">
        <v>882</v>
      </c>
      <c r="F4255" s="145">
        <v>3500</v>
      </c>
      <c r="G4255" s="23"/>
      <c r="H4255" s="23"/>
      <c r="I4255" s="23"/>
      <c r="J4255" s="23">
        <v>0</v>
      </c>
      <c r="K4255" s="23"/>
      <c r="L4255" s="23"/>
      <c r="M4255" s="23"/>
    </row>
    <row r="4256" spans="1:13" hidden="1" x14ac:dyDescent="0.25">
      <c r="A4256" s="31">
        <v>42398</v>
      </c>
      <c r="B4256" s="23">
        <v>51063</v>
      </c>
      <c r="C4256" s="23" t="s">
        <v>29</v>
      </c>
      <c r="D4256" s="23">
        <v>13</v>
      </c>
      <c r="E4256" s="16" t="s">
        <v>882</v>
      </c>
      <c r="F4256" s="145">
        <v>3500</v>
      </c>
      <c r="G4256" s="23"/>
      <c r="H4256" s="23"/>
      <c r="I4256" s="23"/>
      <c r="J4256" s="23">
        <v>0</v>
      </c>
      <c r="K4256" s="23"/>
      <c r="L4256" s="23"/>
      <c r="M4256" s="23"/>
    </row>
    <row r="4257" spans="1:13" hidden="1" x14ac:dyDescent="0.25">
      <c r="A4257" s="31">
        <v>42398</v>
      </c>
      <c r="B4257" s="23">
        <v>51064</v>
      </c>
      <c r="C4257" s="23" t="s">
        <v>57</v>
      </c>
      <c r="D4257" s="23">
        <v>14.9</v>
      </c>
      <c r="E4257" s="16" t="s">
        <v>882</v>
      </c>
      <c r="F4257" s="145">
        <v>3500</v>
      </c>
      <c r="G4257" s="23"/>
      <c r="H4257" s="23"/>
      <c r="I4257" s="23"/>
      <c r="J4257" s="23">
        <v>0</v>
      </c>
      <c r="K4257" s="23"/>
      <c r="L4257" s="23"/>
      <c r="M4257" s="23"/>
    </row>
    <row r="4258" spans="1:13" hidden="1" x14ac:dyDescent="0.25">
      <c r="A4258" s="31">
        <v>42398</v>
      </c>
      <c r="B4258" s="23">
        <v>51065</v>
      </c>
      <c r="C4258" s="23" t="s">
        <v>27</v>
      </c>
      <c r="D4258" s="23">
        <v>14.9</v>
      </c>
      <c r="E4258" s="16" t="s">
        <v>882</v>
      </c>
      <c r="F4258" s="145">
        <v>3500</v>
      </c>
      <c r="G4258" s="23"/>
      <c r="H4258" s="23"/>
      <c r="I4258" s="23"/>
      <c r="J4258" s="23">
        <v>0</v>
      </c>
      <c r="K4258" s="23"/>
      <c r="L4258" s="23"/>
      <c r="M4258" s="23"/>
    </row>
    <row r="4259" spans="1:13" hidden="1" x14ac:dyDescent="0.25">
      <c r="A4259" s="31">
        <v>42398</v>
      </c>
      <c r="B4259" s="23">
        <v>51066</v>
      </c>
      <c r="C4259" s="23" t="s">
        <v>28</v>
      </c>
      <c r="D4259" s="23">
        <v>13.3</v>
      </c>
      <c r="E4259" s="16" t="s">
        <v>882</v>
      </c>
      <c r="F4259" s="145">
        <v>3500</v>
      </c>
      <c r="G4259" s="23"/>
      <c r="H4259" s="23"/>
      <c r="I4259" s="23"/>
      <c r="J4259" s="23">
        <v>0</v>
      </c>
      <c r="K4259" s="23"/>
      <c r="L4259" s="23"/>
      <c r="M4259" s="23"/>
    </row>
    <row r="4260" spans="1:13" hidden="1" x14ac:dyDescent="0.25">
      <c r="A4260" s="31">
        <v>42398</v>
      </c>
      <c r="B4260" s="23">
        <v>51067</v>
      </c>
      <c r="C4260" s="23" t="s">
        <v>500</v>
      </c>
      <c r="D4260" s="23">
        <v>15</v>
      </c>
      <c r="E4260" s="16" t="s">
        <v>882</v>
      </c>
      <c r="F4260" s="145">
        <v>3500</v>
      </c>
      <c r="G4260" s="23"/>
      <c r="H4260" s="23"/>
      <c r="I4260" s="23"/>
      <c r="J4260" s="23">
        <v>0</v>
      </c>
      <c r="K4260" s="23"/>
      <c r="L4260" s="23"/>
      <c r="M4260" s="23"/>
    </row>
    <row r="4261" spans="1:13" hidden="1" x14ac:dyDescent="0.25">
      <c r="A4261" s="31">
        <v>42398</v>
      </c>
      <c r="B4261" s="23">
        <v>51068</v>
      </c>
      <c r="C4261" s="23" t="s">
        <v>264</v>
      </c>
      <c r="D4261" s="23">
        <v>15</v>
      </c>
      <c r="E4261" s="16" t="s">
        <v>882</v>
      </c>
      <c r="F4261" s="145">
        <v>3500</v>
      </c>
      <c r="G4261" s="23"/>
      <c r="H4261" s="23"/>
      <c r="I4261" s="23"/>
      <c r="J4261" s="23">
        <v>0</v>
      </c>
      <c r="K4261" s="23"/>
      <c r="L4261" s="23"/>
      <c r="M4261" s="23"/>
    </row>
    <row r="4262" spans="1:13" hidden="1" x14ac:dyDescent="0.25">
      <c r="A4262" s="31">
        <v>42398</v>
      </c>
      <c r="B4262" s="23">
        <v>51069</v>
      </c>
      <c r="C4262" s="23" t="s">
        <v>29</v>
      </c>
      <c r="D4262" s="23">
        <v>13</v>
      </c>
      <c r="E4262" s="16" t="s">
        <v>882</v>
      </c>
      <c r="F4262" s="145">
        <v>3500</v>
      </c>
      <c r="G4262" s="23"/>
      <c r="H4262" s="23"/>
      <c r="I4262" s="23"/>
      <c r="J4262" s="23">
        <v>0</v>
      </c>
      <c r="K4262" s="23"/>
      <c r="L4262" s="23"/>
      <c r="M4262" s="23"/>
    </row>
    <row r="4263" spans="1:13" hidden="1" x14ac:dyDescent="0.25">
      <c r="A4263" s="31">
        <v>42398</v>
      </c>
      <c r="B4263" s="23">
        <v>51070</v>
      </c>
      <c r="C4263" s="23" t="s">
        <v>57</v>
      </c>
      <c r="D4263" s="23">
        <v>14.9</v>
      </c>
      <c r="E4263" s="16" t="s">
        <v>882</v>
      </c>
      <c r="F4263" s="145">
        <v>3500</v>
      </c>
      <c r="G4263" s="23"/>
      <c r="H4263" s="23"/>
      <c r="I4263" s="23"/>
      <c r="J4263" s="23">
        <v>0</v>
      </c>
      <c r="K4263" s="23"/>
      <c r="L4263" s="23"/>
      <c r="M4263" s="23"/>
    </row>
    <row r="4264" spans="1:13" hidden="1" x14ac:dyDescent="0.25">
      <c r="A4264" s="31">
        <v>42398</v>
      </c>
      <c r="B4264" s="23">
        <v>51071</v>
      </c>
      <c r="C4264" s="23" t="s">
        <v>57</v>
      </c>
      <c r="D4264" s="23">
        <v>14.9</v>
      </c>
      <c r="E4264" s="16" t="s">
        <v>882</v>
      </c>
      <c r="F4264" s="145">
        <v>3500</v>
      </c>
      <c r="G4264" s="23"/>
      <c r="H4264" s="23"/>
      <c r="I4264" s="23"/>
      <c r="J4264" s="23">
        <v>0</v>
      </c>
      <c r="K4264" s="23"/>
      <c r="L4264" s="23"/>
      <c r="M4264" s="23"/>
    </row>
    <row r="4265" spans="1:13" hidden="1" x14ac:dyDescent="0.25">
      <c r="A4265" s="31">
        <v>42398</v>
      </c>
      <c r="B4265" s="23">
        <v>51072</v>
      </c>
      <c r="C4265" s="23" t="s">
        <v>28</v>
      </c>
      <c r="D4265" s="23">
        <v>13.3</v>
      </c>
      <c r="E4265" s="16" t="s">
        <v>882</v>
      </c>
      <c r="F4265" s="145">
        <v>3500</v>
      </c>
      <c r="G4265" s="23"/>
      <c r="H4265" s="23"/>
      <c r="I4265" s="23"/>
      <c r="J4265" s="23">
        <v>0</v>
      </c>
      <c r="K4265" s="23"/>
      <c r="L4265" s="23"/>
      <c r="M4265" s="23"/>
    </row>
    <row r="4266" spans="1:13" hidden="1" x14ac:dyDescent="0.25">
      <c r="A4266" s="31">
        <v>42398</v>
      </c>
      <c r="B4266" s="23">
        <v>51073</v>
      </c>
      <c r="C4266" s="23" t="s">
        <v>27</v>
      </c>
      <c r="D4266" s="23">
        <v>14.9</v>
      </c>
      <c r="E4266" s="16" t="s">
        <v>882</v>
      </c>
      <c r="F4266" s="145">
        <v>3500</v>
      </c>
      <c r="G4266" s="23"/>
      <c r="H4266" s="23"/>
      <c r="I4266" s="23"/>
      <c r="J4266" s="23">
        <v>0</v>
      </c>
      <c r="K4266" s="23"/>
      <c r="L4266" s="23"/>
      <c r="M4266" s="23"/>
    </row>
    <row r="4267" spans="1:13" hidden="1" x14ac:dyDescent="0.25">
      <c r="A4267" s="31">
        <v>42398</v>
      </c>
      <c r="B4267" s="23">
        <v>51074</v>
      </c>
      <c r="C4267" s="23" t="s">
        <v>934</v>
      </c>
      <c r="D4267" s="23">
        <v>13.3</v>
      </c>
      <c r="E4267" s="16" t="s">
        <v>882</v>
      </c>
      <c r="F4267" s="145">
        <v>3500</v>
      </c>
      <c r="G4267" s="23"/>
      <c r="H4267" s="23"/>
      <c r="I4267" s="23"/>
      <c r="J4267" s="23">
        <v>0</v>
      </c>
      <c r="K4267" s="23"/>
      <c r="L4267" s="23"/>
      <c r="M4267" s="23"/>
    </row>
    <row r="4268" spans="1:13" hidden="1" x14ac:dyDescent="0.25">
      <c r="A4268" s="31">
        <v>42398</v>
      </c>
      <c r="B4268" s="23">
        <v>51075</v>
      </c>
      <c r="C4268" s="23" t="s">
        <v>500</v>
      </c>
      <c r="D4268" s="23">
        <v>15</v>
      </c>
      <c r="E4268" s="16" t="s">
        <v>882</v>
      </c>
      <c r="F4268" s="145">
        <v>3500</v>
      </c>
      <c r="G4268" s="23"/>
      <c r="H4268" s="23"/>
      <c r="I4268" s="23"/>
      <c r="J4268" s="23">
        <v>0</v>
      </c>
      <c r="K4268" s="23"/>
      <c r="L4268" s="23"/>
      <c r="M4268" s="23"/>
    </row>
    <row r="4269" spans="1:13" hidden="1" x14ac:dyDescent="0.25">
      <c r="A4269" s="31">
        <v>42398</v>
      </c>
      <c r="B4269" s="23">
        <v>51076</v>
      </c>
      <c r="C4269" s="23" t="s">
        <v>57</v>
      </c>
      <c r="D4269" s="23">
        <v>14.9</v>
      </c>
      <c r="E4269" s="16" t="s">
        <v>882</v>
      </c>
      <c r="F4269" s="145">
        <v>3500</v>
      </c>
      <c r="G4269" s="23"/>
      <c r="H4269" s="23"/>
      <c r="I4269" s="23"/>
      <c r="J4269" s="23">
        <v>0</v>
      </c>
      <c r="K4269" s="23"/>
      <c r="L4269" s="23"/>
      <c r="M4269" s="23"/>
    </row>
    <row r="4270" spans="1:13" hidden="1" x14ac:dyDescent="0.25">
      <c r="A4270" s="31">
        <v>42398</v>
      </c>
      <c r="B4270" s="23">
        <v>51077</v>
      </c>
      <c r="C4270" s="23" t="s">
        <v>264</v>
      </c>
      <c r="D4270" s="23">
        <v>15</v>
      </c>
      <c r="E4270" s="16" t="s">
        <v>882</v>
      </c>
      <c r="F4270" s="145">
        <v>3500</v>
      </c>
      <c r="G4270" s="23"/>
      <c r="H4270" s="23"/>
      <c r="I4270" s="23"/>
      <c r="J4270" s="23">
        <v>0</v>
      </c>
      <c r="K4270" s="23"/>
      <c r="L4270" s="23"/>
      <c r="M4270" s="23"/>
    </row>
    <row r="4271" spans="1:13" hidden="1" x14ac:dyDescent="0.25">
      <c r="A4271" s="31">
        <v>42398</v>
      </c>
      <c r="B4271" s="23">
        <v>51078</v>
      </c>
      <c r="C4271" s="23" t="s">
        <v>498</v>
      </c>
      <c r="D4271" s="23">
        <v>14.9</v>
      </c>
      <c r="E4271" s="16" t="s">
        <v>882</v>
      </c>
      <c r="F4271" s="145">
        <v>3500</v>
      </c>
      <c r="G4271" s="23"/>
      <c r="H4271" s="23"/>
      <c r="I4271" s="23"/>
      <c r="J4271" s="23">
        <v>0</v>
      </c>
      <c r="K4271" s="23"/>
      <c r="L4271" s="23"/>
      <c r="M4271" s="23"/>
    </row>
    <row r="4272" spans="1:13" hidden="1" x14ac:dyDescent="0.25">
      <c r="A4272" s="31">
        <v>42398</v>
      </c>
      <c r="B4272" s="23">
        <v>51079</v>
      </c>
      <c r="C4272" s="23" t="s">
        <v>27</v>
      </c>
      <c r="D4272" s="23">
        <v>14.9</v>
      </c>
      <c r="E4272" s="16" t="s">
        <v>882</v>
      </c>
      <c r="F4272" s="145">
        <v>3500</v>
      </c>
      <c r="G4272" s="23"/>
      <c r="H4272" s="23"/>
      <c r="I4272" s="23"/>
      <c r="J4272" s="23">
        <v>0</v>
      </c>
      <c r="K4272" s="23"/>
      <c r="L4272" s="23"/>
      <c r="M4272" s="23"/>
    </row>
    <row r="4273" spans="1:13" hidden="1" x14ac:dyDescent="0.25">
      <c r="A4273" s="31">
        <v>42398</v>
      </c>
      <c r="B4273" s="23">
        <v>51080</v>
      </c>
      <c r="C4273" s="23" t="s">
        <v>29</v>
      </c>
      <c r="D4273" s="23">
        <v>13</v>
      </c>
      <c r="E4273" s="16" t="s">
        <v>882</v>
      </c>
      <c r="F4273" s="145">
        <v>3500</v>
      </c>
      <c r="G4273" s="23"/>
      <c r="H4273" s="23"/>
      <c r="I4273" s="23"/>
      <c r="J4273" s="23">
        <v>0</v>
      </c>
      <c r="K4273" s="23"/>
      <c r="L4273" s="23"/>
      <c r="M4273" s="23"/>
    </row>
    <row r="4274" spans="1:13" hidden="1" x14ac:dyDescent="0.25">
      <c r="A4274" s="31">
        <v>42398</v>
      </c>
      <c r="B4274" s="23">
        <v>51081</v>
      </c>
      <c r="C4274" s="23" t="s">
        <v>28</v>
      </c>
      <c r="D4274" s="23">
        <v>13.3</v>
      </c>
      <c r="E4274" s="16" t="s">
        <v>882</v>
      </c>
      <c r="F4274" s="145">
        <v>3500</v>
      </c>
      <c r="G4274" s="23"/>
      <c r="H4274" s="23"/>
      <c r="I4274" s="23"/>
      <c r="J4274" s="23">
        <v>0</v>
      </c>
      <c r="K4274" s="23"/>
      <c r="L4274" s="23"/>
      <c r="M4274" s="23"/>
    </row>
    <row r="4275" spans="1:13" hidden="1" x14ac:dyDescent="0.25">
      <c r="A4275" s="31">
        <v>42398</v>
      </c>
      <c r="B4275" s="23">
        <v>51082</v>
      </c>
      <c r="C4275" s="23" t="s">
        <v>500</v>
      </c>
      <c r="D4275" s="23">
        <v>15</v>
      </c>
      <c r="E4275" s="16" t="s">
        <v>882</v>
      </c>
      <c r="F4275" s="145">
        <v>3500</v>
      </c>
      <c r="G4275" s="23"/>
      <c r="H4275" s="23"/>
      <c r="I4275" s="23"/>
      <c r="J4275" s="23">
        <v>0</v>
      </c>
      <c r="K4275" s="23"/>
      <c r="L4275" s="23"/>
      <c r="M4275" s="23"/>
    </row>
    <row r="4276" spans="1:13" hidden="1" x14ac:dyDescent="0.25">
      <c r="A4276" s="31">
        <v>42398</v>
      </c>
      <c r="B4276" s="23">
        <v>51083</v>
      </c>
      <c r="C4276" s="23" t="s">
        <v>57</v>
      </c>
      <c r="D4276" s="23">
        <v>14.9</v>
      </c>
      <c r="E4276" s="16" t="s">
        <v>882</v>
      </c>
      <c r="F4276" s="145">
        <v>3500</v>
      </c>
      <c r="G4276" s="23"/>
      <c r="H4276" s="23"/>
      <c r="I4276" s="23"/>
      <c r="J4276" s="23">
        <v>0</v>
      </c>
      <c r="K4276" s="23"/>
      <c r="L4276" s="23"/>
      <c r="M4276" s="23"/>
    </row>
    <row r="4277" spans="1:13" hidden="1" x14ac:dyDescent="0.25">
      <c r="A4277" s="31">
        <v>42398</v>
      </c>
      <c r="B4277" s="23">
        <v>51084</v>
      </c>
      <c r="C4277" s="23" t="s">
        <v>498</v>
      </c>
      <c r="D4277" s="23">
        <v>14.9</v>
      </c>
      <c r="E4277" s="16" t="s">
        <v>882</v>
      </c>
      <c r="F4277" s="145">
        <v>3500</v>
      </c>
      <c r="G4277" s="23"/>
      <c r="H4277" s="23"/>
      <c r="I4277" s="23"/>
      <c r="J4277" s="23">
        <v>0</v>
      </c>
      <c r="K4277" s="23"/>
      <c r="L4277" s="23"/>
      <c r="M4277" s="23"/>
    </row>
    <row r="4278" spans="1:13" hidden="1" x14ac:dyDescent="0.25">
      <c r="A4278" s="31">
        <v>42398</v>
      </c>
      <c r="B4278" s="23">
        <v>51085</v>
      </c>
      <c r="C4278" s="23" t="s">
        <v>264</v>
      </c>
      <c r="D4278" s="23">
        <v>15</v>
      </c>
      <c r="E4278" s="16" t="s">
        <v>882</v>
      </c>
      <c r="F4278" s="145">
        <v>3500</v>
      </c>
      <c r="G4278" s="23"/>
      <c r="H4278" s="23"/>
      <c r="I4278" s="23"/>
      <c r="J4278" s="23">
        <v>0</v>
      </c>
      <c r="K4278" s="23"/>
      <c r="L4278" s="23"/>
      <c r="M4278" s="23"/>
    </row>
    <row r="4279" spans="1:13" hidden="1" x14ac:dyDescent="0.25">
      <c r="A4279" s="31">
        <v>42398</v>
      </c>
      <c r="B4279" s="23">
        <v>51086</v>
      </c>
      <c r="C4279" s="23" t="s">
        <v>27</v>
      </c>
      <c r="D4279" s="23">
        <v>14.9</v>
      </c>
      <c r="E4279" s="16" t="s">
        <v>882</v>
      </c>
      <c r="F4279" s="145">
        <v>3500</v>
      </c>
      <c r="G4279" s="23"/>
      <c r="H4279" s="23"/>
      <c r="I4279" s="23"/>
      <c r="J4279" s="23">
        <v>0</v>
      </c>
      <c r="K4279" s="23"/>
      <c r="L4279" s="23"/>
      <c r="M4279" s="23"/>
    </row>
    <row r="4280" spans="1:13" hidden="1" x14ac:dyDescent="0.25">
      <c r="A4280" s="31">
        <v>42398</v>
      </c>
      <c r="B4280" s="23">
        <v>51087</v>
      </c>
      <c r="C4280" s="23" t="s">
        <v>29</v>
      </c>
      <c r="D4280" s="23">
        <v>13</v>
      </c>
      <c r="E4280" s="16" t="s">
        <v>882</v>
      </c>
      <c r="F4280" s="145">
        <v>3500</v>
      </c>
      <c r="G4280" s="23"/>
      <c r="H4280" s="23"/>
      <c r="I4280" s="23"/>
      <c r="J4280" s="23">
        <v>0</v>
      </c>
      <c r="K4280" s="23"/>
      <c r="L4280" s="23"/>
      <c r="M4280" s="23"/>
    </row>
    <row r="4281" spans="1:13" hidden="1" x14ac:dyDescent="0.25">
      <c r="A4281" s="31">
        <v>42398</v>
      </c>
      <c r="B4281" s="23">
        <v>51088</v>
      </c>
      <c r="C4281" s="23" t="s">
        <v>28</v>
      </c>
      <c r="D4281" s="23">
        <v>13.3</v>
      </c>
      <c r="E4281" s="16" t="s">
        <v>882</v>
      </c>
      <c r="F4281" s="145">
        <v>3500</v>
      </c>
      <c r="G4281" s="23"/>
      <c r="H4281" s="23"/>
      <c r="I4281" s="23"/>
      <c r="J4281" s="23">
        <v>0</v>
      </c>
      <c r="K4281" s="23"/>
      <c r="L4281" s="23"/>
      <c r="M4281" s="23"/>
    </row>
    <row r="4282" spans="1:13" hidden="1" x14ac:dyDescent="0.25">
      <c r="A4282" s="31">
        <v>42398</v>
      </c>
      <c r="B4282" s="23">
        <v>51089</v>
      </c>
      <c r="C4282" s="23" t="s">
        <v>57</v>
      </c>
      <c r="D4282" s="23">
        <v>14.9</v>
      </c>
      <c r="E4282" s="16" t="s">
        <v>882</v>
      </c>
      <c r="F4282" s="145">
        <v>3500</v>
      </c>
      <c r="G4282" s="23"/>
      <c r="H4282" s="23"/>
      <c r="I4282" s="23"/>
      <c r="J4282" s="23">
        <v>0</v>
      </c>
      <c r="K4282" s="23"/>
      <c r="L4282" s="23"/>
      <c r="M4282" s="23"/>
    </row>
    <row r="4283" spans="1:13" hidden="1" x14ac:dyDescent="0.25">
      <c r="A4283" s="31">
        <v>42398</v>
      </c>
      <c r="B4283" s="23">
        <v>51090</v>
      </c>
      <c r="C4283" s="23" t="s">
        <v>498</v>
      </c>
      <c r="D4283" s="23">
        <v>14.9</v>
      </c>
      <c r="E4283" s="16" t="s">
        <v>882</v>
      </c>
      <c r="F4283" s="145">
        <v>3500</v>
      </c>
      <c r="G4283" s="23"/>
      <c r="H4283" s="23"/>
      <c r="I4283" s="23"/>
      <c r="J4283" s="23">
        <v>0</v>
      </c>
      <c r="K4283" s="23"/>
      <c r="L4283" s="23"/>
      <c r="M4283" s="23"/>
    </row>
    <row r="4284" spans="1:13" hidden="1" x14ac:dyDescent="0.25">
      <c r="A4284" s="31">
        <v>42398</v>
      </c>
      <c r="B4284" s="23">
        <v>51091</v>
      </c>
      <c r="C4284" s="23" t="s">
        <v>27</v>
      </c>
      <c r="D4284" s="23">
        <v>14.9</v>
      </c>
      <c r="E4284" s="16" t="s">
        <v>882</v>
      </c>
      <c r="F4284" s="145">
        <v>3500</v>
      </c>
      <c r="G4284" s="23"/>
      <c r="H4284" s="23"/>
      <c r="I4284" s="23"/>
      <c r="J4284" s="23">
        <v>0</v>
      </c>
      <c r="K4284" s="23"/>
      <c r="L4284" s="23"/>
      <c r="M4284" s="23"/>
    </row>
    <row r="4285" spans="1:13" hidden="1" x14ac:dyDescent="0.25">
      <c r="A4285" s="31">
        <v>42398</v>
      </c>
      <c r="B4285" s="23">
        <v>51092</v>
      </c>
      <c r="C4285" s="23" t="s">
        <v>264</v>
      </c>
      <c r="D4285" s="23">
        <v>15</v>
      </c>
      <c r="E4285" s="16" t="s">
        <v>882</v>
      </c>
      <c r="F4285" s="145">
        <v>3500</v>
      </c>
      <c r="G4285" s="23"/>
      <c r="H4285" s="23"/>
      <c r="I4285" s="23"/>
      <c r="J4285" s="23">
        <v>0</v>
      </c>
      <c r="K4285" s="23"/>
      <c r="L4285" s="23"/>
      <c r="M4285" s="23"/>
    </row>
    <row r="4286" spans="1:13" hidden="1" x14ac:dyDescent="0.25">
      <c r="A4286" s="31">
        <v>42398</v>
      </c>
      <c r="B4286" s="23">
        <v>51093</v>
      </c>
      <c r="C4286" s="23" t="s">
        <v>29</v>
      </c>
      <c r="D4286" s="23">
        <v>13</v>
      </c>
      <c r="E4286" s="16" t="s">
        <v>882</v>
      </c>
      <c r="F4286" s="145">
        <v>3500</v>
      </c>
      <c r="G4286" s="23"/>
      <c r="H4286" s="23"/>
      <c r="I4286" s="23"/>
      <c r="J4286" s="23">
        <v>0</v>
      </c>
      <c r="K4286" s="23"/>
      <c r="L4286" s="23"/>
      <c r="M4286" s="23"/>
    </row>
    <row r="4287" spans="1:13" hidden="1" x14ac:dyDescent="0.25">
      <c r="A4287" s="31">
        <v>42398</v>
      </c>
      <c r="B4287" s="23">
        <v>51094</v>
      </c>
      <c r="C4287" s="23" t="s">
        <v>28</v>
      </c>
      <c r="D4287" s="23">
        <v>13.3</v>
      </c>
      <c r="E4287" s="16" t="s">
        <v>882</v>
      </c>
      <c r="F4287" s="145">
        <v>3500</v>
      </c>
      <c r="G4287" s="23"/>
      <c r="H4287" s="23"/>
      <c r="I4287" s="23"/>
      <c r="J4287" s="23">
        <v>0</v>
      </c>
      <c r="K4287" s="23"/>
      <c r="L4287" s="23"/>
      <c r="M4287" s="23"/>
    </row>
    <row r="4288" spans="1:13" hidden="1" x14ac:dyDescent="0.25">
      <c r="A4288" s="31">
        <v>42398</v>
      </c>
      <c r="B4288" s="23">
        <v>51095</v>
      </c>
      <c r="C4288" s="23" t="s">
        <v>498</v>
      </c>
      <c r="D4288" s="23">
        <v>14.9</v>
      </c>
      <c r="E4288" s="16" t="s">
        <v>882</v>
      </c>
      <c r="F4288" s="145">
        <v>3500</v>
      </c>
      <c r="G4288" s="23"/>
      <c r="H4288" s="23"/>
      <c r="I4288" s="23"/>
      <c r="J4288" s="23">
        <v>0</v>
      </c>
      <c r="K4288" s="23"/>
      <c r="L4288" s="23"/>
      <c r="M4288" s="23"/>
    </row>
    <row r="4289" spans="1:13" hidden="1" x14ac:dyDescent="0.25">
      <c r="A4289" s="31">
        <v>42398</v>
      </c>
      <c r="B4289" s="23">
        <v>51096</v>
      </c>
      <c r="C4289" s="23" t="s">
        <v>57</v>
      </c>
      <c r="D4289" s="23">
        <v>14.9</v>
      </c>
      <c r="E4289" s="16" t="s">
        <v>882</v>
      </c>
      <c r="F4289" s="145">
        <v>3500</v>
      </c>
      <c r="G4289" s="23"/>
      <c r="H4289" s="23"/>
      <c r="I4289" s="23"/>
      <c r="J4289" s="23">
        <v>0</v>
      </c>
      <c r="K4289" s="23"/>
      <c r="L4289" s="23"/>
      <c r="M4289" s="23"/>
    </row>
    <row r="4290" spans="1:13" hidden="1" x14ac:dyDescent="0.25">
      <c r="A4290" s="31">
        <v>42398</v>
      </c>
      <c r="B4290" s="23">
        <v>51097</v>
      </c>
      <c r="C4290" s="23" t="s">
        <v>27</v>
      </c>
      <c r="D4290" s="23">
        <v>14.9</v>
      </c>
      <c r="E4290" s="16" t="s">
        <v>882</v>
      </c>
      <c r="F4290" s="145">
        <v>3500</v>
      </c>
      <c r="G4290" s="23"/>
      <c r="H4290" s="23"/>
      <c r="I4290" s="23"/>
      <c r="J4290" s="23">
        <v>0</v>
      </c>
      <c r="K4290" s="23"/>
      <c r="L4290" s="23"/>
      <c r="M4290" s="23"/>
    </row>
    <row r="4291" spans="1:13" hidden="1" x14ac:dyDescent="0.25">
      <c r="A4291" s="31">
        <v>42398</v>
      </c>
      <c r="B4291" s="23">
        <v>51098</v>
      </c>
      <c r="C4291" s="23" t="s">
        <v>264</v>
      </c>
      <c r="D4291" s="23">
        <v>15</v>
      </c>
      <c r="E4291" s="16" t="s">
        <v>882</v>
      </c>
      <c r="F4291" s="145">
        <v>3500</v>
      </c>
      <c r="G4291" s="23"/>
      <c r="H4291" s="23"/>
      <c r="I4291" s="23"/>
      <c r="J4291" s="23">
        <v>0</v>
      </c>
      <c r="K4291" s="23"/>
      <c r="L4291" s="23"/>
      <c r="M4291" s="23"/>
    </row>
    <row r="4292" spans="1:13" hidden="1" x14ac:dyDescent="0.25">
      <c r="A4292" s="31">
        <v>42398</v>
      </c>
      <c r="B4292" s="23">
        <v>51099</v>
      </c>
      <c r="C4292" s="23" t="s">
        <v>29</v>
      </c>
      <c r="D4292" s="23">
        <v>13</v>
      </c>
      <c r="E4292" s="16" t="s">
        <v>882</v>
      </c>
      <c r="F4292" s="145">
        <v>3500</v>
      </c>
      <c r="G4292" s="23"/>
      <c r="H4292" s="23"/>
      <c r="I4292" s="23"/>
      <c r="J4292" s="23">
        <v>0</v>
      </c>
      <c r="K4292" s="23"/>
      <c r="L4292" s="23"/>
      <c r="M4292" s="23"/>
    </row>
    <row r="4293" spans="1:13" hidden="1" x14ac:dyDescent="0.25">
      <c r="A4293" s="31">
        <v>42398</v>
      </c>
      <c r="B4293" s="23">
        <v>51100</v>
      </c>
      <c r="C4293" s="23" t="s">
        <v>28</v>
      </c>
      <c r="D4293" s="23">
        <v>13.3</v>
      </c>
      <c r="E4293" s="16" t="s">
        <v>882</v>
      </c>
      <c r="F4293" s="145">
        <v>3500</v>
      </c>
      <c r="G4293" s="23"/>
      <c r="H4293" s="23"/>
      <c r="I4293" s="23"/>
      <c r="J4293" s="23">
        <v>0</v>
      </c>
      <c r="K4293" s="23"/>
      <c r="L4293" s="23"/>
      <c r="M4293" s="23"/>
    </row>
    <row r="4294" spans="1:13" hidden="1" x14ac:dyDescent="0.25">
      <c r="A4294" s="31">
        <v>42398</v>
      </c>
      <c r="B4294" s="23">
        <v>51101</v>
      </c>
      <c r="C4294" s="23" t="s">
        <v>498</v>
      </c>
      <c r="D4294" s="23">
        <v>14.9</v>
      </c>
      <c r="E4294" s="16" t="s">
        <v>882</v>
      </c>
      <c r="F4294" s="145">
        <v>3500</v>
      </c>
      <c r="G4294" s="23"/>
      <c r="H4294" s="23"/>
      <c r="I4294" s="23"/>
      <c r="J4294" s="23">
        <v>0</v>
      </c>
      <c r="K4294" s="23"/>
      <c r="L4294" s="23"/>
      <c r="M4294" s="23"/>
    </row>
    <row r="4295" spans="1:13" hidden="1" x14ac:dyDescent="0.25">
      <c r="A4295" s="31">
        <v>42398</v>
      </c>
      <c r="B4295" s="23">
        <v>51102</v>
      </c>
      <c r="C4295" s="23" t="s">
        <v>57</v>
      </c>
      <c r="D4295" s="23">
        <v>14.9</v>
      </c>
      <c r="E4295" s="16" t="s">
        <v>882</v>
      </c>
      <c r="F4295" s="145">
        <v>3500</v>
      </c>
      <c r="G4295" s="23"/>
      <c r="H4295" s="23"/>
      <c r="I4295" s="23"/>
      <c r="J4295" s="23">
        <v>0</v>
      </c>
      <c r="K4295" s="23"/>
      <c r="L4295" s="23"/>
      <c r="M4295" s="23"/>
    </row>
    <row r="4296" spans="1:13" hidden="1" x14ac:dyDescent="0.25">
      <c r="A4296" s="31">
        <v>42398</v>
      </c>
      <c r="B4296" s="23">
        <v>51103</v>
      </c>
      <c r="C4296" s="23" t="s">
        <v>27</v>
      </c>
      <c r="D4296" s="23">
        <v>14.9</v>
      </c>
      <c r="E4296" s="16" t="s">
        <v>882</v>
      </c>
      <c r="F4296" s="145">
        <v>3500</v>
      </c>
      <c r="G4296" s="23"/>
      <c r="H4296" s="23"/>
      <c r="I4296" s="23"/>
      <c r="J4296" s="23">
        <v>0</v>
      </c>
      <c r="K4296" s="23"/>
      <c r="L4296" s="23"/>
      <c r="M4296" s="23"/>
    </row>
    <row r="4297" spans="1:13" hidden="1" x14ac:dyDescent="0.25">
      <c r="A4297" s="31">
        <v>42398</v>
      </c>
      <c r="B4297" s="23">
        <v>51104</v>
      </c>
      <c r="C4297" s="23" t="s">
        <v>264</v>
      </c>
      <c r="D4297" s="23">
        <v>15</v>
      </c>
      <c r="E4297" s="16" t="s">
        <v>882</v>
      </c>
      <c r="F4297" s="145">
        <v>3500</v>
      </c>
      <c r="G4297" s="23"/>
      <c r="H4297" s="23"/>
      <c r="I4297" s="23"/>
      <c r="J4297" s="23">
        <v>0</v>
      </c>
      <c r="K4297" s="23"/>
      <c r="L4297" s="23"/>
      <c r="M4297" s="23"/>
    </row>
    <row r="4298" spans="1:13" hidden="1" x14ac:dyDescent="0.25">
      <c r="A4298" s="31">
        <v>42398</v>
      </c>
      <c r="B4298" s="23">
        <v>51105</v>
      </c>
      <c r="C4298" s="23" t="s">
        <v>29</v>
      </c>
      <c r="D4298" s="23">
        <v>13</v>
      </c>
      <c r="E4298" s="16" t="s">
        <v>882</v>
      </c>
      <c r="F4298" s="145">
        <v>3500</v>
      </c>
      <c r="G4298" s="23"/>
      <c r="H4298" s="23"/>
      <c r="I4298" s="23"/>
      <c r="J4298" s="23">
        <v>0</v>
      </c>
      <c r="K4298" s="23"/>
      <c r="L4298" s="23"/>
      <c r="M4298" s="23"/>
    </row>
    <row r="4299" spans="1:13" hidden="1" x14ac:dyDescent="0.25">
      <c r="A4299" s="31">
        <v>42398</v>
      </c>
      <c r="B4299" s="23">
        <v>51106</v>
      </c>
      <c r="C4299" s="23" t="s">
        <v>28</v>
      </c>
      <c r="D4299" s="23">
        <v>13.3</v>
      </c>
      <c r="E4299" s="16" t="s">
        <v>882</v>
      </c>
      <c r="F4299" s="145">
        <v>3500</v>
      </c>
      <c r="G4299" s="23"/>
      <c r="H4299" s="23"/>
      <c r="I4299" s="23"/>
      <c r="J4299" s="23">
        <v>0</v>
      </c>
      <c r="K4299" s="23"/>
      <c r="L4299" s="23"/>
      <c r="M4299" s="23"/>
    </row>
    <row r="4300" spans="1:13" hidden="1" x14ac:dyDescent="0.25">
      <c r="A4300" s="31">
        <v>42398</v>
      </c>
      <c r="B4300" s="23">
        <v>51107</v>
      </c>
      <c r="C4300" s="23" t="s">
        <v>498</v>
      </c>
      <c r="D4300" s="23">
        <v>14.9</v>
      </c>
      <c r="E4300" s="16" t="s">
        <v>882</v>
      </c>
      <c r="F4300" s="145">
        <v>3500</v>
      </c>
      <c r="G4300" s="23"/>
      <c r="H4300" s="23"/>
      <c r="I4300" s="23"/>
      <c r="J4300" s="23">
        <v>0</v>
      </c>
      <c r="K4300" s="23"/>
      <c r="L4300" s="23"/>
      <c r="M4300" s="23"/>
    </row>
    <row r="4301" spans="1:13" hidden="1" x14ac:dyDescent="0.25">
      <c r="A4301" s="31">
        <v>42398</v>
      </c>
      <c r="B4301" s="23">
        <v>51108</v>
      </c>
      <c r="C4301" s="23" t="s">
        <v>57</v>
      </c>
      <c r="D4301" s="23">
        <v>14.9</v>
      </c>
      <c r="E4301" s="16" t="s">
        <v>882</v>
      </c>
      <c r="F4301" s="145">
        <v>3500</v>
      </c>
      <c r="G4301" s="23"/>
      <c r="H4301" s="23"/>
      <c r="I4301" s="23"/>
      <c r="J4301" s="23">
        <v>0</v>
      </c>
      <c r="K4301" s="23"/>
      <c r="L4301" s="23"/>
      <c r="M4301" s="23"/>
    </row>
    <row r="4302" spans="1:13" hidden="1" x14ac:dyDescent="0.25">
      <c r="A4302" s="31">
        <v>42398</v>
      </c>
      <c r="B4302" s="23">
        <v>51109</v>
      </c>
      <c r="C4302" s="23" t="s">
        <v>27</v>
      </c>
      <c r="D4302" s="23">
        <v>14.9</v>
      </c>
      <c r="E4302" s="16" t="s">
        <v>882</v>
      </c>
      <c r="F4302" s="145">
        <v>3500</v>
      </c>
      <c r="G4302" s="23"/>
      <c r="H4302" s="23"/>
      <c r="I4302" s="23"/>
      <c r="J4302" s="23">
        <v>0</v>
      </c>
      <c r="K4302" s="23"/>
      <c r="L4302" s="23"/>
      <c r="M4302" s="23"/>
    </row>
    <row r="4303" spans="1:13" hidden="1" x14ac:dyDescent="0.25">
      <c r="A4303" s="31">
        <v>42398</v>
      </c>
      <c r="B4303" s="23">
        <v>51110</v>
      </c>
      <c r="C4303" s="23" t="s">
        <v>29</v>
      </c>
      <c r="D4303" s="23">
        <v>13</v>
      </c>
      <c r="E4303" s="16" t="s">
        <v>882</v>
      </c>
      <c r="F4303" s="145">
        <v>3500</v>
      </c>
      <c r="G4303" s="23"/>
      <c r="H4303" s="23"/>
      <c r="I4303" s="23"/>
      <c r="J4303" s="23">
        <v>0</v>
      </c>
      <c r="K4303" s="23"/>
      <c r="L4303" s="23"/>
      <c r="M4303" s="23"/>
    </row>
    <row r="4304" spans="1:13" hidden="1" x14ac:dyDescent="0.25">
      <c r="A4304" s="31">
        <v>42398</v>
      </c>
      <c r="B4304" s="23">
        <v>51111</v>
      </c>
      <c r="C4304" s="23" t="s">
        <v>28</v>
      </c>
      <c r="D4304" s="23">
        <v>13.3</v>
      </c>
      <c r="E4304" s="16" t="s">
        <v>882</v>
      </c>
      <c r="F4304" s="145">
        <v>3500</v>
      </c>
      <c r="G4304" s="23"/>
      <c r="H4304" s="23"/>
      <c r="I4304" s="23"/>
      <c r="J4304" s="23">
        <v>0</v>
      </c>
      <c r="K4304" s="23"/>
      <c r="L4304" s="23"/>
      <c r="M4304" s="23"/>
    </row>
    <row r="4305" spans="1:13" hidden="1" x14ac:dyDescent="0.25">
      <c r="A4305" s="31">
        <v>42398</v>
      </c>
      <c r="B4305" s="23">
        <v>51112</v>
      </c>
      <c r="C4305" s="23" t="s">
        <v>498</v>
      </c>
      <c r="D4305" s="23">
        <v>14.9</v>
      </c>
      <c r="E4305" s="16" t="s">
        <v>882</v>
      </c>
      <c r="F4305" s="145">
        <v>3500</v>
      </c>
      <c r="G4305" s="23"/>
      <c r="H4305" s="23"/>
      <c r="I4305" s="23"/>
      <c r="J4305" s="23">
        <v>0</v>
      </c>
      <c r="K4305" s="23"/>
      <c r="L4305" s="23"/>
      <c r="M4305" s="23"/>
    </row>
    <row r="4306" spans="1:13" hidden="1" x14ac:dyDescent="0.25">
      <c r="A4306" s="31">
        <v>42398</v>
      </c>
      <c r="B4306" s="23">
        <v>51113</v>
      </c>
      <c r="C4306" s="23" t="s">
        <v>264</v>
      </c>
      <c r="D4306" s="23">
        <v>15</v>
      </c>
      <c r="E4306" s="16" t="s">
        <v>882</v>
      </c>
      <c r="F4306" s="145">
        <v>3500</v>
      </c>
      <c r="G4306" s="23"/>
      <c r="H4306" s="23"/>
      <c r="I4306" s="23"/>
      <c r="J4306" s="23">
        <v>0</v>
      </c>
      <c r="K4306" s="23"/>
      <c r="L4306" s="23"/>
      <c r="M4306" s="23"/>
    </row>
    <row r="4307" spans="1:13" hidden="1" x14ac:dyDescent="0.25">
      <c r="A4307" s="31">
        <v>42398</v>
      </c>
      <c r="B4307" s="23">
        <v>51114</v>
      </c>
      <c r="C4307" s="23" t="s">
        <v>57</v>
      </c>
      <c r="D4307" s="23">
        <v>14.9</v>
      </c>
      <c r="E4307" s="16" t="s">
        <v>882</v>
      </c>
      <c r="F4307" s="145">
        <v>3500</v>
      </c>
      <c r="G4307" s="23"/>
      <c r="H4307" s="23"/>
      <c r="I4307" s="23"/>
      <c r="J4307" s="23">
        <v>0</v>
      </c>
      <c r="K4307" s="23"/>
      <c r="L4307" s="23"/>
      <c r="M4307" s="23"/>
    </row>
    <row r="4308" spans="1:13" hidden="1" x14ac:dyDescent="0.25">
      <c r="A4308" s="31">
        <v>42398</v>
      </c>
      <c r="B4308" s="23">
        <v>51115</v>
      </c>
      <c r="C4308" s="23" t="s">
        <v>27</v>
      </c>
      <c r="D4308" s="23">
        <v>14.9</v>
      </c>
      <c r="E4308" s="16" t="s">
        <v>882</v>
      </c>
      <c r="F4308" s="145">
        <v>3500</v>
      </c>
      <c r="G4308" s="23"/>
      <c r="H4308" s="23"/>
      <c r="I4308" s="23"/>
      <c r="J4308" s="23">
        <v>0</v>
      </c>
      <c r="K4308" s="23"/>
      <c r="L4308" s="23"/>
      <c r="M4308" s="23"/>
    </row>
    <row r="4309" spans="1:13" hidden="1" x14ac:dyDescent="0.25">
      <c r="A4309" s="31">
        <v>42398</v>
      </c>
      <c r="B4309" s="23">
        <v>51116</v>
      </c>
      <c r="C4309" s="23" t="s">
        <v>29</v>
      </c>
      <c r="D4309" s="23">
        <v>13</v>
      </c>
      <c r="E4309" s="16" t="s">
        <v>882</v>
      </c>
      <c r="F4309" s="145">
        <v>3500</v>
      </c>
      <c r="G4309" s="23"/>
      <c r="H4309" s="23"/>
      <c r="I4309" s="23"/>
      <c r="J4309" s="23">
        <v>0</v>
      </c>
      <c r="K4309" s="23"/>
      <c r="L4309" s="23"/>
      <c r="M4309" s="23"/>
    </row>
    <row r="4310" spans="1:13" hidden="1" x14ac:dyDescent="0.25">
      <c r="A4310" s="31">
        <v>42398</v>
      </c>
      <c r="B4310" s="23">
        <v>51117</v>
      </c>
      <c r="C4310" s="23" t="s">
        <v>28</v>
      </c>
      <c r="D4310" s="23">
        <v>13.3</v>
      </c>
      <c r="E4310" s="16" t="s">
        <v>882</v>
      </c>
      <c r="F4310" s="145">
        <v>3500</v>
      </c>
      <c r="G4310" s="23"/>
      <c r="H4310" s="23"/>
      <c r="I4310" s="23"/>
      <c r="J4310" s="23">
        <v>0</v>
      </c>
      <c r="K4310" s="23"/>
      <c r="L4310" s="23"/>
      <c r="M4310" s="23"/>
    </row>
    <row r="4311" spans="1:13" hidden="1" x14ac:dyDescent="0.25">
      <c r="A4311" s="31">
        <v>42398</v>
      </c>
      <c r="B4311" s="23">
        <v>51118</v>
      </c>
      <c r="C4311" s="23" t="s">
        <v>264</v>
      </c>
      <c r="D4311" s="23">
        <v>15</v>
      </c>
      <c r="E4311" s="16" t="s">
        <v>882</v>
      </c>
      <c r="F4311" s="145">
        <v>3500</v>
      </c>
      <c r="G4311" s="23"/>
      <c r="H4311" s="23"/>
      <c r="I4311" s="23"/>
      <c r="J4311" s="23">
        <v>0</v>
      </c>
      <c r="K4311" s="23"/>
      <c r="L4311" s="23"/>
      <c r="M4311" s="23"/>
    </row>
    <row r="4312" spans="1:13" hidden="1" x14ac:dyDescent="0.25">
      <c r="A4312" s="31">
        <v>42398</v>
      </c>
      <c r="B4312" s="23">
        <v>51119</v>
      </c>
      <c r="C4312" s="23" t="s">
        <v>57</v>
      </c>
      <c r="D4312" s="23">
        <v>14.9</v>
      </c>
      <c r="E4312" s="16" t="s">
        <v>882</v>
      </c>
      <c r="F4312" s="145">
        <v>3500</v>
      </c>
      <c r="G4312" s="23"/>
      <c r="H4312" s="23"/>
      <c r="I4312" s="23"/>
      <c r="J4312" s="23">
        <v>0</v>
      </c>
      <c r="K4312" s="23"/>
      <c r="L4312" s="23"/>
      <c r="M4312" s="23"/>
    </row>
    <row r="4313" spans="1:13" hidden="1" x14ac:dyDescent="0.25">
      <c r="A4313" s="31">
        <v>42398</v>
      </c>
      <c r="B4313" s="23">
        <v>51120</v>
      </c>
      <c r="C4313" s="23" t="s">
        <v>498</v>
      </c>
      <c r="D4313" s="23">
        <v>14.9</v>
      </c>
      <c r="E4313" s="16" t="s">
        <v>882</v>
      </c>
      <c r="F4313" s="145">
        <v>3500</v>
      </c>
      <c r="G4313" s="23"/>
      <c r="H4313" s="23"/>
      <c r="I4313" s="23"/>
      <c r="J4313" s="23">
        <v>0</v>
      </c>
      <c r="K4313" s="23"/>
      <c r="L4313" s="23"/>
      <c r="M4313" s="23"/>
    </row>
    <row r="4314" spans="1:13" hidden="1" x14ac:dyDescent="0.25">
      <c r="A4314" s="31">
        <v>42398</v>
      </c>
      <c r="B4314" s="23">
        <v>51121</v>
      </c>
      <c r="C4314" s="23" t="s">
        <v>27</v>
      </c>
      <c r="D4314" s="23">
        <v>14.9</v>
      </c>
      <c r="E4314" s="16" t="s">
        <v>882</v>
      </c>
      <c r="F4314" s="145">
        <v>3500</v>
      </c>
      <c r="G4314" s="23"/>
      <c r="H4314" s="23"/>
      <c r="I4314" s="23"/>
      <c r="J4314" s="23">
        <v>0</v>
      </c>
      <c r="K4314" s="23"/>
      <c r="L4314" s="23"/>
      <c r="M4314" s="23"/>
    </row>
    <row r="4315" spans="1:13" hidden="1" x14ac:dyDescent="0.25">
      <c r="A4315" s="31">
        <v>42398</v>
      </c>
      <c r="B4315" s="23">
        <v>51122</v>
      </c>
      <c r="C4315" s="23" t="s">
        <v>29</v>
      </c>
      <c r="D4315" s="23">
        <v>13</v>
      </c>
      <c r="E4315" s="16" t="s">
        <v>882</v>
      </c>
      <c r="F4315" s="145">
        <v>3500</v>
      </c>
      <c r="G4315" s="23"/>
      <c r="H4315" s="23"/>
      <c r="I4315" s="23"/>
      <c r="J4315" s="23">
        <v>0</v>
      </c>
      <c r="K4315" s="23"/>
      <c r="L4315" s="23"/>
      <c r="M4315" s="23"/>
    </row>
    <row r="4316" spans="1:13" hidden="1" x14ac:dyDescent="0.25">
      <c r="A4316" s="31">
        <v>42398</v>
      </c>
      <c r="B4316" s="23">
        <v>51123</v>
      </c>
      <c r="C4316" s="23" t="s">
        <v>28</v>
      </c>
      <c r="D4316" s="23">
        <v>13.3</v>
      </c>
      <c r="E4316" s="16" t="s">
        <v>882</v>
      </c>
      <c r="F4316" s="145">
        <v>3500</v>
      </c>
      <c r="G4316" s="23"/>
      <c r="H4316" s="23"/>
      <c r="I4316" s="23"/>
      <c r="J4316" s="23">
        <v>0</v>
      </c>
      <c r="K4316" s="23"/>
      <c r="L4316" s="23"/>
      <c r="M4316" s="23"/>
    </row>
    <row r="4317" spans="1:13" hidden="1" x14ac:dyDescent="0.25">
      <c r="A4317" s="31">
        <v>42398</v>
      </c>
      <c r="B4317" s="23">
        <v>51124</v>
      </c>
      <c r="C4317" s="23" t="s">
        <v>57</v>
      </c>
      <c r="D4317" s="23">
        <v>14.9</v>
      </c>
      <c r="E4317" s="16" t="s">
        <v>882</v>
      </c>
      <c r="F4317" s="145">
        <v>3500</v>
      </c>
      <c r="G4317" s="23"/>
      <c r="H4317" s="23"/>
      <c r="I4317" s="23"/>
      <c r="J4317" s="23">
        <v>0</v>
      </c>
      <c r="K4317" s="23"/>
      <c r="L4317" s="23"/>
      <c r="M4317" s="23"/>
    </row>
    <row r="4318" spans="1:13" hidden="1" x14ac:dyDescent="0.25">
      <c r="A4318" s="31">
        <v>42398</v>
      </c>
      <c r="B4318" s="23">
        <v>51125</v>
      </c>
      <c r="C4318" s="23" t="s">
        <v>264</v>
      </c>
      <c r="D4318" s="23">
        <v>15</v>
      </c>
      <c r="E4318" s="16" t="s">
        <v>882</v>
      </c>
      <c r="F4318" s="145">
        <v>3500</v>
      </c>
      <c r="G4318" s="23"/>
      <c r="H4318" s="23"/>
      <c r="I4318" s="23"/>
      <c r="J4318" s="23">
        <v>0</v>
      </c>
      <c r="K4318" s="23"/>
      <c r="L4318" s="23"/>
      <c r="M4318" s="23"/>
    </row>
    <row r="4319" spans="1:13" hidden="1" x14ac:dyDescent="0.25">
      <c r="A4319" s="31">
        <v>42398</v>
      </c>
      <c r="B4319" s="23">
        <v>51126</v>
      </c>
      <c r="C4319" s="23" t="s">
        <v>498</v>
      </c>
      <c r="D4319" s="23">
        <v>14.9</v>
      </c>
      <c r="E4319" s="16" t="s">
        <v>882</v>
      </c>
      <c r="F4319" s="145">
        <v>3500</v>
      </c>
      <c r="G4319" s="23"/>
      <c r="H4319" s="23"/>
      <c r="I4319" s="23"/>
      <c r="J4319" s="23">
        <v>0</v>
      </c>
      <c r="K4319" s="23"/>
      <c r="L4319" s="23"/>
      <c r="M4319" s="23"/>
    </row>
    <row r="4320" spans="1:13" hidden="1" x14ac:dyDescent="0.25">
      <c r="A4320" s="31">
        <v>42398</v>
      </c>
      <c r="B4320" s="23">
        <v>51127</v>
      </c>
      <c r="C4320" s="23" t="s">
        <v>27</v>
      </c>
      <c r="D4320" s="23">
        <v>14.9</v>
      </c>
      <c r="E4320" s="16" t="s">
        <v>882</v>
      </c>
      <c r="F4320" s="145">
        <v>3500</v>
      </c>
      <c r="G4320" s="23"/>
      <c r="H4320" s="23"/>
      <c r="I4320" s="23"/>
      <c r="J4320" s="23">
        <v>0</v>
      </c>
      <c r="K4320" s="23"/>
      <c r="L4320" s="23"/>
      <c r="M4320" s="23"/>
    </row>
    <row r="4321" spans="1:13" hidden="1" x14ac:dyDescent="0.25">
      <c r="A4321" s="31">
        <v>42398</v>
      </c>
      <c r="B4321" s="23">
        <v>51128</v>
      </c>
      <c r="C4321" s="23" t="s">
        <v>29</v>
      </c>
      <c r="D4321" s="23">
        <v>13</v>
      </c>
      <c r="E4321" s="16" t="s">
        <v>882</v>
      </c>
      <c r="F4321" s="145">
        <v>3500</v>
      </c>
      <c r="G4321" s="23"/>
      <c r="H4321" s="23"/>
      <c r="I4321" s="23"/>
      <c r="J4321" s="23">
        <v>0</v>
      </c>
      <c r="K4321" s="23"/>
      <c r="L4321" s="23"/>
      <c r="M4321" s="23"/>
    </row>
    <row r="4322" spans="1:13" hidden="1" x14ac:dyDescent="0.25">
      <c r="A4322" s="31">
        <v>42398</v>
      </c>
      <c r="B4322" s="23">
        <v>51129</v>
      </c>
      <c r="C4322" s="23" t="s">
        <v>28</v>
      </c>
      <c r="D4322" s="23">
        <v>13.3</v>
      </c>
      <c r="E4322" s="16" t="s">
        <v>882</v>
      </c>
      <c r="F4322" s="145">
        <v>3500</v>
      </c>
      <c r="G4322" s="23"/>
      <c r="H4322" s="23"/>
      <c r="I4322" s="23"/>
      <c r="J4322" s="23">
        <v>0</v>
      </c>
      <c r="K4322" s="23"/>
      <c r="L4322" s="23"/>
      <c r="M4322" s="23"/>
    </row>
    <row r="4323" spans="1:13" hidden="1" x14ac:dyDescent="0.25">
      <c r="A4323" s="31">
        <v>42398</v>
      </c>
      <c r="B4323" s="23">
        <v>51130</v>
      </c>
      <c r="C4323" s="23" t="s">
        <v>27</v>
      </c>
      <c r="D4323" s="23">
        <v>14.9</v>
      </c>
      <c r="E4323" s="16" t="s">
        <v>882</v>
      </c>
      <c r="F4323" s="145">
        <v>3500</v>
      </c>
      <c r="G4323" s="23"/>
      <c r="H4323" s="23"/>
      <c r="I4323" s="23"/>
      <c r="J4323" s="23">
        <v>0</v>
      </c>
      <c r="K4323" s="23"/>
      <c r="L4323" s="23"/>
      <c r="M4323" s="23"/>
    </row>
    <row r="4324" spans="1:13" hidden="1" x14ac:dyDescent="0.25">
      <c r="A4324" s="31">
        <v>42398</v>
      </c>
      <c r="B4324" s="23">
        <v>51131</v>
      </c>
      <c r="C4324" s="23" t="s">
        <v>29</v>
      </c>
      <c r="D4324" s="23">
        <v>13</v>
      </c>
      <c r="E4324" s="16" t="s">
        <v>882</v>
      </c>
      <c r="F4324" s="145">
        <v>3500</v>
      </c>
      <c r="G4324" s="23"/>
      <c r="H4324" s="23"/>
      <c r="I4324" s="23"/>
      <c r="J4324" s="23">
        <v>0</v>
      </c>
      <c r="K4324" s="23"/>
      <c r="L4324" s="23"/>
      <c r="M4324" s="23"/>
    </row>
    <row r="4325" spans="1:13" hidden="1" x14ac:dyDescent="0.25">
      <c r="A4325" s="31">
        <v>42398</v>
      </c>
      <c r="B4325" s="23">
        <v>51132</v>
      </c>
      <c r="C4325" s="23" t="s">
        <v>57</v>
      </c>
      <c r="D4325" s="23">
        <v>14.9</v>
      </c>
      <c r="E4325" s="16" t="s">
        <v>882</v>
      </c>
      <c r="F4325" s="145">
        <v>3500</v>
      </c>
      <c r="G4325" s="23"/>
      <c r="H4325" s="23"/>
      <c r="I4325" s="23"/>
      <c r="J4325" s="23">
        <v>0</v>
      </c>
      <c r="K4325" s="23"/>
      <c r="L4325" s="23"/>
      <c r="M4325" s="23"/>
    </row>
    <row r="4326" spans="1:13" hidden="1" x14ac:dyDescent="0.25">
      <c r="A4326" s="31">
        <v>42398</v>
      </c>
      <c r="B4326" s="23">
        <v>51133</v>
      </c>
      <c r="C4326" s="23" t="s">
        <v>28</v>
      </c>
      <c r="D4326" s="23">
        <v>13.3</v>
      </c>
      <c r="E4326" s="16" t="s">
        <v>882</v>
      </c>
      <c r="F4326" s="145">
        <v>3500</v>
      </c>
      <c r="G4326" s="23"/>
      <c r="H4326" s="23"/>
      <c r="I4326" s="23"/>
      <c r="J4326" s="23">
        <v>0</v>
      </c>
      <c r="K4326" s="23"/>
      <c r="L4326" s="23"/>
      <c r="M4326" s="23"/>
    </row>
    <row r="4327" spans="1:13" hidden="1" x14ac:dyDescent="0.25">
      <c r="A4327" s="31">
        <v>42398</v>
      </c>
      <c r="B4327" s="23">
        <v>51134</v>
      </c>
      <c r="C4327" s="23" t="s">
        <v>498</v>
      </c>
      <c r="D4327" s="23">
        <v>14.9</v>
      </c>
      <c r="E4327" s="16" t="s">
        <v>882</v>
      </c>
      <c r="F4327" s="145">
        <v>3500</v>
      </c>
      <c r="G4327" s="23"/>
      <c r="H4327" s="23"/>
      <c r="I4327" s="23"/>
      <c r="J4327" s="23">
        <v>0</v>
      </c>
      <c r="K4327" s="23"/>
      <c r="L4327" s="23"/>
      <c r="M4327" s="23"/>
    </row>
    <row r="4328" spans="1:13" hidden="1" x14ac:dyDescent="0.25">
      <c r="A4328" s="31">
        <v>42398</v>
      </c>
      <c r="B4328" s="23">
        <v>51135</v>
      </c>
      <c r="C4328" s="23" t="s">
        <v>27</v>
      </c>
      <c r="D4328" s="23">
        <v>14.9</v>
      </c>
      <c r="E4328" s="16" t="s">
        <v>882</v>
      </c>
      <c r="F4328" s="145">
        <v>3500</v>
      </c>
      <c r="G4328" s="23"/>
      <c r="H4328" s="23"/>
      <c r="I4328" s="23"/>
      <c r="J4328" s="23">
        <v>0</v>
      </c>
      <c r="K4328" s="23"/>
      <c r="L4328" s="23"/>
      <c r="M4328" s="23"/>
    </row>
    <row r="4329" spans="1:13" hidden="1" x14ac:dyDescent="0.25">
      <c r="A4329" s="31">
        <v>42398</v>
      </c>
      <c r="B4329" s="23">
        <v>51136</v>
      </c>
      <c r="C4329" s="23" t="s">
        <v>28</v>
      </c>
      <c r="D4329" s="23">
        <v>13.3</v>
      </c>
      <c r="E4329" s="16" t="s">
        <v>882</v>
      </c>
      <c r="F4329" s="145">
        <v>3500</v>
      </c>
      <c r="G4329" s="23"/>
      <c r="H4329" s="23"/>
      <c r="I4329" s="23"/>
      <c r="J4329" s="23">
        <v>0</v>
      </c>
      <c r="K4329" s="23"/>
      <c r="L4329" s="23"/>
      <c r="M4329" s="23"/>
    </row>
    <row r="4330" spans="1:13" hidden="1" x14ac:dyDescent="0.25">
      <c r="A4330" s="31">
        <v>42398</v>
      </c>
      <c r="B4330" s="23">
        <v>51137</v>
      </c>
      <c r="C4330" s="23" t="s">
        <v>29</v>
      </c>
      <c r="D4330" s="23">
        <v>13</v>
      </c>
      <c r="E4330" s="16" t="s">
        <v>882</v>
      </c>
      <c r="F4330" s="145">
        <v>3500</v>
      </c>
      <c r="G4330" s="23"/>
      <c r="H4330" s="23"/>
      <c r="I4330" s="23"/>
      <c r="J4330" s="23">
        <v>0</v>
      </c>
      <c r="K4330" s="23"/>
      <c r="L4330" s="23"/>
      <c r="M4330" s="23"/>
    </row>
    <row r="4331" spans="1:13" hidden="1" x14ac:dyDescent="0.25">
      <c r="A4331" s="31">
        <v>42398</v>
      </c>
      <c r="B4331" s="23">
        <v>51138</v>
      </c>
      <c r="C4331" s="23" t="s">
        <v>57</v>
      </c>
      <c r="D4331" s="23">
        <v>14.9</v>
      </c>
      <c r="E4331" s="16" t="s">
        <v>882</v>
      </c>
      <c r="F4331" s="145">
        <v>3500</v>
      </c>
      <c r="G4331" s="23"/>
      <c r="H4331" s="23"/>
      <c r="I4331" s="23"/>
      <c r="J4331" s="23">
        <v>0</v>
      </c>
      <c r="K4331" s="23"/>
      <c r="L4331" s="23"/>
      <c r="M4331" s="23"/>
    </row>
    <row r="4332" spans="1:13" hidden="1" x14ac:dyDescent="0.25">
      <c r="A4332" s="31">
        <v>42398</v>
      </c>
      <c r="B4332" s="23">
        <v>51139</v>
      </c>
      <c r="C4332" s="23" t="s">
        <v>498</v>
      </c>
      <c r="D4332" s="23">
        <v>14.9</v>
      </c>
      <c r="E4332" s="16" t="s">
        <v>882</v>
      </c>
      <c r="F4332" s="145">
        <v>3500</v>
      </c>
      <c r="G4332" s="23"/>
      <c r="H4332" s="23"/>
      <c r="I4332" s="23"/>
      <c r="J4332" s="23">
        <v>0</v>
      </c>
      <c r="K4332" s="23"/>
      <c r="L4332" s="23"/>
      <c r="M4332" s="23"/>
    </row>
    <row r="4333" spans="1:13" hidden="1" x14ac:dyDescent="0.25">
      <c r="A4333" s="31">
        <v>42398</v>
      </c>
      <c r="B4333" s="23">
        <v>51140</v>
      </c>
      <c r="C4333" s="23" t="s">
        <v>27</v>
      </c>
      <c r="D4333" s="23">
        <v>14.9</v>
      </c>
      <c r="E4333" s="16" t="s">
        <v>882</v>
      </c>
      <c r="F4333" s="145">
        <v>3500</v>
      </c>
      <c r="G4333" s="23"/>
      <c r="H4333" s="23"/>
      <c r="I4333" s="23"/>
      <c r="J4333" s="23">
        <v>0</v>
      </c>
      <c r="K4333" s="23"/>
      <c r="L4333" s="23"/>
      <c r="M4333" s="23"/>
    </row>
    <row r="4334" spans="1:13" hidden="1" x14ac:dyDescent="0.25">
      <c r="A4334" s="31">
        <v>42398</v>
      </c>
      <c r="B4334" s="23">
        <v>51141</v>
      </c>
      <c r="C4334" s="23" t="s">
        <v>28</v>
      </c>
      <c r="D4334" s="23">
        <v>13.3</v>
      </c>
      <c r="E4334" s="16" t="s">
        <v>882</v>
      </c>
      <c r="F4334" s="145">
        <v>3500</v>
      </c>
      <c r="G4334" s="23"/>
      <c r="H4334" s="23"/>
      <c r="I4334" s="23"/>
      <c r="J4334" s="23">
        <v>0</v>
      </c>
      <c r="K4334" s="23"/>
      <c r="L4334" s="23"/>
      <c r="M4334" s="23"/>
    </row>
    <row r="4335" spans="1:13" hidden="1" x14ac:dyDescent="0.25">
      <c r="A4335" s="31">
        <v>42398</v>
      </c>
      <c r="B4335" s="23">
        <v>51142</v>
      </c>
      <c r="C4335" s="23" t="s">
        <v>29</v>
      </c>
      <c r="D4335" s="23">
        <v>13</v>
      </c>
      <c r="E4335" s="16" t="s">
        <v>882</v>
      </c>
      <c r="F4335" s="145">
        <v>3500</v>
      </c>
      <c r="G4335" s="23"/>
      <c r="H4335" s="23"/>
      <c r="I4335" s="23"/>
      <c r="J4335" s="23">
        <v>0</v>
      </c>
      <c r="K4335" s="23"/>
      <c r="L4335" s="23"/>
      <c r="M4335" s="23"/>
    </row>
    <row r="4336" spans="1:13" ht="15.75" hidden="1" thickBot="1" x14ac:dyDescent="0.3">
      <c r="A4336" s="31">
        <v>42398</v>
      </c>
      <c r="B4336" s="23">
        <v>51143</v>
      </c>
      <c r="C4336" s="23" t="s">
        <v>498</v>
      </c>
      <c r="D4336" s="23">
        <v>14.9</v>
      </c>
      <c r="E4336" s="16" t="s">
        <v>882</v>
      </c>
      <c r="F4336" s="48">
        <v>3500</v>
      </c>
      <c r="G4336" s="42"/>
      <c r="H4336" s="42"/>
      <c r="I4336" s="42"/>
      <c r="J4336" s="23">
        <v>0</v>
      </c>
      <c r="K4336" s="42"/>
      <c r="L4336" s="42"/>
      <c r="M4336" s="42"/>
    </row>
    <row r="4337" spans="1:13" hidden="1" x14ac:dyDescent="0.25">
      <c r="A4337" s="31">
        <v>42399</v>
      </c>
      <c r="B4337" s="23">
        <v>51144</v>
      </c>
      <c r="C4337" s="23" t="s">
        <v>498</v>
      </c>
      <c r="D4337" s="23">
        <v>14.9</v>
      </c>
      <c r="E4337" s="16" t="s">
        <v>882</v>
      </c>
      <c r="F4337" s="364">
        <v>3500</v>
      </c>
      <c r="G4337" s="32"/>
      <c r="H4337" s="32"/>
      <c r="I4337" s="32"/>
      <c r="J4337" s="23">
        <v>0</v>
      </c>
      <c r="K4337" s="32"/>
      <c r="L4337" s="32"/>
      <c r="M4337" s="32"/>
    </row>
    <row r="4338" spans="1:13" hidden="1" x14ac:dyDescent="0.25">
      <c r="A4338" s="31">
        <v>42399</v>
      </c>
      <c r="B4338" s="23">
        <v>51145</v>
      </c>
      <c r="C4338" s="23" t="s">
        <v>28</v>
      </c>
      <c r="D4338" s="23">
        <v>13.3</v>
      </c>
      <c r="E4338" s="16" t="s">
        <v>882</v>
      </c>
      <c r="F4338" s="145">
        <v>3500</v>
      </c>
      <c r="G4338" s="23"/>
      <c r="H4338" s="23"/>
      <c r="I4338" s="23"/>
      <c r="J4338" s="23">
        <v>0</v>
      </c>
      <c r="K4338" s="23"/>
      <c r="L4338" s="23"/>
      <c r="M4338" s="23"/>
    </row>
    <row r="4339" spans="1:13" hidden="1" x14ac:dyDescent="0.25">
      <c r="A4339" s="31">
        <v>42399</v>
      </c>
      <c r="B4339" s="23">
        <v>51146</v>
      </c>
      <c r="C4339" s="23" t="s">
        <v>29</v>
      </c>
      <c r="D4339" s="23">
        <v>13</v>
      </c>
      <c r="E4339" s="16" t="s">
        <v>882</v>
      </c>
      <c r="F4339" s="145">
        <v>3500</v>
      </c>
      <c r="G4339" s="23"/>
      <c r="H4339" s="23"/>
      <c r="I4339" s="23"/>
      <c r="J4339" s="23">
        <v>0</v>
      </c>
      <c r="K4339" s="23"/>
      <c r="L4339" s="23"/>
      <c r="M4339" s="23"/>
    </row>
    <row r="4340" spans="1:13" hidden="1" x14ac:dyDescent="0.25">
      <c r="A4340" s="31">
        <v>42399</v>
      </c>
      <c r="B4340" s="23">
        <v>51147</v>
      </c>
      <c r="C4340" s="23" t="s">
        <v>57</v>
      </c>
      <c r="D4340" s="23">
        <v>14.9</v>
      </c>
      <c r="E4340" s="16" t="s">
        <v>882</v>
      </c>
      <c r="F4340" s="145">
        <v>3500</v>
      </c>
      <c r="G4340" s="23"/>
      <c r="H4340" s="23"/>
      <c r="I4340" s="23"/>
      <c r="J4340" s="23">
        <v>0</v>
      </c>
      <c r="K4340" s="23"/>
      <c r="L4340" s="23"/>
      <c r="M4340" s="23"/>
    </row>
    <row r="4341" spans="1:13" hidden="1" x14ac:dyDescent="0.25">
      <c r="A4341" s="31">
        <v>42399</v>
      </c>
      <c r="B4341" s="23">
        <v>51148</v>
      </c>
      <c r="C4341" s="23" t="s">
        <v>27</v>
      </c>
      <c r="D4341" s="23">
        <v>14.9</v>
      </c>
      <c r="E4341" s="16" t="s">
        <v>882</v>
      </c>
      <c r="F4341" s="145">
        <v>3500</v>
      </c>
      <c r="G4341" s="23"/>
      <c r="H4341" s="23"/>
      <c r="I4341" s="23"/>
      <c r="J4341" s="23">
        <v>0</v>
      </c>
      <c r="K4341" s="23"/>
      <c r="L4341" s="23"/>
      <c r="M4341" s="23"/>
    </row>
    <row r="4342" spans="1:13" hidden="1" x14ac:dyDescent="0.25">
      <c r="A4342" s="31">
        <v>42399</v>
      </c>
      <c r="B4342" s="23">
        <v>51149</v>
      </c>
      <c r="C4342" s="23" t="s">
        <v>498</v>
      </c>
      <c r="D4342" s="23">
        <v>14.9</v>
      </c>
      <c r="E4342" s="16" t="s">
        <v>882</v>
      </c>
      <c r="F4342" s="145">
        <v>3500</v>
      </c>
      <c r="G4342" s="23"/>
      <c r="H4342" s="23"/>
      <c r="I4342" s="23"/>
      <c r="J4342" s="23">
        <v>0</v>
      </c>
      <c r="K4342" s="23"/>
      <c r="L4342" s="23"/>
      <c r="M4342" s="23"/>
    </row>
    <row r="4343" spans="1:13" hidden="1" x14ac:dyDescent="0.25">
      <c r="A4343" s="31">
        <v>42399</v>
      </c>
      <c r="B4343" s="23">
        <v>51150</v>
      </c>
      <c r="C4343" s="23" t="s">
        <v>28</v>
      </c>
      <c r="D4343" s="23">
        <v>13.3</v>
      </c>
      <c r="E4343" s="16" t="s">
        <v>882</v>
      </c>
      <c r="F4343" s="145">
        <v>3500</v>
      </c>
      <c r="G4343" s="23"/>
      <c r="H4343" s="23"/>
      <c r="I4343" s="23"/>
      <c r="J4343" s="23">
        <v>0</v>
      </c>
      <c r="K4343" s="23"/>
      <c r="L4343" s="23"/>
      <c r="M4343" s="23"/>
    </row>
    <row r="4344" spans="1:13" hidden="1" x14ac:dyDescent="0.25">
      <c r="A4344" s="31">
        <v>42399</v>
      </c>
      <c r="B4344" s="23">
        <v>51151</v>
      </c>
      <c r="C4344" s="23" t="s">
        <v>29</v>
      </c>
      <c r="D4344" s="23">
        <v>13</v>
      </c>
      <c r="E4344" s="16" t="s">
        <v>882</v>
      </c>
      <c r="F4344" s="145">
        <v>3500</v>
      </c>
      <c r="G4344" s="23"/>
      <c r="H4344" s="23"/>
      <c r="I4344" s="23"/>
      <c r="J4344" s="23">
        <v>0</v>
      </c>
      <c r="K4344" s="23"/>
      <c r="L4344" s="23"/>
      <c r="M4344" s="23"/>
    </row>
    <row r="4345" spans="1:13" hidden="1" x14ac:dyDescent="0.25">
      <c r="A4345" s="31">
        <v>42399</v>
      </c>
      <c r="B4345" s="23">
        <v>51152</v>
      </c>
      <c r="C4345" s="23" t="s">
        <v>57</v>
      </c>
      <c r="D4345" s="23">
        <v>14.9</v>
      </c>
      <c r="E4345" s="16" t="s">
        <v>882</v>
      </c>
      <c r="F4345" s="145">
        <v>3500</v>
      </c>
      <c r="G4345" s="23"/>
      <c r="H4345" s="23"/>
      <c r="I4345" s="23"/>
      <c r="J4345" s="23">
        <v>0</v>
      </c>
      <c r="K4345" s="23"/>
      <c r="L4345" s="23"/>
      <c r="M4345" s="23"/>
    </row>
    <row r="4346" spans="1:13" hidden="1" x14ac:dyDescent="0.25">
      <c r="A4346" s="31">
        <v>42399</v>
      </c>
      <c r="B4346" s="23">
        <v>51153</v>
      </c>
      <c r="C4346" s="23" t="s">
        <v>27</v>
      </c>
      <c r="D4346" s="23">
        <v>14.9</v>
      </c>
      <c r="E4346" s="16" t="s">
        <v>882</v>
      </c>
      <c r="F4346" s="145">
        <v>3500</v>
      </c>
      <c r="G4346" s="23"/>
      <c r="H4346" s="23"/>
      <c r="I4346" s="23"/>
      <c r="J4346" s="23">
        <v>0</v>
      </c>
      <c r="K4346" s="23"/>
      <c r="L4346" s="23"/>
      <c r="M4346" s="23"/>
    </row>
    <row r="4347" spans="1:13" hidden="1" x14ac:dyDescent="0.25">
      <c r="A4347" s="31">
        <v>42399</v>
      </c>
      <c r="B4347" s="23">
        <v>51154</v>
      </c>
      <c r="C4347" s="23" t="s">
        <v>498</v>
      </c>
      <c r="D4347" s="23">
        <v>14.9</v>
      </c>
      <c r="E4347" s="16" t="s">
        <v>882</v>
      </c>
      <c r="F4347" s="145">
        <v>3500</v>
      </c>
      <c r="G4347" s="23"/>
      <c r="H4347" s="23"/>
      <c r="I4347" s="23"/>
      <c r="J4347" s="23">
        <v>0</v>
      </c>
      <c r="K4347" s="23"/>
      <c r="L4347" s="23"/>
      <c r="M4347" s="23"/>
    </row>
    <row r="4348" spans="1:13" hidden="1" x14ac:dyDescent="0.25">
      <c r="A4348" s="31">
        <v>42399</v>
      </c>
      <c r="B4348" s="23">
        <v>51155</v>
      </c>
      <c r="C4348" s="23" t="s">
        <v>28</v>
      </c>
      <c r="D4348" s="23">
        <v>13.3</v>
      </c>
      <c r="E4348" s="16" t="s">
        <v>882</v>
      </c>
      <c r="F4348" s="145">
        <v>3500</v>
      </c>
      <c r="G4348" s="23"/>
      <c r="H4348" s="23"/>
      <c r="I4348" s="23"/>
      <c r="J4348" s="23">
        <v>0</v>
      </c>
      <c r="K4348" s="23"/>
      <c r="L4348" s="23"/>
      <c r="M4348" s="23"/>
    </row>
    <row r="4349" spans="1:13" hidden="1" x14ac:dyDescent="0.25">
      <c r="A4349" s="31">
        <v>42399</v>
      </c>
      <c r="B4349" s="23">
        <v>51156</v>
      </c>
      <c r="C4349" s="23" t="s">
        <v>57</v>
      </c>
      <c r="D4349" s="23">
        <v>14.9</v>
      </c>
      <c r="E4349" s="16" t="s">
        <v>882</v>
      </c>
      <c r="F4349" s="145">
        <v>3500</v>
      </c>
      <c r="G4349" s="23"/>
      <c r="H4349" s="23"/>
      <c r="I4349" s="23"/>
      <c r="J4349" s="23">
        <v>0</v>
      </c>
      <c r="K4349" s="23"/>
      <c r="L4349" s="23"/>
      <c r="M4349" s="23"/>
    </row>
    <row r="4350" spans="1:13" hidden="1" x14ac:dyDescent="0.25">
      <c r="A4350" s="31">
        <v>42399</v>
      </c>
      <c r="B4350" s="23">
        <v>51157</v>
      </c>
      <c r="C4350" s="23" t="s">
        <v>29</v>
      </c>
      <c r="D4350" s="23">
        <v>13</v>
      </c>
      <c r="E4350" s="16" t="s">
        <v>882</v>
      </c>
      <c r="F4350" s="145">
        <v>3500</v>
      </c>
      <c r="G4350" s="23"/>
      <c r="H4350" s="23"/>
      <c r="I4350" s="23"/>
      <c r="J4350" s="23">
        <v>0</v>
      </c>
      <c r="K4350" s="23"/>
      <c r="L4350" s="23"/>
      <c r="M4350" s="23"/>
    </row>
    <row r="4351" spans="1:13" hidden="1" x14ac:dyDescent="0.25">
      <c r="A4351" s="31">
        <v>42399</v>
      </c>
      <c r="B4351" s="23">
        <v>51158</v>
      </c>
      <c r="C4351" s="23" t="s">
        <v>27</v>
      </c>
      <c r="D4351" s="23">
        <v>14.9</v>
      </c>
      <c r="E4351" s="16" t="s">
        <v>882</v>
      </c>
      <c r="F4351" s="145">
        <v>3500</v>
      </c>
      <c r="G4351" s="23"/>
      <c r="H4351" s="23"/>
      <c r="I4351" s="23"/>
      <c r="J4351" s="23">
        <v>0</v>
      </c>
      <c r="K4351" s="23"/>
      <c r="L4351" s="23"/>
      <c r="M4351" s="23"/>
    </row>
    <row r="4352" spans="1:13" hidden="1" x14ac:dyDescent="0.25">
      <c r="A4352" s="31">
        <v>42399</v>
      </c>
      <c r="B4352" s="23">
        <v>51159</v>
      </c>
      <c r="C4352" s="23" t="s">
        <v>498</v>
      </c>
      <c r="D4352" s="23">
        <v>14.9</v>
      </c>
      <c r="E4352" s="16" t="s">
        <v>882</v>
      </c>
      <c r="F4352" s="145">
        <v>3500</v>
      </c>
      <c r="G4352" s="23"/>
      <c r="H4352" s="23"/>
      <c r="I4352" s="23"/>
      <c r="J4352" s="23">
        <v>0</v>
      </c>
      <c r="K4352" s="23"/>
      <c r="L4352" s="23"/>
      <c r="M4352" s="23"/>
    </row>
    <row r="4353" spans="1:13" hidden="1" x14ac:dyDescent="0.25">
      <c r="A4353" s="31">
        <v>42399</v>
      </c>
      <c r="B4353" s="23">
        <v>51160</v>
      </c>
      <c r="C4353" s="23" t="s">
        <v>57</v>
      </c>
      <c r="D4353" s="23">
        <v>14.9</v>
      </c>
      <c r="E4353" s="16" t="s">
        <v>882</v>
      </c>
      <c r="F4353" s="145">
        <v>3500</v>
      </c>
      <c r="G4353" s="23"/>
      <c r="H4353" s="23"/>
      <c r="I4353" s="23"/>
      <c r="J4353" s="23">
        <v>0</v>
      </c>
      <c r="K4353" s="23"/>
      <c r="L4353" s="23"/>
      <c r="M4353" s="23"/>
    </row>
    <row r="4354" spans="1:13" hidden="1" x14ac:dyDescent="0.25">
      <c r="A4354" s="31">
        <v>42399</v>
      </c>
      <c r="B4354" s="23">
        <v>51161</v>
      </c>
      <c r="C4354" s="23" t="s">
        <v>28</v>
      </c>
      <c r="D4354" s="23">
        <v>13.3</v>
      </c>
      <c r="E4354" s="16" t="s">
        <v>882</v>
      </c>
      <c r="F4354" s="145">
        <v>3500</v>
      </c>
      <c r="G4354" s="23"/>
      <c r="H4354" s="23"/>
      <c r="I4354" s="23"/>
      <c r="J4354" s="23">
        <v>0</v>
      </c>
      <c r="K4354" s="23"/>
      <c r="L4354" s="23"/>
      <c r="M4354" s="23"/>
    </row>
    <row r="4355" spans="1:13" hidden="1" x14ac:dyDescent="0.25">
      <c r="A4355" s="31">
        <v>42399</v>
      </c>
      <c r="B4355" s="23">
        <v>51162</v>
      </c>
      <c r="C4355" s="23" t="s">
        <v>29</v>
      </c>
      <c r="D4355" s="23">
        <v>13</v>
      </c>
      <c r="E4355" s="16" t="s">
        <v>882</v>
      </c>
      <c r="F4355" s="145">
        <v>3500</v>
      </c>
      <c r="G4355" s="23"/>
      <c r="H4355" s="23"/>
      <c r="I4355" s="23"/>
      <c r="J4355" s="23">
        <v>0</v>
      </c>
      <c r="K4355" s="23"/>
      <c r="L4355" s="23"/>
      <c r="M4355" s="23"/>
    </row>
    <row r="4356" spans="1:13" hidden="1" x14ac:dyDescent="0.25">
      <c r="A4356" s="31">
        <v>42399</v>
      </c>
      <c r="B4356" s="23">
        <v>51163</v>
      </c>
      <c r="C4356" s="23" t="s">
        <v>27</v>
      </c>
      <c r="D4356" s="23">
        <v>14.9</v>
      </c>
      <c r="E4356" s="16" t="s">
        <v>882</v>
      </c>
      <c r="F4356" s="145">
        <v>3500</v>
      </c>
      <c r="G4356" s="23"/>
      <c r="H4356" s="23"/>
      <c r="I4356" s="23"/>
      <c r="J4356" s="23">
        <v>0</v>
      </c>
      <c r="K4356" s="23"/>
      <c r="L4356" s="23"/>
      <c r="M4356" s="23"/>
    </row>
    <row r="4357" spans="1:13" hidden="1" x14ac:dyDescent="0.25">
      <c r="A4357" s="31">
        <v>42399</v>
      </c>
      <c r="B4357" s="23">
        <v>51164</v>
      </c>
      <c r="C4357" s="23" t="s">
        <v>498</v>
      </c>
      <c r="D4357" s="23">
        <v>14.9</v>
      </c>
      <c r="E4357" s="16" t="s">
        <v>882</v>
      </c>
      <c r="F4357" s="145">
        <v>3500</v>
      </c>
      <c r="G4357" s="23"/>
      <c r="H4357" s="23"/>
      <c r="I4357" s="23"/>
      <c r="J4357" s="23">
        <v>0</v>
      </c>
      <c r="K4357" s="23"/>
      <c r="L4357" s="23"/>
      <c r="M4357" s="23"/>
    </row>
    <row r="4358" spans="1:13" hidden="1" x14ac:dyDescent="0.25">
      <c r="A4358" s="31">
        <v>42399</v>
      </c>
      <c r="B4358" s="23">
        <v>51165</v>
      </c>
      <c r="C4358" s="23" t="s">
        <v>57</v>
      </c>
      <c r="D4358" s="23">
        <v>14.9</v>
      </c>
      <c r="E4358" s="16" t="s">
        <v>882</v>
      </c>
      <c r="F4358" s="145">
        <v>3500</v>
      </c>
      <c r="G4358" s="23"/>
      <c r="H4358" s="23"/>
      <c r="I4358" s="23"/>
      <c r="J4358" s="23">
        <v>0</v>
      </c>
      <c r="K4358" s="23"/>
      <c r="L4358" s="23"/>
      <c r="M4358" s="23"/>
    </row>
    <row r="4359" spans="1:13" hidden="1" x14ac:dyDescent="0.25">
      <c r="A4359" s="31">
        <v>42399</v>
      </c>
      <c r="B4359" s="23">
        <v>51166</v>
      </c>
      <c r="C4359" s="23" t="s">
        <v>28</v>
      </c>
      <c r="D4359" s="23">
        <v>13.3</v>
      </c>
      <c r="E4359" s="16" t="s">
        <v>882</v>
      </c>
      <c r="F4359" s="145">
        <v>3500</v>
      </c>
      <c r="G4359" s="23"/>
      <c r="H4359" s="23"/>
      <c r="I4359" s="23"/>
      <c r="J4359" s="23">
        <v>0</v>
      </c>
      <c r="K4359" s="23"/>
      <c r="L4359" s="23"/>
      <c r="M4359" s="23"/>
    </row>
    <row r="4360" spans="1:13" hidden="1" x14ac:dyDescent="0.25">
      <c r="A4360" s="31">
        <v>42399</v>
      </c>
      <c r="B4360" s="23">
        <v>51167</v>
      </c>
      <c r="C4360" s="23" t="s">
        <v>29</v>
      </c>
      <c r="D4360" s="23">
        <v>13</v>
      </c>
      <c r="E4360" s="16" t="s">
        <v>882</v>
      </c>
      <c r="F4360" s="145">
        <v>3500</v>
      </c>
      <c r="G4360" s="23"/>
      <c r="H4360" s="23"/>
      <c r="I4360" s="23"/>
      <c r="J4360" s="23">
        <v>0</v>
      </c>
      <c r="K4360" s="23"/>
      <c r="L4360" s="23"/>
      <c r="M4360" s="23"/>
    </row>
    <row r="4361" spans="1:13" hidden="1" x14ac:dyDescent="0.25">
      <c r="A4361" s="31">
        <v>42399</v>
      </c>
      <c r="B4361" s="23">
        <v>51168</v>
      </c>
      <c r="C4361" s="23" t="s">
        <v>27</v>
      </c>
      <c r="D4361" s="23">
        <v>14.9</v>
      </c>
      <c r="E4361" s="16" t="s">
        <v>882</v>
      </c>
      <c r="F4361" s="145">
        <v>3500</v>
      </c>
      <c r="G4361" s="23"/>
      <c r="H4361" s="23"/>
      <c r="I4361" s="23"/>
      <c r="J4361" s="23">
        <v>0</v>
      </c>
      <c r="K4361" s="23"/>
      <c r="L4361" s="23"/>
      <c r="M4361" s="23"/>
    </row>
    <row r="4362" spans="1:13" hidden="1" x14ac:dyDescent="0.25">
      <c r="A4362" s="31">
        <v>42399</v>
      </c>
      <c r="B4362" s="23">
        <v>51169</v>
      </c>
      <c r="C4362" s="23" t="s">
        <v>498</v>
      </c>
      <c r="D4362" s="23">
        <v>14.9</v>
      </c>
      <c r="E4362" s="16" t="s">
        <v>882</v>
      </c>
      <c r="F4362" s="145">
        <v>3500</v>
      </c>
      <c r="G4362" s="23"/>
      <c r="H4362" s="23"/>
      <c r="I4362" s="23"/>
      <c r="J4362" s="23">
        <v>0</v>
      </c>
      <c r="K4362" s="23"/>
      <c r="L4362" s="23"/>
      <c r="M4362" s="23"/>
    </row>
    <row r="4363" spans="1:13" hidden="1" x14ac:dyDescent="0.25">
      <c r="A4363" s="31">
        <v>42399</v>
      </c>
      <c r="B4363" s="23">
        <v>51170</v>
      </c>
      <c r="C4363" s="23" t="s">
        <v>57</v>
      </c>
      <c r="D4363" s="23">
        <v>14.9</v>
      </c>
      <c r="E4363" s="16" t="s">
        <v>882</v>
      </c>
      <c r="F4363" s="145">
        <v>3500</v>
      </c>
      <c r="G4363" s="23"/>
      <c r="H4363" s="23"/>
      <c r="I4363" s="23"/>
      <c r="J4363" s="23">
        <v>0</v>
      </c>
      <c r="K4363" s="23"/>
      <c r="L4363" s="23"/>
      <c r="M4363" s="23"/>
    </row>
    <row r="4364" spans="1:13" hidden="1" x14ac:dyDescent="0.25">
      <c r="A4364" s="31">
        <v>42399</v>
      </c>
      <c r="B4364" s="23">
        <v>51171</v>
      </c>
      <c r="C4364" s="23" t="s">
        <v>28</v>
      </c>
      <c r="D4364" s="23">
        <v>13.3</v>
      </c>
      <c r="E4364" s="16" t="s">
        <v>882</v>
      </c>
      <c r="F4364" s="145">
        <v>3500</v>
      </c>
      <c r="G4364" s="23"/>
      <c r="H4364" s="23"/>
      <c r="I4364" s="23"/>
      <c r="J4364" s="23">
        <v>0</v>
      </c>
      <c r="K4364" s="23"/>
      <c r="L4364" s="23"/>
      <c r="M4364" s="23"/>
    </row>
    <row r="4365" spans="1:13" hidden="1" x14ac:dyDescent="0.25">
      <c r="A4365" s="31">
        <v>42399</v>
      </c>
      <c r="B4365" s="23">
        <v>51172</v>
      </c>
      <c r="C4365" s="23" t="s">
        <v>498</v>
      </c>
      <c r="D4365" s="23">
        <v>14.9</v>
      </c>
      <c r="E4365" s="16" t="s">
        <v>882</v>
      </c>
      <c r="F4365" s="145">
        <v>3500</v>
      </c>
      <c r="G4365" s="23"/>
      <c r="H4365" s="23"/>
      <c r="I4365" s="23"/>
      <c r="J4365" s="23">
        <v>0</v>
      </c>
      <c r="K4365" s="23"/>
      <c r="L4365" s="23"/>
      <c r="M4365" s="23"/>
    </row>
    <row r="4366" spans="1:13" hidden="1" x14ac:dyDescent="0.25">
      <c r="A4366" s="31">
        <v>42399</v>
      </c>
      <c r="B4366" s="23">
        <v>51173</v>
      </c>
      <c r="C4366" s="23" t="s">
        <v>27</v>
      </c>
      <c r="D4366" s="23">
        <v>14.9</v>
      </c>
      <c r="E4366" s="16" t="s">
        <v>882</v>
      </c>
      <c r="F4366" s="145">
        <v>3500</v>
      </c>
      <c r="G4366" s="23"/>
      <c r="H4366" s="23"/>
      <c r="I4366" s="23"/>
      <c r="J4366" s="23">
        <v>0</v>
      </c>
      <c r="K4366" s="23"/>
      <c r="L4366" s="23"/>
      <c r="M4366" s="23"/>
    </row>
    <row r="4367" spans="1:13" hidden="1" x14ac:dyDescent="0.25">
      <c r="A4367" s="31">
        <v>42399</v>
      </c>
      <c r="B4367" s="23">
        <v>51174</v>
      </c>
      <c r="C4367" s="23" t="s">
        <v>29</v>
      </c>
      <c r="D4367" s="23">
        <v>13</v>
      </c>
      <c r="E4367" s="16" t="s">
        <v>882</v>
      </c>
      <c r="F4367" s="145">
        <v>3500</v>
      </c>
      <c r="G4367" s="23"/>
      <c r="H4367" s="23"/>
      <c r="I4367" s="23"/>
      <c r="J4367" s="23">
        <v>0</v>
      </c>
      <c r="K4367" s="23"/>
      <c r="L4367" s="23"/>
      <c r="M4367" s="23"/>
    </row>
    <row r="4368" spans="1:13" hidden="1" x14ac:dyDescent="0.25">
      <c r="A4368" s="31">
        <v>42399</v>
      </c>
      <c r="B4368" s="23">
        <v>51175</v>
      </c>
      <c r="C4368" s="23" t="s">
        <v>30</v>
      </c>
      <c r="D4368" s="23">
        <v>15.6</v>
      </c>
      <c r="E4368" s="16" t="s">
        <v>882</v>
      </c>
      <c r="F4368" s="145">
        <v>3500</v>
      </c>
      <c r="G4368" s="23"/>
      <c r="H4368" s="23"/>
      <c r="I4368" s="23"/>
      <c r="J4368" s="23">
        <v>0</v>
      </c>
      <c r="K4368" s="23"/>
      <c r="L4368" s="23"/>
      <c r="M4368" s="23"/>
    </row>
    <row r="4369" spans="1:13" hidden="1" x14ac:dyDescent="0.25">
      <c r="A4369" s="31">
        <v>42399</v>
      </c>
      <c r="B4369" s="23">
        <v>51176</v>
      </c>
      <c r="C4369" s="23" t="s">
        <v>498</v>
      </c>
      <c r="D4369" s="23">
        <v>14.9</v>
      </c>
      <c r="E4369" s="16" t="s">
        <v>882</v>
      </c>
      <c r="F4369" s="145">
        <v>3500</v>
      </c>
      <c r="G4369" s="23"/>
      <c r="H4369" s="23"/>
      <c r="I4369" s="23"/>
      <c r="J4369" s="23">
        <v>0</v>
      </c>
      <c r="K4369" s="23"/>
      <c r="L4369" s="23"/>
      <c r="M4369" s="23"/>
    </row>
    <row r="4370" spans="1:13" hidden="1" x14ac:dyDescent="0.25">
      <c r="A4370" s="31">
        <v>42399</v>
      </c>
      <c r="B4370" s="23">
        <v>51177</v>
      </c>
      <c r="C4370" s="23" t="s">
        <v>28</v>
      </c>
      <c r="D4370" s="23">
        <v>13.3</v>
      </c>
      <c r="E4370" s="16" t="s">
        <v>882</v>
      </c>
      <c r="F4370" s="145">
        <v>3500</v>
      </c>
      <c r="G4370" s="23"/>
      <c r="H4370" s="23"/>
      <c r="I4370" s="23"/>
      <c r="J4370" s="23">
        <v>0</v>
      </c>
      <c r="K4370" s="23"/>
      <c r="L4370" s="23"/>
      <c r="M4370" s="23"/>
    </row>
    <row r="4371" spans="1:13" hidden="1" x14ac:dyDescent="0.25">
      <c r="A4371" s="31">
        <v>42399</v>
      </c>
      <c r="B4371" s="23">
        <v>51178</v>
      </c>
      <c r="C4371" s="23" t="s">
        <v>27</v>
      </c>
      <c r="D4371" s="23">
        <v>14.9</v>
      </c>
      <c r="E4371" s="16" t="s">
        <v>882</v>
      </c>
      <c r="F4371" s="145">
        <v>3500</v>
      </c>
      <c r="G4371" s="23"/>
      <c r="H4371" s="23"/>
      <c r="I4371" s="23"/>
      <c r="J4371" s="23">
        <v>0</v>
      </c>
      <c r="K4371" s="23"/>
      <c r="L4371" s="23"/>
      <c r="M4371" s="23"/>
    </row>
    <row r="4372" spans="1:13" hidden="1" x14ac:dyDescent="0.25">
      <c r="A4372" s="31">
        <v>42399</v>
      </c>
      <c r="B4372" s="23">
        <v>51179</v>
      </c>
      <c r="C4372" s="23" t="s">
        <v>29</v>
      </c>
      <c r="D4372" s="23">
        <v>13</v>
      </c>
      <c r="E4372" s="16" t="s">
        <v>882</v>
      </c>
      <c r="F4372" s="145">
        <v>3500</v>
      </c>
      <c r="G4372" s="23"/>
      <c r="H4372" s="23"/>
      <c r="I4372" s="23"/>
      <c r="J4372" s="23">
        <v>0</v>
      </c>
      <c r="K4372" s="23"/>
      <c r="L4372" s="23"/>
      <c r="M4372" s="23"/>
    </row>
    <row r="4373" spans="1:13" hidden="1" x14ac:dyDescent="0.25">
      <c r="A4373" s="31">
        <v>42399</v>
      </c>
      <c r="B4373" s="23">
        <v>51180</v>
      </c>
      <c r="C4373" s="23" t="s">
        <v>498</v>
      </c>
      <c r="D4373" s="23">
        <v>14.9</v>
      </c>
      <c r="E4373" s="16" t="s">
        <v>882</v>
      </c>
      <c r="F4373" s="145">
        <v>3500</v>
      </c>
      <c r="G4373" s="23"/>
      <c r="H4373" s="23"/>
      <c r="I4373" s="23"/>
      <c r="J4373" s="23">
        <v>0</v>
      </c>
      <c r="K4373" s="23"/>
      <c r="L4373" s="23"/>
      <c r="M4373" s="23"/>
    </row>
    <row r="4374" spans="1:13" hidden="1" x14ac:dyDescent="0.25">
      <c r="A4374" s="31">
        <v>42399</v>
      </c>
      <c r="B4374" s="23">
        <v>51181</v>
      </c>
      <c r="C4374" s="23" t="s">
        <v>27</v>
      </c>
      <c r="D4374" s="23">
        <v>14.9</v>
      </c>
      <c r="E4374" s="16" t="s">
        <v>882</v>
      </c>
      <c r="F4374" s="145">
        <v>3500</v>
      </c>
      <c r="G4374" s="23"/>
      <c r="H4374" s="23"/>
      <c r="I4374" s="23"/>
      <c r="J4374" s="23">
        <v>0</v>
      </c>
      <c r="K4374" s="23"/>
      <c r="L4374" s="23"/>
      <c r="M4374" s="23"/>
    </row>
    <row r="4375" spans="1:13" hidden="1" x14ac:dyDescent="0.25">
      <c r="A4375" s="31">
        <v>42399</v>
      </c>
      <c r="B4375" s="23">
        <v>51182</v>
      </c>
      <c r="C4375" s="23" t="s">
        <v>28</v>
      </c>
      <c r="D4375" s="23">
        <v>13.3</v>
      </c>
      <c r="E4375" s="16" t="s">
        <v>882</v>
      </c>
      <c r="F4375" s="145">
        <v>3500</v>
      </c>
      <c r="G4375" s="23"/>
      <c r="H4375" s="23"/>
      <c r="I4375" s="23"/>
      <c r="J4375" s="23">
        <v>0</v>
      </c>
      <c r="K4375" s="23"/>
      <c r="L4375" s="23"/>
      <c r="M4375" s="23"/>
    </row>
    <row r="4376" spans="1:13" hidden="1" x14ac:dyDescent="0.25">
      <c r="A4376" s="31">
        <v>42399</v>
      </c>
      <c r="B4376" s="23">
        <v>51183</v>
      </c>
      <c r="C4376" s="23" t="s">
        <v>57</v>
      </c>
      <c r="D4376" s="23">
        <v>14.9</v>
      </c>
      <c r="E4376" s="16" t="s">
        <v>882</v>
      </c>
      <c r="F4376" s="145">
        <v>3500</v>
      </c>
      <c r="G4376" s="23"/>
      <c r="H4376" s="23"/>
      <c r="I4376" s="23"/>
      <c r="J4376" s="23">
        <v>0</v>
      </c>
      <c r="K4376" s="23"/>
      <c r="L4376" s="23"/>
      <c r="M4376" s="23"/>
    </row>
    <row r="4377" spans="1:13" hidden="1" x14ac:dyDescent="0.25">
      <c r="A4377" s="31">
        <v>42399</v>
      </c>
      <c r="B4377" s="23">
        <v>51184</v>
      </c>
      <c r="C4377" s="23" t="s">
        <v>29</v>
      </c>
      <c r="D4377" s="23">
        <v>13</v>
      </c>
      <c r="E4377" s="16" t="s">
        <v>882</v>
      </c>
      <c r="F4377" s="145">
        <v>3500</v>
      </c>
      <c r="G4377" s="23"/>
      <c r="H4377" s="23"/>
      <c r="I4377" s="23"/>
      <c r="J4377" s="23">
        <v>0</v>
      </c>
      <c r="K4377" s="23"/>
      <c r="L4377" s="23"/>
      <c r="M4377" s="23"/>
    </row>
    <row r="4378" spans="1:13" hidden="1" x14ac:dyDescent="0.25">
      <c r="A4378" s="31">
        <v>42399</v>
      </c>
      <c r="B4378" s="23">
        <v>51185</v>
      </c>
      <c r="C4378" s="23" t="s">
        <v>27</v>
      </c>
      <c r="D4378" s="23">
        <v>14.9</v>
      </c>
      <c r="E4378" s="16" t="s">
        <v>882</v>
      </c>
      <c r="F4378" s="145">
        <v>3500</v>
      </c>
      <c r="G4378" s="23"/>
      <c r="H4378" s="23"/>
      <c r="I4378" s="23"/>
      <c r="J4378" s="23">
        <v>0</v>
      </c>
      <c r="K4378" s="23"/>
      <c r="L4378" s="23"/>
      <c r="M4378" s="23"/>
    </row>
    <row r="4379" spans="1:13" hidden="1" x14ac:dyDescent="0.25">
      <c r="A4379" s="31">
        <v>42399</v>
      </c>
      <c r="B4379" s="23">
        <v>51186</v>
      </c>
      <c r="C4379" s="23" t="s">
        <v>498</v>
      </c>
      <c r="D4379" s="23">
        <v>14.9</v>
      </c>
      <c r="E4379" s="16" t="s">
        <v>882</v>
      </c>
      <c r="F4379" s="145">
        <v>3500</v>
      </c>
      <c r="G4379" s="23"/>
      <c r="H4379" s="23"/>
      <c r="I4379" s="23"/>
      <c r="J4379" s="23">
        <v>0</v>
      </c>
      <c r="K4379" s="23"/>
      <c r="L4379" s="23"/>
      <c r="M4379" s="23"/>
    </row>
    <row r="4380" spans="1:13" hidden="1" x14ac:dyDescent="0.25">
      <c r="A4380" s="31">
        <v>42399</v>
      </c>
      <c r="B4380" s="23">
        <v>51187</v>
      </c>
      <c r="C4380" s="23" t="s">
        <v>28</v>
      </c>
      <c r="D4380" s="23">
        <v>13.3</v>
      </c>
      <c r="E4380" s="16" t="s">
        <v>882</v>
      </c>
      <c r="F4380" s="145">
        <v>3500</v>
      </c>
      <c r="G4380" s="23"/>
      <c r="H4380" s="23"/>
      <c r="I4380" s="23"/>
      <c r="J4380" s="23">
        <v>0</v>
      </c>
      <c r="K4380" s="23"/>
      <c r="L4380" s="23"/>
      <c r="M4380" s="23"/>
    </row>
    <row r="4381" spans="1:13" hidden="1" x14ac:dyDescent="0.25">
      <c r="A4381" s="31">
        <v>42399</v>
      </c>
      <c r="B4381" s="23">
        <v>51188</v>
      </c>
      <c r="C4381" s="23" t="s">
        <v>57</v>
      </c>
      <c r="D4381" s="23">
        <v>14.9</v>
      </c>
      <c r="E4381" s="16" t="s">
        <v>882</v>
      </c>
      <c r="F4381" s="145">
        <v>3500</v>
      </c>
      <c r="G4381" s="23"/>
      <c r="H4381" s="23"/>
      <c r="I4381" s="23"/>
      <c r="J4381" s="23">
        <v>0</v>
      </c>
      <c r="K4381" s="23"/>
      <c r="L4381" s="23"/>
      <c r="M4381" s="23"/>
    </row>
    <row r="4382" spans="1:13" hidden="1" x14ac:dyDescent="0.25">
      <c r="A4382" s="31">
        <v>42399</v>
      </c>
      <c r="B4382" s="23">
        <v>51189</v>
      </c>
      <c r="C4382" s="23" t="s">
        <v>29</v>
      </c>
      <c r="D4382" s="23">
        <v>13</v>
      </c>
      <c r="E4382" s="16" t="s">
        <v>882</v>
      </c>
      <c r="F4382" s="145">
        <v>3500</v>
      </c>
      <c r="G4382" s="23"/>
      <c r="H4382" s="23"/>
      <c r="I4382" s="23"/>
      <c r="J4382" s="23">
        <v>0</v>
      </c>
      <c r="K4382" s="23"/>
      <c r="L4382" s="23"/>
      <c r="M4382" s="23"/>
    </row>
    <row r="4383" spans="1:13" hidden="1" x14ac:dyDescent="0.25">
      <c r="A4383" s="31">
        <v>42399</v>
      </c>
      <c r="B4383" s="23">
        <v>51190</v>
      </c>
      <c r="C4383" s="23" t="s">
        <v>27</v>
      </c>
      <c r="D4383" s="23">
        <v>14.9</v>
      </c>
      <c r="E4383" s="16" t="s">
        <v>882</v>
      </c>
      <c r="F4383" s="145">
        <v>3500</v>
      </c>
      <c r="G4383" s="23"/>
      <c r="H4383" s="23"/>
      <c r="I4383" s="23"/>
      <c r="J4383" s="23">
        <v>0</v>
      </c>
      <c r="K4383" s="23"/>
      <c r="L4383" s="23"/>
      <c r="M4383" s="23"/>
    </row>
    <row r="4384" spans="1:13" hidden="1" x14ac:dyDescent="0.25">
      <c r="A4384" s="31">
        <v>42399</v>
      </c>
      <c r="B4384" s="23">
        <v>51191</v>
      </c>
      <c r="C4384" s="23" t="s">
        <v>498</v>
      </c>
      <c r="D4384" s="23">
        <v>14.9</v>
      </c>
      <c r="E4384" s="16" t="s">
        <v>882</v>
      </c>
      <c r="F4384" s="145">
        <v>3500</v>
      </c>
      <c r="G4384" s="23"/>
      <c r="H4384" s="23"/>
      <c r="I4384" s="23"/>
      <c r="J4384" s="23">
        <v>0</v>
      </c>
      <c r="K4384" s="23"/>
      <c r="L4384" s="23"/>
      <c r="M4384" s="23"/>
    </row>
    <row r="4385" spans="1:13" hidden="1" x14ac:dyDescent="0.25">
      <c r="A4385" s="31">
        <v>42399</v>
      </c>
      <c r="B4385" s="23">
        <v>51192</v>
      </c>
      <c r="C4385" s="23" t="s">
        <v>28</v>
      </c>
      <c r="D4385" s="23">
        <v>13.3</v>
      </c>
      <c r="E4385" s="16" t="s">
        <v>882</v>
      </c>
      <c r="F4385" s="145">
        <v>3500</v>
      </c>
      <c r="G4385" s="23"/>
      <c r="H4385" s="23"/>
      <c r="I4385" s="23"/>
      <c r="J4385" s="23">
        <v>0</v>
      </c>
      <c r="K4385" s="23"/>
      <c r="L4385" s="23"/>
      <c r="M4385" s="23"/>
    </row>
    <row r="4386" spans="1:13" hidden="1" x14ac:dyDescent="0.25">
      <c r="A4386" s="31">
        <v>42399</v>
      </c>
      <c r="B4386" s="23">
        <v>51193</v>
      </c>
      <c r="C4386" s="23" t="s">
        <v>30</v>
      </c>
      <c r="D4386" s="23">
        <v>15.6</v>
      </c>
      <c r="E4386" s="16" t="s">
        <v>882</v>
      </c>
      <c r="F4386" s="145">
        <v>3500</v>
      </c>
      <c r="G4386" s="23"/>
      <c r="H4386" s="23"/>
      <c r="I4386" s="23"/>
      <c r="J4386" s="23">
        <v>0</v>
      </c>
      <c r="K4386" s="23"/>
      <c r="L4386" s="23"/>
      <c r="M4386" s="23"/>
    </row>
    <row r="4387" spans="1:13" hidden="1" x14ac:dyDescent="0.25">
      <c r="A4387" s="31">
        <v>42399</v>
      </c>
      <c r="B4387" s="23">
        <v>51194</v>
      </c>
      <c r="C4387" s="23" t="s">
        <v>57</v>
      </c>
      <c r="D4387" s="23">
        <v>14.9</v>
      </c>
      <c r="E4387" s="16" t="s">
        <v>882</v>
      </c>
      <c r="F4387" s="145">
        <v>3500</v>
      </c>
      <c r="G4387" s="23"/>
      <c r="H4387" s="23"/>
      <c r="I4387" s="23"/>
      <c r="J4387" s="23">
        <v>0</v>
      </c>
      <c r="K4387" s="23"/>
      <c r="L4387" s="23"/>
      <c r="M4387" s="23"/>
    </row>
    <row r="4388" spans="1:13" hidden="1" x14ac:dyDescent="0.25">
      <c r="A4388" s="31">
        <v>42399</v>
      </c>
      <c r="B4388" s="23">
        <v>51195</v>
      </c>
      <c r="C4388" s="23" t="s">
        <v>29</v>
      </c>
      <c r="D4388" s="23">
        <v>13</v>
      </c>
      <c r="E4388" s="16" t="s">
        <v>882</v>
      </c>
      <c r="F4388" s="145">
        <v>3500</v>
      </c>
      <c r="G4388" s="23"/>
      <c r="H4388" s="23"/>
      <c r="I4388" s="23"/>
      <c r="J4388" s="23">
        <v>0</v>
      </c>
      <c r="K4388" s="23"/>
      <c r="L4388" s="23"/>
      <c r="M4388" s="23"/>
    </row>
    <row r="4389" spans="1:13" hidden="1" x14ac:dyDescent="0.25">
      <c r="A4389" s="31">
        <v>42399</v>
      </c>
      <c r="B4389" s="23">
        <v>51196</v>
      </c>
      <c r="C4389" s="23" t="s">
        <v>27</v>
      </c>
      <c r="D4389" s="23">
        <v>14.9</v>
      </c>
      <c r="E4389" s="16" t="s">
        <v>882</v>
      </c>
      <c r="F4389" s="145">
        <v>3500</v>
      </c>
      <c r="G4389" s="23"/>
      <c r="H4389" s="23"/>
      <c r="I4389" s="23"/>
      <c r="J4389" s="23">
        <v>0</v>
      </c>
      <c r="K4389" s="23"/>
      <c r="L4389" s="23"/>
      <c r="M4389" s="23"/>
    </row>
    <row r="4390" spans="1:13" hidden="1" x14ac:dyDescent="0.25">
      <c r="A4390" s="31">
        <v>42399</v>
      </c>
      <c r="B4390" s="23">
        <v>51197</v>
      </c>
      <c r="C4390" s="23" t="s">
        <v>498</v>
      </c>
      <c r="D4390" s="23">
        <v>14.9</v>
      </c>
      <c r="E4390" s="16" t="s">
        <v>882</v>
      </c>
      <c r="F4390" s="145">
        <v>3500</v>
      </c>
      <c r="G4390" s="23"/>
      <c r="H4390" s="23"/>
      <c r="I4390" s="23"/>
      <c r="J4390" s="23">
        <v>0</v>
      </c>
      <c r="K4390" s="23"/>
      <c r="L4390" s="23"/>
      <c r="M4390" s="23"/>
    </row>
    <row r="4391" spans="1:13" hidden="1" x14ac:dyDescent="0.25">
      <c r="A4391" s="31">
        <v>42399</v>
      </c>
      <c r="B4391" s="23">
        <v>51198</v>
      </c>
      <c r="C4391" s="23" t="s">
        <v>28</v>
      </c>
      <c r="D4391" s="23">
        <v>13.3</v>
      </c>
      <c r="E4391" s="16" t="s">
        <v>882</v>
      </c>
      <c r="F4391" s="145">
        <v>3500</v>
      </c>
      <c r="G4391" s="23"/>
      <c r="H4391" s="23"/>
      <c r="I4391" s="23"/>
      <c r="J4391" s="23">
        <v>0</v>
      </c>
      <c r="K4391" s="23"/>
      <c r="L4391" s="23"/>
      <c r="M4391" s="23"/>
    </row>
    <row r="4392" spans="1:13" hidden="1" x14ac:dyDescent="0.25">
      <c r="A4392" s="31">
        <v>42399</v>
      </c>
      <c r="B4392" s="23">
        <v>51199</v>
      </c>
      <c r="C4392" s="23" t="s">
        <v>30</v>
      </c>
      <c r="D4392" s="23">
        <v>15.6</v>
      </c>
      <c r="E4392" s="16" t="s">
        <v>882</v>
      </c>
      <c r="F4392" s="145">
        <v>3500</v>
      </c>
      <c r="G4392" s="23"/>
      <c r="H4392" s="23"/>
      <c r="I4392" s="23"/>
      <c r="J4392" s="23">
        <v>0</v>
      </c>
      <c r="K4392" s="23"/>
      <c r="L4392" s="23"/>
      <c r="M4392" s="23"/>
    </row>
    <row r="4393" spans="1:13" hidden="1" x14ac:dyDescent="0.25">
      <c r="A4393" s="31">
        <v>42399</v>
      </c>
      <c r="B4393" s="23">
        <v>51200</v>
      </c>
      <c r="C4393" s="23" t="s">
        <v>29</v>
      </c>
      <c r="D4393" s="23">
        <v>13</v>
      </c>
      <c r="E4393" s="16" t="s">
        <v>882</v>
      </c>
      <c r="F4393" s="145">
        <v>3500</v>
      </c>
      <c r="G4393" s="23"/>
      <c r="H4393" s="23"/>
      <c r="I4393" s="23"/>
      <c r="J4393" s="23">
        <v>0</v>
      </c>
      <c r="K4393" s="23"/>
      <c r="L4393" s="23"/>
      <c r="M4393" s="23"/>
    </row>
    <row r="4394" spans="1:13" hidden="1" x14ac:dyDescent="0.25">
      <c r="A4394" s="31">
        <v>42399</v>
      </c>
      <c r="B4394" s="23">
        <v>51201</v>
      </c>
      <c r="C4394" s="23" t="s">
        <v>57</v>
      </c>
      <c r="D4394" s="23">
        <v>14.9</v>
      </c>
      <c r="E4394" s="16" t="s">
        <v>882</v>
      </c>
      <c r="F4394" s="145">
        <v>3500</v>
      </c>
      <c r="G4394" s="23"/>
      <c r="H4394" s="23"/>
      <c r="I4394" s="23"/>
      <c r="J4394" s="23">
        <v>0</v>
      </c>
      <c r="K4394" s="23"/>
      <c r="L4394" s="23"/>
      <c r="M4394" s="23"/>
    </row>
    <row r="4395" spans="1:13" hidden="1" x14ac:dyDescent="0.25">
      <c r="A4395" s="31">
        <v>42399</v>
      </c>
      <c r="B4395" s="23">
        <v>51202</v>
      </c>
      <c r="C4395" s="23" t="s">
        <v>27</v>
      </c>
      <c r="D4395" s="23">
        <v>14.9</v>
      </c>
      <c r="E4395" s="16" t="s">
        <v>882</v>
      </c>
      <c r="F4395" s="145">
        <v>3500</v>
      </c>
      <c r="G4395" s="23"/>
      <c r="H4395" s="23"/>
      <c r="I4395" s="23"/>
      <c r="J4395" s="23">
        <v>0</v>
      </c>
      <c r="K4395" s="23"/>
      <c r="L4395" s="23"/>
      <c r="M4395" s="23"/>
    </row>
    <row r="4396" spans="1:13" x14ac:dyDescent="0.25">
      <c r="A4396" s="33">
        <v>42399</v>
      </c>
      <c r="B4396" s="16">
        <v>51203</v>
      </c>
      <c r="C4396" s="16" t="s">
        <v>498</v>
      </c>
      <c r="D4396" s="16">
        <v>14.9</v>
      </c>
      <c r="E4396" s="23" t="s">
        <v>55</v>
      </c>
      <c r="F4396" s="634">
        <v>3250</v>
      </c>
      <c r="G4396" s="23"/>
      <c r="H4396" s="23"/>
      <c r="I4396" s="23"/>
      <c r="J4396" s="23">
        <v>0</v>
      </c>
      <c r="K4396" s="577"/>
      <c r="L4396" s="23"/>
      <c r="M4396" s="23"/>
    </row>
    <row r="4397" spans="1:13" hidden="1" x14ac:dyDescent="0.25">
      <c r="A4397" s="41">
        <v>42399</v>
      </c>
      <c r="B4397" s="32">
        <v>51204</v>
      </c>
      <c r="C4397" s="32" t="s">
        <v>28</v>
      </c>
      <c r="D4397" s="32">
        <v>13.3</v>
      </c>
      <c r="E4397" s="24" t="s">
        <v>882</v>
      </c>
      <c r="F4397" s="145">
        <v>3500</v>
      </c>
      <c r="G4397" s="23"/>
      <c r="H4397" s="23"/>
      <c r="I4397" s="23"/>
      <c r="J4397" s="32">
        <v>0</v>
      </c>
      <c r="K4397" s="23"/>
      <c r="L4397" s="23"/>
      <c r="M4397" s="23"/>
    </row>
    <row r="4398" spans="1:13" x14ac:dyDescent="0.25">
      <c r="A4398" s="31">
        <v>42399</v>
      </c>
      <c r="B4398" s="23">
        <v>51205</v>
      </c>
      <c r="C4398" s="23" t="s">
        <v>57</v>
      </c>
      <c r="D4398" s="23">
        <v>14.9</v>
      </c>
      <c r="E4398" s="23" t="s">
        <v>55</v>
      </c>
      <c r="F4398" s="635">
        <v>3250</v>
      </c>
      <c r="G4398" s="23"/>
      <c r="H4398" s="23"/>
      <c r="I4398" s="23"/>
      <c r="J4398" s="23">
        <v>0</v>
      </c>
      <c r="K4398" s="577"/>
      <c r="L4398" s="23"/>
      <c r="M4398" s="23"/>
    </row>
    <row r="4399" spans="1:13" hidden="1" x14ac:dyDescent="0.25">
      <c r="A4399" s="41">
        <v>42399</v>
      </c>
      <c r="B4399" s="24">
        <v>51206</v>
      </c>
      <c r="C4399" s="24" t="s">
        <v>57</v>
      </c>
      <c r="D4399" s="24">
        <v>15.6</v>
      </c>
      <c r="E4399" s="24" t="s">
        <v>882</v>
      </c>
      <c r="F4399" s="448">
        <v>3500</v>
      </c>
      <c r="G4399" s="23"/>
      <c r="H4399" s="23"/>
      <c r="I4399" s="23"/>
      <c r="J4399" s="32">
        <v>0</v>
      </c>
      <c r="K4399" s="23"/>
      <c r="L4399" s="23"/>
      <c r="M4399" s="23"/>
    </row>
    <row r="4400" spans="1:13" hidden="1" x14ac:dyDescent="0.25">
      <c r="A4400" s="31">
        <v>42399</v>
      </c>
      <c r="B4400" s="23">
        <v>51207</v>
      </c>
      <c r="C4400" s="23" t="s">
        <v>29</v>
      </c>
      <c r="D4400" s="23">
        <v>13</v>
      </c>
      <c r="E4400" s="16" t="s">
        <v>882</v>
      </c>
      <c r="F4400" s="145">
        <v>3500</v>
      </c>
      <c r="G4400" s="23"/>
      <c r="H4400" s="23"/>
      <c r="I4400" s="23"/>
      <c r="J4400" s="23">
        <v>0</v>
      </c>
      <c r="K4400" s="23"/>
      <c r="L4400" s="23"/>
      <c r="M4400" s="23"/>
    </row>
    <row r="4401" spans="1:13" hidden="1" x14ac:dyDescent="0.25">
      <c r="A4401" s="31">
        <v>42399</v>
      </c>
      <c r="B4401" s="23">
        <v>51208</v>
      </c>
      <c r="C4401" s="23" t="s">
        <v>27</v>
      </c>
      <c r="D4401" s="23">
        <v>14.9</v>
      </c>
      <c r="E4401" s="16" t="s">
        <v>882</v>
      </c>
      <c r="F4401" s="145">
        <v>3500</v>
      </c>
      <c r="G4401" s="23"/>
      <c r="H4401" s="23"/>
      <c r="I4401" s="23"/>
      <c r="J4401" s="23">
        <v>0</v>
      </c>
      <c r="K4401" s="23"/>
      <c r="L4401" s="23"/>
      <c r="M4401" s="23"/>
    </row>
    <row r="4402" spans="1:13" hidden="1" x14ac:dyDescent="0.25">
      <c r="A4402" s="31">
        <v>42399</v>
      </c>
      <c r="B4402" s="23">
        <v>51209</v>
      </c>
      <c r="C4402" s="23" t="s">
        <v>28</v>
      </c>
      <c r="D4402" s="23">
        <v>13.3</v>
      </c>
      <c r="E4402" s="16" t="s">
        <v>882</v>
      </c>
      <c r="F4402" s="145">
        <v>3500</v>
      </c>
      <c r="G4402" s="23"/>
      <c r="H4402" s="23"/>
      <c r="I4402" s="23"/>
      <c r="J4402" s="23">
        <v>0</v>
      </c>
      <c r="K4402" s="23"/>
      <c r="L4402" s="23"/>
      <c r="M4402" s="23"/>
    </row>
    <row r="4403" spans="1:13" hidden="1" x14ac:dyDescent="0.25">
      <c r="A4403" s="31">
        <v>42399</v>
      </c>
      <c r="B4403" s="23">
        <v>51210</v>
      </c>
      <c r="C4403" s="23" t="s">
        <v>30</v>
      </c>
      <c r="D4403" s="23">
        <v>15.6</v>
      </c>
      <c r="E4403" s="16" t="s">
        <v>882</v>
      </c>
      <c r="F4403" s="145">
        <v>3500</v>
      </c>
      <c r="G4403" s="23"/>
      <c r="H4403" s="23"/>
      <c r="I4403" s="23"/>
      <c r="J4403" s="23">
        <v>0</v>
      </c>
      <c r="K4403" s="23"/>
      <c r="L4403" s="23"/>
      <c r="M4403" s="23"/>
    </row>
    <row r="4404" spans="1:13" hidden="1" x14ac:dyDescent="0.25">
      <c r="A4404" s="31">
        <v>42399</v>
      </c>
      <c r="B4404" s="23">
        <v>51211</v>
      </c>
      <c r="C4404" s="23" t="s">
        <v>57</v>
      </c>
      <c r="D4404" s="23">
        <v>14.9</v>
      </c>
      <c r="E4404" s="16" t="s">
        <v>882</v>
      </c>
      <c r="F4404" s="145">
        <v>3500</v>
      </c>
      <c r="G4404" s="23"/>
      <c r="H4404" s="23"/>
      <c r="I4404" s="23"/>
      <c r="J4404" s="23">
        <v>0</v>
      </c>
      <c r="K4404" s="23"/>
      <c r="L4404" s="23"/>
      <c r="M4404" s="23"/>
    </row>
    <row r="4405" spans="1:13" x14ac:dyDescent="0.25">
      <c r="A4405" s="31">
        <v>42399</v>
      </c>
      <c r="B4405" s="16">
        <v>51212</v>
      </c>
      <c r="C4405" s="16" t="s">
        <v>498</v>
      </c>
      <c r="D4405" s="16">
        <v>14.9</v>
      </c>
      <c r="E4405" s="23" t="s">
        <v>55</v>
      </c>
      <c r="F4405" s="634">
        <v>3250</v>
      </c>
      <c r="G4405" s="23"/>
      <c r="H4405" s="23"/>
      <c r="I4405" s="23"/>
      <c r="J4405" s="23">
        <v>0</v>
      </c>
      <c r="K4405" s="577"/>
      <c r="L4405" s="23"/>
      <c r="M4405" s="23"/>
    </row>
    <row r="4406" spans="1:13" hidden="1" x14ac:dyDescent="0.25">
      <c r="A4406" s="41">
        <v>42399</v>
      </c>
      <c r="B4406" s="32">
        <v>51213</v>
      </c>
      <c r="C4406" s="32" t="s">
        <v>29</v>
      </c>
      <c r="D4406" s="32">
        <v>13</v>
      </c>
      <c r="E4406" s="24" t="s">
        <v>882</v>
      </c>
      <c r="F4406" s="145">
        <v>3500</v>
      </c>
      <c r="G4406" s="23"/>
      <c r="H4406" s="23"/>
      <c r="I4406" s="23"/>
      <c r="J4406" s="32">
        <v>0</v>
      </c>
      <c r="K4406" s="23"/>
      <c r="L4406" s="23"/>
      <c r="M4406" s="23"/>
    </row>
    <row r="4407" spans="1:13" hidden="1" x14ac:dyDescent="0.25">
      <c r="A4407" s="31">
        <v>42399</v>
      </c>
      <c r="B4407" s="23">
        <v>51214</v>
      </c>
      <c r="C4407" s="23" t="s">
        <v>27</v>
      </c>
      <c r="D4407" s="23">
        <v>14.9</v>
      </c>
      <c r="E4407" s="16" t="s">
        <v>882</v>
      </c>
      <c r="F4407" s="145">
        <v>3500</v>
      </c>
      <c r="G4407" s="23"/>
      <c r="H4407" s="23"/>
      <c r="I4407" s="23"/>
      <c r="J4407" s="23">
        <v>0</v>
      </c>
      <c r="K4407" s="23"/>
      <c r="L4407" s="23"/>
      <c r="M4407" s="23"/>
    </row>
    <row r="4408" spans="1:13" hidden="1" x14ac:dyDescent="0.25">
      <c r="A4408" s="31">
        <v>42399</v>
      </c>
      <c r="B4408" s="23">
        <v>51215</v>
      </c>
      <c r="C4408" s="23" t="s">
        <v>28</v>
      </c>
      <c r="D4408" s="23">
        <v>13.3</v>
      </c>
      <c r="E4408" s="16" t="s">
        <v>882</v>
      </c>
      <c r="F4408" s="145">
        <v>3500</v>
      </c>
      <c r="G4408" s="23"/>
      <c r="H4408" s="23"/>
      <c r="I4408" s="23"/>
      <c r="J4408" s="23">
        <v>0</v>
      </c>
      <c r="K4408" s="23"/>
      <c r="L4408" s="23"/>
      <c r="M4408" s="23"/>
    </row>
    <row r="4409" spans="1:13" x14ac:dyDescent="0.25">
      <c r="A4409" s="31">
        <v>42399</v>
      </c>
      <c r="B4409" s="16">
        <v>51216</v>
      </c>
      <c r="C4409" s="16" t="s">
        <v>30</v>
      </c>
      <c r="D4409" s="16">
        <v>15.6</v>
      </c>
      <c r="E4409" s="23" t="s">
        <v>55</v>
      </c>
      <c r="F4409" s="634">
        <v>3250</v>
      </c>
      <c r="G4409" s="23"/>
      <c r="H4409" s="23"/>
      <c r="I4409" s="23"/>
      <c r="J4409" s="23">
        <v>0</v>
      </c>
      <c r="K4409" s="577"/>
      <c r="L4409" s="23"/>
      <c r="M4409" s="23"/>
    </row>
    <row r="4410" spans="1:13" hidden="1" x14ac:dyDescent="0.25">
      <c r="A4410" s="41">
        <v>42399</v>
      </c>
      <c r="B4410" s="32">
        <v>51217</v>
      </c>
      <c r="C4410" s="32" t="s">
        <v>57</v>
      </c>
      <c r="D4410" s="32">
        <v>14.9</v>
      </c>
      <c r="E4410" s="24" t="s">
        <v>882</v>
      </c>
      <c r="F4410" s="145">
        <v>3500</v>
      </c>
      <c r="G4410" s="23"/>
      <c r="H4410" s="23"/>
      <c r="I4410" s="23"/>
      <c r="J4410" s="32">
        <v>0</v>
      </c>
      <c r="K4410" s="23"/>
      <c r="L4410" s="23"/>
      <c r="M4410" s="23"/>
    </row>
    <row r="4411" spans="1:13" x14ac:dyDescent="0.25">
      <c r="A4411" s="31">
        <v>42399</v>
      </c>
      <c r="B4411" s="16">
        <v>51218</v>
      </c>
      <c r="C4411" s="16" t="s">
        <v>498</v>
      </c>
      <c r="D4411" s="16">
        <v>14.9</v>
      </c>
      <c r="E4411" s="23" t="s">
        <v>55</v>
      </c>
      <c r="F4411" s="634">
        <v>3250</v>
      </c>
      <c r="G4411" s="23"/>
      <c r="H4411" s="23"/>
      <c r="I4411" s="23"/>
      <c r="J4411" s="23">
        <v>0</v>
      </c>
      <c r="K4411" s="577"/>
      <c r="L4411" s="23"/>
      <c r="M4411" s="23"/>
    </row>
    <row r="4412" spans="1:13" hidden="1" x14ac:dyDescent="0.25">
      <c r="A4412" s="41">
        <v>42399</v>
      </c>
      <c r="B4412" s="32">
        <v>51219</v>
      </c>
      <c r="C4412" s="32" t="s">
        <v>29</v>
      </c>
      <c r="D4412" s="32">
        <v>13</v>
      </c>
      <c r="E4412" s="24" t="s">
        <v>882</v>
      </c>
      <c r="F4412" s="145">
        <v>3500</v>
      </c>
      <c r="G4412" s="23"/>
      <c r="H4412" s="23"/>
      <c r="I4412" s="23"/>
      <c r="J4412" s="32">
        <v>0</v>
      </c>
      <c r="K4412" s="23"/>
      <c r="L4412" s="23"/>
      <c r="M4412" s="23"/>
    </row>
    <row r="4413" spans="1:13" x14ac:dyDescent="0.25">
      <c r="A4413" s="31">
        <v>42399</v>
      </c>
      <c r="B4413" s="16">
        <v>51220</v>
      </c>
      <c r="C4413" s="16" t="s">
        <v>30</v>
      </c>
      <c r="D4413" s="16">
        <v>15.6</v>
      </c>
      <c r="E4413" s="23" t="s">
        <v>55</v>
      </c>
      <c r="F4413" s="634">
        <v>3250</v>
      </c>
      <c r="G4413" s="23"/>
      <c r="H4413" s="23"/>
      <c r="I4413" s="23"/>
      <c r="J4413" s="23">
        <v>0</v>
      </c>
      <c r="K4413" s="577"/>
      <c r="L4413" s="23"/>
      <c r="M4413" s="23"/>
    </row>
    <row r="4414" spans="1:13" hidden="1" x14ac:dyDescent="0.25">
      <c r="A4414" s="41">
        <v>42399</v>
      </c>
      <c r="B4414" s="32">
        <v>51221</v>
      </c>
      <c r="C4414" s="32" t="s">
        <v>27</v>
      </c>
      <c r="D4414" s="32">
        <v>14.9</v>
      </c>
      <c r="E4414" s="24" t="s">
        <v>882</v>
      </c>
      <c r="F4414" s="145">
        <v>3500</v>
      </c>
      <c r="G4414" s="23"/>
      <c r="H4414" s="23"/>
      <c r="I4414" s="23"/>
      <c r="J4414" s="32">
        <v>0</v>
      </c>
      <c r="K4414" s="23"/>
      <c r="L4414" s="23"/>
      <c r="M4414" s="23"/>
    </row>
    <row r="4415" spans="1:13" hidden="1" x14ac:dyDescent="0.25">
      <c r="A4415" s="31">
        <v>42399</v>
      </c>
      <c r="B4415" s="23">
        <v>51222</v>
      </c>
      <c r="C4415" s="23" t="s">
        <v>28</v>
      </c>
      <c r="D4415" s="23">
        <v>13.3</v>
      </c>
      <c r="E4415" s="16" t="s">
        <v>882</v>
      </c>
      <c r="F4415" s="145">
        <v>3500</v>
      </c>
      <c r="G4415" s="23"/>
      <c r="H4415" s="23"/>
      <c r="I4415" s="23"/>
      <c r="J4415" s="23">
        <v>0</v>
      </c>
      <c r="K4415" s="23"/>
      <c r="L4415" s="23"/>
      <c r="M4415" s="23"/>
    </row>
    <row r="4416" spans="1:13" x14ac:dyDescent="0.25">
      <c r="A4416" s="31">
        <v>42399</v>
      </c>
      <c r="B4416" s="16">
        <v>51223</v>
      </c>
      <c r="C4416" s="16" t="s">
        <v>498</v>
      </c>
      <c r="D4416" s="16">
        <v>14.9</v>
      </c>
      <c r="E4416" s="23" t="s">
        <v>55</v>
      </c>
      <c r="F4416" s="634">
        <v>3250</v>
      </c>
      <c r="G4416" s="23"/>
      <c r="H4416" s="23"/>
      <c r="I4416" s="23"/>
      <c r="J4416" s="23">
        <v>0</v>
      </c>
      <c r="K4416" s="577"/>
      <c r="L4416" s="23"/>
      <c r="M4416" s="23"/>
    </row>
    <row r="4417" spans="1:13" hidden="1" x14ac:dyDescent="0.25">
      <c r="A4417" s="41">
        <v>42399</v>
      </c>
      <c r="B4417" s="32">
        <v>51224</v>
      </c>
      <c r="C4417" s="32" t="s">
        <v>57</v>
      </c>
      <c r="D4417" s="32">
        <v>14.9</v>
      </c>
      <c r="E4417" s="24" t="s">
        <v>882</v>
      </c>
      <c r="F4417" s="145">
        <v>3500</v>
      </c>
      <c r="G4417" s="23"/>
      <c r="H4417" s="23"/>
      <c r="I4417" s="23"/>
      <c r="J4417" s="32">
        <v>0</v>
      </c>
      <c r="K4417" s="23"/>
      <c r="L4417" s="23"/>
      <c r="M4417" s="23"/>
    </row>
    <row r="4418" spans="1:13" x14ac:dyDescent="0.25">
      <c r="A4418" s="31">
        <v>42399</v>
      </c>
      <c r="B4418" s="16">
        <v>51225</v>
      </c>
      <c r="C4418" s="16" t="s">
        <v>30</v>
      </c>
      <c r="D4418" s="16">
        <v>15.6</v>
      </c>
      <c r="E4418" s="23" t="s">
        <v>55</v>
      </c>
      <c r="F4418" s="634">
        <v>3250</v>
      </c>
      <c r="G4418" s="23"/>
      <c r="H4418" s="23"/>
      <c r="I4418" s="23"/>
      <c r="J4418" s="23">
        <v>0</v>
      </c>
      <c r="K4418" s="577"/>
      <c r="L4418" s="23"/>
      <c r="M4418" s="23"/>
    </row>
    <row r="4419" spans="1:13" hidden="1" x14ac:dyDescent="0.25">
      <c r="A4419" s="41">
        <v>42399</v>
      </c>
      <c r="B4419" s="32">
        <v>51226</v>
      </c>
      <c r="C4419" s="32" t="s">
        <v>28</v>
      </c>
      <c r="D4419" s="32">
        <v>13.3</v>
      </c>
      <c r="E4419" s="24" t="s">
        <v>882</v>
      </c>
      <c r="F4419" s="145">
        <v>3500</v>
      </c>
      <c r="G4419" s="23"/>
      <c r="H4419" s="23"/>
      <c r="I4419" s="23"/>
      <c r="J4419" s="32">
        <v>0</v>
      </c>
      <c r="K4419" s="23"/>
      <c r="L4419" s="23"/>
      <c r="M4419" s="23"/>
    </row>
    <row r="4420" spans="1:13" hidden="1" x14ac:dyDescent="0.25">
      <c r="A4420" s="31">
        <v>42399</v>
      </c>
      <c r="B4420" s="23">
        <v>51227</v>
      </c>
      <c r="C4420" s="23" t="s">
        <v>29</v>
      </c>
      <c r="D4420" s="23">
        <v>13</v>
      </c>
      <c r="E4420" s="16" t="s">
        <v>882</v>
      </c>
      <c r="F4420" s="145">
        <v>3500</v>
      </c>
      <c r="G4420" s="23"/>
      <c r="H4420" s="23"/>
      <c r="I4420" s="23"/>
      <c r="J4420" s="23">
        <v>0</v>
      </c>
      <c r="K4420" s="23"/>
      <c r="L4420" s="23"/>
      <c r="M4420" s="23"/>
    </row>
    <row r="4421" spans="1:13" hidden="1" x14ac:dyDescent="0.25">
      <c r="A4421" s="31">
        <v>42399</v>
      </c>
      <c r="B4421" s="23">
        <v>51228</v>
      </c>
      <c r="C4421" s="23" t="s">
        <v>57</v>
      </c>
      <c r="D4421" s="23">
        <v>14.9</v>
      </c>
      <c r="E4421" s="16" t="s">
        <v>882</v>
      </c>
      <c r="F4421" s="145">
        <v>3500</v>
      </c>
      <c r="G4421" s="23"/>
      <c r="H4421" s="23"/>
      <c r="I4421" s="23"/>
      <c r="J4421" s="23">
        <v>0</v>
      </c>
      <c r="K4421" s="23"/>
      <c r="L4421" s="23"/>
      <c r="M4421" s="23"/>
    </row>
    <row r="4422" spans="1:13" hidden="1" x14ac:dyDescent="0.25">
      <c r="A4422" s="31">
        <v>42399</v>
      </c>
      <c r="B4422" s="23">
        <v>51229</v>
      </c>
      <c r="C4422" s="23" t="s">
        <v>27</v>
      </c>
      <c r="D4422" s="23">
        <v>14.9</v>
      </c>
      <c r="E4422" s="16" t="s">
        <v>882</v>
      </c>
      <c r="F4422" s="145">
        <v>3500</v>
      </c>
      <c r="G4422" s="23"/>
      <c r="H4422" s="23"/>
      <c r="I4422" s="23"/>
      <c r="J4422" s="23">
        <v>0</v>
      </c>
      <c r="K4422" s="23"/>
      <c r="L4422" s="23"/>
      <c r="M4422" s="23"/>
    </row>
    <row r="4423" spans="1:13" hidden="1" x14ac:dyDescent="0.25">
      <c r="A4423" s="31">
        <v>42399</v>
      </c>
      <c r="B4423" s="23">
        <v>51230</v>
      </c>
      <c r="C4423" s="23" t="s">
        <v>30</v>
      </c>
      <c r="D4423" s="23">
        <v>15.6</v>
      </c>
      <c r="E4423" s="16" t="s">
        <v>882</v>
      </c>
      <c r="F4423" s="145">
        <v>3500</v>
      </c>
      <c r="G4423" s="23"/>
      <c r="H4423" s="23"/>
      <c r="I4423" s="23"/>
      <c r="J4423" s="23">
        <v>0</v>
      </c>
      <c r="K4423" s="23"/>
      <c r="L4423" s="23"/>
      <c r="M4423" s="23"/>
    </row>
    <row r="4424" spans="1:13" x14ac:dyDescent="0.25">
      <c r="A4424" s="31">
        <v>42399</v>
      </c>
      <c r="B4424" s="16">
        <v>51231</v>
      </c>
      <c r="C4424" s="16" t="s">
        <v>498</v>
      </c>
      <c r="D4424" s="16">
        <v>14.9</v>
      </c>
      <c r="E4424" s="23" t="s">
        <v>55</v>
      </c>
      <c r="F4424" s="634">
        <v>3250</v>
      </c>
      <c r="G4424" s="23"/>
      <c r="H4424" s="23"/>
      <c r="I4424" s="23"/>
      <c r="J4424" s="23">
        <v>0</v>
      </c>
      <c r="K4424" s="577"/>
      <c r="L4424" s="23"/>
      <c r="M4424" s="23"/>
    </row>
    <row r="4425" spans="1:13" hidden="1" x14ac:dyDescent="0.25">
      <c r="A4425" s="41">
        <v>42399</v>
      </c>
      <c r="B4425" s="32">
        <v>51232</v>
      </c>
      <c r="C4425" s="32" t="s">
        <v>28</v>
      </c>
      <c r="D4425" s="32">
        <v>13.3</v>
      </c>
      <c r="E4425" s="24" t="s">
        <v>882</v>
      </c>
      <c r="F4425" s="145">
        <v>3500</v>
      </c>
      <c r="G4425" s="23"/>
      <c r="H4425" s="23"/>
      <c r="I4425" s="23"/>
      <c r="J4425" s="32">
        <v>0</v>
      </c>
      <c r="K4425" s="23"/>
      <c r="L4425" s="23"/>
      <c r="M4425" s="23"/>
    </row>
    <row r="4426" spans="1:13" hidden="1" x14ac:dyDescent="0.25">
      <c r="A4426" s="31">
        <v>42399</v>
      </c>
      <c r="B4426" s="23">
        <v>51233</v>
      </c>
      <c r="C4426" s="23" t="s">
        <v>498</v>
      </c>
      <c r="D4426" s="23">
        <v>14.9</v>
      </c>
      <c r="E4426" s="16" t="s">
        <v>882</v>
      </c>
      <c r="F4426" s="145">
        <v>3500</v>
      </c>
      <c r="G4426" s="23"/>
      <c r="H4426" s="23"/>
      <c r="I4426" s="23"/>
      <c r="J4426" s="23">
        <v>0</v>
      </c>
      <c r="K4426" s="23"/>
      <c r="L4426" s="23"/>
      <c r="M4426" s="23"/>
    </row>
    <row r="4427" spans="1:13" x14ac:dyDescent="0.25">
      <c r="A4427" s="31">
        <v>42399</v>
      </c>
      <c r="B4427" s="16">
        <v>51234</v>
      </c>
      <c r="C4427" s="16" t="s">
        <v>29</v>
      </c>
      <c r="D4427" s="16">
        <v>13</v>
      </c>
      <c r="E4427" s="23" t="s">
        <v>55</v>
      </c>
      <c r="F4427" s="634">
        <v>3250</v>
      </c>
      <c r="G4427" s="23"/>
      <c r="H4427" s="23"/>
      <c r="I4427" s="23"/>
      <c r="J4427" s="23">
        <v>0</v>
      </c>
      <c r="K4427" s="577"/>
      <c r="L4427" s="23"/>
      <c r="M4427" s="23"/>
    </row>
    <row r="4428" spans="1:13" hidden="1" x14ac:dyDescent="0.25">
      <c r="A4428" s="41">
        <v>42399</v>
      </c>
      <c r="B4428" s="32">
        <v>51235</v>
      </c>
      <c r="C4428" s="32" t="s">
        <v>30</v>
      </c>
      <c r="D4428" s="32">
        <v>15.6</v>
      </c>
      <c r="E4428" s="24" t="s">
        <v>882</v>
      </c>
      <c r="F4428" s="145">
        <v>3500</v>
      </c>
      <c r="G4428" s="23"/>
      <c r="H4428" s="23"/>
      <c r="I4428" s="23"/>
      <c r="J4428" s="32">
        <v>0</v>
      </c>
      <c r="K4428" s="23"/>
      <c r="L4428" s="23"/>
      <c r="M4428" s="23"/>
    </row>
    <row r="4429" spans="1:13" x14ac:dyDescent="0.25">
      <c r="A4429" s="31">
        <v>42399</v>
      </c>
      <c r="B4429" s="16">
        <v>51236</v>
      </c>
      <c r="C4429" s="16" t="s">
        <v>27</v>
      </c>
      <c r="D4429" s="16">
        <v>14.9</v>
      </c>
      <c r="E4429" s="23" t="s">
        <v>55</v>
      </c>
      <c r="F4429" s="634">
        <v>3250</v>
      </c>
      <c r="G4429" s="23"/>
      <c r="H4429" s="23"/>
      <c r="I4429" s="23"/>
      <c r="J4429" s="23">
        <v>0</v>
      </c>
      <c r="K4429" s="577"/>
      <c r="L4429" s="23"/>
      <c r="M4429" s="23"/>
    </row>
    <row r="4430" spans="1:13" hidden="1" x14ac:dyDescent="0.25">
      <c r="A4430" s="41">
        <v>42399</v>
      </c>
      <c r="B4430" s="32">
        <v>51237</v>
      </c>
      <c r="C4430" s="32" t="s">
        <v>28</v>
      </c>
      <c r="D4430" s="32">
        <v>13.3</v>
      </c>
      <c r="E4430" s="24" t="s">
        <v>882</v>
      </c>
      <c r="F4430" s="145">
        <v>3500</v>
      </c>
      <c r="G4430" s="23"/>
      <c r="H4430" s="23"/>
      <c r="I4430" s="23"/>
      <c r="J4430" s="32">
        <v>0</v>
      </c>
      <c r="K4430" s="23"/>
      <c r="L4430" s="23"/>
      <c r="M4430" s="23"/>
    </row>
    <row r="4431" spans="1:13" x14ac:dyDescent="0.25">
      <c r="A4431" s="31">
        <v>42399</v>
      </c>
      <c r="B4431" s="16">
        <v>51238</v>
      </c>
      <c r="C4431" s="16" t="s">
        <v>498</v>
      </c>
      <c r="D4431" s="16">
        <v>14.9</v>
      </c>
      <c r="E4431" s="23" t="s">
        <v>55</v>
      </c>
      <c r="F4431" s="634">
        <v>3250</v>
      </c>
      <c r="G4431" s="23"/>
      <c r="H4431" s="23"/>
      <c r="I4431" s="23"/>
      <c r="J4431" s="23">
        <v>0</v>
      </c>
      <c r="K4431" s="577"/>
      <c r="L4431" s="23"/>
      <c r="M4431" s="23"/>
    </row>
    <row r="4432" spans="1:13" hidden="1" x14ac:dyDescent="0.25">
      <c r="A4432" s="41">
        <v>42399</v>
      </c>
      <c r="B4432" s="32">
        <v>51239</v>
      </c>
      <c r="C4432" s="32" t="s">
        <v>29</v>
      </c>
      <c r="D4432" s="32">
        <v>13</v>
      </c>
      <c r="E4432" s="24" t="s">
        <v>882</v>
      </c>
      <c r="F4432" s="145">
        <v>3500</v>
      </c>
      <c r="G4432" s="23"/>
      <c r="H4432" s="23"/>
      <c r="I4432" s="23"/>
      <c r="J4432" s="32">
        <v>0</v>
      </c>
      <c r="K4432" s="23"/>
      <c r="L4432" s="23"/>
      <c r="M4432" s="23"/>
    </row>
    <row r="4433" spans="1:13" hidden="1" x14ac:dyDescent="0.25">
      <c r="A4433" s="31">
        <v>42399</v>
      </c>
      <c r="B4433" s="23">
        <v>51240</v>
      </c>
      <c r="C4433" s="23" t="s">
        <v>30</v>
      </c>
      <c r="D4433" s="23">
        <v>15.6</v>
      </c>
      <c r="E4433" s="16" t="s">
        <v>882</v>
      </c>
      <c r="F4433" s="145">
        <v>3500</v>
      </c>
      <c r="G4433" s="23"/>
      <c r="H4433" s="23"/>
      <c r="I4433" s="23"/>
      <c r="J4433" s="23">
        <v>0</v>
      </c>
      <c r="K4433" s="23"/>
      <c r="L4433" s="23"/>
      <c r="M4433" s="23"/>
    </row>
    <row r="4434" spans="1:13" x14ac:dyDescent="0.25">
      <c r="A4434" s="31">
        <v>42399</v>
      </c>
      <c r="B4434" s="16">
        <v>51241</v>
      </c>
      <c r="C4434" s="16" t="s">
        <v>28</v>
      </c>
      <c r="D4434" s="16">
        <v>13.3</v>
      </c>
      <c r="E4434" s="23" t="s">
        <v>55</v>
      </c>
      <c r="F4434" s="634">
        <v>3250</v>
      </c>
      <c r="G4434" s="23"/>
      <c r="H4434" s="23"/>
      <c r="I4434" s="23"/>
      <c r="J4434" s="23">
        <v>0</v>
      </c>
      <c r="K4434" s="577"/>
      <c r="L4434" s="23"/>
      <c r="M4434" s="23"/>
    </row>
    <row r="4435" spans="1:13" hidden="1" x14ac:dyDescent="0.25">
      <c r="A4435" s="41">
        <v>42399</v>
      </c>
      <c r="B4435" s="32">
        <v>51242</v>
      </c>
      <c r="C4435" s="32" t="s">
        <v>27</v>
      </c>
      <c r="D4435" s="32">
        <v>14.9</v>
      </c>
      <c r="E4435" s="24" t="s">
        <v>882</v>
      </c>
      <c r="F4435" s="145">
        <v>3500</v>
      </c>
      <c r="G4435" s="23"/>
      <c r="H4435" s="23"/>
      <c r="I4435" s="23"/>
      <c r="J4435" s="32">
        <v>0</v>
      </c>
      <c r="K4435" s="23"/>
      <c r="L4435" s="23"/>
      <c r="M4435" s="23"/>
    </row>
    <row r="4436" spans="1:13" x14ac:dyDescent="0.25">
      <c r="A4436" s="31">
        <v>42399</v>
      </c>
      <c r="B4436" s="16">
        <v>51243</v>
      </c>
      <c r="C4436" s="16" t="s">
        <v>498</v>
      </c>
      <c r="D4436" s="16">
        <v>14.9</v>
      </c>
      <c r="E4436" s="23" t="s">
        <v>55</v>
      </c>
      <c r="F4436" s="634">
        <v>3250</v>
      </c>
      <c r="G4436" s="23"/>
      <c r="H4436" s="23"/>
      <c r="I4436" s="23"/>
      <c r="J4436" s="23">
        <v>0</v>
      </c>
      <c r="K4436" s="577"/>
      <c r="L4436" s="23"/>
      <c r="M4436" s="23"/>
    </row>
    <row r="4437" spans="1:13" x14ac:dyDescent="0.25">
      <c r="A4437" s="31">
        <v>42399</v>
      </c>
      <c r="B4437" s="16">
        <v>51244</v>
      </c>
      <c r="C4437" s="16" t="s">
        <v>29</v>
      </c>
      <c r="D4437" s="16">
        <v>13</v>
      </c>
      <c r="E4437" s="23" t="s">
        <v>55</v>
      </c>
      <c r="F4437" s="634">
        <v>3250</v>
      </c>
      <c r="G4437" s="23"/>
      <c r="H4437" s="23"/>
      <c r="I4437" s="23"/>
      <c r="J4437" s="23">
        <v>0</v>
      </c>
      <c r="K4437" s="577"/>
      <c r="L4437" s="23"/>
      <c r="M4437" s="23"/>
    </row>
    <row r="4438" spans="1:13" hidden="1" x14ac:dyDescent="0.25">
      <c r="A4438" s="41">
        <v>42399</v>
      </c>
      <c r="B4438" s="32">
        <v>51245</v>
      </c>
      <c r="C4438" s="32" t="s">
        <v>30</v>
      </c>
      <c r="D4438" s="32">
        <v>15.6</v>
      </c>
      <c r="E4438" s="24" t="s">
        <v>882</v>
      </c>
      <c r="F4438" s="46">
        <v>3500</v>
      </c>
      <c r="G4438" s="23"/>
      <c r="H4438" s="23"/>
      <c r="I4438" s="23"/>
      <c r="J4438" s="32">
        <v>0</v>
      </c>
      <c r="K4438" s="23"/>
      <c r="L4438" s="23"/>
      <c r="M4438" s="23"/>
    </row>
    <row r="4439" spans="1:13" hidden="1" x14ac:dyDescent="0.25">
      <c r="A4439" s="31">
        <v>42399</v>
      </c>
      <c r="B4439" s="23">
        <v>51246</v>
      </c>
      <c r="C4439" s="23" t="s">
        <v>27</v>
      </c>
      <c r="D4439" s="23">
        <v>14.9</v>
      </c>
      <c r="E4439" s="16" t="s">
        <v>882</v>
      </c>
      <c r="F4439" s="46">
        <v>3500</v>
      </c>
      <c r="G4439" s="131"/>
      <c r="H4439" s="131"/>
      <c r="I4439" s="131"/>
      <c r="J4439" s="23">
        <v>0</v>
      </c>
      <c r="K4439" s="131"/>
      <c r="L4439" s="131"/>
      <c r="M4439" s="131"/>
    </row>
    <row r="4440" spans="1:13" x14ac:dyDescent="0.25">
      <c r="A4440" s="31">
        <v>42399</v>
      </c>
      <c r="B4440" s="16">
        <v>51247</v>
      </c>
      <c r="C4440" s="16" t="s">
        <v>28</v>
      </c>
      <c r="D4440" s="16">
        <v>13.3</v>
      </c>
      <c r="E4440" s="23" t="s">
        <v>55</v>
      </c>
      <c r="F4440" s="632">
        <v>3250</v>
      </c>
      <c r="G4440" s="131"/>
      <c r="H4440" s="131"/>
      <c r="I4440" s="131"/>
      <c r="J4440" s="23">
        <v>0</v>
      </c>
      <c r="K4440" s="636"/>
      <c r="L4440" s="131"/>
      <c r="M4440" s="131"/>
    </row>
    <row r="4441" spans="1:13" x14ac:dyDescent="0.25">
      <c r="A4441" s="31">
        <v>42399</v>
      </c>
      <c r="B4441" s="16">
        <v>51248</v>
      </c>
      <c r="C4441" s="16" t="s">
        <v>29</v>
      </c>
      <c r="D4441" s="16">
        <v>13</v>
      </c>
      <c r="E4441" s="23" t="s">
        <v>55</v>
      </c>
      <c r="F4441" s="632">
        <v>3250</v>
      </c>
      <c r="G4441" s="131"/>
      <c r="H4441" s="131"/>
      <c r="I4441" s="131"/>
      <c r="J4441" s="23">
        <v>0</v>
      </c>
      <c r="K4441" s="636"/>
      <c r="L4441" s="131"/>
      <c r="M4441" s="131"/>
    </row>
    <row r="4442" spans="1:13" hidden="1" x14ac:dyDescent="0.25">
      <c r="A4442" s="41">
        <v>42399</v>
      </c>
      <c r="B4442" s="32">
        <v>51249</v>
      </c>
      <c r="C4442" s="32" t="s">
        <v>27</v>
      </c>
      <c r="D4442" s="32">
        <v>14.9</v>
      </c>
      <c r="E4442" s="24" t="s">
        <v>882</v>
      </c>
      <c r="F4442" s="46">
        <v>3500</v>
      </c>
      <c r="G4442" s="131"/>
      <c r="H4442" s="131"/>
      <c r="I4442" s="131"/>
      <c r="J4442" s="32">
        <v>0</v>
      </c>
      <c r="K4442" s="131"/>
      <c r="L4442" s="131"/>
      <c r="M4442" s="131"/>
    </row>
    <row r="4443" spans="1:13" hidden="1" x14ac:dyDescent="0.25">
      <c r="A4443" s="31">
        <v>42399</v>
      </c>
      <c r="B4443" s="23">
        <v>51250</v>
      </c>
      <c r="C4443" s="23" t="s">
        <v>30</v>
      </c>
      <c r="D4443" s="23">
        <v>15.6</v>
      </c>
      <c r="E4443" s="16" t="s">
        <v>882</v>
      </c>
      <c r="F4443" s="46">
        <v>3500</v>
      </c>
      <c r="G4443" s="131"/>
      <c r="H4443" s="131"/>
      <c r="I4443" s="131"/>
      <c r="J4443" s="23">
        <v>0</v>
      </c>
      <c r="K4443" s="131"/>
      <c r="L4443" s="131"/>
      <c r="M4443" s="131"/>
    </row>
    <row r="4444" spans="1:13" hidden="1" x14ac:dyDescent="0.25">
      <c r="A4444" s="31">
        <v>42399</v>
      </c>
      <c r="B4444" s="23">
        <v>51251</v>
      </c>
      <c r="C4444" s="23" t="s">
        <v>28</v>
      </c>
      <c r="D4444" s="23">
        <v>13.3</v>
      </c>
      <c r="E4444" s="16" t="s">
        <v>882</v>
      </c>
      <c r="F4444" s="46">
        <v>3500</v>
      </c>
      <c r="G4444" s="131"/>
      <c r="H4444" s="131"/>
      <c r="I4444" s="131"/>
      <c r="J4444" s="23">
        <v>0</v>
      </c>
      <c r="K4444" s="131"/>
      <c r="L4444" s="131"/>
      <c r="M4444" s="131"/>
    </row>
    <row r="4445" spans="1:13" hidden="1" x14ac:dyDescent="0.25">
      <c r="A4445" s="31">
        <v>42399</v>
      </c>
      <c r="B4445" s="23">
        <v>51252</v>
      </c>
      <c r="C4445" s="23" t="s">
        <v>498</v>
      </c>
      <c r="D4445" s="23">
        <v>14.9</v>
      </c>
      <c r="E4445" s="16" t="s">
        <v>882</v>
      </c>
      <c r="F4445" s="46">
        <v>3500</v>
      </c>
      <c r="G4445" s="131"/>
      <c r="H4445" s="131"/>
      <c r="I4445" s="131"/>
      <c r="J4445" s="23">
        <v>0</v>
      </c>
      <c r="K4445" s="131"/>
      <c r="L4445" s="131"/>
      <c r="M4445" s="131"/>
    </row>
    <row r="4446" spans="1:13" hidden="1" x14ac:dyDescent="0.25">
      <c r="A4446" s="31">
        <v>42399</v>
      </c>
      <c r="B4446" s="23">
        <v>51253</v>
      </c>
      <c r="C4446" s="23" t="s">
        <v>29</v>
      </c>
      <c r="D4446" s="23">
        <v>13</v>
      </c>
      <c r="E4446" s="16" t="s">
        <v>882</v>
      </c>
      <c r="F4446" s="46">
        <v>3500</v>
      </c>
      <c r="G4446" s="131"/>
      <c r="H4446" s="131"/>
      <c r="I4446" s="131"/>
      <c r="J4446" s="23">
        <v>0</v>
      </c>
      <c r="K4446" s="131"/>
      <c r="L4446" s="131"/>
      <c r="M4446" s="131"/>
    </row>
    <row r="4447" spans="1:13" hidden="1" x14ac:dyDescent="0.25">
      <c r="A4447" s="31">
        <v>42399</v>
      </c>
      <c r="B4447" s="23">
        <v>51254</v>
      </c>
      <c r="C4447" s="23" t="s">
        <v>27</v>
      </c>
      <c r="D4447" s="23">
        <v>14.9</v>
      </c>
      <c r="E4447" s="16" t="s">
        <v>882</v>
      </c>
      <c r="F4447" s="46">
        <v>3500</v>
      </c>
      <c r="G4447" s="131"/>
      <c r="H4447" s="131"/>
      <c r="I4447" s="131"/>
      <c r="J4447" s="23">
        <v>0</v>
      </c>
      <c r="K4447" s="131"/>
      <c r="L4447" s="131"/>
      <c r="M4447" s="131"/>
    </row>
    <row r="4448" spans="1:13" hidden="1" x14ac:dyDescent="0.25">
      <c r="A4448" s="31">
        <v>42399</v>
      </c>
      <c r="B4448" s="23">
        <v>51255</v>
      </c>
      <c r="C4448" s="23" t="s">
        <v>30</v>
      </c>
      <c r="D4448" s="23">
        <v>15.6</v>
      </c>
      <c r="E4448" s="16" t="s">
        <v>882</v>
      </c>
      <c r="F4448" s="46">
        <v>3500</v>
      </c>
      <c r="G4448" s="131"/>
      <c r="H4448" s="131"/>
      <c r="I4448" s="131"/>
      <c r="J4448" s="23">
        <v>0</v>
      </c>
      <c r="K4448" s="131"/>
      <c r="L4448" s="131"/>
      <c r="M4448" s="131"/>
    </row>
    <row r="4449" spans="1:13" hidden="1" x14ac:dyDescent="0.25">
      <c r="A4449" s="31">
        <v>42399</v>
      </c>
      <c r="B4449" s="23">
        <v>51256</v>
      </c>
      <c r="C4449" s="23" t="s">
        <v>28</v>
      </c>
      <c r="D4449" s="23">
        <v>13.3</v>
      </c>
      <c r="E4449" s="16" t="s">
        <v>882</v>
      </c>
      <c r="F4449" s="46">
        <v>3500</v>
      </c>
      <c r="G4449" s="131"/>
      <c r="H4449" s="131"/>
      <c r="I4449" s="131"/>
      <c r="J4449" s="23">
        <v>0</v>
      </c>
      <c r="K4449" s="131"/>
      <c r="L4449" s="131"/>
      <c r="M4449" s="131"/>
    </row>
    <row r="4450" spans="1:13" hidden="1" x14ac:dyDescent="0.25">
      <c r="A4450" s="31">
        <v>42399</v>
      </c>
      <c r="B4450" s="23">
        <v>51257</v>
      </c>
      <c r="C4450" s="23" t="s">
        <v>498</v>
      </c>
      <c r="D4450" s="23">
        <v>14.9</v>
      </c>
      <c r="E4450" s="16" t="s">
        <v>882</v>
      </c>
      <c r="F4450" s="46">
        <v>3500</v>
      </c>
      <c r="G4450" s="131"/>
      <c r="H4450" s="131"/>
      <c r="I4450" s="131"/>
      <c r="J4450" s="23">
        <v>0</v>
      </c>
      <c r="K4450" s="131"/>
      <c r="L4450" s="131"/>
      <c r="M4450" s="131"/>
    </row>
    <row r="4451" spans="1:13" hidden="1" x14ac:dyDescent="0.25">
      <c r="A4451" s="31">
        <v>42399</v>
      </c>
      <c r="B4451" s="23">
        <v>51258</v>
      </c>
      <c r="C4451" s="23" t="s">
        <v>29</v>
      </c>
      <c r="D4451" s="23">
        <v>13</v>
      </c>
      <c r="E4451" s="16" t="s">
        <v>882</v>
      </c>
      <c r="F4451" s="46">
        <v>3500</v>
      </c>
      <c r="G4451" s="131"/>
      <c r="H4451" s="131"/>
      <c r="I4451" s="131"/>
      <c r="J4451" s="23">
        <v>0</v>
      </c>
      <c r="K4451" s="131"/>
      <c r="L4451" s="131"/>
      <c r="M4451" s="131"/>
    </row>
    <row r="4452" spans="1:13" hidden="1" x14ac:dyDescent="0.25">
      <c r="A4452" s="31">
        <v>42399</v>
      </c>
      <c r="B4452" s="23">
        <v>51259</v>
      </c>
      <c r="C4452" s="23" t="s">
        <v>27</v>
      </c>
      <c r="D4452" s="23">
        <v>14.9</v>
      </c>
      <c r="E4452" s="16" t="s">
        <v>882</v>
      </c>
      <c r="F4452" s="46">
        <v>3500</v>
      </c>
      <c r="G4452" s="131"/>
      <c r="H4452" s="131"/>
      <c r="I4452" s="131"/>
      <c r="J4452" s="23">
        <v>0</v>
      </c>
      <c r="K4452" s="131"/>
      <c r="L4452" s="131"/>
      <c r="M4452" s="131"/>
    </row>
    <row r="4453" spans="1:13" hidden="1" x14ac:dyDescent="0.25">
      <c r="A4453" s="31">
        <v>42399</v>
      </c>
      <c r="B4453" s="23">
        <v>51260</v>
      </c>
      <c r="C4453" s="23" t="s">
        <v>30</v>
      </c>
      <c r="D4453" s="23">
        <v>15.6</v>
      </c>
      <c r="E4453" s="16" t="s">
        <v>882</v>
      </c>
      <c r="F4453" s="46">
        <v>3500</v>
      </c>
      <c r="G4453" s="131"/>
      <c r="H4453" s="131"/>
      <c r="I4453" s="131"/>
      <c r="J4453" s="23">
        <v>0</v>
      </c>
      <c r="K4453" s="131"/>
      <c r="L4453" s="131"/>
      <c r="M4453" s="131"/>
    </row>
    <row r="4454" spans="1:13" hidden="1" x14ac:dyDescent="0.25">
      <c r="A4454" s="31">
        <v>42399</v>
      </c>
      <c r="B4454" s="23">
        <v>51261</v>
      </c>
      <c r="C4454" s="23" t="s">
        <v>498</v>
      </c>
      <c r="D4454" s="23">
        <v>14.9</v>
      </c>
      <c r="E4454" s="16" t="s">
        <v>882</v>
      </c>
      <c r="F4454" s="46">
        <v>3500</v>
      </c>
      <c r="G4454" s="131"/>
      <c r="H4454" s="131"/>
      <c r="I4454" s="131"/>
      <c r="J4454" s="23">
        <v>0</v>
      </c>
      <c r="K4454" s="131"/>
      <c r="L4454" s="131"/>
      <c r="M4454" s="131"/>
    </row>
    <row r="4455" spans="1:13" hidden="1" x14ac:dyDescent="0.25">
      <c r="A4455" s="31">
        <v>42399</v>
      </c>
      <c r="B4455" s="23">
        <v>51262</v>
      </c>
      <c r="C4455" s="23" t="s">
        <v>28</v>
      </c>
      <c r="D4455" s="23">
        <v>13.3</v>
      </c>
      <c r="E4455" s="16" t="s">
        <v>882</v>
      </c>
      <c r="F4455" s="46">
        <v>3500</v>
      </c>
      <c r="G4455" s="131"/>
      <c r="H4455" s="131"/>
      <c r="I4455" s="131"/>
      <c r="J4455" s="23">
        <v>0</v>
      </c>
      <c r="K4455" s="131"/>
      <c r="L4455" s="131"/>
      <c r="M4455" s="131"/>
    </row>
    <row r="4456" spans="1:13" hidden="1" x14ac:dyDescent="0.25">
      <c r="A4456" s="31">
        <v>42399</v>
      </c>
      <c r="B4456" s="23">
        <v>51263</v>
      </c>
      <c r="C4456" s="23" t="s">
        <v>27</v>
      </c>
      <c r="D4456" s="23">
        <v>14.9</v>
      </c>
      <c r="E4456" s="16" t="s">
        <v>882</v>
      </c>
      <c r="F4456" s="46">
        <v>3500</v>
      </c>
      <c r="G4456" s="131"/>
      <c r="H4456" s="131"/>
      <c r="I4456" s="131"/>
      <c r="J4456" s="23">
        <v>0</v>
      </c>
      <c r="K4456" s="131"/>
      <c r="L4456" s="131"/>
      <c r="M4456" s="131"/>
    </row>
    <row r="4457" spans="1:13" hidden="1" x14ac:dyDescent="0.25">
      <c r="A4457" s="31">
        <v>42399</v>
      </c>
      <c r="B4457" s="23">
        <v>51264</v>
      </c>
      <c r="C4457" s="23" t="s">
        <v>29</v>
      </c>
      <c r="D4457" s="23">
        <v>13</v>
      </c>
      <c r="E4457" s="16" t="s">
        <v>882</v>
      </c>
      <c r="F4457" s="46">
        <v>3500</v>
      </c>
      <c r="G4457" s="131"/>
      <c r="H4457" s="131"/>
      <c r="I4457" s="131"/>
      <c r="J4457" s="23">
        <v>0</v>
      </c>
      <c r="K4457" s="131"/>
      <c r="L4457" s="131"/>
      <c r="M4457" s="131"/>
    </row>
    <row r="4458" spans="1:13" hidden="1" x14ac:dyDescent="0.25">
      <c r="A4458" s="31">
        <v>42399</v>
      </c>
      <c r="B4458" s="23">
        <v>51265</v>
      </c>
      <c r="C4458" s="23" t="s">
        <v>30</v>
      </c>
      <c r="D4458" s="23">
        <v>15.6</v>
      </c>
      <c r="E4458" s="16" t="s">
        <v>882</v>
      </c>
      <c r="F4458" s="46">
        <v>3500</v>
      </c>
      <c r="G4458" s="131"/>
      <c r="H4458" s="131"/>
      <c r="I4458" s="131"/>
      <c r="J4458" s="23">
        <v>0</v>
      </c>
      <c r="K4458" s="131"/>
      <c r="L4458" s="131"/>
      <c r="M4458" s="131"/>
    </row>
    <row r="4459" spans="1:13" hidden="1" x14ac:dyDescent="0.25">
      <c r="A4459" s="31">
        <v>42399</v>
      </c>
      <c r="B4459" s="23">
        <v>51266</v>
      </c>
      <c r="C4459" s="23" t="s">
        <v>498</v>
      </c>
      <c r="D4459" s="23">
        <v>14.9</v>
      </c>
      <c r="E4459" s="16" t="s">
        <v>882</v>
      </c>
      <c r="F4459" s="46">
        <v>3500</v>
      </c>
      <c r="G4459" s="131"/>
      <c r="H4459" s="131"/>
      <c r="I4459" s="131"/>
      <c r="J4459" s="23">
        <v>0</v>
      </c>
      <c r="K4459" s="131"/>
      <c r="L4459" s="131"/>
      <c r="M4459" s="131"/>
    </row>
    <row r="4460" spans="1:13" hidden="1" x14ac:dyDescent="0.25">
      <c r="A4460" s="31">
        <v>42399</v>
      </c>
      <c r="B4460" s="23">
        <v>51267</v>
      </c>
      <c r="C4460" s="23" t="s">
        <v>28</v>
      </c>
      <c r="D4460" s="23">
        <v>13.3</v>
      </c>
      <c r="E4460" s="16" t="s">
        <v>882</v>
      </c>
      <c r="F4460" s="46">
        <v>3500</v>
      </c>
      <c r="G4460" s="131"/>
      <c r="H4460" s="131"/>
      <c r="I4460" s="131"/>
      <c r="J4460" s="23">
        <v>0</v>
      </c>
      <c r="K4460" s="131"/>
      <c r="L4460" s="131"/>
      <c r="M4460" s="131"/>
    </row>
    <row r="4461" spans="1:13" hidden="1" x14ac:dyDescent="0.25">
      <c r="A4461" s="31">
        <v>42399</v>
      </c>
      <c r="B4461" s="23">
        <v>51268</v>
      </c>
      <c r="C4461" s="23" t="s">
        <v>27</v>
      </c>
      <c r="D4461" s="23">
        <v>14.9</v>
      </c>
      <c r="E4461" s="16" t="s">
        <v>882</v>
      </c>
      <c r="F4461" s="46">
        <v>3500</v>
      </c>
      <c r="G4461" s="131"/>
      <c r="H4461" s="131"/>
      <c r="I4461" s="131"/>
      <c r="J4461" s="23">
        <v>0</v>
      </c>
      <c r="K4461" s="131"/>
      <c r="L4461" s="131"/>
      <c r="M4461" s="131"/>
    </row>
    <row r="4462" spans="1:13" hidden="1" x14ac:dyDescent="0.25">
      <c r="A4462" s="31">
        <v>42399</v>
      </c>
      <c r="B4462" s="23">
        <v>51269</v>
      </c>
      <c r="C4462" s="23" t="s">
        <v>29</v>
      </c>
      <c r="D4462" s="23">
        <v>13</v>
      </c>
      <c r="E4462" s="16" t="s">
        <v>882</v>
      </c>
      <c r="F4462" s="46">
        <v>3500</v>
      </c>
      <c r="G4462" s="131"/>
      <c r="H4462" s="131"/>
      <c r="I4462" s="131"/>
      <c r="J4462" s="23">
        <v>0</v>
      </c>
      <c r="K4462" s="131"/>
      <c r="L4462" s="131"/>
      <c r="M4462" s="131"/>
    </row>
    <row r="4463" spans="1:13" hidden="1" x14ac:dyDescent="0.25">
      <c r="A4463" s="31">
        <v>42399</v>
      </c>
      <c r="B4463" s="23">
        <v>51270</v>
      </c>
      <c r="C4463" s="23" t="s">
        <v>27</v>
      </c>
      <c r="D4463" s="23">
        <v>14.9</v>
      </c>
      <c r="E4463" s="16" t="s">
        <v>882</v>
      </c>
      <c r="F4463" s="46">
        <v>3500</v>
      </c>
      <c r="G4463" s="131"/>
      <c r="H4463" s="131"/>
      <c r="I4463" s="131"/>
      <c r="J4463" s="23">
        <v>0</v>
      </c>
      <c r="K4463" s="131"/>
      <c r="L4463" s="131"/>
      <c r="M4463" s="131"/>
    </row>
    <row r="4464" spans="1:13" hidden="1" x14ac:dyDescent="0.25">
      <c r="A4464" s="31">
        <v>42399</v>
      </c>
      <c r="B4464" s="23">
        <v>51271</v>
      </c>
      <c r="C4464" s="23" t="s">
        <v>498</v>
      </c>
      <c r="D4464" s="23">
        <v>14.9</v>
      </c>
      <c r="E4464" s="16" t="s">
        <v>882</v>
      </c>
      <c r="F4464" s="46">
        <v>3500</v>
      </c>
      <c r="G4464" s="131"/>
      <c r="H4464" s="131"/>
      <c r="I4464" s="131"/>
      <c r="J4464" s="23">
        <v>0</v>
      </c>
      <c r="K4464" s="131"/>
      <c r="L4464" s="131"/>
      <c r="M4464" s="131"/>
    </row>
    <row r="4465" spans="1:13" hidden="1" x14ac:dyDescent="0.25">
      <c r="A4465" s="31">
        <v>42399</v>
      </c>
      <c r="B4465" s="23">
        <v>51272</v>
      </c>
      <c r="C4465" s="23" t="s">
        <v>30</v>
      </c>
      <c r="D4465" s="23">
        <v>15.6</v>
      </c>
      <c r="E4465" s="16" t="s">
        <v>882</v>
      </c>
      <c r="F4465" s="46">
        <v>3500</v>
      </c>
      <c r="G4465" s="131"/>
      <c r="H4465" s="131"/>
      <c r="I4465" s="131"/>
      <c r="J4465" s="23">
        <v>0</v>
      </c>
      <c r="K4465" s="131"/>
      <c r="L4465" s="131"/>
      <c r="M4465" s="131"/>
    </row>
    <row r="4466" spans="1:13" hidden="1" x14ac:dyDescent="0.25">
      <c r="A4466" s="31">
        <v>42399</v>
      </c>
      <c r="B4466" s="23">
        <v>51273</v>
      </c>
      <c r="C4466" s="23" t="s">
        <v>28</v>
      </c>
      <c r="D4466" s="23">
        <v>13.3</v>
      </c>
      <c r="E4466" s="16" t="s">
        <v>882</v>
      </c>
      <c r="F4466" s="46">
        <v>3500</v>
      </c>
      <c r="G4466" s="131"/>
      <c r="H4466" s="131"/>
      <c r="I4466" s="131"/>
      <c r="J4466" s="23">
        <v>0</v>
      </c>
      <c r="K4466" s="131"/>
      <c r="L4466" s="131"/>
      <c r="M4466" s="131"/>
    </row>
    <row r="4467" spans="1:13" hidden="1" x14ac:dyDescent="0.25">
      <c r="A4467" s="31">
        <v>42399</v>
      </c>
      <c r="B4467" s="23">
        <v>51274</v>
      </c>
      <c r="C4467" s="23" t="s">
        <v>27</v>
      </c>
      <c r="D4467" s="23">
        <v>14.9</v>
      </c>
      <c r="E4467" s="16" t="s">
        <v>882</v>
      </c>
      <c r="F4467" s="46">
        <v>3500</v>
      </c>
      <c r="G4467" s="131"/>
      <c r="H4467" s="131"/>
      <c r="I4467" s="131"/>
      <c r="J4467" s="23">
        <v>0</v>
      </c>
      <c r="K4467" s="131"/>
      <c r="L4467" s="131"/>
      <c r="M4467" s="131"/>
    </row>
    <row r="4468" spans="1:13" hidden="1" x14ac:dyDescent="0.25">
      <c r="A4468" s="31">
        <v>42399</v>
      </c>
      <c r="B4468" s="23">
        <v>51275</v>
      </c>
      <c r="C4468" s="23" t="s">
        <v>29</v>
      </c>
      <c r="D4468" s="23">
        <v>13</v>
      </c>
      <c r="E4468" s="16" t="s">
        <v>882</v>
      </c>
      <c r="F4468" s="46">
        <v>3500</v>
      </c>
      <c r="G4468" s="131"/>
      <c r="H4468" s="131"/>
      <c r="I4468" s="131"/>
      <c r="J4468" s="23">
        <v>0</v>
      </c>
      <c r="K4468" s="131"/>
      <c r="L4468" s="131"/>
      <c r="M4468" s="131"/>
    </row>
    <row r="4469" spans="1:13" hidden="1" x14ac:dyDescent="0.25">
      <c r="A4469" s="31">
        <v>42399</v>
      </c>
      <c r="B4469" s="23">
        <v>51276</v>
      </c>
      <c r="C4469" s="23" t="s">
        <v>498</v>
      </c>
      <c r="D4469" s="23">
        <v>14.9</v>
      </c>
      <c r="E4469" s="16" t="s">
        <v>882</v>
      </c>
      <c r="F4469" s="46">
        <v>3500</v>
      </c>
      <c r="G4469" s="131"/>
      <c r="H4469" s="131"/>
      <c r="I4469" s="131"/>
      <c r="J4469" s="23">
        <v>0</v>
      </c>
      <c r="K4469" s="131"/>
      <c r="L4469" s="131"/>
      <c r="M4469" s="131"/>
    </row>
    <row r="4470" spans="1:13" hidden="1" x14ac:dyDescent="0.25">
      <c r="A4470" s="31">
        <v>42399</v>
      </c>
      <c r="B4470" s="23">
        <v>51277</v>
      </c>
      <c r="C4470" s="23" t="s">
        <v>30</v>
      </c>
      <c r="D4470" s="23">
        <v>15.6</v>
      </c>
      <c r="E4470" s="16" t="s">
        <v>882</v>
      </c>
      <c r="F4470" s="46">
        <v>3500</v>
      </c>
      <c r="G4470" s="131"/>
      <c r="H4470" s="131"/>
      <c r="I4470" s="131"/>
      <c r="J4470" s="23">
        <v>0</v>
      </c>
      <c r="K4470" s="131"/>
      <c r="L4470" s="131"/>
      <c r="M4470" s="131"/>
    </row>
    <row r="4471" spans="1:13" hidden="1" x14ac:dyDescent="0.25">
      <c r="A4471" s="31">
        <v>42399</v>
      </c>
      <c r="B4471" s="23">
        <v>51278</v>
      </c>
      <c r="C4471" s="23" t="s">
        <v>28</v>
      </c>
      <c r="D4471" s="23">
        <v>13.3</v>
      </c>
      <c r="E4471" s="16" t="s">
        <v>882</v>
      </c>
      <c r="F4471" s="46">
        <v>3500</v>
      </c>
      <c r="G4471" s="131"/>
      <c r="H4471" s="131"/>
      <c r="I4471" s="131"/>
      <c r="J4471" s="23">
        <v>0</v>
      </c>
      <c r="K4471" s="131"/>
      <c r="L4471" s="131"/>
      <c r="M4471" s="131"/>
    </row>
    <row r="4472" spans="1:13" hidden="1" x14ac:dyDescent="0.25">
      <c r="A4472" s="31">
        <v>42399</v>
      </c>
      <c r="B4472" s="23">
        <v>51279</v>
      </c>
      <c r="C4472" s="23" t="s">
        <v>27</v>
      </c>
      <c r="D4472" s="23">
        <v>14.9</v>
      </c>
      <c r="E4472" s="16" t="s">
        <v>882</v>
      </c>
      <c r="F4472" s="46">
        <v>3500</v>
      </c>
      <c r="G4472" s="131"/>
      <c r="H4472" s="131"/>
      <c r="I4472" s="131"/>
      <c r="J4472" s="23">
        <v>0</v>
      </c>
      <c r="K4472" s="131"/>
      <c r="L4472" s="131"/>
      <c r="M4472" s="131"/>
    </row>
    <row r="4473" spans="1:13" hidden="1" x14ac:dyDescent="0.25">
      <c r="A4473" s="31">
        <v>42399</v>
      </c>
      <c r="B4473" s="23">
        <v>51280</v>
      </c>
      <c r="C4473" s="23" t="s">
        <v>29</v>
      </c>
      <c r="D4473" s="23">
        <v>13</v>
      </c>
      <c r="E4473" s="16" t="s">
        <v>882</v>
      </c>
      <c r="F4473" s="46">
        <v>3500</v>
      </c>
      <c r="G4473" s="131"/>
      <c r="H4473" s="131"/>
      <c r="I4473" s="131"/>
      <c r="J4473" s="23">
        <v>0</v>
      </c>
      <c r="K4473" s="131"/>
      <c r="L4473" s="131"/>
      <c r="M4473" s="131"/>
    </row>
    <row r="4474" spans="1:13" hidden="1" x14ac:dyDescent="0.25">
      <c r="A4474" s="31">
        <v>42399</v>
      </c>
      <c r="B4474" s="23">
        <v>51281</v>
      </c>
      <c r="C4474" s="23" t="s">
        <v>30</v>
      </c>
      <c r="D4474" s="23">
        <v>15.6</v>
      </c>
      <c r="E4474" s="16" t="s">
        <v>882</v>
      </c>
      <c r="F4474" s="46">
        <v>3500</v>
      </c>
      <c r="G4474" s="131"/>
      <c r="H4474" s="131"/>
      <c r="I4474" s="131"/>
      <c r="J4474" s="23">
        <v>0</v>
      </c>
      <c r="K4474" s="131"/>
      <c r="L4474" s="131"/>
      <c r="M4474" s="131"/>
    </row>
    <row r="4475" spans="1:13" hidden="1" x14ac:dyDescent="0.25">
      <c r="A4475" s="31">
        <v>42399</v>
      </c>
      <c r="B4475" s="23">
        <v>51282</v>
      </c>
      <c r="C4475" s="23" t="s">
        <v>28</v>
      </c>
      <c r="D4475" s="23">
        <v>13.3</v>
      </c>
      <c r="E4475" s="16" t="s">
        <v>882</v>
      </c>
      <c r="F4475" s="46">
        <v>3500</v>
      </c>
      <c r="G4475" s="131"/>
      <c r="H4475" s="131"/>
      <c r="I4475" s="131"/>
      <c r="J4475" s="23">
        <v>0</v>
      </c>
      <c r="K4475" s="131"/>
      <c r="L4475" s="131"/>
      <c r="M4475" s="131"/>
    </row>
    <row r="4476" spans="1:13" hidden="1" x14ac:dyDescent="0.25">
      <c r="A4476" s="31">
        <v>42399</v>
      </c>
      <c r="B4476" s="23">
        <v>51283</v>
      </c>
      <c r="C4476" s="23" t="s">
        <v>27</v>
      </c>
      <c r="D4476" s="23">
        <v>14.9</v>
      </c>
      <c r="E4476" s="16" t="s">
        <v>882</v>
      </c>
      <c r="F4476" s="46">
        <v>3500</v>
      </c>
      <c r="G4476" s="131"/>
      <c r="H4476" s="131"/>
      <c r="I4476" s="131"/>
      <c r="J4476" s="23">
        <v>0</v>
      </c>
      <c r="K4476" s="131"/>
      <c r="L4476" s="131"/>
      <c r="M4476" s="131"/>
    </row>
    <row r="4477" spans="1:13" hidden="1" x14ac:dyDescent="0.25">
      <c r="A4477" s="31">
        <v>42399</v>
      </c>
      <c r="B4477" s="23">
        <v>51284</v>
      </c>
      <c r="C4477" s="23" t="s">
        <v>498</v>
      </c>
      <c r="D4477" s="23">
        <v>14.9</v>
      </c>
      <c r="E4477" s="16" t="s">
        <v>882</v>
      </c>
      <c r="F4477" s="46">
        <v>3500</v>
      </c>
      <c r="G4477" s="131"/>
      <c r="H4477" s="131"/>
      <c r="I4477" s="131"/>
      <c r="J4477" s="23">
        <v>0</v>
      </c>
      <c r="K4477" s="131"/>
      <c r="L4477" s="131"/>
      <c r="M4477" s="131"/>
    </row>
    <row r="4478" spans="1:13" hidden="1" x14ac:dyDescent="0.25">
      <c r="A4478" s="31">
        <v>42399</v>
      </c>
      <c r="B4478" s="23">
        <v>51285</v>
      </c>
      <c r="C4478" s="23" t="s">
        <v>29</v>
      </c>
      <c r="D4478" s="23">
        <v>13</v>
      </c>
      <c r="E4478" s="16" t="s">
        <v>882</v>
      </c>
      <c r="F4478" s="46">
        <v>3500</v>
      </c>
      <c r="G4478" s="131"/>
      <c r="H4478" s="131"/>
      <c r="I4478" s="131"/>
      <c r="J4478" s="23">
        <v>0</v>
      </c>
      <c r="K4478" s="131"/>
      <c r="L4478" s="131"/>
      <c r="M4478" s="131"/>
    </row>
    <row r="4479" spans="1:13" hidden="1" x14ac:dyDescent="0.25">
      <c r="A4479" s="31">
        <v>42399</v>
      </c>
      <c r="B4479" s="23">
        <v>51286</v>
      </c>
      <c r="C4479" s="23" t="s">
        <v>30</v>
      </c>
      <c r="D4479" s="23">
        <v>15.6</v>
      </c>
      <c r="E4479" s="16" t="s">
        <v>882</v>
      </c>
      <c r="F4479" s="46">
        <v>3500</v>
      </c>
      <c r="G4479" s="131"/>
      <c r="H4479" s="131"/>
      <c r="I4479" s="131"/>
      <c r="J4479" s="23">
        <v>0</v>
      </c>
      <c r="K4479" s="131"/>
      <c r="L4479" s="131"/>
      <c r="M4479" s="131"/>
    </row>
    <row r="4480" spans="1:13" hidden="1" x14ac:dyDescent="0.25">
      <c r="A4480" s="31">
        <v>42399</v>
      </c>
      <c r="B4480" s="23">
        <v>51287</v>
      </c>
      <c r="C4480" s="23" t="s">
        <v>27</v>
      </c>
      <c r="D4480" s="23">
        <v>14.9</v>
      </c>
      <c r="E4480" s="16" t="s">
        <v>882</v>
      </c>
      <c r="F4480" s="46">
        <v>3500</v>
      </c>
      <c r="G4480" s="131"/>
      <c r="H4480" s="131"/>
      <c r="I4480" s="131"/>
      <c r="J4480" s="23">
        <v>0</v>
      </c>
      <c r="K4480" s="131"/>
      <c r="L4480" s="131"/>
      <c r="M4480" s="131"/>
    </row>
    <row r="4481" spans="1:13" hidden="1" x14ac:dyDescent="0.25">
      <c r="A4481" s="31">
        <v>42399</v>
      </c>
      <c r="B4481" s="23">
        <v>51288</v>
      </c>
      <c r="C4481" s="23" t="s">
        <v>28</v>
      </c>
      <c r="D4481" s="23">
        <v>13.3</v>
      </c>
      <c r="E4481" s="16" t="s">
        <v>882</v>
      </c>
      <c r="F4481" s="46">
        <v>3500</v>
      </c>
      <c r="G4481" s="131"/>
      <c r="H4481" s="131"/>
      <c r="I4481" s="131"/>
      <c r="J4481" s="23">
        <v>0</v>
      </c>
      <c r="K4481" s="131"/>
      <c r="L4481" s="131"/>
      <c r="M4481" s="131"/>
    </row>
    <row r="4482" spans="1:13" hidden="1" x14ac:dyDescent="0.25">
      <c r="A4482" s="31">
        <v>42399</v>
      </c>
      <c r="B4482" s="23">
        <v>51289</v>
      </c>
      <c r="C4482" s="23" t="s">
        <v>498</v>
      </c>
      <c r="D4482" s="23">
        <v>14.9</v>
      </c>
      <c r="E4482" s="16" t="s">
        <v>882</v>
      </c>
      <c r="F4482" s="46">
        <v>3500</v>
      </c>
      <c r="G4482" s="131"/>
      <c r="H4482" s="131"/>
      <c r="I4482" s="131"/>
      <c r="J4482" s="23">
        <v>0</v>
      </c>
      <c r="K4482" s="131"/>
      <c r="L4482" s="131"/>
      <c r="M4482" s="131"/>
    </row>
    <row r="4483" spans="1:13" hidden="1" x14ac:dyDescent="0.25">
      <c r="A4483" s="31">
        <v>42399</v>
      </c>
      <c r="B4483" s="23">
        <v>51290</v>
      </c>
      <c r="C4483" s="23" t="s">
        <v>30</v>
      </c>
      <c r="D4483" s="23">
        <v>15.6</v>
      </c>
      <c r="E4483" s="16" t="s">
        <v>882</v>
      </c>
      <c r="F4483" s="46">
        <v>3500</v>
      </c>
      <c r="G4483" s="131"/>
      <c r="H4483" s="131"/>
      <c r="I4483" s="131"/>
      <c r="J4483" s="23">
        <v>0</v>
      </c>
      <c r="K4483" s="131"/>
      <c r="L4483" s="131"/>
      <c r="M4483" s="131"/>
    </row>
    <row r="4484" spans="1:13" hidden="1" x14ac:dyDescent="0.25">
      <c r="A4484" s="31">
        <v>42399</v>
      </c>
      <c r="B4484" s="23">
        <v>51291</v>
      </c>
      <c r="C4484" s="23" t="s">
        <v>27</v>
      </c>
      <c r="D4484" s="23">
        <v>14.9</v>
      </c>
      <c r="E4484" s="16" t="s">
        <v>882</v>
      </c>
      <c r="F4484" s="46">
        <v>3500</v>
      </c>
      <c r="G4484" s="131"/>
      <c r="H4484" s="131"/>
      <c r="I4484" s="131"/>
      <c r="J4484" s="23">
        <v>0</v>
      </c>
      <c r="K4484" s="131"/>
      <c r="L4484" s="131"/>
      <c r="M4484" s="131"/>
    </row>
    <row r="4485" spans="1:13" hidden="1" x14ac:dyDescent="0.25">
      <c r="A4485" s="31">
        <v>42399</v>
      </c>
      <c r="B4485" s="23">
        <v>51292</v>
      </c>
      <c r="C4485" s="23" t="s">
        <v>28</v>
      </c>
      <c r="D4485" s="23">
        <v>13.3</v>
      </c>
      <c r="E4485" s="16" t="s">
        <v>882</v>
      </c>
      <c r="F4485" s="46">
        <v>3500</v>
      </c>
      <c r="G4485" s="131"/>
      <c r="H4485" s="131"/>
      <c r="I4485" s="131"/>
      <c r="J4485" s="23">
        <v>0</v>
      </c>
      <c r="K4485" s="131"/>
      <c r="L4485" s="131"/>
      <c r="M4485" s="131"/>
    </row>
    <row r="4486" spans="1:13" hidden="1" x14ac:dyDescent="0.25">
      <c r="A4486" s="31">
        <v>42399</v>
      </c>
      <c r="B4486" s="23">
        <v>51293</v>
      </c>
      <c r="C4486" s="23" t="s">
        <v>498</v>
      </c>
      <c r="D4486" s="23">
        <v>14.9</v>
      </c>
      <c r="E4486" s="16" t="s">
        <v>882</v>
      </c>
      <c r="F4486" s="46">
        <v>3500</v>
      </c>
      <c r="G4486" s="131"/>
      <c r="H4486" s="131"/>
      <c r="I4486" s="131"/>
      <c r="J4486" s="23">
        <v>0</v>
      </c>
      <c r="K4486" s="131"/>
      <c r="L4486" s="131"/>
      <c r="M4486" s="131"/>
    </row>
    <row r="4487" spans="1:13" hidden="1" x14ac:dyDescent="0.25">
      <c r="A4487" s="31">
        <v>42399</v>
      </c>
      <c r="B4487" s="23">
        <v>51294</v>
      </c>
      <c r="C4487" s="23" t="s">
        <v>30</v>
      </c>
      <c r="D4487" s="23">
        <v>15.6</v>
      </c>
      <c r="E4487" s="16" t="s">
        <v>882</v>
      </c>
      <c r="F4487" s="46">
        <v>3500</v>
      </c>
      <c r="G4487" s="131"/>
      <c r="H4487" s="131"/>
      <c r="I4487" s="131"/>
      <c r="J4487" s="23">
        <v>0</v>
      </c>
      <c r="K4487" s="131"/>
      <c r="L4487" s="131"/>
      <c r="M4487" s="131"/>
    </row>
    <row r="4488" spans="1:13" hidden="1" x14ac:dyDescent="0.25">
      <c r="A4488" s="31">
        <v>42399</v>
      </c>
      <c r="B4488" s="23">
        <v>51295</v>
      </c>
      <c r="C4488" s="23" t="s">
        <v>29</v>
      </c>
      <c r="D4488" s="23">
        <v>13</v>
      </c>
      <c r="E4488" s="16" t="s">
        <v>882</v>
      </c>
      <c r="F4488" s="46">
        <v>3500</v>
      </c>
      <c r="G4488" s="131"/>
      <c r="H4488" s="131"/>
      <c r="I4488" s="131"/>
      <c r="J4488" s="23">
        <v>0</v>
      </c>
      <c r="K4488" s="131"/>
      <c r="L4488" s="131"/>
      <c r="M4488" s="131"/>
    </row>
    <row r="4489" spans="1:13" hidden="1" x14ac:dyDescent="0.25">
      <c r="A4489" s="31">
        <v>42399</v>
      </c>
      <c r="B4489" s="23">
        <v>51296</v>
      </c>
      <c r="C4489" s="23" t="s">
        <v>498</v>
      </c>
      <c r="D4489" s="23">
        <v>14.9</v>
      </c>
      <c r="E4489" s="16" t="s">
        <v>882</v>
      </c>
      <c r="F4489" s="46">
        <v>3500</v>
      </c>
      <c r="G4489" s="131"/>
      <c r="H4489" s="131"/>
      <c r="I4489" s="131"/>
      <c r="J4489" s="23">
        <v>0</v>
      </c>
      <c r="K4489" s="131"/>
      <c r="L4489" s="131"/>
      <c r="M4489" s="131"/>
    </row>
    <row r="4490" spans="1:13" hidden="1" x14ac:dyDescent="0.25">
      <c r="A4490" s="31">
        <v>42399</v>
      </c>
      <c r="B4490" s="23">
        <v>51297</v>
      </c>
      <c r="C4490" s="23" t="s">
        <v>28</v>
      </c>
      <c r="D4490" s="23">
        <v>13.3</v>
      </c>
      <c r="E4490" s="16" t="s">
        <v>882</v>
      </c>
      <c r="F4490" s="46">
        <v>3500</v>
      </c>
      <c r="G4490" s="131"/>
      <c r="H4490" s="131"/>
      <c r="I4490" s="131"/>
      <c r="J4490" s="23">
        <v>0</v>
      </c>
      <c r="K4490" s="131"/>
      <c r="L4490" s="131"/>
      <c r="M4490" s="131"/>
    </row>
    <row r="4491" spans="1:13" hidden="1" x14ac:dyDescent="0.25">
      <c r="A4491" s="31">
        <v>42399</v>
      </c>
      <c r="B4491" s="23">
        <v>51298</v>
      </c>
      <c r="C4491" s="23" t="s">
        <v>29</v>
      </c>
      <c r="D4491" s="23">
        <v>13</v>
      </c>
      <c r="E4491" s="16" t="s">
        <v>882</v>
      </c>
      <c r="F4491" s="46">
        <v>3500</v>
      </c>
      <c r="G4491" s="131"/>
      <c r="H4491" s="131"/>
      <c r="I4491" s="131"/>
      <c r="J4491" s="23">
        <v>0</v>
      </c>
      <c r="K4491" s="131"/>
      <c r="L4491" s="131"/>
      <c r="M4491" s="131"/>
    </row>
    <row r="4492" spans="1:13" hidden="1" x14ac:dyDescent="0.25">
      <c r="A4492" s="31">
        <v>42399</v>
      </c>
      <c r="B4492" s="23">
        <v>51299</v>
      </c>
      <c r="C4492" s="23" t="s">
        <v>27</v>
      </c>
      <c r="D4492" s="23">
        <v>14.9</v>
      </c>
      <c r="E4492" s="16" t="s">
        <v>882</v>
      </c>
      <c r="F4492" s="46">
        <v>3500</v>
      </c>
      <c r="G4492" s="131"/>
      <c r="H4492" s="131"/>
      <c r="I4492" s="131"/>
      <c r="J4492" s="23">
        <v>0</v>
      </c>
      <c r="K4492" s="131"/>
      <c r="L4492" s="131"/>
      <c r="M4492" s="131"/>
    </row>
    <row r="4493" spans="1:13" hidden="1" x14ac:dyDescent="0.25">
      <c r="A4493" s="31">
        <v>42399</v>
      </c>
      <c r="B4493" s="23">
        <v>51300</v>
      </c>
      <c r="C4493" s="23" t="s">
        <v>30</v>
      </c>
      <c r="D4493" s="23">
        <v>15.6</v>
      </c>
      <c r="E4493" s="16" t="s">
        <v>882</v>
      </c>
      <c r="F4493" s="46">
        <v>3500</v>
      </c>
      <c r="G4493" s="131"/>
      <c r="H4493" s="131"/>
      <c r="I4493" s="131"/>
      <c r="J4493" s="23">
        <v>0</v>
      </c>
      <c r="K4493" s="131"/>
      <c r="L4493" s="131"/>
      <c r="M4493" s="131"/>
    </row>
    <row r="4494" spans="1:13" hidden="1" x14ac:dyDescent="0.25">
      <c r="A4494" s="31">
        <v>42399</v>
      </c>
      <c r="B4494" s="23">
        <v>51301</v>
      </c>
      <c r="C4494" s="23" t="s">
        <v>498</v>
      </c>
      <c r="D4494" s="23">
        <v>14.9</v>
      </c>
      <c r="E4494" s="16" t="s">
        <v>882</v>
      </c>
      <c r="F4494" s="46">
        <v>3500</v>
      </c>
      <c r="G4494" s="131"/>
      <c r="H4494" s="131"/>
      <c r="I4494" s="131"/>
      <c r="J4494" s="23">
        <v>0</v>
      </c>
      <c r="K4494" s="131"/>
      <c r="L4494" s="131"/>
      <c r="M4494" s="131"/>
    </row>
    <row r="4495" spans="1:13" hidden="1" x14ac:dyDescent="0.25">
      <c r="A4495" s="31">
        <v>42399</v>
      </c>
      <c r="B4495" s="23">
        <v>51302</v>
      </c>
      <c r="C4495" s="23" t="s">
        <v>28</v>
      </c>
      <c r="D4495" s="23">
        <v>13.3</v>
      </c>
      <c r="E4495" s="16" t="s">
        <v>882</v>
      </c>
      <c r="F4495" s="46">
        <v>3500</v>
      </c>
      <c r="G4495" s="131"/>
      <c r="H4495" s="131"/>
      <c r="I4495" s="131"/>
      <c r="J4495" s="23">
        <v>0</v>
      </c>
      <c r="K4495" s="131"/>
      <c r="L4495" s="131"/>
      <c r="M4495" s="131"/>
    </row>
    <row r="4496" spans="1:13" hidden="1" x14ac:dyDescent="0.25">
      <c r="A4496" s="31">
        <v>42399</v>
      </c>
      <c r="B4496" s="23">
        <v>51303</v>
      </c>
      <c r="C4496" s="23" t="s">
        <v>29</v>
      </c>
      <c r="D4496" s="23">
        <v>13</v>
      </c>
      <c r="E4496" s="16" t="s">
        <v>882</v>
      </c>
      <c r="F4496" s="46">
        <v>3500</v>
      </c>
      <c r="G4496" s="131"/>
      <c r="H4496" s="131"/>
      <c r="I4496" s="131"/>
      <c r="J4496" s="23">
        <v>0</v>
      </c>
      <c r="K4496" s="131"/>
      <c r="L4496" s="131"/>
      <c r="M4496" s="131"/>
    </row>
    <row r="4497" spans="1:13" hidden="1" x14ac:dyDescent="0.25">
      <c r="A4497" s="31">
        <v>42399</v>
      </c>
      <c r="B4497" s="23">
        <v>51304</v>
      </c>
      <c r="C4497" s="23" t="s">
        <v>498</v>
      </c>
      <c r="D4497" s="23">
        <v>14.9</v>
      </c>
      <c r="E4497" s="16" t="s">
        <v>882</v>
      </c>
      <c r="F4497" s="46">
        <v>3500</v>
      </c>
      <c r="G4497" s="131"/>
      <c r="H4497" s="131"/>
      <c r="I4497" s="131"/>
      <c r="J4497" s="23">
        <v>0</v>
      </c>
      <c r="K4497" s="131"/>
      <c r="L4497" s="131"/>
      <c r="M4497" s="131"/>
    </row>
    <row r="4498" spans="1:13" hidden="1" x14ac:dyDescent="0.25">
      <c r="A4498" s="31">
        <v>42399</v>
      </c>
      <c r="B4498" s="23">
        <v>51305</v>
      </c>
      <c r="C4498" s="23" t="s">
        <v>30</v>
      </c>
      <c r="D4498" s="23">
        <v>15.6</v>
      </c>
      <c r="E4498" s="16" t="s">
        <v>882</v>
      </c>
      <c r="F4498" s="46">
        <v>3500</v>
      </c>
      <c r="G4498" s="131"/>
      <c r="H4498" s="131"/>
      <c r="I4498" s="131"/>
      <c r="J4498" s="23">
        <v>0</v>
      </c>
      <c r="K4498" s="131"/>
      <c r="L4498" s="131"/>
      <c r="M4498" s="131"/>
    </row>
    <row r="4499" spans="1:13" hidden="1" x14ac:dyDescent="0.25">
      <c r="A4499" s="31">
        <v>42399</v>
      </c>
      <c r="B4499" s="23">
        <v>51306</v>
      </c>
      <c r="C4499" s="23" t="s">
        <v>498</v>
      </c>
      <c r="D4499" s="23">
        <v>14.9</v>
      </c>
      <c r="E4499" s="16" t="s">
        <v>882</v>
      </c>
      <c r="F4499" s="46">
        <v>3500</v>
      </c>
      <c r="G4499" s="131"/>
      <c r="H4499" s="131"/>
      <c r="I4499" s="131"/>
      <c r="J4499" s="23">
        <v>0</v>
      </c>
      <c r="K4499" s="131"/>
      <c r="L4499" s="131"/>
      <c r="M4499" s="131"/>
    </row>
    <row r="4500" spans="1:13" hidden="1" x14ac:dyDescent="0.25">
      <c r="A4500" s="31">
        <v>42399</v>
      </c>
      <c r="B4500" s="23">
        <v>51307</v>
      </c>
      <c r="C4500" s="23" t="s">
        <v>27</v>
      </c>
      <c r="D4500" s="23">
        <v>14.9</v>
      </c>
      <c r="E4500" s="16" t="s">
        <v>882</v>
      </c>
      <c r="F4500" s="46">
        <v>3500</v>
      </c>
      <c r="G4500" s="131"/>
      <c r="H4500" s="131"/>
      <c r="I4500" s="131"/>
      <c r="J4500" s="23">
        <v>0</v>
      </c>
      <c r="K4500" s="131"/>
      <c r="L4500" s="131"/>
      <c r="M4500" s="131"/>
    </row>
    <row r="4501" spans="1:13" hidden="1" x14ac:dyDescent="0.25">
      <c r="A4501" s="31">
        <v>42399</v>
      </c>
      <c r="B4501" s="23">
        <v>51308</v>
      </c>
      <c r="C4501" s="23" t="s">
        <v>28</v>
      </c>
      <c r="D4501" s="23">
        <v>13.3</v>
      </c>
      <c r="E4501" s="16" t="s">
        <v>882</v>
      </c>
      <c r="F4501" s="46">
        <v>3500</v>
      </c>
      <c r="G4501" s="131"/>
      <c r="H4501" s="131"/>
      <c r="I4501" s="131"/>
      <c r="J4501" s="23">
        <v>0</v>
      </c>
      <c r="K4501" s="131"/>
      <c r="L4501" s="131"/>
      <c r="M4501" s="131"/>
    </row>
    <row r="4502" spans="1:13" ht="15.75" hidden="1" thickBot="1" x14ac:dyDescent="0.3">
      <c r="A4502" s="31">
        <v>42399</v>
      </c>
      <c r="B4502" s="23">
        <v>51309</v>
      </c>
      <c r="C4502" s="23" t="s">
        <v>29</v>
      </c>
      <c r="D4502" s="23">
        <v>13</v>
      </c>
      <c r="E4502" s="16" t="s">
        <v>882</v>
      </c>
      <c r="F4502" s="48">
        <v>3500</v>
      </c>
      <c r="G4502" s="137"/>
      <c r="H4502" s="137"/>
      <c r="I4502" s="137"/>
      <c r="J4502" s="23">
        <v>0</v>
      </c>
      <c r="K4502" s="137"/>
      <c r="L4502" s="137"/>
      <c r="M4502" s="137"/>
    </row>
    <row r="4503" spans="1:13" hidden="1" x14ac:dyDescent="0.25">
      <c r="A4503" s="31">
        <v>42400</v>
      </c>
      <c r="B4503" s="23">
        <v>51310</v>
      </c>
      <c r="C4503" s="23" t="s">
        <v>28</v>
      </c>
      <c r="D4503" s="23">
        <v>13.3</v>
      </c>
      <c r="E4503" s="16" t="s">
        <v>882</v>
      </c>
      <c r="F4503" s="47">
        <v>3500</v>
      </c>
      <c r="G4503" s="140"/>
      <c r="H4503" s="140"/>
      <c r="I4503" s="140"/>
      <c r="J4503" s="23">
        <v>0</v>
      </c>
      <c r="K4503" s="140"/>
      <c r="L4503" s="140"/>
      <c r="M4503" s="140"/>
    </row>
    <row r="4504" spans="1:13" hidden="1" x14ac:dyDescent="0.25">
      <c r="A4504" s="31">
        <v>42400</v>
      </c>
      <c r="B4504" s="23">
        <v>51311</v>
      </c>
      <c r="C4504" s="23" t="s">
        <v>27</v>
      </c>
      <c r="D4504" s="23">
        <v>14.9</v>
      </c>
      <c r="E4504" s="16" t="s">
        <v>882</v>
      </c>
      <c r="F4504" s="46">
        <v>3500</v>
      </c>
      <c r="G4504" s="131"/>
      <c r="H4504" s="131"/>
      <c r="I4504" s="131"/>
      <c r="J4504" s="23">
        <v>0</v>
      </c>
      <c r="K4504" s="131"/>
      <c r="L4504" s="131"/>
      <c r="M4504" s="131"/>
    </row>
    <row r="4505" spans="1:13" hidden="1" x14ac:dyDescent="0.25">
      <c r="A4505" s="31">
        <v>42400</v>
      </c>
      <c r="B4505" s="23">
        <v>51312</v>
      </c>
      <c r="C4505" s="23" t="s">
        <v>29</v>
      </c>
      <c r="D4505" s="23">
        <v>13</v>
      </c>
      <c r="E4505" s="16" t="s">
        <v>882</v>
      </c>
      <c r="F4505" s="46">
        <v>3500</v>
      </c>
      <c r="G4505" s="131"/>
      <c r="H4505" s="131"/>
      <c r="I4505" s="131"/>
      <c r="J4505" s="23">
        <v>0</v>
      </c>
      <c r="K4505" s="131"/>
      <c r="L4505" s="131"/>
      <c r="M4505" s="131"/>
    </row>
    <row r="4506" spans="1:13" hidden="1" x14ac:dyDescent="0.25">
      <c r="A4506" s="31">
        <v>42400</v>
      </c>
      <c r="B4506" s="23">
        <v>51313</v>
      </c>
      <c r="C4506" s="23" t="s">
        <v>498</v>
      </c>
      <c r="D4506" s="23">
        <v>14.9</v>
      </c>
      <c r="E4506" s="16" t="s">
        <v>882</v>
      </c>
      <c r="F4506" s="46">
        <v>3500</v>
      </c>
      <c r="G4506" s="131"/>
      <c r="H4506" s="131"/>
      <c r="I4506" s="131"/>
      <c r="J4506" s="23">
        <v>0</v>
      </c>
      <c r="K4506" s="131"/>
      <c r="L4506" s="131"/>
      <c r="M4506" s="131"/>
    </row>
    <row r="4507" spans="1:13" x14ac:dyDescent="0.25">
      <c r="A4507" s="31">
        <v>42400</v>
      </c>
      <c r="B4507" s="16">
        <v>51314</v>
      </c>
      <c r="C4507" s="16" t="s">
        <v>28</v>
      </c>
      <c r="D4507" s="16">
        <v>13.3</v>
      </c>
      <c r="E4507" s="23" t="s">
        <v>55</v>
      </c>
      <c r="F4507" s="632">
        <v>3250</v>
      </c>
      <c r="G4507" s="131"/>
      <c r="H4507" s="131"/>
      <c r="I4507" s="131"/>
      <c r="J4507" s="23">
        <v>0</v>
      </c>
      <c r="K4507" s="636"/>
      <c r="L4507" s="131"/>
      <c r="M4507" s="131"/>
    </row>
    <row r="4508" spans="1:13" x14ac:dyDescent="0.25">
      <c r="A4508" s="31">
        <v>42400</v>
      </c>
      <c r="B4508" s="16">
        <v>51315</v>
      </c>
      <c r="C4508" s="16" t="s">
        <v>27</v>
      </c>
      <c r="D4508" s="16">
        <v>14.9</v>
      </c>
      <c r="E4508" s="23" t="s">
        <v>55</v>
      </c>
      <c r="F4508" s="632">
        <v>3250</v>
      </c>
      <c r="G4508" s="131"/>
      <c r="H4508" s="131"/>
      <c r="I4508" s="131"/>
      <c r="J4508" s="23">
        <v>0</v>
      </c>
      <c r="K4508" s="636"/>
      <c r="L4508" s="131"/>
      <c r="M4508" s="131"/>
    </row>
    <row r="4509" spans="1:13" x14ac:dyDescent="0.25">
      <c r="A4509" s="31">
        <v>42400</v>
      </c>
      <c r="B4509" s="16">
        <v>51316</v>
      </c>
      <c r="C4509" s="16" t="s">
        <v>498</v>
      </c>
      <c r="D4509" s="16">
        <v>14.9</v>
      </c>
      <c r="E4509" s="23" t="s">
        <v>55</v>
      </c>
      <c r="F4509" s="632">
        <v>3250</v>
      </c>
      <c r="G4509" s="131"/>
      <c r="H4509" s="131"/>
      <c r="I4509" s="131"/>
      <c r="J4509" s="23">
        <v>0</v>
      </c>
      <c r="K4509" s="636"/>
      <c r="L4509" s="131"/>
      <c r="M4509" s="131"/>
    </row>
    <row r="4510" spans="1:13" x14ac:dyDescent="0.25">
      <c r="A4510" s="31">
        <v>42400</v>
      </c>
      <c r="B4510" s="16">
        <v>51317</v>
      </c>
      <c r="C4510" s="16" t="s">
        <v>29</v>
      </c>
      <c r="D4510" s="16">
        <v>13</v>
      </c>
      <c r="E4510" s="23" t="s">
        <v>55</v>
      </c>
      <c r="F4510" s="632">
        <v>3250</v>
      </c>
      <c r="G4510" s="131"/>
      <c r="H4510" s="131"/>
      <c r="I4510" s="131"/>
      <c r="J4510" s="23">
        <v>0</v>
      </c>
      <c r="K4510" s="636"/>
      <c r="L4510" s="131"/>
      <c r="M4510" s="131"/>
    </row>
    <row r="4511" spans="1:13" x14ac:dyDescent="0.25">
      <c r="A4511" s="31">
        <v>42400</v>
      </c>
      <c r="B4511" s="16">
        <v>51318</v>
      </c>
      <c r="C4511" s="16" t="s">
        <v>28</v>
      </c>
      <c r="D4511" s="16">
        <v>13.3</v>
      </c>
      <c r="E4511" s="23" t="s">
        <v>55</v>
      </c>
      <c r="F4511" s="632">
        <v>3250</v>
      </c>
      <c r="G4511" s="131"/>
      <c r="H4511" s="131"/>
      <c r="I4511" s="131"/>
      <c r="J4511" s="23">
        <v>0</v>
      </c>
      <c r="K4511" s="636"/>
      <c r="L4511" s="131"/>
      <c r="M4511" s="131"/>
    </row>
    <row r="4512" spans="1:13" x14ac:dyDescent="0.25">
      <c r="A4512" s="31">
        <v>42400</v>
      </c>
      <c r="B4512" s="16">
        <v>51319</v>
      </c>
      <c r="C4512" s="16" t="s">
        <v>27</v>
      </c>
      <c r="D4512" s="16">
        <v>14.9</v>
      </c>
      <c r="E4512" s="23" t="s">
        <v>55</v>
      </c>
      <c r="F4512" s="632">
        <v>3250</v>
      </c>
      <c r="G4512" s="131"/>
      <c r="H4512" s="131"/>
      <c r="I4512" s="131"/>
      <c r="J4512" s="23">
        <v>0</v>
      </c>
      <c r="K4512" s="636"/>
      <c r="L4512" s="131"/>
      <c r="M4512" s="131"/>
    </row>
    <row r="4513" spans="1:13" x14ac:dyDescent="0.25">
      <c r="A4513" s="31">
        <v>42400</v>
      </c>
      <c r="B4513" s="16">
        <v>51320</v>
      </c>
      <c r="C4513" s="16" t="s">
        <v>498</v>
      </c>
      <c r="D4513" s="16">
        <v>14.9</v>
      </c>
      <c r="E4513" s="23" t="s">
        <v>55</v>
      </c>
      <c r="F4513" s="632">
        <v>3250</v>
      </c>
      <c r="G4513" s="131"/>
      <c r="H4513" s="131"/>
      <c r="I4513" s="131"/>
      <c r="J4513" s="23">
        <v>0</v>
      </c>
      <c r="K4513" s="636"/>
      <c r="L4513" s="131"/>
      <c r="M4513" s="131"/>
    </row>
    <row r="4514" spans="1:13" x14ac:dyDescent="0.25">
      <c r="A4514" s="31">
        <v>42400</v>
      </c>
      <c r="B4514" s="16">
        <v>51321</v>
      </c>
      <c r="C4514" s="16" t="s">
        <v>29</v>
      </c>
      <c r="D4514" s="16">
        <v>13</v>
      </c>
      <c r="E4514" s="23" t="s">
        <v>55</v>
      </c>
      <c r="F4514" s="632">
        <v>3250</v>
      </c>
      <c r="G4514" s="131"/>
      <c r="H4514" s="131"/>
      <c r="I4514" s="131"/>
      <c r="J4514" s="23">
        <v>0</v>
      </c>
      <c r="K4514" s="636"/>
      <c r="L4514" s="131"/>
      <c r="M4514" s="131"/>
    </row>
    <row r="4515" spans="1:13" x14ac:dyDescent="0.25">
      <c r="A4515" s="31">
        <v>42400</v>
      </c>
      <c r="B4515" s="16">
        <v>51322</v>
      </c>
      <c r="C4515" s="16" t="s">
        <v>28</v>
      </c>
      <c r="D4515" s="16">
        <v>13.3</v>
      </c>
      <c r="E4515" s="23" t="s">
        <v>55</v>
      </c>
      <c r="F4515" s="632">
        <v>3250</v>
      </c>
      <c r="G4515" s="131"/>
      <c r="H4515" s="131"/>
      <c r="I4515" s="131"/>
      <c r="J4515" s="23">
        <v>0</v>
      </c>
      <c r="K4515" s="636"/>
      <c r="L4515" s="131"/>
      <c r="M4515" s="131"/>
    </row>
    <row r="4516" spans="1:13" x14ac:dyDescent="0.25">
      <c r="A4516" s="31">
        <v>42400</v>
      </c>
      <c r="B4516" s="16">
        <v>51323</v>
      </c>
      <c r="C4516" s="16" t="s">
        <v>27</v>
      </c>
      <c r="D4516" s="16">
        <v>14.9</v>
      </c>
      <c r="E4516" s="23" t="s">
        <v>55</v>
      </c>
      <c r="F4516" s="632">
        <v>3250</v>
      </c>
      <c r="G4516" s="131"/>
      <c r="H4516" s="131"/>
      <c r="I4516" s="131"/>
      <c r="J4516" s="23">
        <v>0</v>
      </c>
      <c r="K4516" s="636"/>
      <c r="L4516" s="131"/>
      <c r="M4516" s="131"/>
    </row>
    <row r="4517" spans="1:13" x14ac:dyDescent="0.25">
      <c r="A4517" s="31">
        <v>42400</v>
      </c>
      <c r="B4517" s="16">
        <v>51324</v>
      </c>
      <c r="C4517" s="16" t="s">
        <v>498</v>
      </c>
      <c r="D4517" s="16">
        <v>14.9</v>
      </c>
      <c r="E4517" s="23" t="s">
        <v>55</v>
      </c>
      <c r="F4517" s="632">
        <v>3250</v>
      </c>
      <c r="G4517" s="131"/>
      <c r="H4517" s="131"/>
      <c r="I4517" s="131"/>
      <c r="J4517" s="23">
        <v>0</v>
      </c>
      <c r="K4517" s="636"/>
      <c r="L4517" s="131"/>
      <c r="M4517" s="131"/>
    </row>
    <row r="4518" spans="1:13" x14ac:dyDescent="0.25">
      <c r="A4518" s="31">
        <v>42400</v>
      </c>
      <c r="B4518" s="16">
        <v>51325</v>
      </c>
      <c r="C4518" s="16" t="s">
        <v>29</v>
      </c>
      <c r="D4518" s="16">
        <v>13</v>
      </c>
      <c r="E4518" s="23" t="s">
        <v>55</v>
      </c>
      <c r="F4518" s="632">
        <v>3250</v>
      </c>
      <c r="G4518" s="131"/>
      <c r="H4518" s="131"/>
      <c r="I4518" s="131"/>
      <c r="J4518" s="23">
        <v>0</v>
      </c>
      <c r="K4518" s="636"/>
      <c r="L4518" s="131"/>
      <c r="M4518" s="131"/>
    </row>
    <row r="4519" spans="1:13" x14ac:dyDescent="0.25">
      <c r="A4519" s="31">
        <v>42400</v>
      </c>
      <c r="B4519" s="16">
        <v>51326</v>
      </c>
      <c r="C4519" s="16" t="s">
        <v>28</v>
      </c>
      <c r="D4519" s="16">
        <v>13.3</v>
      </c>
      <c r="E4519" s="23" t="s">
        <v>55</v>
      </c>
      <c r="F4519" s="632">
        <v>3250</v>
      </c>
      <c r="G4519" s="131"/>
      <c r="H4519" s="131"/>
      <c r="I4519" s="131"/>
      <c r="J4519" s="23">
        <v>0</v>
      </c>
      <c r="K4519" s="636"/>
      <c r="L4519" s="131"/>
      <c r="M4519" s="131"/>
    </row>
    <row r="4520" spans="1:13" x14ac:dyDescent="0.25">
      <c r="A4520" s="31">
        <v>42400</v>
      </c>
      <c r="B4520" s="16">
        <v>51327</v>
      </c>
      <c r="C4520" s="16" t="s">
        <v>27</v>
      </c>
      <c r="D4520" s="16">
        <v>14.9</v>
      </c>
      <c r="E4520" s="23" t="s">
        <v>55</v>
      </c>
      <c r="F4520" s="632">
        <v>3250</v>
      </c>
      <c r="G4520" s="131"/>
      <c r="H4520" s="131"/>
      <c r="I4520" s="131"/>
      <c r="J4520" s="23">
        <v>0</v>
      </c>
      <c r="K4520" s="636"/>
      <c r="L4520" s="131"/>
      <c r="M4520" s="131"/>
    </row>
    <row r="4521" spans="1:13" x14ac:dyDescent="0.25">
      <c r="A4521" s="31">
        <v>42400</v>
      </c>
      <c r="B4521" s="16">
        <v>51328</v>
      </c>
      <c r="C4521" s="16" t="s">
        <v>498</v>
      </c>
      <c r="D4521" s="16">
        <v>14.9</v>
      </c>
      <c r="E4521" s="23" t="s">
        <v>55</v>
      </c>
      <c r="F4521" s="632">
        <v>3250</v>
      </c>
      <c r="G4521" s="131"/>
      <c r="H4521" s="131"/>
      <c r="I4521" s="131"/>
      <c r="J4521" s="23">
        <v>0</v>
      </c>
      <c r="K4521" s="636"/>
      <c r="L4521" s="131"/>
      <c r="M4521" s="131"/>
    </row>
    <row r="4522" spans="1:13" x14ac:dyDescent="0.25">
      <c r="A4522" s="31">
        <v>42400</v>
      </c>
      <c r="B4522" s="16">
        <v>51329</v>
      </c>
      <c r="C4522" s="16" t="s">
        <v>29</v>
      </c>
      <c r="D4522" s="16">
        <v>13</v>
      </c>
      <c r="E4522" s="23" t="s">
        <v>55</v>
      </c>
      <c r="F4522" s="632">
        <v>3250</v>
      </c>
      <c r="G4522" s="131"/>
      <c r="H4522" s="131"/>
      <c r="I4522" s="131"/>
      <c r="J4522" s="23">
        <v>0</v>
      </c>
      <c r="K4522" s="636"/>
      <c r="L4522" s="131"/>
      <c r="M4522" s="131"/>
    </row>
    <row r="4523" spans="1:13" x14ac:dyDescent="0.25">
      <c r="A4523" s="31">
        <v>42400</v>
      </c>
      <c r="B4523" s="16">
        <v>51330</v>
      </c>
      <c r="C4523" s="16" t="s">
        <v>28</v>
      </c>
      <c r="D4523" s="16">
        <v>13.3</v>
      </c>
      <c r="E4523" s="23" t="s">
        <v>55</v>
      </c>
      <c r="F4523" s="632">
        <v>3250</v>
      </c>
      <c r="G4523" s="131"/>
      <c r="H4523" s="131"/>
      <c r="I4523" s="131"/>
      <c r="J4523" s="23">
        <v>0</v>
      </c>
      <c r="K4523" s="636"/>
      <c r="L4523" s="131"/>
      <c r="M4523" s="131"/>
    </row>
    <row r="4524" spans="1:13" x14ac:dyDescent="0.25">
      <c r="A4524" s="31">
        <v>42400</v>
      </c>
      <c r="B4524" s="16">
        <v>51331</v>
      </c>
      <c r="C4524" s="16" t="s">
        <v>27</v>
      </c>
      <c r="D4524" s="16">
        <v>14.9</v>
      </c>
      <c r="E4524" s="23" t="s">
        <v>55</v>
      </c>
      <c r="F4524" s="632">
        <v>3250</v>
      </c>
      <c r="G4524" s="131"/>
      <c r="H4524" s="131"/>
      <c r="I4524" s="131"/>
      <c r="J4524" s="23">
        <v>0</v>
      </c>
      <c r="K4524" s="636"/>
      <c r="L4524" s="131"/>
      <c r="M4524" s="131"/>
    </row>
    <row r="4525" spans="1:13" x14ac:dyDescent="0.25">
      <c r="A4525" s="31">
        <v>42400</v>
      </c>
      <c r="B4525" s="16">
        <v>51332</v>
      </c>
      <c r="C4525" s="16" t="s">
        <v>498</v>
      </c>
      <c r="D4525" s="16">
        <v>14.9</v>
      </c>
      <c r="E4525" s="23" t="s">
        <v>55</v>
      </c>
      <c r="F4525" s="632">
        <v>3250</v>
      </c>
      <c r="G4525" s="131"/>
      <c r="H4525" s="131"/>
      <c r="I4525" s="131"/>
      <c r="J4525" s="23">
        <v>0</v>
      </c>
      <c r="K4525" s="636"/>
      <c r="L4525" s="131"/>
      <c r="M4525" s="131"/>
    </row>
    <row r="4526" spans="1:13" x14ac:dyDescent="0.25">
      <c r="A4526" s="31">
        <v>42400</v>
      </c>
      <c r="B4526" s="16">
        <v>51333</v>
      </c>
      <c r="C4526" s="16" t="s">
        <v>29</v>
      </c>
      <c r="D4526" s="16">
        <v>13</v>
      </c>
      <c r="E4526" s="23" t="s">
        <v>55</v>
      </c>
      <c r="F4526" s="632">
        <v>3250</v>
      </c>
      <c r="G4526" s="131"/>
      <c r="H4526" s="131"/>
      <c r="I4526" s="131"/>
      <c r="J4526" s="23">
        <v>0</v>
      </c>
      <c r="K4526" s="636"/>
      <c r="L4526" s="131"/>
      <c r="M4526" s="131"/>
    </row>
    <row r="4527" spans="1:13" x14ac:dyDescent="0.25">
      <c r="A4527" s="31">
        <v>42400</v>
      </c>
      <c r="B4527" s="16">
        <v>51334</v>
      </c>
      <c r="C4527" s="16" t="s">
        <v>28</v>
      </c>
      <c r="D4527" s="16">
        <v>13.3</v>
      </c>
      <c r="E4527" s="23" t="s">
        <v>55</v>
      </c>
      <c r="F4527" s="632">
        <v>3250</v>
      </c>
      <c r="G4527" s="131"/>
      <c r="H4527" s="131"/>
      <c r="I4527" s="131"/>
      <c r="J4527" s="23">
        <v>0</v>
      </c>
      <c r="K4527" s="636"/>
      <c r="L4527" s="131"/>
      <c r="M4527" s="131"/>
    </row>
    <row r="4528" spans="1:13" x14ac:dyDescent="0.25">
      <c r="A4528" s="31">
        <v>42400</v>
      </c>
      <c r="B4528" s="16">
        <v>51335</v>
      </c>
      <c r="C4528" s="16" t="s">
        <v>27</v>
      </c>
      <c r="D4528" s="16">
        <v>14.9</v>
      </c>
      <c r="E4528" s="23" t="s">
        <v>55</v>
      </c>
      <c r="F4528" s="632">
        <v>3250</v>
      </c>
      <c r="G4528" s="131"/>
      <c r="H4528" s="131"/>
      <c r="I4528" s="131"/>
      <c r="J4528" s="23">
        <v>0</v>
      </c>
      <c r="K4528" s="636"/>
      <c r="L4528" s="131"/>
      <c r="M4528" s="131"/>
    </row>
    <row r="4529" spans="1:13" x14ac:dyDescent="0.25">
      <c r="A4529" s="31">
        <v>42400</v>
      </c>
      <c r="B4529" s="16">
        <v>51336</v>
      </c>
      <c r="C4529" s="16" t="s">
        <v>498</v>
      </c>
      <c r="D4529" s="16">
        <v>14.9</v>
      </c>
      <c r="E4529" s="23" t="s">
        <v>55</v>
      </c>
      <c r="F4529" s="632">
        <v>3250</v>
      </c>
      <c r="G4529" s="131"/>
      <c r="H4529" s="131"/>
      <c r="I4529" s="131"/>
      <c r="J4529" s="23">
        <v>0</v>
      </c>
      <c r="K4529" s="636"/>
      <c r="L4529" s="131"/>
      <c r="M4529" s="131"/>
    </row>
    <row r="4530" spans="1:13" x14ac:dyDescent="0.25">
      <c r="A4530" s="31">
        <v>42400</v>
      </c>
      <c r="B4530" s="16">
        <v>51337</v>
      </c>
      <c r="C4530" s="16" t="s">
        <v>28</v>
      </c>
      <c r="D4530" s="16">
        <v>13.3</v>
      </c>
      <c r="E4530" s="23" t="s">
        <v>55</v>
      </c>
      <c r="F4530" s="632">
        <v>3250</v>
      </c>
      <c r="G4530" s="131"/>
      <c r="H4530" s="131"/>
      <c r="I4530" s="131"/>
      <c r="J4530" s="23">
        <v>0</v>
      </c>
      <c r="K4530" s="636"/>
      <c r="L4530" s="131"/>
      <c r="M4530" s="131"/>
    </row>
    <row r="4531" spans="1:13" x14ac:dyDescent="0.25">
      <c r="A4531" s="31">
        <v>42400</v>
      </c>
      <c r="B4531" s="16">
        <v>51338</v>
      </c>
      <c r="C4531" s="16" t="s">
        <v>29</v>
      </c>
      <c r="D4531" s="16">
        <v>13</v>
      </c>
      <c r="E4531" s="23" t="s">
        <v>55</v>
      </c>
      <c r="F4531" s="632">
        <v>3250</v>
      </c>
      <c r="G4531" s="131"/>
      <c r="H4531" s="131"/>
      <c r="I4531" s="131"/>
      <c r="J4531" s="23">
        <v>0</v>
      </c>
      <c r="K4531" s="636"/>
      <c r="L4531" s="131"/>
      <c r="M4531" s="131"/>
    </row>
    <row r="4532" spans="1:13" x14ac:dyDescent="0.25">
      <c r="A4532" s="31">
        <v>42400</v>
      </c>
      <c r="B4532" s="16">
        <v>51339</v>
      </c>
      <c r="C4532" s="16" t="s">
        <v>27</v>
      </c>
      <c r="D4532" s="16">
        <v>14.9</v>
      </c>
      <c r="E4532" s="23" t="s">
        <v>55</v>
      </c>
      <c r="F4532" s="632">
        <v>3250</v>
      </c>
      <c r="G4532" s="131"/>
      <c r="H4532" s="131"/>
      <c r="I4532" s="131"/>
      <c r="J4532" s="23">
        <v>0</v>
      </c>
      <c r="K4532" s="636"/>
      <c r="L4532" s="131"/>
      <c r="M4532" s="131"/>
    </row>
    <row r="4533" spans="1:13" x14ac:dyDescent="0.25">
      <c r="A4533" s="31">
        <v>42400</v>
      </c>
      <c r="B4533" s="16">
        <v>51340</v>
      </c>
      <c r="C4533" s="16" t="s">
        <v>498</v>
      </c>
      <c r="D4533" s="16">
        <v>14.9</v>
      </c>
      <c r="E4533" s="23" t="s">
        <v>55</v>
      </c>
      <c r="F4533" s="632">
        <v>3250</v>
      </c>
      <c r="G4533" s="131"/>
      <c r="H4533" s="131"/>
      <c r="I4533" s="131"/>
      <c r="J4533" s="23">
        <v>0</v>
      </c>
      <c r="K4533" s="636"/>
      <c r="L4533" s="131"/>
      <c r="M4533" s="131"/>
    </row>
    <row r="4534" spans="1:13" x14ac:dyDescent="0.25">
      <c r="A4534" s="31">
        <v>42400</v>
      </c>
      <c r="B4534" s="16">
        <v>51341</v>
      </c>
      <c r="C4534" s="16" t="s">
        <v>29</v>
      </c>
      <c r="D4534" s="16">
        <v>13</v>
      </c>
      <c r="E4534" s="23" t="s">
        <v>55</v>
      </c>
      <c r="F4534" s="632">
        <v>3250</v>
      </c>
      <c r="G4534" s="131"/>
      <c r="H4534" s="131"/>
      <c r="I4534" s="131"/>
      <c r="J4534" s="23">
        <v>0</v>
      </c>
      <c r="K4534" s="636"/>
      <c r="L4534" s="131"/>
      <c r="M4534" s="131"/>
    </row>
    <row r="4535" spans="1:13" x14ac:dyDescent="0.25">
      <c r="A4535" s="31">
        <v>42400</v>
      </c>
      <c r="B4535" s="16">
        <v>51342</v>
      </c>
      <c r="C4535" s="16" t="s">
        <v>28</v>
      </c>
      <c r="D4535" s="16">
        <v>13.3</v>
      </c>
      <c r="E4535" s="23" t="s">
        <v>55</v>
      </c>
      <c r="F4535" s="632">
        <v>3250</v>
      </c>
      <c r="G4535" s="131"/>
      <c r="H4535" s="131"/>
      <c r="I4535" s="131"/>
      <c r="J4535" s="23">
        <v>0</v>
      </c>
      <c r="K4535" s="636"/>
      <c r="L4535" s="131"/>
      <c r="M4535" s="131"/>
    </row>
    <row r="4536" spans="1:13" x14ac:dyDescent="0.25">
      <c r="A4536" s="31">
        <v>42400</v>
      </c>
      <c r="B4536" s="16">
        <v>51343</v>
      </c>
      <c r="C4536" s="16" t="s">
        <v>27</v>
      </c>
      <c r="D4536" s="16">
        <v>14.9</v>
      </c>
      <c r="E4536" s="23" t="s">
        <v>55</v>
      </c>
      <c r="F4536" s="632">
        <v>3250</v>
      </c>
      <c r="G4536" s="131"/>
      <c r="H4536" s="131"/>
      <c r="I4536" s="131"/>
      <c r="J4536" s="23">
        <v>0</v>
      </c>
      <c r="K4536" s="636"/>
      <c r="L4536" s="131"/>
      <c r="M4536" s="131"/>
    </row>
    <row r="4537" spans="1:13" x14ac:dyDescent="0.25">
      <c r="A4537" s="31">
        <v>42400</v>
      </c>
      <c r="B4537" s="16">
        <v>51344</v>
      </c>
      <c r="C4537" s="16" t="s">
        <v>29</v>
      </c>
      <c r="D4537" s="16">
        <v>13</v>
      </c>
      <c r="E4537" s="23" t="s">
        <v>55</v>
      </c>
      <c r="F4537" s="632">
        <v>3250</v>
      </c>
      <c r="G4537" s="131"/>
      <c r="H4537" s="131"/>
      <c r="I4537" s="131"/>
      <c r="J4537" s="23">
        <v>0</v>
      </c>
      <c r="K4537" s="636"/>
      <c r="L4537" s="131"/>
      <c r="M4537" s="131"/>
    </row>
    <row r="4538" spans="1:13" x14ac:dyDescent="0.25">
      <c r="A4538" s="31">
        <v>42400</v>
      </c>
      <c r="B4538" s="16">
        <v>51345</v>
      </c>
      <c r="C4538" s="16" t="s">
        <v>28</v>
      </c>
      <c r="D4538" s="16">
        <v>13.3</v>
      </c>
      <c r="E4538" s="23" t="s">
        <v>55</v>
      </c>
      <c r="F4538" s="632">
        <v>3250</v>
      </c>
      <c r="G4538" s="131"/>
      <c r="H4538" s="131"/>
      <c r="I4538" s="131"/>
      <c r="J4538" s="23">
        <v>0</v>
      </c>
      <c r="K4538" s="636"/>
      <c r="L4538" s="131"/>
      <c r="M4538" s="131"/>
    </row>
    <row r="4539" spans="1:13" x14ac:dyDescent="0.25">
      <c r="A4539" s="31">
        <v>42400</v>
      </c>
      <c r="B4539" s="16">
        <v>51346</v>
      </c>
      <c r="C4539" s="16" t="s">
        <v>27</v>
      </c>
      <c r="D4539" s="16">
        <v>14.9</v>
      </c>
      <c r="E4539" s="23" t="s">
        <v>55</v>
      </c>
      <c r="F4539" s="632">
        <v>3250</v>
      </c>
      <c r="G4539" s="131"/>
      <c r="H4539" s="131"/>
      <c r="I4539" s="131"/>
      <c r="J4539" s="23">
        <v>0</v>
      </c>
      <c r="K4539" s="636"/>
      <c r="L4539" s="131"/>
      <c r="M4539" s="131"/>
    </row>
    <row r="4540" spans="1:13" x14ac:dyDescent="0.25">
      <c r="A4540" s="31">
        <v>42400</v>
      </c>
      <c r="B4540" s="16">
        <v>51347</v>
      </c>
      <c r="C4540" s="16" t="s">
        <v>498</v>
      </c>
      <c r="D4540" s="16">
        <v>14.9</v>
      </c>
      <c r="E4540" s="23" t="s">
        <v>55</v>
      </c>
      <c r="F4540" s="632">
        <v>3250</v>
      </c>
      <c r="G4540" s="131"/>
      <c r="H4540" s="131"/>
      <c r="I4540" s="131"/>
      <c r="J4540" s="23">
        <v>0</v>
      </c>
      <c r="K4540" s="636"/>
      <c r="L4540" s="131"/>
      <c r="M4540" s="131"/>
    </row>
    <row r="4541" spans="1:13" x14ac:dyDescent="0.25">
      <c r="A4541" s="31">
        <v>42400</v>
      </c>
      <c r="B4541" s="16">
        <v>51348</v>
      </c>
      <c r="C4541" s="16" t="s">
        <v>29</v>
      </c>
      <c r="D4541" s="16">
        <v>13</v>
      </c>
      <c r="E4541" s="23" t="s">
        <v>55</v>
      </c>
      <c r="F4541" s="632">
        <v>3250</v>
      </c>
      <c r="G4541" s="131"/>
      <c r="H4541" s="131"/>
      <c r="I4541" s="131"/>
      <c r="J4541" s="23">
        <v>0</v>
      </c>
      <c r="K4541" s="636"/>
      <c r="L4541" s="131"/>
      <c r="M4541" s="131"/>
    </row>
    <row r="4542" spans="1:13" x14ac:dyDescent="0.25">
      <c r="A4542" s="31">
        <v>42400</v>
      </c>
      <c r="B4542" s="16">
        <v>51349</v>
      </c>
      <c r="C4542" s="16" t="s">
        <v>28</v>
      </c>
      <c r="D4542" s="16">
        <v>13.3</v>
      </c>
      <c r="E4542" s="23" t="s">
        <v>55</v>
      </c>
      <c r="F4542" s="632">
        <v>3250</v>
      </c>
      <c r="G4542" s="131"/>
      <c r="H4542" s="131"/>
      <c r="I4542" s="131"/>
      <c r="J4542" s="23">
        <v>0</v>
      </c>
      <c r="K4542" s="636"/>
      <c r="L4542" s="131"/>
      <c r="M4542" s="131"/>
    </row>
    <row r="4543" spans="1:13" x14ac:dyDescent="0.25">
      <c r="A4543" s="31">
        <v>42400</v>
      </c>
      <c r="B4543" s="16">
        <v>51350</v>
      </c>
      <c r="C4543" s="16" t="s">
        <v>27</v>
      </c>
      <c r="D4543" s="16">
        <v>14.9</v>
      </c>
      <c r="E4543" s="23" t="s">
        <v>55</v>
      </c>
      <c r="F4543" s="632">
        <v>3250</v>
      </c>
      <c r="G4543" s="131"/>
      <c r="H4543" s="131"/>
      <c r="I4543" s="131"/>
      <c r="J4543" s="23">
        <v>0</v>
      </c>
      <c r="K4543" s="636"/>
      <c r="L4543" s="131"/>
      <c r="M4543" s="131"/>
    </row>
    <row r="4544" spans="1:13" x14ac:dyDescent="0.25">
      <c r="A4544" s="31">
        <v>42400</v>
      </c>
      <c r="B4544" s="16">
        <v>51351</v>
      </c>
      <c r="C4544" s="16" t="s">
        <v>498</v>
      </c>
      <c r="D4544" s="16">
        <v>14.9</v>
      </c>
      <c r="E4544" s="23" t="s">
        <v>55</v>
      </c>
      <c r="F4544" s="632">
        <v>3250</v>
      </c>
      <c r="G4544" s="131"/>
      <c r="H4544" s="131"/>
      <c r="I4544" s="131"/>
      <c r="J4544" s="23">
        <v>0</v>
      </c>
      <c r="K4544" s="636"/>
      <c r="L4544" s="131"/>
      <c r="M4544" s="131"/>
    </row>
    <row r="4545" spans="1:13" x14ac:dyDescent="0.25">
      <c r="A4545" s="31">
        <v>42400</v>
      </c>
      <c r="B4545" s="16">
        <v>51352</v>
      </c>
      <c r="C4545" s="16" t="s">
        <v>29</v>
      </c>
      <c r="D4545" s="16">
        <v>13</v>
      </c>
      <c r="E4545" s="23" t="s">
        <v>55</v>
      </c>
      <c r="F4545" s="632">
        <v>3250</v>
      </c>
      <c r="G4545" s="131"/>
      <c r="H4545" s="131"/>
      <c r="I4545" s="131"/>
      <c r="J4545" s="23">
        <v>0</v>
      </c>
      <c r="K4545" s="636"/>
      <c r="L4545" s="131"/>
      <c r="M4545" s="131"/>
    </row>
    <row r="4546" spans="1:13" x14ac:dyDescent="0.25">
      <c r="A4546" s="31">
        <v>42400</v>
      </c>
      <c r="B4546" s="16">
        <v>51353</v>
      </c>
      <c r="C4546" s="16" t="s">
        <v>28</v>
      </c>
      <c r="D4546" s="16">
        <v>13.3</v>
      </c>
      <c r="E4546" s="23" t="s">
        <v>55</v>
      </c>
      <c r="F4546" s="632">
        <v>3250</v>
      </c>
      <c r="G4546" s="131"/>
      <c r="H4546" s="131"/>
      <c r="I4546" s="131"/>
      <c r="J4546" s="23">
        <v>0</v>
      </c>
      <c r="K4546" s="636"/>
      <c r="L4546" s="131"/>
      <c r="M4546" s="131"/>
    </row>
    <row r="4547" spans="1:13" x14ac:dyDescent="0.25">
      <c r="A4547" s="31">
        <v>42400</v>
      </c>
      <c r="B4547" s="16">
        <v>51354</v>
      </c>
      <c r="C4547" s="16" t="s">
        <v>27</v>
      </c>
      <c r="D4547" s="16">
        <v>14.9</v>
      </c>
      <c r="E4547" s="23" t="s">
        <v>55</v>
      </c>
      <c r="F4547" s="632">
        <v>3250</v>
      </c>
      <c r="G4547" s="131"/>
      <c r="H4547" s="131"/>
      <c r="I4547" s="131"/>
      <c r="J4547" s="23">
        <v>0</v>
      </c>
      <c r="K4547" s="636"/>
      <c r="L4547" s="131"/>
      <c r="M4547" s="131"/>
    </row>
    <row r="4548" spans="1:13" x14ac:dyDescent="0.25">
      <c r="A4548" s="31">
        <v>42400</v>
      </c>
      <c r="B4548" s="16">
        <v>51355</v>
      </c>
      <c r="C4548" s="16" t="s">
        <v>498</v>
      </c>
      <c r="D4548" s="16">
        <v>14.9</v>
      </c>
      <c r="E4548" s="23" t="s">
        <v>55</v>
      </c>
      <c r="F4548" s="632">
        <v>3250</v>
      </c>
      <c r="G4548" s="131"/>
      <c r="H4548" s="131"/>
      <c r="I4548" s="131"/>
      <c r="J4548" s="23">
        <v>0</v>
      </c>
      <c r="K4548" s="636"/>
      <c r="L4548" s="131"/>
      <c r="M4548" s="131"/>
    </row>
    <row r="4549" spans="1:13" x14ac:dyDescent="0.25">
      <c r="A4549" s="31">
        <v>42400</v>
      </c>
      <c r="B4549" s="16">
        <v>51356</v>
      </c>
      <c r="C4549" s="16" t="s">
        <v>498</v>
      </c>
      <c r="D4549" s="16">
        <v>14.9</v>
      </c>
      <c r="E4549" s="23" t="s">
        <v>55</v>
      </c>
      <c r="F4549" s="632">
        <v>3250</v>
      </c>
      <c r="G4549" s="131"/>
      <c r="H4549" s="131"/>
      <c r="I4549" s="131"/>
      <c r="J4549" s="23">
        <v>0</v>
      </c>
      <c r="K4549" s="636"/>
      <c r="L4549" s="131"/>
      <c r="M4549" s="131"/>
    </row>
    <row r="4550" spans="1:13" x14ac:dyDescent="0.25">
      <c r="A4550" s="31">
        <v>42400</v>
      </c>
      <c r="B4550" s="16">
        <v>51357</v>
      </c>
      <c r="C4550" s="16" t="s">
        <v>29</v>
      </c>
      <c r="D4550" s="16">
        <v>13</v>
      </c>
      <c r="E4550" s="23" t="s">
        <v>55</v>
      </c>
      <c r="F4550" s="632">
        <v>3250</v>
      </c>
      <c r="G4550" s="131"/>
      <c r="H4550" s="131"/>
      <c r="I4550" s="131"/>
      <c r="J4550" s="23">
        <v>0</v>
      </c>
      <c r="K4550" s="636"/>
      <c r="L4550" s="131"/>
      <c r="M4550" s="131"/>
    </row>
    <row r="4551" spans="1:13" x14ac:dyDescent="0.25">
      <c r="A4551" s="31">
        <v>42400</v>
      </c>
      <c r="B4551" s="16">
        <v>51358</v>
      </c>
      <c r="C4551" s="16" t="s">
        <v>28</v>
      </c>
      <c r="D4551" s="16">
        <v>13.3</v>
      </c>
      <c r="E4551" s="23" t="s">
        <v>55</v>
      </c>
      <c r="F4551" s="632">
        <v>3250</v>
      </c>
      <c r="G4551" s="131"/>
      <c r="H4551" s="131"/>
      <c r="I4551" s="131"/>
      <c r="J4551" s="23">
        <v>0</v>
      </c>
      <c r="K4551" s="636"/>
      <c r="L4551" s="131"/>
      <c r="M4551" s="131"/>
    </row>
    <row r="4552" spans="1:13" x14ac:dyDescent="0.25">
      <c r="A4552" s="31">
        <v>42400</v>
      </c>
      <c r="B4552" s="16">
        <v>51359</v>
      </c>
      <c r="C4552" s="16" t="s">
        <v>498</v>
      </c>
      <c r="D4552" s="16">
        <v>14.9</v>
      </c>
      <c r="E4552" s="23" t="s">
        <v>55</v>
      </c>
      <c r="F4552" s="632">
        <v>3250</v>
      </c>
      <c r="G4552" s="131"/>
      <c r="H4552" s="131"/>
      <c r="I4552" s="131"/>
      <c r="J4552" s="23">
        <v>0</v>
      </c>
      <c r="K4552" s="636"/>
      <c r="L4552" s="131"/>
      <c r="M4552" s="131"/>
    </row>
    <row r="4553" spans="1:13" x14ac:dyDescent="0.25">
      <c r="A4553" s="31">
        <v>42400</v>
      </c>
      <c r="B4553" s="16">
        <v>51360</v>
      </c>
      <c r="C4553" s="16" t="s">
        <v>28</v>
      </c>
      <c r="D4553" s="16">
        <v>13.3</v>
      </c>
      <c r="E4553" s="23" t="s">
        <v>55</v>
      </c>
      <c r="F4553" s="632">
        <v>3250</v>
      </c>
      <c r="G4553" s="131"/>
      <c r="H4553" s="131"/>
      <c r="I4553" s="131"/>
      <c r="J4553" s="23">
        <v>0</v>
      </c>
      <c r="K4553" s="636"/>
      <c r="L4553" s="131"/>
      <c r="M4553" s="131"/>
    </row>
    <row r="4554" spans="1:13" x14ac:dyDescent="0.25">
      <c r="A4554" s="31">
        <v>42400</v>
      </c>
      <c r="B4554" s="16">
        <v>51361</v>
      </c>
      <c r="C4554" s="16" t="s">
        <v>29</v>
      </c>
      <c r="D4554" s="16">
        <v>13</v>
      </c>
      <c r="E4554" s="23" t="s">
        <v>55</v>
      </c>
      <c r="F4554" s="632">
        <v>3250</v>
      </c>
      <c r="G4554" s="131"/>
      <c r="H4554" s="131"/>
      <c r="I4554" s="131"/>
      <c r="J4554" s="23">
        <v>0</v>
      </c>
      <c r="K4554" s="636"/>
      <c r="L4554" s="131"/>
      <c r="M4554" s="131"/>
    </row>
    <row r="4555" spans="1:13" x14ac:dyDescent="0.25">
      <c r="A4555" s="31">
        <v>42400</v>
      </c>
      <c r="B4555" s="16">
        <v>51362</v>
      </c>
      <c r="C4555" s="16" t="s">
        <v>498</v>
      </c>
      <c r="D4555" s="16">
        <v>14.9</v>
      </c>
      <c r="E4555" s="23" t="s">
        <v>55</v>
      </c>
      <c r="F4555" s="632">
        <v>3250</v>
      </c>
      <c r="G4555" s="131"/>
      <c r="H4555" s="131"/>
      <c r="I4555" s="131"/>
      <c r="J4555" s="23">
        <v>0</v>
      </c>
      <c r="K4555" s="636"/>
      <c r="L4555" s="131"/>
      <c r="M4555" s="131"/>
    </row>
    <row r="4556" spans="1:13" x14ac:dyDescent="0.25">
      <c r="A4556" s="31">
        <v>42400</v>
      </c>
      <c r="B4556" s="16">
        <v>51363</v>
      </c>
      <c r="C4556" s="16" t="s">
        <v>28</v>
      </c>
      <c r="D4556" s="16">
        <v>13.3</v>
      </c>
      <c r="E4556" s="23" t="s">
        <v>55</v>
      </c>
      <c r="F4556" s="632">
        <v>3250</v>
      </c>
      <c r="G4556" s="131"/>
      <c r="H4556" s="131"/>
      <c r="I4556" s="131"/>
      <c r="J4556" s="23">
        <v>0</v>
      </c>
      <c r="K4556" s="636"/>
      <c r="L4556" s="131"/>
      <c r="M4556" s="131"/>
    </row>
    <row r="4557" spans="1:13" x14ac:dyDescent="0.25">
      <c r="A4557" s="31">
        <v>42400</v>
      </c>
      <c r="B4557" s="16">
        <v>51364</v>
      </c>
      <c r="C4557" s="16" t="s">
        <v>29</v>
      </c>
      <c r="D4557" s="16">
        <v>13</v>
      </c>
      <c r="E4557" s="23" t="s">
        <v>55</v>
      </c>
      <c r="F4557" s="632">
        <v>3250</v>
      </c>
      <c r="G4557" s="131"/>
      <c r="H4557" s="131"/>
      <c r="I4557" s="131"/>
      <c r="J4557" s="23">
        <v>0</v>
      </c>
      <c r="K4557" s="636"/>
      <c r="L4557" s="131"/>
      <c r="M4557" s="131"/>
    </row>
    <row r="4558" spans="1:13" x14ac:dyDescent="0.25">
      <c r="A4558" s="31">
        <v>42400</v>
      </c>
      <c r="B4558" s="16">
        <v>51365</v>
      </c>
      <c r="C4558" s="16" t="s">
        <v>498</v>
      </c>
      <c r="D4558" s="16">
        <v>14.9</v>
      </c>
      <c r="E4558" s="23" t="s">
        <v>55</v>
      </c>
      <c r="F4558" s="632">
        <v>3250</v>
      </c>
      <c r="G4558" s="131"/>
      <c r="H4558" s="131"/>
      <c r="I4558" s="131"/>
      <c r="J4558" s="23">
        <v>0</v>
      </c>
      <c r="K4558" s="636"/>
      <c r="L4558" s="131"/>
      <c r="M4558" s="131"/>
    </row>
    <row r="4559" spans="1:13" x14ac:dyDescent="0.25">
      <c r="A4559" s="31">
        <v>42400</v>
      </c>
      <c r="B4559" s="16">
        <v>51366</v>
      </c>
      <c r="C4559" s="16" t="s">
        <v>28</v>
      </c>
      <c r="D4559" s="16">
        <v>13.3</v>
      </c>
      <c r="E4559" s="23" t="s">
        <v>55</v>
      </c>
      <c r="F4559" s="632">
        <v>3250</v>
      </c>
      <c r="G4559" s="131"/>
      <c r="H4559" s="131"/>
      <c r="I4559" s="131"/>
      <c r="J4559" s="23">
        <v>0</v>
      </c>
      <c r="K4559" s="636"/>
      <c r="L4559" s="131"/>
      <c r="M4559" s="131"/>
    </row>
    <row r="4560" spans="1:13" x14ac:dyDescent="0.25">
      <c r="A4560" s="31">
        <v>42400</v>
      </c>
      <c r="B4560" s="16">
        <v>51367</v>
      </c>
      <c r="C4560" s="16" t="s">
        <v>29</v>
      </c>
      <c r="D4560" s="16">
        <v>13</v>
      </c>
      <c r="E4560" s="23" t="s">
        <v>55</v>
      </c>
      <c r="F4560" s="632">
        <v>3250</v>
      </c>
      <c r="G4560" s="131"/>
      <c r="H4560" s="131"/>
      <c r="I4560" s="131"/>
      <c r="J4560" s="23">
        <v>0</v>
      </c>
      <c r="K4560" s="636"/>
      <c r="L4560" s="131"/>
      <c r="M4560" s="131"/>
    </row>
    <row r="4561" spans="1:13" x14ac:dyDescent="0.25">
      <c r="A4561" s="31">
        <v>42400</v>
      </c>
      <c r="B4561" s="16">
        <v>51368</v>
      </c>
      <c r="C4561" s="16" t="s">
        <v>498</v>
      </c>
      <c r="D4561" s="16">
        <v>14.9</v>
      </c>
      <c r="E4561" s="23" t="s">
        <v>55</v>
      </c>
      <c r="F4561" s="632">
        <v>3250</v>
      </c>
      <c r="G4561" s="131"/>
      <c r="H4561" s="131"/>
      <c r="I4561" s="131"/>
      <c r="J4561" s="23">
        <v>0</v>
      </c>
      <c r="K4561" s="636"/>
      <c r="L4561" s="131"/>
      <c r="M4561" s="131"/>
    </row>
    <row r="4562" spans="1:13" x14ac:dyDescent="0.25">
      <c r="A4562" s="31">
        <v>42400</v>
      </c>
      <c r="B4562" s="16">
        <v>51369</v>
      </c>
      <c r="C4562" s="16" t="s">
        <v>28</v>
      </c>
      <c r="D4562" s="16">
        <v>13.3</v>
      </c>
      <c r="E4562" s="23" t="s">
        <v>55</v>
      </c>
      <c r="F4562" s="632">
        <v>3250</v>
      </c>
      <c r="G4562" s="131"/>
      <c r="H4562" s="131"/>
      <c r="I4562" s="131"/>
      <c r="J4562" s="23">
        <v>0</v>
      </c>
      <c r="K4562" s="636"/>
      <c r="L4562" s="131"/>
      <c r="M4562" s="131"/>
    </row>
    <row r="4563" spans="1:13" x14ac:dyDescent="0.25">
      <c r="A4563" s="31">
        <v>42400</v>
      </c>
      <c r="B4563" s="16">
        <v>51370</v>
      </c>
      <c r="C4563" s="16" t="s">
        <v>29</v>
      </c>
      <c r="D4563" s="16">
        <v>13</v>
      </c>
      <c r="E4563" s="23" t="s">
        <v>55</v>
      </c>
      <c r="F4563" s="632">
        <v>3250</v>
      </c>
      <c r="G4563" s="131"/>
      <c r="H4563" s="131"/>
      <c r="I4563" s="131"/>
      <c r="J4563" s="23">
        <v>0</v>
      </c>
      <c r="K4563" s="636"/>
      <c r="L4563" s="131"/>
      <c r="M4563" s="131"/>
    </row>
    <row r="4564" spans="1:13" x14ac:dyDescent="0.25">
      <c r="A4564" s="31">
        <v>42400</v>
      </c>
      <c r="B4564" s="16">
        <v>51371</v>
      </c>
      <c r="C4564" s="16" t="s">
        <v>498</v>
      </c>
      <c r="D4564" s="16">
        <v>14.9</v>
      </c>
      <c r="E4564" s="23" t="s">
        <v>55</v>
      </c>
      <c r="F4564" s="632">
        <v>3250</v>
      </c>
      <c r="G4564" s="131"/>
      <c r="H4564" s="131"/>
      <c r="I4564" s="131"/>
      <c r="J4564" s="23">
        <v>0</v>
      </c>
      <c r="K4564" s="636"/>
      <c r="L4564" s="131"/>
      <c r="M4564" s="131"/>
    </row>
    <row r="4565" spans="1:13" x14ac:dyDescent="0.25">
      <c r="A4565" s="31">
        <v>42400</v>
      </c>
      <c r="B4565" s="16">
        <v>51372</v>
      </c>
      <c r="C4565" s="16" t="s">
        <v>29</v>
      </c>
      <c r="D4565" s="16">
        <v>13</v>
      </c>
      <c r="E4565" s="23" t="s">
        <v>55</v>
      </c>
      <c r="F4565" s="632">
        <v>3250</v>
      </c>
      <c r="G4565" s="131"/>
      <c r="H4565" s="131"/>
      <c r="I4565" s="131"/>
      <c r="J4565" s="23">
        <v>0</v>
      </c>
      <c r="K4565" s="636"/>
      <c r="L4565" s="131"/>
      <c r="M4565" s="131"/>
    </row>
    <row r="4566" spans="1:13" x14ac:dyDescent="0.25">
      <c r="A4566" s="31">
        <v>42400</v>
      </c>
      <c r="B4566" s="16">
        <v>51373</v>
      </c>
      <c r="C4566" s="16" t="s">
        <v>498</v>
      </c>
      <c r="D4566" s="16">
        <v>14.9</v>
      </c>
      <c r="E4566" s="23" t="s">
        <v>55</v>
      </c>
      <c r="F4566" s="632">
        <v>3250</v>
      </c>
      <c r="G4566" s="131"/>
      <c r="H4566" s="131"/>
      <c r="I4566" s="131"/>
      <c r="J4566" s="23">
        <v>0</v>
      </c>
      <c r="K4566" s="636"/>
      <c r="L4566" s="131"/>
      <c r="M4566" s="131"/>
    </row>
    <row r="4567" spans="1:13" x14ac:dyDescent="0.25">
      <c r="A4567" s="31">
        <v>42400</v>
      </c>
      <c r="B4567" s="16">
        <v>51374</v>
      </c>
      <c r="C4567" s="16" t="s">
        <v>28</v>
      </c>
      <c r="D4567" s="16">
        <v>13.3</v>
      </c>
      <c r="E4567" s="23" t="s">
        <v>55</v>
      </c>
      <c r="F4567" s="632">
        <v>3250</v>
      </c>
      <c r="G4567" s="131"/>
      <c r="H4567" s="131"/>
      <c r="I4567" s="131"/>
      <c r="J4567" s="23">
        <v>0</v>
      </c>
      <c r="K4567" s="636"/>
      <c r="L4567" s="131"/>
      <c r="M4567" s="131"/>
    </row>
    <row r="4568" spans="1:13" x14ac:dyDescent="0.25">
      <c r="A4568" s="31">
        <v>42400</v>
      </c>
      <c r="B4568" s="16">
        <v>51375</v>
      </c>
      <c r="C4568" s="16" t="s">
        <v>498</v>
      </c>
      <c r="D4568" s="16">
        <v>14.9</v>
      </c>
      <c r="E4568" s="23" t="s">
        <v>55</v>
      </c>
      <c r="F4568" s="632">
        <v>3250</v>
      </c>
      <c r="G4568" s="131"/>
      <c r="H4568" s="131"/>
      <c r="I4568" s="131"/>
      <c r="J4568" s="23">
        <v>0</v>
      </c>
      <c r="K4568" s="636"/>
      <c r="L4568" s="131"/>
      <c r="M4568" s="131"/>
    </row>
    <row r="4569" spans="1:13" x14ac:dyDescent="0.25">
      <c r="A4569" s="31">
        <v>42400</v>
      </c>
      <c r="B4569" s="16">
        <v>51376</v>
      </c>
      <c r="C4569" s="16" t="s">
        <v>28</v>
      </c>
      <c r="D4569" s="16">
        <v>13.3</v>
      </c>
      <c r="E4569" s="23" t="s">
        <v>55</v>
      </c>
      <c r="F4569" s="632">
        <v>3250</v>
      </c>
      <c r="G4569" s="131"/>
      <c r="H4569" s="131"/>
      <c r="I4569" s="131"/>
      <c r="J4569" s="23">
        <v>0</v>
      </c>
      <c r="K4569" s="636"/>
      <c r="L4569" s="131"/>
      <c r="M4569" s="131"/>
    </row>
    <row r="4570" spans="1:13" x14ac:dyDescent="0.25">
      <c r="A4570" s="31">
        <v>42400</v>
      </c>
      <c r="B4570" s="16">
        <v>51377</v>
      </c>
      <c r="C4570" s="16" t="s">
        <v>29</v>
      </c>
      <c r="D4570" s="16">
        <v>13</v>
      </c>
      <c r="E4570" s="23" t="s">
        <v>55</v>
      </c>
      <c r="F4570" s="632">
        <v>3250</v>
      </c>
      <c r="G4570" s="131"/>
      <c r="H4570" s="131"/>
      <c r="I4570" s="131"/>
      <c r="J4570" s="23">
        <v>0</v>
      </c>
      <c r="K4570" s="636"/>
      <c r="L4570" s="131"/>
      <c r="M4570" s="131"/>
    </row>
    <row r="4571" spans="1:13" x14ac:dyDescent="0.25">
      <c r="A4571" s="31">
        <v>42400</v>
      </c>
      <c r="B4571" s="16">
        <v>51378</v>
      </c>
      <c r="C4571" s="16" t="s">
        <v>498</v>
      </c>
      <c r="D4571" s="16">
        <v>14.9</v>
      </c>
      <c r="E4571" s="23" t="s">
        <v>55</v>
      </c>
      <c r="F4571" s="632">
        <v>3250</v>
      </c>
      <c r="G4571" s="131"/>
      <c r="H4571" s="131"/>
      <c r="I4571" s="131"/>
      <c r="J4571" s="23">
        <v>0</v>
      </c>
      <c r="K4571" s="636"/>
      <c r="L4571" s="131"/>
      <c r="M4571" s="131"/>
    </row>
    <row r="4572" spans="1:13" x14ac:dyDescent="0.25">
      <c r="A4572" s="31">
        <v>42400</v>
      </c>
      <c r="B4572" s="16">
        <v>51379</v>
      </c>
      <c r="C4572" s="16" t="s">
        <v>28</v>
      </c>
      <c r="D4572" s="16">
        <v>13.3</v>
      </c>
      <c r="E4572" s="23" t="s">
        <v>55</v>
      </c>
      <c r="F4572" s="632">
        <v>3250</v>
      </c>
      <c r="G4572" s="131"/>
      <c r="H4572" s="131"/>
      <c r="I4572" s="131"/>
      <c r="J4572" s="23">
        <v>0</v>
      </c>
      <c r="K4572" s="636"/>
      <c r="L4572" s="131"/>
      <c r="M4572" s="131"/>
    </row>
    <row r="4573" spans="1:13" x14ac:dyDescent="0.25">
      <c r="A4573" s="31">
        <v>42400</v>
      </c>
      <c r="B4573" s="16">
        <v>51380</v>
      </c>
      <c r="C4573" s="16" t="s">
        <v>29</v>
      </c>
      <c r="D4573" s="16">
        <v>13</v>
      </c>
      <c r="E4573" s="23" t="s">
        <v>55</v>
      </c>
      <c r="F4573" s="632">
        <v>3250</v>
      </c>
      <c r="G4573" s="131"/>
      <c r="H4573" s="131"/>
      <c r="I4573" s="131"/>
      <c r="J4573" s="23">
        <v>0</v>
      </c>
      <c r="K4573" s="636"/>
      <c r="L4573" s="131"/>
      <c r="M4573" s="131"/>
    </row>
    <row r="4574" spans="1:13" x14ac:dyDescent="0.25">
      <c r="A4574" s="31">
        <v>42400</v>
      </c>
      <c r="B4574" s="16">
        <v>51381</v>
      </c>
      <c r="C4574" s="16" t="s">
        <v>498</v>
      </c>
      <c r="D4574" s="16">
        <v>14.9</v>
      </c>
      <c r="E4574" s="23" t="s">
        <v>55</v>
      </c>
      <c r="F4574" s="632">
        <v>3250</v>
      </c>
      <c r="G4574" s="131"/>
      <c r="H4574" s="131"/>
      <c r="I4574" s="131"/>
      <c r="J4574" s="23">
        <v>0</v>
      </c>
      <c r="K4574" s="636"/>
      <c r="L4574" s="131"/>
      <c r="M4574" s="131"/>
    </row>
    <row r="4575" spans="1:13" x14ac:dyDescent="0.25">
      <c r="A4575" s="31">
        <v>42400</v>
      </c>
      <c r="B4575" s="16">
        <v>51382</v>
      </c>
      <c r="C4575" s="16" t="s">
        <v>28</v>
      </c>
      <c r="D4575" s="16">
        <v>13.3</v>
      </c>
      <c r="E4575" s="23" t="s">
        <v>55</v>
      </c>
      <c r="F4575" s="632">
        <v>3250</v>
      </c>
      <c r="G4575" s="131"/>
      <c r="H4575" s="131"/>
      <c r="I4575" s="131"/>
      <c r="J4575" s="23">
        <v>0</v>
      </c>
      <c r="K4575" s="636"/>
      <c r="L4575" s="131"/>
      <c r="M4575" s="131"/>
    </row>
    <row r="4576" spans="1:13" x14ac:dyDescent="0.25">
      <c r="A4576" s="31">
        <v>42400</v>
      </c>
      <c r="B4576" s="16">
        <v>51383</v>
      </c>
      <c r="C4576" s="16" t="s">
        <v>29</v>
      </c>
      <c r="D4576" s="16">
        <v>13</v>
      </c>
      <c r="E4576" s="23" t="s">
        <v>55</v>
      </c>
      <c r="F4576" s="632">
        <v>3250</v>
      </c>
      <c r="G4576" s="131"/>
      <c r="H4576" s="131"/>
      <c r="I4576" s="131"/>
      <c r="J4576" s="23">
        <v>0</v>
      </c>
      <c r="K4576" s="636"/>
      <c r="L4576" s="131"/>
      <c r="M4576" s="131"/>
    </row>
    <row r="4577" spans="1:13" x14ac:dyDescent="0.25">
      <c r="A4577" s="31">
        <v>42400</v>
      </c>
      <c r="B4577" s="16">
        <v>51384</v>
      </c>
      <c r="C4577" s="16" t="s">
        <v>498</v>
      </c>
      <c r="D4577" s="16">
        <v>14.9</v>
      </c>
      <c r="E4577" s="23" t="s">
        <v>55</v>
      </c>
      <c r="F4577" s="632">
        <v>3250</v>
      </c>
      <c r="G4577" s="131"/>
      <c r="H4577" s="131"/>
      <c r="I4577" s="131"/>
      <c r="J4577" s="23">
        <v>0</v>
      </c>
      <c r="K4577" s="636"/>
      <c r="L4577" s="131"/>
      <c r="M4577" s="131"/>
    </row>
    <row r="4578" spans="1:13" x14ac:dyDescent="0.25">
      <c r="A4578" s="31">
        <v>42400</v>
      </c>
      <c r="B4578" s="16">
        <v>51385</v>
      </c>
      <c r="C4578" s="16" t="s">
        <v>28</v>
      </c>
      <c r="D4578" s="16">
        <v>13.3</v>
      </c>
      <c r="E4578" s="23" t="s">
        <v>55</v>
      </c>
      <c r="F4578" s="632">
        <v>3250</v>
      </c>
      <c r="G4578" s="131"/>
      <c r="H4578" s="131"/>
      <c r="I4578" s="131"/>
      <c r="J4578" s="23">
        <v>0</v>
      </c>
      <c r="K4578" s="636"/>
      <c r="L4578" s="131"/>
      <c r="M4578" s="131"/>
    </row>
    <row r="4579" spans="1:13" x14ac:dyDescent="0.25">
      <c r="A4579" s="31">
        <v>42400</v>
      </c>
      <c r="B4579" s="16">
        <v>51386</v>
      </c>
      <c r="C4579" s="16" t="s">
        <v>29</v>
      </c>
      <c r="D4579" s="16">
        <v>13</v>
      </c>
      <c r="E4579" s="23" t="s">
        <v>55</v>
      </c>
      <c r="F4579" s="632">
        <v>3250</v>
      </c>
      <c r="G4579" s="131"/>
      <c r="H4579" s="131"/>
      <c r="I4579" s="131"/>
      <c r="J4579" s="23">
        <v>0</v>
      </c>
      <c r="K4579" s="636"/>
      <c r="L4579" s="131"/>
      <c r="M4579" s="131"/>
    </row>
    <row r="4580" spans="1:13" x14ac:dyDescent="0.25">
      <c r="A4580" s="31">
        <v>42400</v>
      </c>
      <c r="B4580" s="16">
        <v>51387</v>
      </c>
      <c r="C4580" s="16" t="s">
        <v>498</v>
      </c>
      <c r="D4580" s="16">
        <v>14.9</v>
      </c>
      <c r="E4580" s="23" t="s">
        <v>55</v>
      </c>
      <c r="F4580" s="632">
        <v>3250</v>
      </c>
      <c r="G4580" s="131"/>
      <c r="H4580" s="131"/>
      <c r="I4580" s="131"/>
      <c r="J4580" s="23">
        <v>0</v>
      </c>
      <c r="K4580" s="636"/>
      <c r="L4580" s="131"/>
      <c r="M4580" s="131"/>
    </row>
    <row r="4581" spans="1:13" x14ac:dyDescent="0.25">
      <c r="A4581" s="31">
        <v>42400</v>
      </c>
      <c r="B4581" s="16">
        <v>51388</v>
      </c>
      <c r="C4581" s="16" t="s">
        <v>28</v>
      </c>
      <c r="D4581" s="16">
        <v>13.3</v>
      </c>
      <c r="E4581" s="23" t="s">
        <v>55</v>
      </c>
      <c r="F4581" s="632">
        <v>3250</v>
      </c>
      <c r="G4581" s="131"/>
      <c r="H4581" s="131"/>
      <c r="I4581" s="131"/>
      <c r="J4581" s="23">
        <v>0</v>
      </c>
      <c r="K4581" s="636"/>
      <c r="L4581" s="131"/>
      <c r="M4581" s="131"/>
    </row>
    <row r="4582" spans="1:13" x14ac:dyDescent="0.25">
      <c r="A4582" s="31">
        <v>42400</v>
      </c>
      <c r="B4582" s="16">
        <v>51389</v>
      </c>
      <c r="C4582" s="16" t="s">
        <v>29</v>
      </c>
      <c r="D4582" s="16">
        <v>13</v>
      </c>
      <c r="E4582" s="23" t="s">
        <v>55</v>
      </c>
      <c r="F4582" s="632">
        <v>3250</v>
      </c>
      <c r="G4582" s="131"/>
      <c r="H4582" s="131"/>
      <c r="I4582" s="131"/>
      <c r="J4582" s="23">
        <v>0</v>
      </c>
      <c r="K4582" s="636"/>
      <c r="L4582" s="131"/>
      <c r="M4582" s="131"/>
    </row>
    <row r="4583" spans="1:13" x14ac:dyDescent="0.25">
      <c r="A4583" s="31">
        <v>42400</v>
      </c>
      <c r="B4583" s="16">
        <v>51390</v>
      </c>
      <c r="C4583" s="16" t="s">
        <v>498</v>
      </c>
      <c r="D4583" s="16">
        <v>14.9</v>
      </c>
      <c r="E4583" s="23" t="s">
        <v>55</v>
      </c>
      <c r="F4583" s="632">
        <v>3250</v>
      </c>
      <c r="G4583" s="131"/>
      <c r="H4583" s="131"/>
      <c r="I4583" s="131"/>
      <c r="J4583" s="23">
        <v>0</v>
      </c>
      <c r="K4583" s="636"/>
      <c r="L4583" s="131"/>
      <c r="M4583" s="131"/>
    </row>
    <row r="4584" spans="1:13" x14ac:dyDescent="0.25">
      <c r="A4584" s="31">
        <v>42400</v>
      </c>
      <c r="B4584" s="16">
        <v>51391</v>
      </c>
      <c r="C4584" s="16" t="s">
        <v>28</v>
      </c>
      <c r="D4584" s="16">
        <v>13.3</v>
      </c>
      <c r="E4584" s="23" t="s">
        <v>55</v>
      </c>
      <c r="F4584" s="632">
        <v>3250</v>
      </c>
      <c r="G4584" s="131"/>
      <c r="H4584" s="131"/>
      <c r="I4584" s="131"/>
      <c r="J4584" s="23">
        <v>0</v>
      </c>
      <c r="K4584" s="636"/>
      <c r="L4584" s="131"/>
      <c r="M4584" s="131"/>
    </row>
    <row r="4585" spans="1:13" x14ac:dyDescent="0.25">
      <c r="A4585" s="31">
        <v>42400</v>
      </c>
      <c r="B4585" s="16">
        <v>51392</v>
      </c>
      <c r="C4585" s="16" t="s">
        <v>498</v>
      </c>
      <c r="D4585" s="16">
        <v>14.9</v>
      </c>
      <c r="E4585" s="23" t="s">
        <v>55</v>
      </c>
      <c r="F4585" s="632">
        <v>3250</v>
      </c>
      <c r="G4585" s="131"/>
      <c r="H4585" s="131"/>
      <c r="I4585" s="131"/>
      <c r="J4585" s="23">
        <v>0</v>
      </c>
      <c r="K4585" s="636"/>
      <c r="L4585" s="131"/>
      <c r="M4585" s="131"/>
    </row>
    <row r="4586" spans="1:13" x14ac:dyDescent="0.25">
      <c r="A4586" s="31">
        <v>42400</v>
      </c>
      <c r="B4586" s="16">
        <v>51393</v>
      </c>
      <c r="C4586" s="16" t="s">
        <v>29</v>
      </c>
      <c r="D4586" s="16">
        <v>13</v>
      </c>
      <c r="E4586" s="23" t="s">
        <v>55</v>
      </c>
      <c r="F4586" s="632">
        <v>3250</v>
      </c>
      <c r="G4586" s="131"/>
      <c r="H4586" s="131"/>
      <c r="I4586" s="131"/>
      <c r="J4586" s="23">
        <v>0</v>
      </c>
      <c r="K4586" s="636"/>
      <c r="L4586" s="131"/>
      <c r="M4586" s="131"/>
    </row>
    <row r="4587" spans="1:13" x14ac:dyDescent="0.25">
      <c r="A4587" s="31">
        <v>42400</v>
      </c>
      <c r="B4587" s="16">
        <v>51394</v>
      </c>
      <c r="C4587" s="16" t="s">
        <v>28</v>
      </c>
      <c r="D4587" s="16">
        <v>13.3</v>
      </c>
      <c r="E4587" s="23" t="s">
        <v>55</v>
      </c>
      <c r="F4587" s="632">
        <v>3250</v>
      </c>
      <c r="G4587" s="131"/>
      <c r="H4587" s="131"/>
      <c r="I4587" s="131"/>
      <c r="J4587" s="23">
        <v>0</v>
      </c>
      <c r="K4587" s="636"/>
      <c r="L4587" s="131"/>
      <c r="M4587" s="131"/>
    </row>
    <row r="4588" spans="1:13" x14ac:dyDescent="0.25">
      <c r="A4588" s="31">
        <v>42400</v>
      </c>
      <c r="B4588" s="16">
        <v>51395</v>
      </c>
      <c r="C4588" s="16" t="s">
        <v>498</v>
      </c>
      <c r="D4588" s="16">
        <v>14.9</v>
      </c>
      <c r="E4588" s="23" t="s">
        <v>55</v>
      </c>
      <c r="F4588" s="632">
        <v>3250</v>
      </c>
      <c r="G4588" s="131"/>
      <c r="H4588" s="131"/>
      <c r="I4588" s="131"/>
      <c r="J4588" s="23">
        <v>0</v>
      </c>
      <c r="K4588" s="636"/>
      <c r="L4588" s="131"/>
      <c r="M4588" s="131"/>
    </row>
    <row r="4589" spans="1:13" ht="15.75" thickBot="1" x14ac:dyDescent="0.3">
      <c r="A4589" s="31">
        <v>42400</v>
      </c>
      <c r="B4589" s="16">
        <v>51396</v>
      </c>
      <c r="C4589" s="16" t="s">
        <v>29</v>
      </c>
      <c r="D4589" s="16">
        <v>13</v>
      </c>
      <c r="E4589" s="23" t="s">
        <v>55</v>
      </c>
      <c r="F4589" s="632">
        <v>3250</v>
      </c>
      <c r="G4589" s="137"/>
      <c r="H4589" s="137"/>
      <c r="I4589" s="137"/>
      <c r="J4589" s="23">
        <v>0</v>
      </c>
      <c r="K4589" s="637"/>
      <c r="L4589" s="137"/>
      <c r="M4589" s="137"/>
    </row>
    <row r="4590" spans="1:13" ht="20.25" thickBot="1" x14ac:dyDescent="0.35">
      <c r="D4590" s="639">
        <f>SUBTOTAL(9,D10:D4589)</f>
        <v>47078.700000001139</v>
      </c>
    </row>
  </sheetData>
  <autoFilter ref="A9:N4589">
    <filterColumn colId="4">
      <filters>
        <filter val="AGRECAR / 0120"/>
      </filters>
    </filterColumn>
  </autoFilter>
  <mergeCells count="5">
    <mergeCell ref="A4:M4"/>
    <mergeCell ref="A5:M5"/>
    <mergeCell ref="A6:M6"/>
    <mergeCell ref="G8:I8"/>
    <mergeCell ref="J8:M8"/>
  </mergeCells>
  <pageMargins left="1.29" right="0.7" top="0.48" bottom="0.5" header="0.24" footer="0.3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41"/>
  <sheetViews>
    <sheetView workbookViewId="0">
      <selection activeCell="I35" sqref="I35"/>
    </sheetView>
  </sheetViews>
  <sheetFormatPr baseColWidth="10" defaultRowHeight="15" x14ac:dyDescent="0.25"/>
  <cols>
    <col min="1" max="1" width="1.42578125" customWidth="1"/>
    <col min="2" max="2" width="7" customWidth="1"/>
    <col min="3" max="3" width="11.5703125" customWidth="1"/>
    <col min="4" max="4" width="17.85546875" customWidth="1"/>
    <col min="5" max="5" width="13.5703125" customWidth="1"/>
    <col min="6" max="6" width="12.42578125" customWidth="1"/>
    <col min="7" max="7" width="12.85546875" customWidth="1"/>
  </cols>
  <sheetData>
    <row r="6" spans="3:8" ht="15.75" thickBot="1" x14ac:dyDescent="0.3"/>
    <row r="7" spans="3:8" ht="26.25" thickBot="1" x14ac:dyDescent="0.45">
      <c r="C7" s="733" t="s">
        <v>940</v>
      </c>
      <c r="D7" s="734"/>
      <c r="E7" s="734"/>
      <c r="F7" s="735"/>
      <c r="G7" s="9"/>
    </row>
    <row r="8" spans="3:8" ht="20.25" thickBot="1" x14ac:dyDescent="0.35">
      <c r="C8" s="10" t="s">
        <v>6</v>
      </c>
      <c r="D8" s="10" t="s">
        <v>31</v>
      </c>
      <c r="E8" s="10" t="s">
        <v>32</v>
      </c>
      <c r="F8" s="10" t="s">
        <v>33</v>
      </c>
      <c r="G8" s="9"/>
    </row>
    <row r="9" spans="3:8" ht="20.25" thickBot="1" x14ac:dyDescent="0.35">
      <c r="C9" s="167">
        <v>42371</v>
      </c>
      <c r="D9" s="166" t="s">
        <v>53</v>
      </c>
      <c r="E9" s="166">
        <v>129</v>
      </c>
      <c r="F9" s="183">
        <v>1832</v>
      </c>
      <c r="G9" s="166" t="s">
        <v>34</v>
      </c>
    </row>
    <row r="10" spans="3:8" ht="21" thickBot="1" x14ac:dyDescent="0.35">
      <c r="C10" s="168">
        <v>42372</v>
      </c>
      <c r="D10" s="169" t="s">
        <v>53</v>
      </c>
      <c r="E10" s="169">
        <v>87</v>
      </c>
      <c r="F10" s="184">
        <v>1267.9000000000001</v>
      </c>
      <c r="G10" s="169" t="s">
        <v>34</v>
      </c>
      <c r="H10" s="185">
        <f>+F9+F10</f>
        <v>3099.9</v>
      </c>
    </row>
    <row r="11" spans="3:8" ht="19.5" x14ac:dyDescent="0.3">
      <c r="C11" s="176">
        <v>42373</v>
      </c>
      <c r="D11" s="177" t="s">
        <v>53</v>
      </c>
      <c r="E11" s="177">
        <v>138</v>
      </c>
      <c r="F11" s="178">
        <v>1987.4</v>
      </c>
      <c r="G11" s="170" t="s">
        <v>34</v>
      </c>
    </row>
    <row r="12" spans="3:8" ht="19.5" x14ac:dyDescent="0.3">
      <c r="C12" s="171">
        <v>42374</v>
      </c>
      <c r="D12" s="172" t="s">
        <v>53</v>
      </c>
      <c r="E12" s="172">
        <v>141</v>
      </c>
      <c r="F12" s="173">
        <v>2048.8000000000002</v>
      </c>
      <c r="G12" s="170" t="s">
        <v>34</v>
      </c>
    </row>
    <row r="13" spans="3:8" ht="19.5" x14ac:dyDescent="0.3">
      <c r="C13" s="171">
        <v>42375</v>
      </c>
      <c r="D13" s="172" t="s">
        <v>53</v>
      </c>
      <c r="E13" s="172">
        <v>157</v>
      </c>
      <c r="F13" s="174">
        <v>2298</v>
      </c>
      <c r="G13" s="170" t="s">
        <v>34</v>
      </c>
    </row>
    <row r="14" spans="3:8" ht="19.5" x14ac:dyDescent="0.3">
      <c r="C14" s="171">
        <v>42376</v>
      </c>
      <c r="D14" s="172" t="s">
        <v>53</v>
      </c>
      <c r="E14" s="172">
        <v>175</v>
      </c>
      <c r="F14" s="174">
        <v>2607</v>
      </c>
      <c r="G14" s="170" t="s">
        <v>34</v>
      </c>
    </row>
    <row r="15" spans="3:8" ht="19.5" x14ac:dyDescent="0.3">
      <c r="C15" s="171">
        <v>42377</v>
      </c>
      <c r="D15" s="172" t="s">
        <v>53</v>
      </c>
      <c r="E15" s="172">
        <v>171</v>
      </c>
      <c r="F15" s="173">
        <v>2519.1</v>
      </c>
      <c r="G15" s="170" t="s">
        <v>34</v>
      </c>
    </row>
    <row r="16" spans="3:8" ht="20.25" thickBot="1" x14ac:dyDescent="0.35">
      <c r="C16" s="171">
        <v>42378</v>
      </c>
      <c r="D16" s="172" t="s">
        <v>53</v>
      </c>
      <c r="E16" s="172">
        <v>157</v>
      </c>
      <c r="F16" s="173">
        <v>2284.6999999999998</v>
      </c>
      <c r="G16" s="170" t="s">
        <v>34</v>
      </c>
    </row>
    <row r="17" spans="3:13" ht="21" thickBot="1" x14ac:dyDescent="0.35">
      <c r="C17" s="179">
        <v>42379</v>
      </c>
      <c r="D17" s="180" t="s">
        <v>53</v>
      </c>
      <c r="E17" s="180">
        <v>119</v>
      </c>
      <c r="F17" s="181">
        <v>1741.3</v>
      </c>
      <c r="G17" s="182" t="s">
        <v>34</v>
      </c>
      <c r="H17" s="175">
        <f>+F11+F12+F13+F14+F15+F16+F17</f>
        <v>15486.3</v>
      </c>
      <c r="I17" s="197"/>
    </row>
    <row r="18" spans="3:13" ht="19.5" x14ac:dyDescent="0.3">
      <c r="C18" s="212">
        <v>42380</v>
      </c>
      <c r="D18" s="213" t="s">
        <v>53</v>
      </c>
      <c r="E18" s="213">
        <v>158</v>
      </c>
      <c r="F18" s="214">
        <v>2366.6999999999998</v>
      </c>
      <c r="G18" s="215" t="s">
        <v>34</v>
      </c>
    </row>
    <row r="19" spans="3:13" ht="19.5" x14ac:dyDescent="0.3">
      <c r="C19" s="216">
        <v>42381</v>
      </c>
      <c r="D19" s="217" t="s">
        <v>53</v>
      </c>
      <c r="E19" s="217">
        <v>175</v>
      </c>
      <c r="F19" s="218">
        <v>2614.6</v>
      </c>
      <c r="G19" s="215" t="s">
        <v>34</v>
      </c>
    </row>
    <row r="20" spans="3:13" ht="19.5" x14ac:dyDescent="0.3">
      <c r="C20" s="216">
        <v>42382</v>
      </c>
      <c r="D20" s="217" t="s">
        <v>53</v>
      </c>
      <c r="E20" s="217">
        <v>162</v>
      </c>
      <c r="F20" s="219">
        <v>2355</v>
      </c>
      <c r="G20" s="215" t="s">
        <v>34</v>
      </c>
      <c r="I20" s="197">
        <f>+H10+H17+H24</f>
        <v>34880.199999999997</v>
      </c>
    </row>
    <row r="21" spans="3:13" ht="19.5" x14ac:dyDescent="0.3">
      <c r="C21" s="216">
        <v>42383</v>
      </c>
      <c r="D21" s="217" t="s">
        <v>53</v>
      </c>
      <c r="E21" s="217">
        <v>149</v>
      </c>
      <c r="F21" s="218">
        <v>2189.5</v>
      </c>
      <c r="G21" s="215" t="s">
        <v>34</v>
      </c>
    </row>
    <row r="22" spans="3:13" ht="20.25" thickBot="1" x14ac:dyDescent="0.35">
      <c r="C22" s="216">
        <v>42384</v>
      </c>
      <c r="D22" s="217" t="s">
        <v>53</v>
      </c>
      <c r="E22" s="217">
        <v>189</v>
      </c>
      <c r="F22" s="218">
        <v>2774.6</v>
      </c>
      <c r="G22" s="215" t="s">
        <v>34</v>
      </c>
    </row>
    <row r="23" spans="3:13" ht="20.25" thickBot="1" x14ac:dyDescent="0.35">
      <c r="C23" s="216">
        <v>42385</v>
      </c>
      <c r="D23" s="217" t="s">
        <v>53</v>
      </c>
      <c r="E23" s="217">
        <v>179</v>
      </c>
      <c r="F23" s="219">
        <v>2595</v>
      </c>
      <c r="G23" s="215" t="s">
        <v>34</v>
      </c>
      <c r="K23" s="300">
        <v>42391</v>
      </c>
      <c r="L23" s="301" t="s">
        <v>883</v>
      </c>
      <c r="M23" s="302" t="s">
        <v>884</v>
      </c>
    </row>
    <row r="24" spans="3:13" ht="21" thickBot="1" x14ac:dyDescent="0.35">
      <c r="C24" s="220">
        <v>42386</v>
      </c>
      <c r="D24" s="221" t="s">
        <v>53</v>
      </c>
      <c r="E24" s="221">
        <v>96</v>
      </c>
      <c r="F24" s="222">
        <v>1398.6</v>
      </c>
      <c r="G24" s="223" t="s">
        <v>34</v>
      </c>
      <c r="H24" s="224">
        <v>16294</v>
      </c>
      <c r="I24" s="397"/>
      <c r="K24" s="186"/>
      <c r="L24" s="298">
        <v>381.1</v>
      </c>
      <c r="M24" s="303">
        <v>1755.6</v>
      </c>
    </row>
    <row r="25" spans="3:13" ht="19.5" x14ac:dyDescent="0.3">
      <c r="C25" s="246">
        <v>42387</v>
      </c>
      <c r="D25" s="247" t="s">
        <v>53</v>
      </c>
      <c r="E25" s="247">
        <v>169</v>
      </c>
      <c r="F25" s="248">
        <v>2395.1999999999998</v>
      </c>
      <c r="G25" s="249" t="s">
        <v>34</v>
      </c>
      <c r="K25" s="304">
        <v>42392</v>
      </c>
      <c r="L25" s="299"/>
      <c r="M25" s="305">
        <v>2803.6</v>
      </c>
    </row>
    <row r="26" spans="3:13" ht="20.25" thickBot="1" x14ac:dyDescent="0.35">
      <c r="C26" s="250">
        <v>42388</v>
      </c>
      <c r="D26" s="251" t="s">
        <v>53</v>
      </c>
      <c r="E26" s="251">
        <v>175</v>
      </c>
      <c r="F26" s="252">
        <v>2499.5</v>
      </c>
      <c r="G26" s="249" t="s">
        <v>34</v>
      </c>
      <c r="K26" s="306">
        <v>42393</v>
      </c>
      <c r="L26" s="243"/>
      <c r="M26" s="307">
        <v>1648.8</v>
      </c>
    </row>
    <row r="27" spans="3:13" ht="20.25" thickBot="1" x14ac:dyDescent="0.35">
      <c r="C27" s="250">
        <v>42389</v>
      </c>
      <c r="D27" s="251" t="s">
        <v>53</v>
      </c>
      <c r="E27" s="251">
        <v>179</v>
      </c>
      <c r="F27" s="252">
        <v>2575.1</v>
      </c>
      <c r="G27" s="249" t="s">
        <v>34</v>
      </c>
      <c r="M27" s="308">
        <f>SUM(M24:M26)</f>
        <v>6208</v>
      </c>
    </row>
    <row r="28" spans="3:13" ht="19.5" x14ac:dyDescent="0.3">
      <c r="C28" s="250">
        <v>42390</v>
      </c>
      <c r="D28" s="251" t="s">
        <v>53</v>
      </c>
      <c r="E28" s="251">
        <v>153</v>
      </c>
      <c r="F28" s="253">
        <v>2247.1999999999998</v>
      </c>
      <c r="G28" s="249" t="s">
        <v>34</v>
      </c>
    </row>
    <row r="29" spans="3:13" ht="19.5" x14ac:dyDescent="0.3">
      <c r="C29" s="250">
        <v>42391</v>
      </c>
      <c r="D29" s="251" t="s">
        <v>53</v>
      </c>
      <c r="E29" s="254">
        <v>145</v>
      </c>
      <c r="F29" s="253">
        <v>2136.6999999999998</v>
      </c>
      <c r="G29" s="249" t="s">
        <v>34</v>
      </c>
    </row>
    <row r="30" spans="3:13" ht="20.25" thickBot="1" x14ac:dyDescent="0.35">
      <c r="C30" s="250">
        <v>42392</v>
      </c>
      <c r="D30" s="251" t="s">
        <v>53</v>
      </c>
      <c r="E30" s="251">
        <v>191</v>
      </c>
      <c r="F30" s="253">
        <v>2803.6</v>
      </c>
      <c r="G30" s="249" t="s">
        <v>34</v>
      </c>
    </row>
    <row r="31" spans="3:13" ht="20.25" thickBot="1" x14ac:dyDescent="0.35">
      <c r="C31" s="255">
        <v>42393</v>
      </c>
      <c r="D31" s="256" t="s">
        <v>53</v>
      </c>
      <c r="E31" s="256">
        <v>116</v>
      </c>
      <c r="F31" s="257">
        <v>1648.8</v>
      </c>
      <c r="G31" s="249" t="s">
        <v>34</v>
      </c>
      <c r="H31" s="245">
        <v>16306.1</v>
      </c>
    </row>
    <row r="32" spans="3:13" ht="19.5" x14ac:dyDescent="0.3">
      <c r="C32" s="432">
        <v>42394</v>
      </c>
      <c r="D32" s="433" t="s">
        <v>53</v>
      </c>
      <c r="E32" s="434">
        <v>173</v>
      </c>
      <c r="F32" s="435">
        <v>2439.8000000000002</v>
      </c>
      <c r="G32" s="444"/>
    </row>
    <row r="33" spans="3:8" ht="19.5" x14ac:dyDescent="0.3">
      <c r="C33" s="436">
        <v>42395</v>
      </c>
      <c r="D33" s="437" t="s">
        <v>53</v>
      </c>
      <c r="E33" s="437">
        <v>169</v>
      </c>
      <c r="F33" s="438">
        <v>2444.3000000000002</v>
      </c>
      <c r="G33" s="445"/>
    </row>
    <row r="34" spans="3:8" ht="19.5" x14ac:dyDescent="0.3">
      <c r="C34" s="436">
        <v>42396</v>
      </c>
      <c r="D34" s="437" t="s">
        <v>53</v>
      </c>
      <c r="E34" s="437">
        <v>155</v>
      </c>
      <c r="F34" s="439">
        <v>2266</v>
      </c>
      <c r="G34" s="445"/>
    </row>
    <row r="35" spans="3:8" ht="19.5" x14ac:dyDescent="0.3">
      <c r="C35" s="436">
        <v>42397</v>
      </c>
      <c r="D35" s="437" t="s">
        <v>53</v>
      </c>
      <c r="E35" s="437">
        <v>193</v>
      </c>
      <c r="F35" s="440">
        <v>2803.5</v>
      </c>
      <c r="G35" s="445"/>
    </row>
    <row r="36" spans="3:8" ht="19.5" x14ac:dyDescent="0.3">
      <c r="C36" s="436">
        <v>42398</v>
      </c>
      <c r="D36" s="437" t="s">
        <v>53</v>
      </c>
      <c r="E36" s="437">
        <v>124</v>
      </c>
      <c r="F36" s="440">
        <v>1784.8</v>
      </c>
      <c r="G36" s="445"/>
    </row>
    <row r="37" spans="3:8" ht="20.25" thickBot="1" x14ac:dyDescent="0.35">
      <c r="C37" s="436">
        <v>42399</v>
      </c>
      <c r="D37" s="437" t="s">
        <v>53</v>
      </c>
      <c r="E37" s="437">
        <v>166</v>
      </c>
      <c r="F37" s="439">
        <v>2382</v>
      </c>
      <c r="G37" s="446"/>
    </row>
    <row r="38" spans="3:8" ht="20.25" thickBot="1" x14ac:dyDescent="0.35">
      <c r="C38" s="441">
        <v>42400</v>
      </c>
      <c r="D38" s="442" t="s">
        <v>53</v>
      </c>
      <c r="E38" s="442">
        <v>87</v>
      </c>
      <c r="F38" s="443">
        <v>1210.7</v>
      </c>
      <c r="G38" s="447"/>
      <c r="H38" s="404">
        <v>15316.1</v>
      </c>
    </row>
    <row r="39" spans="3:8" ht="20.25" thickBot="1" x14ac:dyDescent="0.35">
      <c r="C39" s="163"/>
      <c r="D39" s="39" t="s">
        <v>35</v>
      </c>
      <c r="E39" s="198">
        <f>SUM(E9:E38)</f>
        <v>4577</v>
      </c>
      <c r="F39" s="164">
        <f>SUM(F9:F38)</f>
        <v>66517.399999999994</v>
      </c>
      <c r="G39" s="165"/>
    </row>
    <row r="41" spans="3:8" x14ac:dyDescent="0.25">
      <c r="H41" s="629">
        <f>+H38+H31+H24+H17+H10</f>
        <v>66502.399999999994</v>
      </c>
    </row>
  </sheetData>
  <mergeCells count="1">
    <mergeCell ref="C7:F7"/>
  </mergeCells>
  <pageMargins left="0.97" right="0.7" top="0.76" bottom="0.88" header="0.22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43"/>
  <sheetViews>
    <sheetView tabSelected="1" topLeftCell="T14" zoomScale="20" zoomScaleNormal="20" zoomScaleSheetLayoutView="14" workbookViewId="0">
      <selection activeCell="B6" sqref="B6:AI40"/>
    </sheetView>
  </sheetViews>
  <sheetFormatPr baseColWidth="10" defaultRowHeight="15" x14ac:dyDescent="0.25"/>
  <cols>
    <col min="1" max="1" width="14" customWidth="1"/>
    <col min="2" max="2" width="101.5703125" bestFit="1" customWidth="1"/>
    <col min="3" max="3" width="12.7109375" customWidth="1"/>
    <col min="4" max="5" width="37.5703125" bestFit="1" customWidth="1"/>
    <col min="6" max="6" width="46.28515625" bestFit="1" customWidth="1"/>
    <col min="7" max="7" width="50.140625" bestFit="1" customWidth="1"/>
    <col min="8" max="8" width="41.140625" bestFit="1" customWidth="1"/>
    <col min="9" max="9" width="40.5703125" bestFit="1" customWidth="1"/>
    <col min="10" max="10" width="43.42578125" bestFit="1" customWidth="1"/>
    <col min="11" max="11" width="50.140625" bestFit="1" customWidth="1"/>
    <col min="12" max="12" width="43" bestFit="1" customWidth="1"/>
    <col min="13" max="13" width="49.5703125" bestFit="1" customWidth="1"/>
    <col min="14" max="14" width="46.85546875" bestFit="1" customWidth="1"/>
    <col min="15" max="15" width="40.85546875" bestFit="1" customWidth="1"/>
    <col min="16" max="16" width="46.7109375" bestFit="1" customWidth="1"/>
    <col min="17" max="17" width="49.42578125" bestFit="1" customWidth="1"/>
    <col min="18" max="18" width="10.28515625" style="13" customWidth="1"/>
    <col min="19" max="19" width="40.85546875" bestFit="1" customWidth="1"/>
    <col min="20" max="20" width="46.42578125" bestFit="1" customWidth="1"/>
    <col min="21" max="21" width="50.28515625" bestFit="1" customWidth="1"/>
    <col min="22" max="22" width="50.140625" bestFit="1" customWidth="1"/>
    <col min="23" max="23" width="30.5703125" bestFit="1" customWidth="1"/>
    <col min="24" max="24" width="50.42578125" bestFit="1" customWidth="1"/>
    <col min="25" max="25" width="46.42578125" bestFit="1" customWidth="1"/>
    <col min="26" max="26" width="50" bestFit="1" customWidth="1"/>
    <col min="27" max="27" width="46.5703125" bestFit="1" customWidth="1"/>
    <col min="28" max="28" width="31" bestFit="1" customWidth="1"/>
    <col min="29" max="29" width="50.5703125" bestFit="1" customWidth="1"/>
    <col min="30" max="30" width="41.140625" bestFit="1" customWidth="1"/>
    <col min="31" max="31" width="50" bestFit="1" customWidth="1"/>
    <col min="32" max="32" width="46.28515625" bestFit="1" customWidth="1"/>
    <col min="33" max="33" width="41.140625" bestFit="1" customWidth="1"/>
    <col min="34" max="34" width="30.5703125" bestFit="1" customWidth="1"/>
    <col min="35" max="35" width="69.85546875" customWidth="1"/>
    <col min="36" max="36" width="14.28515625" style="13" hidden="1" customWidth="1"/>
    <col min="37" max="37" width="83.85546875" bestFit="1" customWidth="1"/>
    <col min="38" max="38" width="108.28515625" bestFit="1" customWidth="1"/>
  </cols>
  <sheetData>
    <row r="1" spans="2:38" ht="61.5" x14ac:dyDescent="0.9"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497"/>
      <c r="R1" s="497"/>
      <c r="S1" s="497"/>
      <c r="T1" s="497"/>
      <c r="U1" s="497"/>
      <c r="V1" s="497"/>
      <c r="W1" s="497"/>
      <c r="X1" s="497"/>
      <c r="Y1" s="497"/>
      <c r="Z1" s="497"/>
      <c r="AA1" s="497"/>
      <c r="AB1" s="497"/>
      <c r="AC1" s="497"/>
      <c r="AD1" s="497"/>
      <c r="AE1" s="497"/>
      <c r="AF1" s="497"/>
      <c r="AG1" s="497"/>
      <c r="AH1" s="497"/>
      <c r="AI1" s="497"/>
      <c r="AJ1" s="497"/>
      <c r="AK1" s="497"/>
      <c r="AL1" s="497"/>
    </row>
    <row r="2" spans="2:38" ht="61.5" x14ac:dyDescent="0.9"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497"/>
      <c r="AK2" s="497"/>
      <c r="AL2" s="497"/>
    </row>
    <row r="3" spans="2:38" ht="61.5" x14ac:dyDescent="0.9">
      <c r="B3" s="497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  <c r="AK3" s="497"/>
      <c r="AL3" s="497"/>
    </row>
    <row r="4" spans="2:38" ht="61.5" x14ac:dyDescent="0.9"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7"/>
      <c r="Y4" s="497"/>
      <c r="Z4" s="497"/>
      <c r="AA4" s="497"/>
      <c r="AB4" s="497"/>
      <c r="AC4" s="497"/>
      <c r="AD4" s="497"/>
      <c r="AE4" s="497"/>
      <c r="AF4" s="497"/>
      <c r="AG4" s="497"/>
      <c r="AH4" s="497"/>
      <c r="AI4" s="497"/>
      <c r="AJ4" s="497"/>
      <c r="AK4" s="497"/>
      <c r="AL4" s="497"/>
    </row>
    <row r="5" spans="2:38" ht="62.25" thickBot="1" x14ac:dyDescent="0.95">
      <c r="B5" s="497"/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  <c r="T5" s="497"/>
      <c r="U5" s="497"/>
      <c r="V5" s="497"/>
      <c r="W5" s="497"/>
      <c r="X5" s="497"/>
      <c r="Y5" s="497"/>
      <c r="Z5" s="497"/>
      <c r="AA5" s="497"/>
      <c r="AB5" s="497"/>
      <c r="AC5" s="497"/>
      <c r="AD5" s="497"/>
      <c r="AE5" s="497"/>
      <c r="AF5" s="497"/>
      <c r="AG5" s="497"/>
      <c r="AH5" s="497"/>
      <c r="AI5" s="497"/>
      <c r="AJ5" s="497"/>
      <c r="AK5" s="497"/>
      <c r="AL5" s="497"/>
    </row>
    <row r="6" spans="2:38" ht="93.75" thickBot="1" x14ac:dyDescent="1.4">
      <c r="B6" s="736" t="s">
        <v>948</v>
      </c>
      <c r="C6" s="737"/>
      <c r="D6" s="737"/>
      <c r="E6" s="737"/>
      <c r="F6" s="737"/>
      <c r="G6" s="737"/>
      <c r="H6" s="737"/>
      <c r="I6" s="737"/>
      <c r="J6" s="737"/>
      <c r="K6" s="737"/>
      <c r="L6" s="737"/>
      <c r="M6" s="737"/>
      <c r="N6" s="737"/>
      <c r="O6" s="737"/>
      <c r="P6" s="737"/>
      <c r="Q6" s="737"/>
      <c r="R6" s="737"/>
      <c r="S6" s="737"/>
      <c r="T6" s="737"/>
      <c r="U6" s="737"/>
      <c r="V6" s="737"/>
      <c r="W6" s="737"/>
      <c r="X6" s="737"/>
      <c r="Y6" s="737"/>
      <c r="Z6" s="737"/>
      <c r="AA6" s="737"/>
      <c r="AB6" s="737"/>
      <c r="AC6" s="737"/>
      <c r="AD6" s="737"/>
      <c r="AE6" s="737"/>
      <c r="AF6" s="737"/>
      <c r="AG6" s="737"/>
      <c r="AH6" s="738"/>
      <c r="AI6" s="766"/>
      <c r="AJ6" s="497"/>
      <c r="AK6" s="497"/>
      <c r="AL6" s="497"/>
    </row>
    <row r="7" spans="2:38" ht="93.75" thickBot="1" x14ac:dyDescent="1.4">
      <c r="B7" s="767" t="s">
        <v>11</v>
      </c>
      <c r="C7" s="768" t="s">
        <v>36</v>
      </c>
      <c r="D7" s="769"/>
      <c r="E7" s="769"/>
      <c r="F7" s="769"/>
      <c r="G7" s="769"/>
      <c r="H7" s="769"/>
      <c r="I7" s="769"/>
      <c r="J7" s="769"/>
      <c r="K7" s="769"/>
      <c r="L7" s="769"/>
      <c r="M7" s="769"/>
      <c r="N7" s="769"/>
      <c r="O7" s="769"/>
      <c r="P7" s="769"/>
      <c r="Q7" s="769"/>
      <c r="R7" s="769"/>
      <c r="S7" s="769"/>
      <c r="T7" s="769"/>
      <c r="U7" s="769"/>
      <c r="V7" s="769"/>
      <c r="W7" s="769"/>
      <c r="X7" s="769"/>
      <c r="Y7" s="769"/>
      <c r="Z7" s="769"/>
      <c r="AA7" s="769"/>
      <c r="AB7" s="769"/>
      <c r="AC7" s="769"/>
      <c r="AD7" s="769"/>
      <c r="AE7" s="769"/>
      <c r="AF7" s="769"/>
      <c r="AG7" s="769"/>
      <c r="AH7" s="770"/>
      <c r="AI7" s="766"/>
      <c r="AJ7" s="497"/>
      <c r="AK7" s="497"/>
      <c r="AL7" s="497"/>
    </row>
    <row r="8" spans="2:38" s="13" customFormat="1" ht="93.75" thickBot="1" x14ac:dyDescent="1.4">
      <c r="B8" s="771"/>
      <c r="C8" s="772" t="s">
        <v>34</v>
      </c>
      <c r="D8" s="773"/>
      <c r="E8" s="774"/>
      <c r="F8" s="775" t="s">
        <v>944</v>
      </c>
      <c r="G8" s="776"/>
      <c r="H8" s="776"/>
      <c r="I8" s="776"/>
      <c r="J8" s="776"/>
      <c r="K8" s="776"/>
      <c r="L8" s="777"/>
      <c r="M8" s="736" t="s">
        <v>945</v>
      </c>
      <c r="N8" s="737"/>
      <c r="O8" s="737"/>
      <c r="P8" s="737"/>
      <c r="Q8" s="737"/>
      <c r="R8" s="737"/>
      <c r="S8" s="737"/>
      <c r="T8" s="738"/>
      <c r="U8" s="778" t="s">
        <v>946</v>
      </c>
      <c r="V8" s="779"/>
      <c r="W8" s="779"/>
      <c r="X8" s="779"/>
      <c r="Y8" s="779"/>
      <c r="Z8" s="779"/>
      <c r="AA8" s="780"/>
      <c r="AB8" s="781" t="s">
        <v>947</v>
      </c>
      <c r="AC8" s="782"/>
      <c r="AD8" s="782"/>
      <c r="AE8" s="782"/>
      <c r="AF8" s="782"/>
      <c r="AG8" s="782"/>
      <c r="AH8" s="783"/>
      <c r="AI8" s="766"/>
      <c r="AJ8" s="497"/>
      <c r="AK8" s="497"/>
      <c r="AL8" s="497"/>
    </row>
    <row r="9" spans="2:38" s="13" customFormat="1" ht="93.75" thickBot="1" x14ac:dyDescent="1.4">
      <c r="B9" s="771"/>
      <c r="C9" s="784" t="s">
        <v>428</v>
      </c>
      <c r="D9" s="784" t="s">
        <v>429</v>
      </c>
      <c r="E9" s="784" t="s">
        <v>430</v>
      </c>
      <c r="F9" s="784" t="s">
        <v>431</v>
      </c>
      <c r="G9" s="784" t="s">
        <v>432</v>
      </c>
      <c r="H9" s="785" t="s">
        <v>432</v>
      </c>
      <c r="I9" s="784" t="s">
        <v>433</v>
      </c>
      <c r="J9" s="784" t="s">
        <v>428</v>
      </c>
      <c r="K9" s="784" t="s">
        <v>429</v>
      </c>
      <c r="L9" s="784" t="s">
        <v>430</v>
      </c>
      <c r="M9" s="784" t="s">
        <v>431</v>
      </c>
      <c r="N9" s="784" t="s">
        <v>432</v>
      </c>
      <c r="O9" s="784" t="s">
        <v>432</v>
      </c>
      <c r="P9" s="784" t="s">
        <v>433</v>
      </c>
      <c r="Q9" s="786" t="s">
        <v>428</v>
      </c>
      <c r="R9" s="787"/>
      <c r="S9" s="788" t="s">
        <v>429</v>
      </c>
      <c r="T9" s="784" t="s">
        <v>430</v>
      </c>
      <c r="U9" s="784" t="s">
        <v>431</v>
      </c>
      <c r="V9" s="784" t="s">
        <v>432</v>
      </c>
      <c r="W9" s="784" t="s">
        <v>432</v>
      </c>
      <c r="X9" s="784" t="s">
        <v>433</v>
      </c>
      <c r="Y9" s="784" t="s">
        <v>428</v>
      </c>
      <c r="Z9" s="784" t="s">
        <v>429</v>
      </c>
      <c r="AA9" s="784" t="s">
        <v>430</v>
      </c>
      <c r="AB9" s="784" t="s">
        <v>431</v>
      </c>
      <c r="AC9" s="785" t="s">
        <v>432</v>
      </c>
      <c r="AD9" s="784" t="s">
        <v>432</v>
      </c>
      <c r="AE9" s="784" t="s">
        <v>433</v>
      </c>
      <c r="AF9" s="784" t="s">
        <v>428</v>
      </c>
      <c r="AG9" s="784" t="s">
        <v>429</v>
      </c>
      <c r="AH9" s="788" t="s">
        <v>430</v>
      </c>
      <c r="AI9" s="766"/>
      <c r="AJ9" s="497"/>
      <c r="AK9" s="497"/>
      <c r="AL9" s="497"/>
    </row>
    <row r="10" spans="2:38" ht="93.75" thickBot="1" x14ac:dyDescent="1.4">
      <c r="B10" s="789"/>
      <c r="C10" s="790">
        <v>1</v>
      </c>
      <c r="D10" s="791">
        <v>2</v>
      </c>
      <c r="E10" s="792">
        <v>3</v>
      </c>
      <c r="F10" s="790">
        <v>4</v>
      </c>
      <c r="G10" s="791">
        <v>5</v>
      </c>
      <c r="H10" s="791">
        <v>6</v>
      </c>
      <c r="I10" s="791">
        <v>7</v>
      </c>
      <c r="J10" s="791">
        <v>8</v>
      </c>
      <c r="K10" s="791">
        <v>9</v>
      </c>
      <c r="L10" s="792">
        <v>10</v>
      </c>
      <c r="M10" s="790">
        <v>11</v>
      </c>
      <c r="N10" s="791">
        <v>12</v>
      </c>
      <c r="O10" s="791">
        <v>13</v>
      </c>
      <c r="P10" s="792">
        <v>14</v>
      </c>
      <c r="Q10" s="793">
        <v>15</v>
      </c>
      <c r="R10" s="787"/>
      <c r="S10" s="794">
        <v>16</v>
      </c>
      <c r="T10" s="792">
        <v>17</v>
      </c>
      <c r="U10" s="790">
        <v>18</v>
      </c>
      <c r="V10" s="791">
        <v>19</v>
      </c>
      <c r="W10" s="791">
        <v>20</v>
      </c>
      <c r="X10" s="791">
        <v>21</v>
      </c>
      <c r="Y10" s="791">
        <v>22</v>
      </c>
      <c r="Z10" s="791">
        <v>23</v>
      </c>
      <c r="AA10" s="792">
        <v>24</v>
      </c>
      <c r="AB10" s="790">
        <v>25</v>
      </c>
      <c r="AC10" s="791">
        <v>26</v>
      </c>
      <c r="AD10" s="791">
        <v>27</v>
      </c>
      <c r="AE10" s="791">
        <v>28</v>
      </c>
      <c r="AF10" s="791">
        <v>29</v>
      </c>
      <c r="AG10" s="791">
        <v>30</v>
      </c>
      <c r="AH10" s="795">
        <v>31</v>
      </c>
      <c r="AI10" s="796" t="s">
        <v>35</v>
      </c>
      <c r="AJ10" s="498" t="s">
        <v>497</v>
      </c>
      <c r="AK10" s="499" t="s">
        <v>34</v>
      </c>
      <c r="AL10" s="500" t="s">
        <v>37</v>
      </c>
    </row>
    <row r="11" spans="2:38" ht="20.25" hidden="1" customHeight="1" x14ac:dyDescent="1.1000000000000001">
      <c r="B11" s="797" t="s">
        <v>38</v>
      </c>
      <c r="C11" s="798" t="s">
        <v>39</v>
      </c>
      <c r="D11" s="799" t="s">
        <v>39</v>
      </c>
      <c r="E11" s="800" t="s">
        <v>39</v>
      </c>
      <c r="F11" s="798" t="s">
        <v>39</v>
      </c>
      <c r="G11" s="799" t="s">
        <v>39</v>
      </c>
      <c r="H11" s="799" t="s">
        <v>39</v>
      </c>
      <c r="I11" s="799" t="s">
        <v>39</v>
      </c>
      <c r="J11" s="799" t="s">
        <v>39</v>
      </c>
      <c r="K11" s="801"/>
      <c r="L11" s="802" t="s">
        <v>39</v>
      </c>
      <c r="M11" s="798" t="s">
        <v>39</v>
      </c>
      <c r="N11" s="801"/>
      <c r="O11" s="801"/>
      <c r="P11" s="801"/>
      <c r="Q11" s="803"/>
      <c r="R11" s="787"/>
      <c r="S11" s="804"/>
      <c r="T11" s="805"/>
      <c r="U11" s="806"/>
      <c r="V11" s="801"/>
      <c r="W11" s="801"/>
      <c r="X11" s="801"/>
      <c r="Y11" s="801"/>
      <c r="Z11" s="801"/>
      <c r="AA11" s="805"/>
      <c r="AB11" s="806"/>
      <c r="AC11" s="801"/>
      <c r="AD11" s="801"/>
      <c r="AE11" s="801"/>
      <c r="AF11" s="801"/>
      <c r="AG11" s="801"/>
      <c r="AH11" s="805"/>
      <c r="AI11" s="807">
        <f>SUM(C11:AH11)</f>
        <v>0</v>
      </c>
      <c r="AJ11" s="501"/>
      <c r="AK11" s="502"/>
      <c r="AL11" s="503"/>
    </row>
    <row r="12" spans="2:38" ht="20.25" hidden="1" customHeight="1" x14ac:dyDescent="1.1000000000000001">
      <c r="B12" s="808" t="s">
        <v>40</v>
      </c>
      <c r="C12" s="809" t="s">
        <v>39</v>
      </c>
      <c r="D12" s="810" t="s">
        <v>39</v>
      </c>
      <c r="E12" s="811" t="s">
        <v>39</v>
      </c>
      <c r="F12" s="812" t="s">
        <v>39</v>
      </c>
      <c r="G12" s="810" t="s">
        <v>39</v>
      </c>
      <c r="H12" s="799" t="s">
        <v>39</v>
      </c>
      <c r="I12" s="799" t="s">
        <v>39</v>
      </c>
      <c r="J12" s="799" t="s">
        <v>39</v>
      </c>
      <c r="K12" s="813"/>
      <c r="L12" s="802" t="s">
        <v>39</v>
      </c>
      <c r="M12" s="798" t="s">
        <v>39</v>
      </c>
      <c r="N12" s="813"/>
      <c r="O12" s="813"/>
      <c r="P12" s="813"/>
      <c r="Q12" s="814"/>
      <c r="R12" s="787"/>
      <c r="S12" s="815"/>
      <c r="T12" s="816"/>
      <c r="U12" s="817"/>
      <c r="V12" s="813"/>
      <c r="W12" s="813"/>
      <c r="X12" s="813"/>
      <c r="Y12" s="813"/>
      <c r="Z12" s="813"/>
      <c r="AA12" s="816"/>
      <c r="AB12" s="817"/>
      <c r="AC12" s="813"/>
      <c r="AD12" s="813"/>
      <c r="AE12" s="813"/>
      <c r="AF12" s="813"/>
      <c r="AG12" s="813"/>
      <c r="AH12" s="816"/>
      <c r="AI12" s="818">
        <f>SUM(C12:AH12)</f>
        <v>0</v>
      </c>
      <c r="AJ12" s="504"/>
      <c r="AK12" s="505"/>
      <c r="AL12" s="506"/>
    </row>
    <row r="13" spans="2:38" s="13" customFormat="1" ht="93.75" thickBot="1" x14ac:dyDescent="1.4">
      <c r="B13" s="819" t="s">
        <v>53</v>
      </c>
      <c r="C13" s="820" t="s">
        <v>39</v>
      </c>
      <c r="D13" s="821">
        <v>1832</v>
      </c>
      <c r="E13" s="822">
        <v>1267.9000000000001</v>
      </c>
      <c r="F13" s="823">
        <v>1987.4</v>
      </c>
      <c r="G13" s="824">
        <v>2048.8000000000002</v>
      </c>
      <c r="H13" s="825">
        <v>2298</v>
      </c>
      <c r="I13" s="825">
        <v>2607</v>
      </c>
      <c r="J13" s="824">
        <v>2519.1</v>
      </c>
      <c r="K13" s="824">
        <v>2284.6999999999998</v>
      </c>
      <c r="L13" s="826">
        <v>1741.3</v>
      </c>
      <c r="M13" s="827">
        <v>2366.6999999999998</v>
      </c>
      <c r="N13" s="828">
        <v>2614.6</v>
      </c>
      <c r="O13" s="829">
        <v>2355</v>
      </c>
      <c r="P13" s="828">
        <v>2189.5</v>
      </c>
      <c r="Q13" s="830">
        <v>2774.6</v>
      </c>
      <c r="R13" s="831"/>
      <c r="S13" s="832">
        <v>2595</v>
      </c>
      <c r="T13" s="833">
        <v>1398.6</v>
      </c>
      <c r="U13" s="834">
        <v>2395.1999999999998</v>
      </c>
      <c r="V13" s="835">
        <v>2499.5</v>
      </c>
      <c r="W13" s="836">
        <v>2575.1</v>
      </c>
      <c r="X13" s="835">
        <v>2247.1999999999998</v>
      </c>
      <c r="Y13" s="835">
        <v>2136.6999999999998</v>
      </c>
      <c r="Z13" s="835">
        <v>2803.6</v>
      </c>
      <c r="AA13" s="837">
        <v>1648.8</v>
      </c>
      <c r="AB13" s="838">
        <v>2454.6999999999998</v>
      </c>
      <c r="AC13" s="839">
        <v>2429.4</v>
      </c>
      <c r="AD13" s="840">
        <v>2266</v>
      </c>
      <c r="AE13" s="839">
        <v>2803.5</v>
      </c>
      <c r="AF13" s="839">
        <v>1784.8</v>
      </c>
      <c r="AG13" s="840">
        <v>2382</v>
      </c>
      <c r="AH13" s="841">
        <v>1210.7</v>
      </c>
      <c r="AI13" s="842">
        <f>SUM(C13:AH13)</f>
        <v>66517.399999999994</v>
      </c>
      <c r="AJ13" s="507"/>
      <c r="AK13" s="508"/>
      <c r="AL13" s="509"/>
    </row>
    <row r="14" spans="2:38" s="13" customFormat="1" ht="93.75" thickBot="1" x14ac:dyDescent="1.4">
      <c r="B14" s="843" t="s">
        <v>839</v>
      </c>
      <c r="C14" s="844" t="s">
        <v>39</v>
      </c>
      <c r="D14" s="844" t="s">
        <v>39</v>
      </c>
      <c r="E14" s="844" t="s">
        <v>39</v>
      </c>
      <c r="F14" s="844" t="s">
        <v>39</v>
      </c>
      <c r="G14" s="844" t="s">
        <v>39</v>
      </c>
      <c r="H14" s="844" t="s">
        <v>39</v>
      </c>
      <c r="I14" s="844" t="s">
        <v>39</v>
      </c>
      <c r="J14" s="844" t="s">
        <v>39</v>
      </c>
      <c r="K14" s="844" t="s">
        <v>39</v>
      </c>
      <c r="L14" s="844" t="s">
        <v>39</v>
      </c>
      <c r="M14" s="844" t="s">
        <v>39</v>
      </c>
      <c r="N14" s="844" t="s">
        <v>39</v>
      </c>
      <c r="O14" s="844" t="s">
        <v>39</v>
      </c>
      <c r="P14" s="844" t="s">
        <v>39</v>
      </c>
      <c r="Q14" s="845" t="s">
        <v>39</v>
      </c>
      <c r="R14" s="831"/>
      <c r="S14" s="846" t="s">
        <v>39</v>
      </c>
      <c r="T14" s="847" t="s">
        <v>39</v>
      </c>
      <c r="U14" s="848" t="s">
        <v>39</v>
      </c>
      <c r="V14" s="847" t="s">
        <v>39</v>
      </c>
      <c r="W14" s="847" t="s">
        <v>39</v>
      </c>
      <c r="X14" s="849">
        <v>30</v>
      </c>
      <c r="Y14" s="849">
        <v>184</v>
      </c>
      <c r="Z14" s="849">
        <v>171</v>
      </c>
      <c r="AA14" s="850" t="s">
        <v>39</v>
      </c>
      <c r="AB14" s="851">
        <v>23</v>
      </c>
      <c r="AC14" s="849">
        <v>395</v>
      </c>
      <c r="AD14" s="849">
        <v>441</v>
      </c>
      <c r="AE14" s="849">
        <v>87</v>
      </c>
      <c r="AF14" s="849">
        <v>45</v>
      </c>
      <c r="AG14" s="852" t="s">
        <v>39</v>
      </c>
      <c r="AH14" s="853" t="s">
        <v>39</v>
      </c>
      <c r="AI14" s="854">
        <f t="shared" ref="AI14" si="0">SUM(C14:AH14)</f>
        <v>1376</v>
      </c>
      <c r="AJ14" s="511"/>
      <c r="AK14" s="510"/>
      <c r="AL14" s="512"/>
    </row>
    <row r="15" spans="2:38" s="13" customFormat="1" ht="93.75" thickBot="1" x14ac:dyDescent="1.4">
      <c r="B15" s="855" t="s">
        <v>672</v>
      </c>
      <c r="C15" s="844" t="s">
        <v>39</v>
      </c>
      <c r="D15" s="844" t="s">
        <v>39</v>
      </c>
      <c r="E15" s="844" t="s">
        <v>39</v>
      </c>
      <c r="F15" s="844" t="s">
        <v>39</v>
      </c>
      <c r="G15" s="844" t="s">
        <v>39</v>
      </c>
      <c r="H15" s="844" t="s">
        <v>39</v>
      </c>
      <c r="I15" s="844" t="s">
        <v>39</v>
      </c>
      <c r="J15" s="844" t="s">
        <v>39</v>
      </c>
      <c r="K15" s="844" t="s">
        <v>39</v>
      </c>
      <c r="L15" s="844" t="s">
        <v>39</v>
      </c>
      <c r="M15" s="844" t="s">
        <v>39</v>
      </c>
      <c r="N15" s="844" t="s">
        <v>39</v>
      </c>
      <c r="O15" s="844" t="s">
        <v>39</v>
      </c>
      <c r="P15" s="844" t="s">
        <v>39</v>
      </c>
      <c r="Q15" s="856">
        <v>47</v>
      </c>
      <c r="R15" s="831"/>
      <c r="S15" s="857">
        <v>341</v>
      </c>
      <c r="T15" s="847" t="s">
        <v>39</v>
      </c>
      <c r="U15" s="858">
        <v>577</v>
      </c>
      <c r="V15" s="847">
        <v>407</v>
      </c>
      <c r="W15" s="859">
        <v>30</v>
      </c>
      <c r="X15" s="859">
        <v>328</v>
      </c>
      <c r="Y15" s="859">
        <v>423</v>
      </c>
      <c r="Z15" s="859">
        <v>406</v>
      </c>
      <c r="AA15" s="850" t="s">
        <v>39</v>
      </c>
      <c r="AB15" s="860">
        <v>135</v>
      </c>
      <c r="AC15" s="852" t="s">
        <v>39</v>
      </c>
      <c r="AD15" s="852" t="s">
        <v>39</v>
      </c>
      <c r="AE15" s="859">
        <v>120</v>
      </c>
      <c r="AF15" s="859">
        <v>270</v>
      </c>
      <c r="AG15" s="859">
        <v>105</v>
      </c>
      <c r="AH15" s="853" t="s">
        <v>39</v>
      </c>
      <c r="AI15" s="854">
        <f>SUM(C15:AH15)</f>
        <v>3189</v>
      </c>
      <c r="AJ15" s="513"/>
      <c r="AK15" s="510"/>
      <c r="AL15" s="497"/>
    </row>
    <row r="16" spans="2:38" s="13" customFormat="1" ht="93.75" thickBot="1" x14ac:dyDescent="1.4">
      <c r="B16" s="861" t="s">
        <v>840</v>
      </c>
      <c r="C16" s="844" t="s">
        <v>39</v>
      </c>
      <c r="D16" s="844" t="s">
        <v>39</v>
      </c>
      <c r="E16" s="844" t="s">
        <v>39</v>
      </c>
      <c r="F16" s="844" t="s">
        <v>39</v>
      </c>
      <c r="G16" s="844" t="s">
        <v>39</v>
      </c>
      <c r="H16" s="844" t="s">
        <v>39</v>
      </c>
      <c r="I16" s="844" t="s">
        <v>39</v>
      </c>
      <c r="J16" s="862">
        <v>45</v>
      </c>
      <c r="K16" s="862">
        <v>105</v>
      </c>
      <c r="L16" s="844" t="s">
        <v>39</v>
      </c>
      <c r="M16" s="844" t="s">
        <v>39</v>
      </c>
      <c r="N16" s="862">
        <v>165</v>
      </c>
      <c r="O16" s="862">
        <v>60</v>
      </c>
      <c r="P16" s="844" t="s">
        <v>39</v>
      </c>
      <c r="Q16" s="845" t="s">
        <v>39</v>
      </c>
      <c r="R16" s="831"/>
      <c r="S16" s="846" t="s">
        <v>39</v>
      </c>
      <c r="T16" s="847" t="s">
        <v>39</v>
      </c>
      <c r="U16" s="848" t="s">
        <v>39</v>
      </c>
      <c r="V16" s="847" t="s">
        <v>39</v>
      </c>
      <c r="W16" s="849">
        <v>45</v>
      </c>
      <c r="X16" s="849">
        <v>165</v>
      </c>
      <c r="Y16" s="849">
        <v>195</v>
      </c>
      <c r="Z16" s="849">
        <v>150</v>
      </c>
      <c r="AA16" s="850" t="s">
        <v>39</v>
      </c>
      <c r="AB16" s="851">
        <v>105</v>
      </c>
      <c r="AC16" s="849">
        <v>195</v>
      </c>
      <c r="AD16" s="849">
        <v>225</v>
      </c>
      <c r="AE16" s="849">
        <v>75</v>
      </c>
      <c r="AF16" s="849">
        <v>225</v>
      </c>
      <c r="AG16" s="849">
        <v>60</v>
      </c>
      <c r="AH16" s="847" t="s">
        <v>39</v>
      </c>
      <c r="AI16" s="854">
        <f>SUM(C16:AH16)</f>
        <v>1815</v>
      </c>
      <c r="AJ16" s="511"/>
      <c r="AK16" s="510"/>
      <c r="AL16" s="512"/>
    </row>
    <row r="17" spans="2:38" ht="89.25" x14ac:dyDescent="1.1000000000000001">
      <c r="B17" s="808" t="s">
        <v>41</v>
      </c>
      <c r="C17" s="812" t="s">
        <v>39</v>
      </c>
      <c r="D17" s="810" t="s">
        <v>39</v>
      </c>
      <c r="E17" s="811" t="s">
        <v>39</v>
      </c>
      <c r="F17" s="817">
        <v>85</v>
      </c>
      <c r="G17" s="813">
        <v>235</v>
      </c>
      <c r="H17" s="813">
        <v>245</v>
      </c>
      <c r="I17" s="863">
        <v>104</v>
      </c>
      <c r="J17" s="799" t="s">
        <v>39</v>
      </c>
      <c r="K17" s="799" t="s">
        <v>39</v>
      </c>
      <c r="L17" s="802" t="s">
        <v>39</v>
      </c>
      <c r="M17" s="798" t="s">
        <v>39</v>
      </c>
      <c r="N17" s="864" t="s">
        <v>39</v>
      </c>
      <c r="O17" s="864" t="s">
        <v>39</v>
      </c>
      <c r="P17" s="864" t="s">
        <v>39</v>
      </c>
      <c r="Q17" s="865" t="s">
        <v>39</v>
      </c>
      <c r="R17" s="787"/>
      <c r="S17" s="810" t="s">
        <v>39</v>
      </c>
      <c r="T17" s="811" t="s">
        <v>39</v>
      </c>
      <c r="U17" s="812" t="s">
        <v>39</v>
      </c>
      <c r="V17" s="810" t="s">
        <v>39</v>
      </c>
      <c r="W17" s="810" t="s">
        <v>39</v>
      </c>
      <c r="X17" s="810" t="s">
        <v>39</v>
      </c>
      <c r="Y17" s="810" t="s">
        <v>39</v>
      </c>
      <c r="Z17" s="810" t="s">
        <v>39</v>
      </c>
      <c r="AA17" s="811" t="s">
        <v>39</v>
      </c>
      <c r="AB17" s="812" t="s">
        <v>39</v>
      </c>
      <c r="AC17" s="810" t="s">
        <v>39</v>
      </c>
      <c r="AD17" s="810" t="s">
        <v>39</v>
      </c>
      <c r="AE17" s="810" t="s">
        <v>39</v>
      </c>
      <c r="AF17" s="810" t="s">
        <v>39</v>
      </c>
      <c r="AG17" s="810" t="s">
        <v>39</v>
      </c>
      <c r="AH17" s="799" t="s">
        <v>39</v>
      </c>
      <c r="AI17" s="866">
        <f>SUM(F17:AH17)</f>
        <v>669</v>
      </c>
      <c r="AJ17" s="514"/>
      <c r="AK17" s="515" t="s">
        <v>706</v>
      </c>
      <c r="AL17" s="516"/>
    </row>
    <row r="18" spans="2:38" ht="89.25" x14ac:dyDescent="1.1000000000000001">
      <c r="B18" s="867" t="s">
        <v>23</v>
      </c>
      <c r="C18" s="812" t="s">
        <v>39</v>
      </c>
      <c r="D18" s="810" t="s">
        <v>39</v>
      </c>
      <c r="E18" s="811" t="s">
        <v>39</v>
      </c>
      <c r="F18" s="817">
        <v>180</v>
      </c>
      <c r="G18" s="813">
        <v>150</v>
      </c>
      <c r="H18" s="813">
        <v>160</v>
      </c>
      <c r="I18" s="813">
        <v>160</v>
      </c>
      <c r="J18" s="813">
        <v>105</v>
      </c>
      <c r="K18" s="813">
        <v>15</v>
      </c>
      <c r="L18" s="802" t="s">
        <v>39</v>
      </c>
      <c r="M18" s="798" t="s">
        <v>39</v>
      </c>
      <c r="N18" s="813">
        <v>120</v>
      </c>
      <c r="O18" s="813">
        <v>220</v>
      </c>
      <c r="P18" s="813">
        <v>95</v>
      </c>
      <c r="Q18" s="865" t="s">
        <v>39</v>
      </c>
      <c r="R18" s="787"/>
      <c r="S18" s="810" t="s">
        <v>39</v>
      </c>
      <c r="T18" s="811" t="s">
        <v>39</v>
      </c>
      <c r="U18" s="812" t="s">
        <v>39</v>
      </c>
      <c r="V18" s="810" t="s">
        <v>39</v>
      </c>
      <c r="W18" s="810" t="s">
        <v>39</v>
      </c>
      <c r="X18" s="810" t="s">
        <v>39</v>
      </c>
      <c r="Y18" s="810" t="s">
        <v>39</v>
      </c>
      <c r="Z18" s="810" t="s">
        <v>39</v>
      </c>
      <c r="AA18" s="811" t="s">
        <v>39</v>
      </c>
      <c r="AB18" s="812" t="s">
        <v>39</v>
      </c>
      <c r="AC18" s="810" t="s">
        <v>39</v>
      </c>
      <c r="AD18" s="810" t="s">
        <v>39</v>
      </c>
      <c r="AE18" s="810" t="s">
        <v>39</v>
      </c>
      <c r="AF18" s="810" t="s">
        <v>39</v>
      </c>
      <c r="AG18" s="810" t="s">
        <v>39</v>
      </c>
      <c r="AH18" s="810" t="s">
        <v>39</v>
      </c>
      <c r="AI18" s="818">
        <f>SUM(C18:AH18)</f>
        <v>1205</v>
      </c>
      <c r="AJ18" s="504"/>
      <c r="AK18" s="515" t="s">
        <v>706</v>
      </c>
      <c r="AL18" s="516"/>
    </row>
    <row r="19" spans="2:38" ht="20.25" hidden="1" customHeight="1" x14ac:dyDescent="1.1000000000000001">
      <c r="B19" s="867" t="s">
        <v>42</v>
      </c>
      <c r="C19" s="812" t="s">
        <v>39</v>
      </c>
      <c r="D19" s="810" t="s">
        <v>39</v>
      </c>
      <c r="E19" s="811" t="s">
        <v>39</v>
      </c>
      <c r="F19" s="812" t="s">
        <v>39</v>
      </c>
      <c r="G19" s="810" t="s">
        <v>39</v>
      </c>
      <c r="H19" s="810" t="s">
        <v>39</v>
      </c>
      <c r="I19" s="810" t="s">
        <v>39</v>
      </c>
      <c r="J19" s="810" t="s">
        <v>39</v>
      </c>
      <c r="K19" s="813"/>
      <c r="L19" s="802" t="s">
        <v>39</v>
      </c>
      <c r="M19" s="798" t="s">
        <v>39</v>
      </c>
      <c r="N19" s="813"/>
      <c r="O19" s="813"/>
      <c r="P19" s="813"/>
      <c r="Q19" s="865" t="s">
        <v>39</v>
      </c>
      <c r="R19" s="787"/>
      <c r="S19" s="810" t="s">
        <v>39</v>
      </c>
      <c r="T19" s="811" t="s">
        <v>39</v>
      </c>
      <c r="U19" s="812" t="s">
        <v>39</v>
      </c>
      <c r="V19" s="810" t="s">
        <v>39</v>
      </c>
      <c r="W19" s="813"/>
      <c r="X19" s="810" t="s">
        <v>39</v>
      </c>
      <c r="Y19" s="810" t="s">
        <v>39</v>
      </c>
      <c r="Z19" s="810" t="s">
        <v>39</v>
      </c>
      <c r="AA19" s="811" t="s">
        <v>39</v>
      </c>
      <c r="AB19" s="812" t="s">
        <v>39</v>
      </c>
      <c r="AC19" s="810" t="s">
        <v>39</v>
      </c>
      <c r="AD19" s="810" t="s">
        <v>39</v>
      </c>
      <c r="AE19" s="813"/>
      <c r="AF19" s="810" t="s">
        <v>39</v>
      </c>
      <c r="AG19" s="810" t="s">
        <v>39</v>
      </c>
      <c r="AH19" s="810" t="s">
        <v>39</v>
      </c>
      <c r="AI19" s="818"/>
      <c r="AJ19" s="504"/>
      <c r="AK19" s="515"/>
      <c r="AL19" s="516"/>
    </row>
    <row r="20" spans="2:38" ht="20.25" hidden="1" customHeight="1" x14ac:dyDescent="1.1000000000000001">
      <c r="B20" s="808" t="s">
        <v>43</v>
      </c>
      <c r="C20" s="812" t="s">
        <v>39</v>
      </c>
      <c r="D20" s="810" t="s">
        <v>39</v>
      </c>
      <c r="E20" s="811" t="s">
        <v>39</v>
      </c>
      <c r="F20" s="812" t="s">
        <v>39</v>
      </c>
      <c r="G20" s="810" t="s">
        <v>39</v>
      </c>
      <c r="H20" s="810" t="s">
        <v>39</v>
      </c>
      <c r="I20" s="810" t="s">
        <v>39</v>
      </c>
      <c r="J20" s="810" t="s">
        <v>39</v>
      </c>
      <c r="K20" s="813"/>
      <c r="L20" s="802" t="s">
        <v>39</v>
      </c>
      <c r="M20" s="798" t="s">
        <v>39</v>
      </c>
      <c r="N20" s="813"/>
      <c r="O20" s="813"/>
      <c r="P20" s="813"/>
      <c r="Q20" s="865" t="s">
        <v>39</v>
      </c>
      <c r="R20" s="787"/>
      <c r="S20" s="810" t="s">
        <v>39</v>
      </c>
      <c r="T20" s="811" t="s">
        <v>39</v>
      </c>
      <c r="U20" s="812" t="s">
        <v>39</v>
      </c>
      <c r="V20" s="810" t="s">
        <v>39</v>
      </c>
      <c r="W20" s="813"/>
      <c r="X20" s="810" t="s">
        <v>39</v>
      </c>
      <c r="Y20" s="810" t="s">
        <v>39</v>
      </c>
      <c r="Z20" s="810" t="s">
        <v>39</v>
      </c>
      <c r="AA20" s="811" t="s">
        <v>39</v>
      </c>
      <c r="AB20" s="812" t="s">
        <v>39</v>
      </c>
      <c r="AC20" s="810" t="s">
        <v>39</v>
      </c>
      <c r="AD20" s="810" t="s">
        <v>39</v>
      </c>
      <c r="AE20" s="813"/>
      <c r="AF20" s="810" t="s">
        <v>39</v>
      </c>
      <c r="AG20" s="810" t="s">
        <v>39</v>
      </c>
      <c r="AH20" s="810" t="s">
        <v>39</v>
      </c>
      <c r="AI20" s="818">
        <f>SUM(C20:AH20)</f>
        <v>0</v>
      </c>
      <c r="AJ20" s="504"/>
      <c r="AK20" s="515"/>
      <c r="AL20" s="516"/>
    </row>
    <row r="21" spans="2:38" ht="89.25" x14ac:dyDescent="1.1000000000000001">
      <c r="B21" s="808" t="s">
        <v>583</v>
      </c>
      <c r="C21" s="812" t="s">
        <v>39</v>
      </c>
      <c r="D21" s="810" t="s">
        <v>39</v>
      </c>
      <c r="E21" s="811" t="s">
        <v>39</v>
      </c>
      <c r="F21" s="812" t="s">
        <v>39</v>
      </c>
      <c r="G21" s="810" t="s">
        <v>39</v>
      </c>
      <c r="H21" s="810" t="s">
        <v>39</v>
      </c>
      <c r="I21" s="810" t="s">
        <v>39</v>
      </c>
      <c r="J21" s="810" t="s">
        <v>39</v>
      </c>
      <c r="K21" s="810" t="s">
        <v>39</v>
      </c>
      <c r="L21" s="802" t="s">
        <v>39</v>
      </c>
      <c r="M21" s="798" t="s">
        <v>39</v>
      </c>
      <c r="N21" s="864" t="s">
        <v>39</v>
      </c>
      <c r="O21" s="801">
        <v>15</v>
      </c>
      <c r="P21" s="813">
        <v>15</v>
      </c>
      <c r="Q21" s="865" t="s">
        <v>39</v>
      </c>
      <c r="R21" s="787"/>
      <c r="S21" s="810" t="s">
        <v>39</v>
      </c>
      <c r="T21" s="811" t="s">
        <v>39</v>
      </c>
      <c r="U21" s="812" t="s">
        <v>39</v>
      </c>
      <c r="V21" s="810" t="s">
        <v>39</v>
      </c>
      <c r="W21" s="813">
        <v>15</v>
      </c>
      <c r="X21" s="810" t="s">
        <v>39</v>
      </c>
      <c r="Y21" s="810" t="s">
        <v>39</v>
      </c>
      <c r="Z21" s="810" t="s">
        <v>39</v>
      </c>
      <c r="AA21" s="811" t="s">
        <v>39</v>
      </c>
      <c r="AB21" s="812" t="s">
        <v>39</v>
      </c>
      <c r="AC21" s="810" t="s">
        <v>39</v>
      </c>
      <c r="AD21" s="810" t="s">
        <v>39</v>
      </c>
      <c r="AE21" s="813">
        <v>45</v>
      </c>
      <c r="AF21" s="810" t="s">
        <v>39</v>
      </c>
      <c r="AG21" s="810" t="s">
        <v>39</v>
      </c>
      <c r="AH21" s="810" t="s">
        <v>39</v>
      </c>
      <c r="AI21" s="818">
        <f>SUM(C21:AH21)</f>
        <v>90</v>
      </c>
      <c r="AJ21" s="504"/>
      <c r="AK21" s="515" t="s">
        <v>706</v>
      </c>
      <c r="AL21" s="516"/>
    </row>
    <row r="22" spans="2:38" ht="20.25" hidden="1" customHeight="1" x14ac:dyDescent="1.1000000000000001">
      <c r="B22" s="808" t="s">
        <v>44</v>
      </c>
      <c r="C22" s="812" t="s">
        <v>39</v>
      </c>
      <c r="D22" s="810" t="s">
        <v>39</v>
      </c>
      <c r="E22" s="811" t="s">
        <v>39</v>
      </c>
      <c r="F22" s="812" t="s">
        <v>39</v>
      </c>
      <c r="G22" s="810" t="s">
        <v>39</v>
      </c>
      <c r="H22" s="810" t="s">
        <v>39</v>
      </c>
      <c r="I22" s="810" t="s">
        <v>39</v>
      </c>
      <c r="J22" s="810" t="s">
        <v>39</v>
      </c>
      <c r="K22" s="813"/>
      <c r="L22" s="802" t="s">
        <v>39</v>
      </c>
      <c r="M22" s="798" t="s">
        <v>39</v>
      </c>
      <c r="N22" s="813"/>
      <c r="O22" s="813"/>
      <c r="P22" s="813"/>
      <c r="Q22" s="865" t="s">
        <v>39</v>
      </c>
      <c r="R22" s="787"/>
      <c r="S22" s="810" t="s">
        <v>39</v>
      </c>
      <c r="T22" s="811" t="s">
        <v>39</v>
      </c>
      <c r="U22" s="812" t="s">
        <v>39</v>
      </c>
      <c r="V22" s="810" t="s">
        <v>39</v>
      </c>
      <c r="W22" s="813"/>
      <c r="X22" s="810" t="s">
        <v>39</v>
      </c>
      <c r="Y22" s="810" t="s">
        <v>39</v>
      </c>
      <c r="Z22" s="810" t="s">
        <v>39</v>
      </c>
      <c r="AA22" s="811" t="s">
        <v>39</v>
      </c>
      <c r="AB22" s="812" t="s">
        <v>39</v>
      </c>
      <c r="AC22" s="810" t="s">
        <v>39</v>
      </c>
      <c r="AD22" s="813"/>
      <c r="AE22" s="813"/>
      <c r="AF22" s="810" t="s">
        <v>39</v>
      </c>
      <c r="AG22" s="813"/>
      <c r="AH22" s="810" t="s">
        <v>39</v>
      </c>
      <c r="AI22" s="818">
        <f>SUM(C22:AH22)</f>
        <v>0</v>
      </c>
      <c r="AJ22" s="504"/>
      <c r="AK22" s="515"/>
      <c r="AL22" s="516"/>
    </row>
    <row r="23" spans="2:38" ht="89.25" x14ac:dyDescent="1.1000000000000001">
      <c r="B23" s="868" t="s">
        <v>45</v>
      </c>
      <c r="C23" s="812" t="s">
        <v>39</v>
      </c>
      <c r="D23" s="810" t="s">
        <v>39</v>
      </c>
      <c r="E23" s="811" t="s">
        <v>39</v>
      </c>
      <c r="F23" s="812" t="s">
        <v>39</v>
      </c>
      <c r="G23" s="810" t="s">
        <v>39</v>
      </c>
      <c r="H23" s="810" t="s">
        <v>39</v>
      </c>
      <c r="I23" s="813">
        <v>15</v>
      </c>
      <c r="J23" s="810" t="s">
        <v>39</v>
      </c>
      <c r="K23" s="810" t="s">
        <v>39</v>
      </c>
      <c r="L23" s="802" t="s">
        <v>39</v>
      </c>
      <c r="M23" s="798" t="s">
        <v>39</v>
      </c>
      <c r="N23" s="864" t="s">
        <v>39</v>
      </c>
      <c r="O23" s="864" t="s">
        <v>39</v>
      </c>
      <c r="P23" s="864" t="s">
        <v>39</v>
      </c>
      <c r="Q23" s="865" t="s">
        <v>39</v>
      </c>
      <c r="R23" s="787"/>
      <c r="S23" s="810" t="s">
        <v>39</v>
      </c>
      <c r="T23" s="811" t="s">
        <v>39</v>
      </c>
      <c r="U23" s="812" t="s">
        <v>39</v>
      </c>
      <c r="V23" s="810" t="s">
        <v>39</v>
      </c>
      <c r="W23" s="810" t="s">
        <v>39</v>
      </c>
      <c r="X23" s="810" t="s">
        <v>39</v>
      </c>
      <c r="Y23" s="810" t="s">
        <v>39</v>
      </c>
      <c r="Z23" s="810" t="s">
        <v>39</v>
      </c>
      <c r="AA23" s="811" t="s">
        <v>39</v>
      </c>
      <c r="AB23" s="812" t="s">
        <v>39</v>
      </c>
      <c r="AC23" s="810" t="s">
        <v>39</v>
      </c>
      <c r="AD23" s="813">
        <v>54</v>
      </c>
      <c r="AE23" s="850" t="s">
        <v>39</v>
      </c>
      <c r="AF23" s="810" t="s">
        <v>39</v>
      </c>
      <c r="AG23" s="813">
        <v>27</v>
      </c>
      <c r="AH23" s="810" t="s">
        <v>39</v>
      </c>
      <c r="AI23" s="818">
        <f>SUM(C23:AH23)</f>
        <v>96</v>
      </c>
      <c r="AJ23" s="504"/>
      <c r="AK23" s="515" t="s">
        <v>706</v>
      </c>
      <c r="AL23" s="516"/>
    </row>
    <row r="24" spans="2:38" ht="89.25" x14ac:dyDescent="1.1000000000000001">
      <c r="B24" s="808" t="s">
        <v>46</v>
      </c>
      <c r="C24" s="812" t="s">
        <v>39</v>
      </c>
      <c r="D24" s="810" t="s">
        <v>39</v>
      </c>
      <c r="E24" s="811" t="s">
        <v>39</v>
      </c>
      <c r="F24" s="812" t="s">
        <v>39</v>
      </c>
      <c r="G24" s="810" t="s">
        <v>39</v>
      </c>
      <c r="H24" s="810" t="s">
        <v>39</v>
      </c>
      <c r="I24" s="810" t="s">
        <v>39</v>
      </c>
      <c r="J24" s="813">
        <v>60</v>
      </c>
      <c r="K24" s="813">
        <v>90</v>
      </c>
      <c r="L24" s="802" t="s">
        <v>39</v>
      </c>
      <c r="M24" s="798" t="s">
        <v>39</v>
      </c>
      <c r="N24" s="864" t="s">
        <v>39</v>
      </c>
      <c r="O24" s="864" t="s">
        <v>39</v>
      </c>
      <c r="P24" s="864" t="s">
        <v>39</v>
      </c>
      <c r="Q24" s="865" t="s">
        <v>39</v>
      </c>
      <c r="R24" s="787"/>
      <c r="S24" s="810" t="s">
        <v>39</v>
      </c>
      <c r="T24" s="811" t="s">
        <v>39</v>
      </c>
      <c r="U24" s="812" t="s">
        <v>39</v>
      </c>
      <c r="V24" s="810" t="s">
        <v>39</v>
      </c>
      <c r="W24" s="810" t="s">
        <v>39</v>
      </c>
      <c r="X24" s="810" t="s">
        <v>39</v>
      </c>
      <c r="Y24" s="810" t="s">
        <v>39</v>
      </c>
      <c r="Z24" s="810" t="s">
        <v>39</v>
      </c>
      <c r="AA24" s="811" t="s">
        <v>39</v>
      </c>
      <c r="AB24" s="812" t="s">
        <v>39</v>
      </c>
      <c r="AC24" s="810" t="s">
        <v>39</v>
      </c>
      <c r="AD24" s="810" t="s">
        <v>39</v>
      </c>
      <c r="AE24" s="810" t="s">
        <v>39</v>
      </c>
      <c r="AF24" s="810" t="s">
        <v>39</v>
      </c>
      <c r="AG24" s="810" t="s">
        <v>39</v>
      </c>
      <c r="AH24" s="810" t="s">
        <v>39</v>
      </c>
      <c r="AI24" s="818">
        <f>SUM(J24:AH24)</f>
        <v>150</v>
      </c>
      <c r="AJ24" s="504"/>
      <c r="AK24" s="515" t="s">
        <v>706</v>
      </c>
      <c r="AL24" s="516"/>
    </row>
    <row r="25" spans="2:38" ht="20.25" hidden="1" customHeight="1" x14ac:dyDescent="1.1000000000000001">
      <c r="B25" s="808" t="s">
        <v>47</v>
      </c>
      <c r="C25" s="812" t="s">
        <v>39</v>
      </c>
      <c r="D25" s="810" t="s">
        <v>39</v>
      </c>
      <c r="E25" s="811" t="s">
        <v>39</v>
      </c>
      <c r="F25" s="812" t="s">
        <v>39</v>
      </c>
      <c r="G25" s="810" t="s">
        <v>39</v>
      </c>
      <c r="H25" s="810" t="s">
        <v>39</v>
      </c>
      <c r="I25" s="810" t="s">
        <v>39</v>
      </c>
      <c r="J25" s="810" t="s">
        <v>39</v>
      </c>
      <c r="K25" s="869"/>
      <c r="L25" s="802" t="s">
        <v>39</v>
      </c>
      <c r="M25" s="798" t="s">
        <v>39</v>
      </c>
      <c r="N25" s="869"/>
      <c r="O25" s="864" t="s">
        <v>39</v>
      </c>
      <c r="P25" s="864" t="s">
        <v>39</v>
      </c>
      <c r="Q25" s="865" t="s">
        <v>39</v>
      </c>
      <c r="R25" s="787"/>
      <c r="S25" s="810" t="s">
        <v>39</v>
      </c>
      <c r="T25" s="811" t="s">
        <v>39</v>
      </c>
      <c r="U25" s="812" t="s">
        <v>39</v>
      </c>
      <c r="V25" s="810" t="s">
        <v>39</v>
      </c>
      <c r="W25" s="810" t="s">
        <v>39</v>
      </c>
      <c r="X25" s="810" t="s">
        <v>39</v>
      </c>
      <c r="Y25" s="813"/>
      <c r="Z25" s="810" t="s">
        <v>39</v>
      </c>
      <c r="AA25" s="811" t="s">
        <v>39</v>
      </c>
      <c r="AB25" s="812" t="s">
        <v>39</v>
      </c>
      <c r="AC25" s="810" t="s">
        <v>39</v>
      </c>
      <c r="AD25" s="810" t="s">
        <v>39</v>
      </c>
      <c r="AE25" s="813"/>
      <c r="AF25" s="813"/>
      <c r="AG25" s="810" t="s">
        <v>39</v>
      </c>
      <c r="AH25" s="810" t="s">
        <v>39</v>
      </c>
      <c r="AI25" s="818"/>
      <c r="AJ25" s="504"/>
      <c r="AK25" s="517"/>
      <c r="AL25" s="516"/>
    </row>
    <row r="26" spans="2:38" ht="20.25" hidden="1" customHeight="1" x14ac:dyDescent="1.35">
      <c r="B26" s="870" t="s">
        <v>24</v>
      </c>
      <c r="C26" s="812" t="s">
        <v>39</v>
      </c>
      <c r="D26" s="810" t="s">
        <v>39</v>
      </c>
      <c r="E26" s="811" t="s">
        <v>39</v>
      </c>
      <c r="F26" s="812" t="s">
        <v>39</v>
      </c>
      <c r="G26" s="810" t="s">
        <v>39</v>
      </c>
      <c r="H26" s="810" t="s">
        <v>39</v>
      </c>
      <c r="I26" s="810" t="s">
        <v>39</v>
      </c>
      <c r="J26" s="810" t="s">
        <v>39</v>
      </c>
      <c r="K26" s="871"/>
      <c r="L26" s="802" t="s">
        <v>39</v>
      </c>
      <c r="M26" s="798" t="s">
        <v>39</v>
      </c>
      <c r="N26" s="872"/>
      <c r="O26" s="864" t="s">
        <v>39</v>
      </c>
      <c r="P26" s="864" t="s">
        <v>39</v>
      </c>
      <c r="Q26" s="865" t="s">
        <v>39</v>
      </c>
      <c r="R26" s="787"/>
      <c r="S26" s="810" t="s">
        <v>39</v>
      </c>
      <c r="T26" s="811" t="s">
        <v>39</v>
      </c>
      <c r="U26" s="812" t="s">
        <v>39</v>
      </c>
      <c r="V26" s="810" t="s">
        <v>39</v>
      </c>
      <c r="W26" s="810" t="s">
        <v>39</v>
      </c>
      <c r="X26" s="810" t="s">
        <v>39</v>
      </c>
      <c r="Y26" s="873"/>
      <c r="Z26" s="810" t="s">
        <v>39</v>
      </c>
      <c r="AA26" s="811" t="s">
        <v>39</v>
      </c>
      <c r="AB26" s="812" t="s">
        <v>39</v>
      </c>
      <c r="AC26" s="810" t="s">
        <v>39</v>
      </c>
      <c r="AD26" s="810" t="s">
        <v>39</v>
      </c>
      <c r="AE26" s="813"/>
      <c r="AF26" s="813"/>
      <c r="AG26" s="810" t="s">
        <v>39</v>
      </c>
      <c r="AH26" s="810" t="s">
        <v>39</v>
      </c>
      <c r="AI26" s="874"/>
      <c r="AJ26" s="518"/>
      <c r="AK26" s="519"/>
      <c r="AL26" s="516"/>
    </row>
    <row r="27" spans="2:38" ht="20.25" hidden="1" customHeight="1" x14ac:dyDescent="1.1000000000000001">
      <c r="B27" s="808" t="s">
        <v>48</v>
      </c>
      <c r="C27" s="812" t="s">
        <v>39</v>
      </c>
      <c r="D27" s="810" t="s">
        <v>39</v>
      </c>
      <c r="E27" s="811" t="s">
        <v>39</v>
      </c>
      <c r="F27" s="812" t="s">
        <v>39</v>
      </c>
      <c r="G27" s="810" t="s">
        <v>39</v>
      </c>
      <c r="H27" s="810" t="s">
        <v>39</v>
      </c>
      <c r="I27" s="810" t="s">
        <v>39</v>
      </c>
      <c r="J27" s="810" t="s">
        <v>39</v>
      </c>
      <c r="K27" s="813"/>
      <c r="L27" s="802" t="s">
        <v>39</v>
      </c>
      <c r="M27" s="798" t="s">
        <v>39</v>
      </c>
      <c r="N27" s="813"/>
      <c r="O27" s="864" t="s">
        <v>39</v>
      </c>
      <c r="P27" s="864" t="s">
        <v>39</v>
      </c>
      <c r="Q27" s="865" t="s">
        <v>39</v>
      </c>
      <c r="R27" s="787"/>
      <c r="S27" s="810" t="s">
        <v>39</v>
      </c>
      <c r="T27" s="811" t="s">
        <v>39</v>
      </c>
      <c r="U27" s="812" t="s">
        <v>39</v>
      </c>
      <c r="V27" s="810" t="s">
        <v>39</v>
      </c>
      <c r="W27" s="810" t="s">
        <v>39</v>
      </c>
      <c r="X27" s="810" t="s">
        <v>39</v>
      </c>
      <c r="Y27" s="813"/>
      <c r="Z27" s="810" t="s">
        <v>39</v>
      </c>
      <c r="AA27" s="811" t="s">
        <v>39</v>
      </c>
      <c r="AB27" s="812" t="s">
        <v>39</v>
      </c>
      <c r="AC27" s="810" t="s">
        <v>39</v>
      </c>
      <c r="AD27" s="810" t="s">
        <v>39</v>
      </c>
      <c r="AE27" s="813"/>
      <c r="AF27" s="813"/>
      <c r="AG27" s="810" t="s">
        <v>39</v>
      </c>
      <c r="AH27" s="810" t="s">
        <v>39</v>
      </c>
      <c r="AI27" s="818">
        <f>SUM(C27:AH27)</f>
        <v>0</v>
      </c>
      <c r="AJ27" s="504"/>
      <c r="AK27" s="515"/>
      <c r="AL27" s="516"/>
    </row>
    <row r="28" spans="2:38" s="13" customFormat="1" ht="89.25" x14ac:dyDescent="1.1000000000000001">
      <c r="B28" s="867" t="s">
        <v>920</v>
      </c>
      <c r="C28" s="812" t="s">
        <v>39</v>
      </c>
      <c r="D28" s="810" t="s">
        <v>39</v>
      </c>
      <c r="E28" s="811" t="s">
        <v>39</v>
      </c>
      <c r="F28" s="812" t="s">
        <v>39</v>
      </c>
      <c r="G28" s="810" t="s">
        <v>39</v>
      </c>
      <c r="H28" s="810" t="s">
        <v>39</v>
      </c>
      <c r="I28" s="810" t="s">
        <v>39</v>
      </c>
      <c r="J28" s="810" t="s">
        <v>39</v>
      </c>
      <c r="K28" s="810" t="s">
        <v>39</v>
      </c>
      <c r="L28" s="811" t="s">
        <v>39</v>
      </c>
      <c r="M28" s="812" t="s">
        <v>39</v>
      </c>
      <c r="N28" s="810" t="s">
        <v>39</v>
      </c>
      <c r="O28" s="810" t="s">
        <v>39</v>
      </c>
      <c r="P28" s="810" t="s">
        <v>39</v>
      </c>
      <c r="Q28" s="810" t="s">
        <v>39</v>
      </c>
      <c r="R28" s="787"/>
      <c r="S28" s="810" t="s">
        <v>39</v>
      </c>
      <c r="T28" s="811" t="s">
        <v>39</v>
      </c>
      <c r="U28" s="812" t="s">
        <v>39</v>
      </c>
      <c r="V28" s="810" t="s">
        <v>39</v>
      </c>
      <c r="W28" s="810" t="s">
        <v>39</v>
      </c>
      <c r="X28" s="810" t="s">
        <v>39</v>
      </c>
      <c r="Y28" s="810" t="s">
        <v>39</v>
      </c>
      <c r="Z28" s="810" t="s">
        <v>39</v>
      </c>
      <c r="AA28" s="811" t="s">
        <v>39</v>
      </c>
      <c r="AB28" s="812" t="s">
        <v>39</v>
      </c>
      <c r="AC28" s="810" t="s">
        <v>39</v>
      </c>
      <c r="AD28" s="810" t="s">
        <v>39</v>
      </c>
      <c r="AE28" s="813">
        <v>45</v>
      </c>
      <c r="AF28" s="813">
        <v>15</v>
      </c>
      <c r="AG28" s="810" t="s">
        <v>39</v>
      </c>
      <c r="AH28" s="810" t="s">
        <v>39</v>
      </c>
      <c r="AI28" s="818">
        <f>SUM(C28:AH28)</f>
        <v>60</v>
      </c>
      <c r="AJ28" s="504"/>
      <c r="AK28" s="515"/>
      <c r="AL28" s="516"/>
    </row>
    <row r="29" spans="2:38" ht="89.25" x14ac:dyDescent="1.1000000000000001">
      <c r="B29" s="808" t="s">
        <v>49</v>
      </c>
      <c r="C29" s="812" t="s">
        <v>39</v>
      </c>
      <c r="D29" s="810" t="s">
        <v>39</v>
      </c>
      <c r="E29" s="811" t="s">
        <v>39</v>
      </c>
      <c r="F29" s="812" t="s">
        <v>39</v>
      </c>
      <c r="G29" s="810" t="s">
        <v>39</v>
      </c>
      <c r="H29" s="810" t="s">
        <v>39</v>
      </c>
      <c r="I29" s="810" t="s">
        <v>39</v>
      </c>
      <c r="J29" s="813">
        <v>30</v>
      </c>
      <c r="K29" s="813">
        <v>15</v>
      </c>
      <c r="L29" s="802" t="s">
        <v>39</v>
      </c>
      <c r="M29" s="798" t="s">
        <v>39</v>
      </c>
      <c r="N29" s="813">
        <v>30</v>
      </c>
      <c r="O29" s="864" t="s">
        <v>39</v>
      </c>
      <c r="P29" s="864" t="s">
        <v>39</v>
      </c>
      <c r="Q29" s="865" t="s">
        <v>39</v>
      </c>
      <c r="R29" s="787"/>
      <c r="S29" s="810" t="s">
        <v>39</v>
      </c>
      <c r="T29" s="811" t="s">
        <v>39</v>
      </c>
      <c r="U29" s="812" t="s">
        <v>39</v>
      </c>
      <c r="V29" s="810" t="s">
        <v>39</v>
      </c>
      <c r="W29" s="810" t="s">
        <v>39</v>
      </c>
      <c r="X29" s="810" t="s">
        <v>39</v>
      </c>
      <c r="Y29" s="813">
        <v>15</v>
      </c>
      <c r="Z29" s="810" t="s">
        <v>39</v>
      </c>
      <c r="AA29" s="811" t="s">
        <v>39</v>
      </c>
      <c r="AB29" s="812" t="s">
        <v>39</v>
      </c>
      <c r="AC29" s="810" t="s">
        <v>39</v>
      </c>
      <c r="AD29" s="810" t="s">
        <v>39</v>
      </c>
      <c r="AE29" s="810" t="s">
        <v>39</v>
      </c>
      <c r="AF29" s="810" t="s">
        <v>39</v>
      </c>
      <c r="AG29" s="810" t="s">
        <v>39</v>
      </c>
      <c r="AH29" s="810" t="s">
        <v>39</v>
      </c>
      <c r="AI29" s="818">
        <f>SUM(J29:AH29)</f>
        <v>90</v>
      </c>
      <c r="AJ29" s="504"/>
      <c r="AK29" s="515" t="s">
        <v>706</v>
      </c>
      <c r="AL29" s="516"/>
    </row>
    <row r="30" spans="2:38" s="13" customFormat="1" ht="89.25" x14ac:dyDescent="1.1000000000000001">
      <c r="B30" s="867" t="s">
        <v>496</v>
      </c>
      <c r="C30" s="812" t="s">
        <v>39</v>
      </c>
      <c r="D30" s="810" t="s">
        <v>39</v>
      </c>
      <c r="E30" s="811" t="s">
        <v>39</v>
      </c>
      <c r="F30" s="812" t="s">
        <v>39</v>
      </c>
      <c r="G30" s="810" t="s">
        <v>39</v>
      </c>
      <c r="H30" s="810" t="s">
        <v>39</v>
      </c>
      <c r="I30" s="810" t="s">
        <v>39</v>
      </c>
      <c r="J30" s="810" t="s">
        <v>39</v>
      </c>
      <c r="K30" s="810" t="s">
        <v>39</v>
      </c>
      <c r="L30" s="811" t="s">
        <v>39</v>
      </c>
      <c r="M30" s="812" t="s">
        <v>39</v>
      </c>
      <c r="N30" s="813">
        <v>45</v>
      </c>
      <c r="O30" s="864" t="s">
        <v>39</v>
      </c>
      <c r="P30" s="864" t="s">
        <v>39</v>
      </c>
      <c r="Q30" s="865" t="s">
        <v>39</v>
      </c>
      <c r="R30" s="787"/>
      <c r="S30" s="810" t="s">
        <v>39</v>
      </c>
      <c r="T30" s="811" t="s">
        <v>39</v>
      </c>
      <c r="U30" s="812" t="s">
        <v>39</v>
      </c>
      <c r="V30" s="810" t="s">
        <v>39</v>
      </c>
      <c r="W30" s="810" t="s">
        <v>39</v>
      </c>
      <c r="X30" s="810" t="s">
        <v>39</v>
      </c>
      <c r="Y30" s="810" t="s">
        <v>39</v>
      </c>
      <c r="Z30" s="810" t="s">
        <v>39</v>
      </c>
      <c r="AA30" s="811" t="s">
        <v>39</v>
      </c>
      <c r="AB30" s="812" t="s">
        <v>39</v>
      </c>
      <c r="AC30" s="810" t="s">
        <v>39</v>
      </c>
      <c r="AD30" s="810" t="s">
        <v>39</v>
      </c>
      <c r="AE30" s="810" t="s">
        <v>39</v>
      </c>
      <c r="AF30" s="810" t="s">
        <v>39</v>
      </c>
      <c r="AG30" s="810" t="s">
        <v>39</v>
      </c>
      <c r="AH30" s="810" t="s">
        <v>39</v>
      </c>
      <c r="AI30" s="818">
        <f>SUM(N30:AH30)</f>
        <v>45</v>
      </c>
      <c r="AJ30" s="504"/>
      <c r="AK30" s="506" t="s">
        <v>705</v>
      </c>
      <c r="AL30" s="516"/>
    </row>
    <row r="31" spans="2:38" ht="89.25" x14ac:dyDescent="1.1000000000000001">
      <c r="B31" s="808" t="s">
        <v>50</v>
      </c>
      <c r="C31" s="812" t="s">
        <v>39</v>
      </c>
      <c r="D31" s="810" t="s">
        <v>39</v>
      </c>
      <c r="E31" s="811" t="s">
        <v>39</v>
      </c>
      <c r="F31" s="817">
        <v>370</v>
      </c>
      <c r="G31" s="813">
        <v>84</v>
      </c>
      <c r="H31" s="813">
        <v>768</v>
      </c>
      <c r="I31" s="813">
        <v>792</v>
      </c>
      <c r="J31" s="813">
        <v>856</v>
      </c>
      <c r="K31" s="813">
        <v>174</v>
      </c>
      <c r="L31" s="802" t="s">
        <v>39</v>
      </c>
      <c r="M31" s="798" t="s">
        <v>39</v>
      </c>
      <c r="N31" s="813">
        <v>182</v>
      </c>
      <c r="O31" s="813">
        <v>168</v>
      </c>
      <c r="P31" s="813">
        <v>476</v>
      </c>
      <c r="Q31" s="814">
        <v>570</v>
      </c>
      <c r="R31" s="787"/>
      <c r="S31" s="815">
        <v>444</v>
      </c>
      <c r="T31" s="811" t="s">
        <v>39</v>
      </c>
      <c r="U31" s="817">
        <v>280</v>
      </c>
      <c r="V31" s="813">
        <v>406</v>
      </c>
      <c r="W31" s="813">
        <v>574</v>
      </c>
      <c r="X31" s="813">
        <v>384</v>
      </c>
      <c r="Y31" s="813">
        <v>300</v>
      </c>
      <c r="Z31" s="813">
        <v>42</v>
      </c>
      <c r="AA31" s="811" t="s">
        <v>39</v>
      </c>
      <c r="AB31" s="817">
        <v>138</v>
      </c>
      <c r="AC31" s="813">
        <v>156</v>
      </c>
      <c r="AD31" s="813">
        <v>24</v>
      </c>
      <c r="AE31" s="810" t="s">
        <v>39</v>
      </c>
      <c r="AF31" s="810" t="s">
        <v>39</v>
      </c>
      <c r="AG31" s="810" t="s">
        <v>39</v>
      </c>
      <c r="AH31" s="810" t="s">
        <v>39</v>
      </c>
      <c r="AI31" s="818">
        <f>SUM(C31:AH31)</f>
        <v>7188</v>
      </c>
      <c r="AJ31" s="504"/>
      <c r="AK31" s="506" t="s">
        <v>705</v>
      </c>
      <c r="AL31" s="516"/>
    </row>
    <row r="32" spans="2:38" ht="90" thickBot="1" x14ac:dyDescent="1.1499999999999999">
      <c r="B32" s="875" t="s">
        <v>51</v>
      </c>
      <c r="C32" s="876" t="s">
        <v>39</v>
      </c>
      <c r="D32" s="877" t="s">
        <v>39</v>
      </c>
      <c r="E32" s="878" t="s">
        <v>39</v>
      </c>
      <c r="F32" s="879">
        <v>45</v>
      </c>
      <c r="G32" s="880">
        <v>75</v>
      </c>
      <c r="H32" s="880">
        <v>60</v>
      </c>
      <c r="I32" s="880">
        <v>30</v>
      </c>
      <c r="J32" s="880">
        <v>60</v>
      </c>
      <c r="K32" s="881" t="s">
        <v>39</v>
      </c>
      <c r="L32" s="882" t="s">
        <v>39</v>
      </c>
      <c r="M32" s="883" t="s">
        <v>39</v>
      </c>
      <c r="N32" s="880">
        <v>30</v>
      </c>
      <c r="O32" s="880">
        <v>45</v>
      </c>
      <c r="P32" s="880">
        <v>60</v>
      </c>
      <c r="Q32" s="884">
        <v>30</v>
      </c>
      <c r="R32" s="787"/>
      <c r="S32" s="877" t="s">
        <v>39</v>
      </c>
      <c r="T32" s="811" t="s">
        <v>39</v>
      </c>
      <c r="U32" s="812" t="s">
        <v>39</v>
      </c>
      <c r="V32" s="880">
        <v>90</v>
      </c>
      <c r="W32" s="880">
        <v>60</v>
      </c>
      <c r="X32" s="880">
        <v>45</v>
      </c>
      <c r="Y32" s="880">
        <v>45</v>
      </c>
      <c r="Z32" s="880">
        <v>75</v>
      </c>
      <c r="AA32" s="811" t="s">
        <v>39</v>
      </c>
      <c r="AB32" s="879">
        <v>74</v>
      </c>
      <c r="AC32" s="881" t="s">
        <v>39</v>
      </c>
      <c r="AD32" s="880">
        <v>15</v>
      </c>
      <c r="AE32" s="880">
        <v>30</v>
      </c>
      <c r="AF32" s="810" t="s">
        <v>39</v>
      </c>
      <c r="AG32" s="810" t="s">
        <v>39</v>
      </c>
      <c r="AH32" s="810" t="s">
        <v>39</v>
      </c>
      <c r="AI32" s="885">
        <f>SUM(C32:AH32)</f>
        <v>869</v>
      </c>
      <c r="AJ32" s="520"/>
      <c r="AK32" s="521" t="s">
        <v>705</v>
      </c>
      <c r="AL32" s="522"/>
    </row>
    <row r="33" spans="2:38" ht="90" thickBot="1" x14ac:dyDescent="1.1499999999999999">
      <c r="B33" s="886" t="s">
        <v>35</v>
      </c>
      <c r="C33" s="887"/>
      <c r="D33" s="888"/>
      <c r="E33" s="889"/>
      <c r="F33" s="887"/>
      <c r="G33" s="888"/>
      <c r="H33" s="888"/>
      <c r="I33" s="888"/>
      <c r="J33" s="888"/>
      <c r="K33" s="888"/>
      <c r="L33" s="889"/>
      <c r="M33" s="887"/>
      <c r="N33" s="888"/>
      <c r="O33" s="888"/>
      <c r="P33" s="888"/>
      <c r="Q33" s="890"/>
      <c r="R33" s="891"/>
      <c r="S33" s="892"/>
      <c r="T33" s="889"/>
      <c r="U33" s="887"/>
      <c r="V33" s="888"/>
      <c r="W33" s="888"/>
      <c r="X33" s="888"/>
      <c r="Y33" s="888"/>
      <c r="Z33" s="888"/>
      <c r="AA33" s="889"/>
      <c r="AB33" s="887"/>
      <c r="AC33" s="888"/>
      <c r="AD33" s="888"/>
      <c r="AE33" s="888"/>
      <c r="AF33" s="888"/>
      <c r="AG33" s="888"/>
      <c r="AH33" s="889"/>
      <c r="AI33" s="893">
        <f>SUM(AI11:AI32)</f>
        <v>83359.399999999994</v>
      </c>
      <c r="AJ33" s="523"/>
      <c r="AK33" s="524"/>
      <c r="AL33" s="525"/>
    </row>
    <row r="34" spans="2:38" ht="93" thickBot="1" x14ac:dyDescent="1.4">
      <c r="B34" s="766"/>
      <c r="C34" s="766"/>
      <c r="D34" s="766"/>
      <c r="E34" s="766"/>
      <c r="F34" s="766"/>
      <c r="G34" s="766"/>
      <c r="H34" s="766"/>
      <c r="I34" s="766"/>
      <c r="J34" s="766"/>
      <c r="K34" s="766"/>
      <c r="L34" s="766"/>
      <c r="M34" s="766"/>
      <c r="N34" s="766"/>
      <c r="O34" s="766"/>
      <c r="P34" s="766"/>
      <c r="Q34" s="766"/>
      <c r="R34" s="766"/>
      <c r="S34" s="766"/>
      <c r="T34" s="766"/>
      <c r="U34" s="766"/>
      <c r="V34" s="766"/>
      <c r="W34" s="766"/>
      <c r="X34" s="766"/>
      <c r="Y34" s="766"/>
      <c r="Z34" s="766"/>
      <c r="AA34" s="766"/>
      <c r="AB34" s="766"/>
      <c r="AC34" s="766"/>
      <c r="AD34" s="766"/>
      <c r="AE34" s="766"/>
      <c r="AF34" s="766"/>
      <c r="AG34" s="766"/>
      <c r="AH34" s="766"/>
      <c r="AI34" s="766"/>
      <c r="AJ34" s="497"/>
      <c r="AK34" s="497"/>
      <c r="AL34" s="497"/>
    </row>
    <row r="35" spans="2:38" ht="93.75" thickBot="1" x14ac:dyDescent="1.4">
      <c r="B35" s="894"/>
      <c r="C35" s="895">
        <v>1</v>
      </c>
      <c r="D35" s="896">
        <v>2</v>
      </c>
      <c r="E35" s="897">
        <v>3</v>
      </c>
      <c r="F35" s="895">
        <v>4</v>
      </c>
      <c r="G35" s="896">
        <v>5</v>
      </c>
      <c r="H35" s="896">
        <v>6</v>
      </c>
      <c r="I35" s="896">
        <v>7</v>
      </c>
      <c r="J35" s="896">
        <v>8</v>
      </c>
      <c r="K35" s="896">
        <v>9</v>
      </c>
      <c r="L35" s="897">
        <v>10</v>
      </c>
      <c r="M35" s="895">
        <v>11</v>
      </c>
      <c r="N35" s="896">
        <v>12</v>
      </c>
      <c r="O35" s="896">
        <v>13</v>
      </c>
      <c r="P35" s="896">
        <v>14</v>
      </c>
      <c r="Q35" s="898">
        <v>15</v>
      </c>
      <c r="R35" s="899"/>
      <c r="S35" s="900">
        <v>16</v>
      </c>
      <c r="T35" s="897">
        <v>17</v>
      </c>
      <c r="U35" s="895">
        <v>18</v>
      </c>
      <c r="V35" s="896">
        <v>19</v>
      </c>
      <c r="W35" s="896">
        <v>20</v>
      </c>
      <c r="X35" s="896">
        <v>21</v>
      </c>
      <c r="Y35" s="896">
        <v>22</v>
      </c>
      <c r="Z35" s="896">
        <v>23</v>
      </c>
      <c r="AA35" s="897">
        <v>24</v>
      </c>
      <c r="AB35" s="900">
        <v>25</v>
      </c>
      <c r="AC35" s="896">
        <v>26</v>
      </c>
      <c r="AD35" s="896">
        <v>27</v>
      </c>
      <c r="AE35" s="896">
        <v>28</v>
      </c>
      <c r="AF35" s="896">
        <v>29</v>
      </c>
      <c r="AG35" s="898">
        <v>30</v>
      </c>
      <c r="AH35" s="897">
        <v>31</v>
      </c>
      <c r="AI35" s="901" t="s">
        <v>35</v>
      </c>
      <c r="AJ35" s="528"/>
      <c r="AK35" s="529" t="s">
        <v>52</v>
      </c>
      <c r="AL35" s="530">
        <f>+AI33+AI36+AI37</f>
        <v>93146.4</v>
      </c>
    </row>
    <row r="36" spans="2:38" ht="93.75" thickBot="1" x14ac:dyDescent="1.4">
      <c r="B36" s="902" t="s">
        <v>25</v>
      </c>
      <c r="C36" s="903" t="s">
        <v>39</v>
      </c>
      <c r="D36" s="904">
        <v>61</v>
      </c>
      <c r="E36" s="903" t="s">
        <v>39</v>
      </c>
      <c r="F36" s="904">
        <v>245</v>
      </c>
      <c r="G36" s="904">
        <v>378</v>
      </c>
      <c r="H36" s="904">
        <v>351</v>
      </c>
      <c r="I36" s="904">
        <v>318</v>
      </c>
      <c r="J36" s="904">
        <v>284</v>
      </c>
      <c r="K36" s="904">
        <v>116</v>
      </c>
      <c r="L36" s="904" t="s">
        <v>39</v>
      </c>
      <c r="M36" s="904" t="s">
        <v>39</v>
      </c>
      <c r="N36" s="904">
        <v>363</v>
      </c>
      <c r="O36" s="904">
        <v>450</v>
      </c>
      <c r="P36" s="904">
        <v>471</v>
      </c>
      <c r="Q36" s="904">
        <v>323</v>
      </c>
      <c r="R36" s="905"/>
      <c r="S36" s="904">
        <v>260</v>
      </c>
      <c r="T36" s="903" t="s">
        <v>39</v>
      </c>
      <c r="U36" s="904">
        <v>329</v>
      </c>
      <c r="V36" s="904">
        <v>472</v>
      </c>
      <c r="W36" s="904">
        <v>424</v>
      </c>
      <c r="X36" s="904">
        <v>510</v>
      </c>
      <c r="Y36" s="904">
        <v>535</v>
      </c>
      <c r="Z36" s="904">
        <v>332</v>
      </c>
      <c r="AA36" s="903" t="s">
        <v>39</v>
      </c>
      <c r="AB36" s="904">
        <v>528</v>
      </c>
      <c r="AC36" s="904">
        <v>541</v>
      </c>
      <c r="AD36" s="904">
        <v>300</v>
      </c>
      <c r="AE36" s="904">
        <v>491</v>
      </c>
      <c r="AF36" s="904">
        <v>514</v>
      </c>
      <c r="AG36" s="904">
        <v>336</v>
      </c>
      <c r="AH36" s="903" t="s">
        <v>39</v>
      </c>
      <c r="AI36" s="906">
        <f t="shared" ref="AI36:AI37" si="1">SUM(C36:AH36)</f>
        <v>8932</v>
      </c>
      <c r="AJ36" s="531"/>
      <c r="AK36" s="536"/>
      <c r="AL36" s="537"/>
    </row>
    <row r="37" spans="2:38" ht="93.75" thickBot="1" x14ac:dyDescent="1.4">
      <c r="B37" s="902" t="s">
        <v>22</v>
      </c>
      <c r="C37" s="907" t="s">
        <v>39</v>
      </c>
      <c r="D37" s="903" t="s">
        <v>39</v>
      </c>
      <c r="E37" s="908" t="s">
        <v>39</v>
      </c>
      <c r="F37" s="909">
        <v>45</v>
      </c>
      <c r="G37" s="904">
        <v>45</v>
      </c>
      <c r="H37" s="904">
        <v>30</v>
      </c>
      <c r="I37" s="904">
        <v>45</v>
      </c>
      <c r="J37" s="904">
        <v>30</v>
      </c>
      <c r="K37" s="904">
        <v>15</v>
      </c>
      <c r="L37" s="882" t="s">
        <v>39</v>
      </c>
      <c r="M37" s="883" t="s">
        <v>39</v>
      </c>
      <c r="N37" s="910">
        <v>30</v>
      </c>
      <c r="O37" s="910">
        <v>45</v>
      </c>
      <c r="P37" s="910">
        <v>30</v>
      </c>
      <c r="Q37" s="911">
        <v>60</v>
      </c>
      <c r="R37" s="831"/>
      <c r="S37" s="912">
        <v>15</v>
      </c>
      <c r="T37" s="882" t="s">
        <v>39</v>
      </c>
      <c r="U37" s="913">
        <v>30</v>
      </c>
      <c r="V37" s="910">
        <v>75</v>
      </c>
      <c r="W37" s="910">
        <v>75</v>
      </c>
      <c r="X37" s="910">
        <v>45</v>
      </c>
      <c r="Y37" s="910">
        <v>30</v>
      </c>
      <c r="Z37" s="910">
        <v>15</v>
      </c>
      <c r="AA37" s="882" t="s">
        <v>39</v>
      </c>
      <c r="AB37" s="912">
        <v>30</v>
      </c>
      <c r="AC37" s="910">
        <v>45</v>
      </c>
      <c r="AD37" s="910">
        <v>30</v>
      </c>
      <c r="AE37" s="910">
        <v>60</v>
      </c>
      <c r="AF37" s="910">
        <v>15</v>
      </c>
      <c r="AG37" s="911">
        <v>15</v>
      </c>
      <c r="AH37" s="882" t="s">
        <v>39</v>
      </c>
      <c r="AI37" s="914">
        <f t="shared" si="1"/>
        <v>855</v>
      </c>
      <c r="AJ37" s="532"/>
      <c r="AK37" s="533"/>
      <c r="AL37" s="534"/>
    </row>
    <row r="38" spans="2:38" ht="61.5" x14ac:dyDescent="0.9">
      <c r="B38" s="915" t="s">
        <v>54</v>
      </c>
      <c r="C38" s="916"/>
      <c r="D38" s="916"/>
      <c r="E38" s="916"/>
      <c r="F38" s="916"/>
      <c r="G38" s="916"/>
      <c r="H38" s="916"/>
      <c r="I38" s="916"/>
      <c r="J38" s="916"/>
      <c r="K38" s="916"/>
      <c r="L38" s="916"/>
      <c r="M38" s="916"/>
      <c r="N38" s="916"/>
      <c r="O38" s="916"/>
      <c r="P38" s="916"/>
      <c r="Q38" s="916"/>
      <c r="R38" s="916"/>
      <c r="S38" s="916"/>
      <c r="T38" s="916"/>
      <c r="U38" s="916"/>
      <c r="V38" s="916"/>
      <c r="W38" s="916"/>
      <c r="X38" s="916"/>
      <c r="Y38" s="916"/>
      <c r="Z38" s="916"/>
      <c r="AA38" s="916"/>
      <c r="AB38" s="916"/>
      <c r="AC38" s="916"/>
      <c r="AD38" s="916"/>
      <c r="AE38" s="916"/>
      <c r="AF38" s="916"/>
      <c r="AG38" s="916"/>
      <c r="AH38" s="917"/>
      <c r="AI38" s="918">
        <f>SUM(AI36:AI37)</f>
        <v>9787</v>
      </c>
      <c r="AJ38" s="535"/>
      <c r="AK38" s="497"/>
      <c r="AL38" s="527"/>
    </row>
    <row r="39" spans="2:38" ht="69" customHeight="1" x14ac:dyDescent="0.9">
      <c r="B39" s="919"/>
      <c r="C39" s="920"/>
      <c r="D39" s="920"/>
      <c r="E39" s="920"/>
      <c r="F39" s="920"/>
      <c r="G39" s="920"/>
      <c r="H39" s="920"/>
      <c r="I39" s="920"/>
      <c r="J39" s="920"/>
      <c r="K39" s="920"/>
      <c r="L39" s="920"/>
      <c r="M39" s="920"/>
      <c r="N39" s="920"/>
      <c r="O39" s="920"/>
      <c r="P39" s="920"/>
      <c r="Q39" s="920"/>
      <c r="R39" s="920"/>
      <c r="S39" s="920"/>
      <c r="T39" s="920"/>
      <c r="U39" s="920"/>
      <c r="V39" s="920"/>
      <c r="W39" s="920"/>
      <c r="X39" s="920"/>
      <c r="Y39" s="920"/>
      <c r="Z39" s="920"/>
      <c r="AA39" s="920"/>
      <c r="AB39" s="920"/>
      <c r="AC39" s="920"/>
      <c r="AD39" s="920"/>
      <c r="AE39" s="920"/>
      <c r="AF39" s="920"/>
      <c r="AG39" s="920"/>
      <c r="AH39" s="921"/>
      <c r="AI39" s="922"/>
      <c r="AJ39" s="535"/>
      <c r="AK39" s="664">
        <f>+AI33+AI36+AI37</f>
        <v>93146.4</v>
      </c>
      <c r="AL39" s="527">
        <f>+AK39-AK40</f>
        <v>26629</v>
      </c>
    </row>
    <row r="40" spans="2:38" ht="62.25" thickBot="1" x14ac:dyDescent="0.95">
      <c r="B40" s="923"/>
      <c r="C40" s="924"/>
      <c r="D40" s="924"/>
      <c r="E40" s="924"/>
      <c r="F40" s="924"/>
      <c r="G40" s="924"/>
      <c r="H40" s="924"/>
      <c r="I40" s="924"/>
      <c r="J40" s="924"/>
      <c r="K40" s="924"/>
      <c r="L40" s="924"/>
      <c r="M40" s="924"/>
      <c r="N40" s="924"/>
      <c r="O40" s="924"/>
      <c r="P40" s="924"/>
      <c r="Q40" s="924"/>
      <c r="R40" s="924"/>
      <c r="S40" s="924"/>
      <c r="T40" s="924"/>
      <c r="U40" s="924"/>
      <c r="V40" s="924"/>
      <c r="W40" s="924"/>
      <c r="X40" s="924"/>
      <c r="Y40" s="924"/>
      <c r="Z40" s="924"/>
      <c r="AA40" s="924"/>
      <c r="AB40" s="924"/>
      <c r="AC40" s="924"/>
      <c r="AD40" s="924"/>
      <c r="AE40" s="924"/>
      <c r="AF40" s="924"/>
      <c r="AG40" s="924"/>
      <c r="AH40" s="925"/>
      <c r="AI40" s="922"/>
      <c r="AJ40" s="535"/>
      <c r="AK40" s="664">
        <f>+AI13</f>
        <v>66517.399999999994</v>
      </c>
      <c r="AL40" s="526"/>
    </row>
    <row r="43" spans="2:38" x14ac:dyDescent="0.25">
      <c r="AL43" s="86"/>
    </row>
  </sheetData>
  <mergeCells count="9">
    <mergeCell ref="B6:AH6"/>
    <mergeCell ref="C7:AH7"/>
    <mergeCell ref="AI38:AI40"/>
    <mergeCell ref="B38:AH40"/>
    <mergeCell ref="C8:E8"/>
    <mergeCell ref="F8:L8"/>
    <mergeCell ref="M8:T8"/>
    <mergeCell ref="U8:AA8"/>
    <mergeCell ref="AB8:AH8"/>
  </mergeCells>
  <pageMargins left="0.25" right="0.25" top="0.75" bottom="0.75" header="0.3" footer="0.3"/>
  <pageSetup scale="10" orientation="landscape" r:id="rId1"/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F20"/>
  <sheetViews>
    <sheetView topLeftCell="A7" zoomScaleNormal="100" workbookViewId="0">
      <selection activeCell="F18" sqref="F18"/>
    </sheetView>
  </sheetViews>
  <sheetFormatPr baseColWidth="10" defaultRowHeight="15" x14ac:dyDescent="0.25"/>
  <cols>
    <col min="1" max="1" width="11.42578125" customWidth="1"/>
    <col min="2" max="2" width="16.85546875" customWidth="1"/>
    <col min="3" max="3" width="31" customWidth="1"/>
    <col min="4" max="4" width="29.7109375" customWidth="1"/>
    <col min="5" max="5" width="29.7109375" style="13" customWidth="1"/>
    <col min="6" max="6" width="34.5703125" customWidth="1"/>
    <col min="7" max="7" width="35.5703125" customWidth="1"/>
    <col min="8" max="8" width="19.42578125" customWidth="1"/>
    <col min="9" max="9" width="23.85546875" customWidth="1"/>
    <col min="10" max="10" width="20" customWidth="1"/>
  </cols>
  <sheetData>
    <row r="3" spans="3:6" ht="15.75" thickBot="1" x14ac:dyDescent="0.3"/>
    <row r="4" spans="3:6" ht="30.75" thickBot="1" x14ac:dyDescent="0.45">
      <c r="C4" s="739" t="s">
        <v>641</v>
      </c>
      <c r="D4" s="740"/>
      <c r="E4" s="740"/>
      <c r="F4" s="741"/>
    </row>
    <row r="5" spans="3:6" ht="27.75" thickBot="1" x14ac:dyDescent="0.45">
      <c r="C5" s="405" t="s">
        <v>11</v>
      </c>
      <c r="D5" s="406" t="s">
        <v>702</v>
      </c>
      <c r="E5" s="407" t="s">
        <v>56</v>
      </c>
      <c r="F5" s="408" t="s">
        <v>640</v>
      </c>
    </row>
    <row r="6" spans="3:6" ht="25.5" x14ac:dyDescent="0.35">
      <c r="C6" s="409" t="s">
        <v>50</v>
      </c>
      <c r="D6" s="410" t="s">
        <v>689</v>
      </c>
      <c r="E6" s="411">
        <v>4500</v>
      </c>
      <c r="F6" s="412">
        <v>4932</v>
      </c>
    </row>
    <row r="7" spans="3:6" ht="25.5" x14ac:dyDescent="0.35">
      <c r="C7" s="413" t="s">
        <v>50</v>
      </c>
      <c r="D7" s="414" t="s">
        <v>690</v>
      </c>
      <c r="E7" s="411">
        <v>4500</v>
      </c>
      <c r="F7" s="415">
        <v>882</v>
      </c>
    </row>
    <row r="8" spans="3:6" ht="26.25" thickBot="1" x14ac:dyDescent="0.4">
      <c r="C8" s="413" t="s">
        <v>50</v>
      </c>
      <c r="D8" s="414" t="s">
        <v>939</v>
      </c>
      <c r="E8" s="416">
        <v>4500</v>
      </c>
      <c r="F8" s="415">
        <v>3700</v>
      </c>
    </row>
    <row r="9" spans="3:6" ht="27.75" thickBot="1" x14ac:dyDescent="0.45">
      <c r="C9" s="417" t="s">
        <v>35</v>
      </c>
      <c r="D9" s="418"/>
      <c r="E9" s="417"/>
      <c r="F9" s="419">
        <f>SUM(F6:F8)</f>
        <v>9514</v>
      </c>
    </row>
    <row r="10" spans="3:6" x14ac:dyDescent="0.25">
      <c r="C10" s="745"/>
      <c r="D10" s="746"/>
      <c r="E10" s="746"/>
      <c r="F10" s="747"/>
    </row>
    <row r="11" spans="3:6" ht="15.75" thickBot="1" x14ac:dyDescent="0.3">
      <c r="C11" s="748"/>
      <c r="D11" s="749"/>
      <c r="E11" s="749"/>
      <c r="F11" s="750"/>
    </row>
    <row r="12" spans="3:6" ht="26.25" thickBot="1" x14ac:dyDescent="0.4">
      <c r="C12" s="742" t="s">
        <v>644</v>
      </c>
      <c r="D12" s="743"/>
      <c r="E12" s="743"/>
      <c r="F12" s="744"/>
    </row>
    <row r="13" spans="3:6" ht="27.75" thickBot="1" x14ac:dyDescent="0.45">
      <c r="C13" s="405" t="s">
        <v>11</v>
      </c>
      <c r="D13" s="405" t="s">
        <v>701</v>
      </c>
      <c r="E13" s="405" t="s">
        <v>56</v>
      </c>
      <c r="F13" s="405" t="s">
        <v>640</v>
      </c>
    </row>
    <row r="14" spans="3:6" ht="25.5" x14ac:dyDescent="0.35">
      <c r="C14" s="420" t="s">
        <v>50</v>
      </c>
      <c r="D14" s="420" t="s">
        <v>642</v>
      </c>
      <c r="E14" s="421">
        <v>4500</v>
      </c>
      <c r="F14" s="422">
        <v>3044</v>
      </c>
    </row>
    <row r="15" spans="3:6" ht="25.5" x14ac:dyDescent="0.35">
      <c r="C15" s="413" t="s">
        <v>50</v>
      </c>
      <c r="D15" s="413" t="s">
        <v>688</v>
      </c>
      <c r="E15" s="411">
        <v>5666</v>
      </c>
      <c r="F15" s="423">
        <v>1396</v>
      </c>
    </row>
    <row r="16" spans="3:6" ht="25.5" x14ac:dyDescent="0.35">
      <c r="C16" s="413" t="s">
        <v>50</v>
      </c>
      <c r="D16" s="413" t="s">
        <v>867</v>
      </c>
      <c r="E16" s="411">
        <v>5666</v>
      </c>
      <c r="F16" s="423">
        <v>2388</v>
      </c>
    </row>
    <row r="17" spans="3:6" ht="26.25" thickBot="1" x14ac:dyDescent="0.4">
      <c r="C17" s="413" t="s">
        <v>50</v>
      </c>
      <c r="D17" s="425" t="s">
        <v>938</v>
      </c>
      <c r="E17" s="426">
        <v>5666</v>
      </c>
      <c r="F17" s="424">
        <v>360</v>
      </c>
    </row>
    <row r="18" spans="3:6" ht="27.75" thickBot="1" x14ac:dyDescent="0.45">
      <c r="C18" s="417" t="s">
        <v>643</v>
      </c>
      <c r="D18" s="417"/>
      <c r="E18" s="417"/>
      <c r="F18" s="427">
        <f>SUM(F14:F17)</f>
        <v>7188</v>
      </c>
    </row>
    <row r="19" spans="3:6" ht="27" thickBot="1" x14ac:dyDescent="0.45">
      <c r="C19" s="428"/>
      <c r="D19" s="429"/>
      <c r="E19" s="429"/>
      <c r="F19" s="430"/>
    </row>
    <row r="20" spans="3:6" ht="27.75" thickBot="1" x14ac:dyDescent="0.45">
      <c r="C20" s="406" t="s">
        <v>645</v>
      </c>
      <c r="D20" s="405"/>
      <c r="E20" s="405"/>
      <c r="F20" s="431">
        <f>+F9+F18</f>
        <v>16702</v>
      </c>
    </row>
  </sheetData>
  <mergeCells count="3">
    <mergeCell ref="C4:F4"/>
    <mergeCell ref="C12:F12"/>
    <mergeCell ref="C10:F11"/>
  </mergeCells>
  <pageMargins left="0" right="0" top="1.1499999999999999" bottom="0" header="0" footer="0.31496062992125984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M42"/>
  <sheetViews>
    <sheetView topLeftCell="A13" workbookViewId="0">
      <selection activeCell="L9" sqref="L9"/>
    </sheetView>
  </sheetViews>
  <sheetFormatPr baseColWidth="10" defaultRowHeight="15" x14ac:dyDescent="0.25"/>
  <cols>
    <col min="3" max="3" width="17.140625" bestFit="1" customWidth="1"/>
    <col min="4" max="4" width="13.85546875" customWidth="1"/>
    <col min="5" max="5" width="11.28515625" bestFit="1" customWidth="1"/>
    <col min="6" max="6" width="15.28515625" customWidth="1"/>
    <col min="7" max="7" width="9.42578125" customWidth="1"/>
    <col min="8" max="8" width="14.5703125" customWidth="1"/>
    <col min="9" max="9" width="14.140625" bestFit="1" customWidth="1"/>
    <col min="10" max="10" width="18" bestFit="1" customWidth="1"/>
    <col min="11" max="11" width="22.140625" bestFit="1" customWidth="1"/>
    <col min="12" max="12" width="13.140625" bestFit="1" customWidth="1"/>
  </cols>
  <sheetData>
    <row r="4" spans="3:11" ht="15.75" thickBot="1" x14ac:dyDescent="0.3"/>
    <row r="5" spans="3:11" ht="23.25" thickBot="1" x14ac:dyDescent="0.35">
      <c r="C5" s="751" t="s">
        <v>700</v>
      </c>
      <c r="D5" s="752"/>
      <c r="E5" s="752"/>
      <c r="F5" s="752"/>
      <c r="G5" s="752"/>
      <c r="H5" s="752"/>
      <c r="I5" s="752"/>
      <c r="J5" s="752"/>
      <c r="K5" s="753"/>
    </row>
    <row r="6" spans="3:11" ht="20.25" thickBot="1" x14ac:dyDescent="0.35">
      <c r="C6" s="93" t="s">
        <v>691</v>
      </c>
      <c r="D6" s="93" t="s">
        <v>640</v>
      </c>
      <c r="E6" s="93" t="s">
        <v>692</v>
      </c>
      <c r="F6" s="93" t="s">
        <v>695</v>
      </c>
      <c r="G6" s="93" t="s">
        <v>693</v>
      </c>
      <c r="H6" s="93" t="s">
        <v>694</v>
      </c>
      <c r="I6" s="93" t="s">
        <v>699</v>
      </c>
      <c r="J6" s="93" t="s">
        <v>697</v>
      </c>
      <c r="K6" s="93" t="s">
        <v>698</v>
      </c>
    </row>
    <row r="7" spans="3:11" ht="19.5" x14ac:dyDescent="0.3">
      <c r="C7" s="199" t="s">
        <v>672</v>
      </c>
      <c r="D7" s="206">
        <v>1176</v>
      </c>
      <c r="E7" s="200">
        <v>6000000</v>
      </c>
      <c r="F7" s="201" t="s">
        <v>696</v>
      </c>
      <c r="G7" s="202">
        <v>5100</v>
      </c>
      <c r="H7" s="203">
        <v>47</v>
      </c>
      <c r="I7" s="204">
        <f>+H7*G7</f>
        <v>239700</v>
      </c>
      <c r="J7" s="204">
        <f>+D7-H11</f>
        <v>8</v>
      </c>
      <c r="K7" s="204">
        <f>+E7-I11</f>
        <v>43200</v>
      </c>
    </row>
    <row r="8" spans="3:11" ht="19.5" x14ac:dyDescent="0.3">
      <c r="C8" s="199" t="s">
        <v>672</v>
      </c>
      <c r="D8" s="203"/>
      <c r="E8" s="200"/>
      <c r="F8" s="199" t="s">
        <v>704</v>
      </c>
      <c r="G8" s="202">
        <v>5100</v>
      </c>
      <c r="H8" s="203">
        <v>341</v>
      </c>
      <c r="I8" s="204">
        <f>+G8*H8</f>
        <v>1739100</v>
      </c>
      <c r="J8" s="203"/>
      <c r="K8" s="204"/>
    </row>
    <row r="9" spans="3:11" ht="19.5" x14ac:dyDescent="0.3">
      <c r="C9" s="199" t="s">
        <v>672</v>
      </c>
      <c r="D9" s="203"/>
      <c r="E9" s="200"/>
      <c r="F9" s="199" t="s">
        <v>703</v>
      </c>
      <c r="G9" s="202">
        <v>5100</v>
      </c>
      <c r="H9" s="203">
        <v>577</v>
      </c>
      <c r="I9" s="204">
        <f>+H9*G9</f>
        <v>2942700</v>
      </c>
      <c r="J9" s="203"/>
      <c r="K9" s="204"/>
    </row>
    <row r="10" spans="3:11" ht="20.25" thickBot="1" x14ac:dyDescent="0.35">
      <c r="C10" s="262" t="s">
        <v>672</v>
      </c>
      <c r="D10" s="264"/>
      <c r="E10" s="272"/>
      <c r="F10" s="262" t="s">
        <v>864</v>
      </c>
      <c r="G10" s="263">
        <v>5100</v>
      </c>
      <c r="H10" s="264">
        <v>203</v>
      </c>
      <c r="I10" s="265">
        <f>+H10*G10</f>
        <v>1035300</v>
      </c>
      <c r="J10" s="264"/>
      <c r="K10" s="265"/>
    </row>
    <row r="11" spans="3:11" ht="20.25" thickBot="1" x14ac:dyDescent="0.35">
      <c r="C11" s="93" t="s">
        <v>645</v>
      </c>
      <c r="D11" s="143"/>
      <c r="E11" s="143"/>
      <c r="F11" s="93"/>
      <c r="G11" s="143"/>
      <c r="H11" s="210">
        <f>SUM(H7:H10)</f>
        <v>1168</v>
      </c>
      <c r="I11" s="205">
        <f>SUM(I7:I10)</f>
        <v>5956800</v>
      </c>
      <c r="J11" s="207">
        <f>SUM(J7:J10)</f>
        <v>8</v>
      </c>
      <c r="K11" s="205">
        <f>SUM(K7:K10)</f>
        <v>43200</v>
      </c>
    </row>
    <row r="12" spans="3:11" ht="15.75" thickBot="1" x14ac:dyDescent="0.3"/>
    <row r="13" spans="3:11" ht="23.25" thickBot="1" x14ac:dyDescent="0.35">
      <c r="C13" s="751" t="s">
        <v>700</v>
      </c>
      <c r="D13" s="752"/>
      <c r="E13" s="752"/>
      <c r="F13" s="752"/>
      <c r="G13" s="752"/>
      <c r="H13" s="752"/>
      <c r="I13" s="752"/>
      <c r="J13" s="752"/>
      <c r="K13" s="753"/>
    </row>
    <row r="14" spans="3:11" ht="20.25" thickBot="1" x14ac:dyDescent="0.35">
      <c r="C14" s="93" t="s">
        <v>691</v>
      </c>
      <c r="D14" s="93" t="s">
        <v>640</v>
      </c>
      <c r="E14" s="93" t="s">
        <v>692</v>
      </c>
      <c r="F14" s="93" t="s">
        <v>695</v>
      </c>
      <c r="G14" s="93" t="s">
        <v>693</v>
      </c>
      <c r="H14" s="93" t="s">
        <v>694</v>
      </c>
      <c r="I14" s="93" t="s">
        <v>699</v>
      </c>
      <c r="J14" s="93" t="s">
        <v>697</v>
      </c>
      <c r="K14" s="93" t="s">
        <v>698</v>
      </c>
    </row>
    <row r="15" spans="3:11" ht="19.5" x14ac:dyDescent="0.3">
      <c r="C15" s="199" t="s">
        <v>672</v>
      </c>
      <c r="D15" s="206">
        <v>1176</v>
      </c>
      <c r="E15" s="200">
        <v>6000000</v>
      </c>
      <c r="F15" s="201" t="s">
        <v>866</v>
      </c>
      <c r="G15" s="202">
        <v>5100</v>
      </c>
      <c r="H15" s="203">
        <v>212</v>
      </c>
      <c r="I15" s="204">
        <f>+H15*G15</f>
        <v>1081200</v>
      </c>
      <c r="J15" s="204">
        <f>+D15-H20</f>
        <v>2</v>
      </c>
      <c r="K15" s="204">
        <f>+E15-I20</f>
        <v>12600</v>
      </c>
    </row>
    <row r="16" spans="3:11" ht="19.5" x14ac:dyDescent="0.3">
      <c r="C16" s="199" t="s">
        <v>672</v>
      </c>
      <c r="D16" s="203"/>
      <c r="E16" s="200"/>
      <c r="F16" s="199" t="s">
        <v>858</v>
      </c>
      <c r="G16" s="263"/>
      <c r="H16" s="203">
        <v>30</v>
      </c>
      <c r="I16" s="204">
        <f>+H16*G15</f>
        <v>153000</v>
      </c>
      <c r="J16" s="203"/>
      <c r="K16" s="204"/>
    </row>
    <row r="17" spans="3:11" ht="19.5" x14ac:dyDescent="0.3">
      <c r="C17" s="199" t="s">
        <v>672</v>
      </c>
      <c r="D17" s="203"/>
      <c r="E17" s="200"/>
      <c r="F17" s="199" t="s">
        <v>860</v>
      </c>
      <c r="G17" s="263"/>
      <c r="H17" s="203">
        <v>328</v>
      </c>
      <c r="I17" s="204">
        <f>+H17*G15</f>
        <v>1672800</v>
      </c>
      <c r="J17" s="203"/>
      <c r="K17" s="204"/>
    </row>
    <row r="18" spans="3:11" ht="19.5" x14ac:dyDescent="0.3">
      <c r="C18" s="262" t="s">
        <v>672</v>
      </c>
      <c r="D18" s="264"/>
      <c r="E18" s="272"/>
      <c r="F18" s="262" t="s">
        <v>861</v>
      </c>
      <c r="G18" s="263"/>
      <c r="H18" s="264">
        <v>423</v>
      </c>
      <c r="I18" s="204">
        <f>+H18*G15</f>
        <v>2157300</v>
      </c>
      <c r="J18" s="264"/>
      <c r="K18" s="265"/>
    </row>
    <row r="19" spans="3:11" s="13" customFormat="1" ht="20.25" thickBot="1" x14ac:dyDescent="0.35">
      <c r="C19" s="315"/>
      <c r="D19" s="316"/>
      <c r="E19" s="317"/>
      <c r="F19" s="321" t="s">
        <v>862</v>
      </c>
      <c r="G19" s="318"/>
      <c r="H19" s="316">
        <v>181</v>
      </c>
      <c r="I19" s="319">
        <f>+H19*G15</f>
        <v>923100</v>
      </c>
      <c r="J19" s="316"/>
      <c r="K19" s="320"/>
    </row>
    <row r="20" spans="3:11" ht="20.25" thickBot="1" x14ac:dyDescent="0.35">
      <c r="C20" s="93" t="s">
        <v>645</v>
      </c>
      <c r="D20" s="143"/>
      <c r="E20" s="143"/>
      <c r="F20" s="93"/>
      <c r="G20" s="143"/>
      <c r="H20" s="210">
        <f>SUM(H15:H19)</f>
        <v>1174</v>
      </c>
      <c r="I20" s="205">
        <f>SUM(I15:I19)</f>
        <v>5987400</v>
      </c>
      <c r="J20" s="207">
        <f>SUM(J15:J18)</f>
        <v>2</v>
      </c>
      <c r="K20" s="205">
        <f>SUM(K15:K18)</f>
        <v>12600</v>
      </c>
    </row>
    <row r="22" spans="3:11" ht="15.75" thickBot="1" x14ac:dyDescent="0.3"/>
    <row r="23" spans="3:11" ht="23.25" thickBot="1" x14ac:dyDescent="0.35">
      <c r="C23" s="751" t="s">
        <v>700</v>
      </c>
      <c r="D23" s="752"/>
      <c r="E23" s="752"/>
      <c r="F23" s="752"/>
      <c r="G23" s="752"/>
      <c r="H23" s="752"/>
      <c r="I23" s="752"/>
      <c r="J23" s="752"/>
      <c r="K23" s="753"/>
    </row>
    <row r="24" spans="3:11" ht="20.25" thickBot="1" x14ac:dyDescent="0.35">
      <c r="C24" s="93" t="s">
        <v>691</v>
      </c>
      <c r="D24" s="93" t="s">
        <v>640</v>
      </c>
      <c r="E24" s="93" t="s">
        <v>692</v>
      </c>
      <c r="F24" s="93" t="s">
        <v>695</v>
      </c>
      <c r="G24" s="93" t="s">
        <v>693</v>
      </c>
      <c r="H24" s="93" t="s">
        <v>694</v>
      </c>
      <c r="I24" s="93" t="s">
        <v>699</v>
      </c>
      <c r="J24" s="93" t="s">
        <v>697</v>
      </c>
      <c r="K24" s="93" t="s">
        <v>698</v>
      </c>
    </row>
    <row r="25" spans="3:11" ht="19.5" x14ac:dyDescent="0.3">
      <c r="C25" s="199" t="s">
        <v>672</v>
      </c>
      <c r="D25" s="206">
        <f>+E25/G25+J20</f>
        <v>394.15686274509807</v>
      </c>
      <c r="E25" s="200">
        <v>2000000</v>
      </c>
      <c r="F25" s="201">
        <v>23</v>
      </c>
      <c r="G25" s="202">
        <v>5100</v>
      </c>
      <c r="H25" s="203">
        <v>225</v>
      </c>
      <c r="I25" s="204">
        <f>+H25*G25</f>
        <v>1147500</v>
      </c>
      <c r="J25" s="204">
        <f>+D25-H29</f>
        <v>4.1568627450980671</v>
      </c>
      <c r="K25" s="204">
        <f>+E25-I29</f>
        <v>11000</v>
      </c>
    </row>
    <row r="26" spans="3:11" ht="19.5" x14ac:dyDescent="0.3">
      <c r="C26" s="199" t="s">
        <v>672</v>
      </c>
      <c r="D26" s="203"/>
      <c r="E26" s="200"/>
      <c r="F26" s="199">
        <v>25</v>
      </c>
      <c r="G26" s="263"/>
      <c r="H26" s="203">
        <v>135</v>
      </c>
      <c r="I26" s="204">
        <f>+H26*G25</f>
        <v>688500</v>
      </c>
      <c r="J26" s="203"/>
      <c r="K26" s="204"/>
    </row>
    <row r="27" spans="3:11" ht="19.5" x14ac:dyDescent="0.3">
      <c r="C27" s="199" t="s">
        <v>672</v>
      </c>
      <c r="D27" s="203"/>
      <c r="E27" s="200"/>
      <c r="F27" s="199">
        <v>28</v>
      </c>
      <c r="G27" s="263"/>
      <c r="H27" s="203">
        <v>30</v>
      </c>
      <c r="I27" s="204">
        <f>+H27*G25</f>
        <v>153000</v>
      </c>
      <c r="J27" s="203"/>
      <c r="K27" s="204"/>
    </row>
    <row r="28" spans="3:11" ht="20.25" thickBot="1" x14ac:dyDescent="0.35">
      <c r="C28" s="262" t="s">
        <v>672</v>
      </c>
      <c r="D28" s="264"/>
      <c r="E28" s="272"/>
      <c r="F28" s="199"/>
      <c r="G28" s="263"/>
      <c r="H28" s="203"/>
      <c r="I28" s="204">
        <f>+H28*G25</f>
        <v>0</v>
      </c>
      <c r="J28" s="264"/>
      <c r="K28" s="265"/>
    </row>
    <row r="29" spans="3:11" ht="20.25" thickBot="1" x14ac:dyDescent="0.35">
      <c r="C29" s="93" t="s">
        <v>645</v>
      </c>
      <c r="D29" s="143"/>
      <c r="E29" s="143"/>
      <c r="F29" s="93"/>
      <c r="G29" s="143"/>
      <c r="H29" s="210">
        <f>SUM(H25:H28)</f>
        <v>390</v>
      </c>
      <c r="I29" s="205">
        <f>SUM(I25:I28)</f>
        <v>1989000</v>
      </c>
      <c r="J29" s="207"/>
      <c r="K29" s="205">
        <f>SUM(K25:K28)</f>
        <v>11000</v>
      </c>
    </row>
    <row r="32" spans="3:11" ht="15.75" thickBot="1" x14ac:dyDescent="0.3"/>
    <row r="33" spans="3:13" ht="23.25" thickBot="1" x14ac:dyDescent="0.35">
      <c r="C33" s="751" t="s">
        <v>700</v>
      </c>
      <c r="D33" s="752"/>
      <c r="E33" s="752"/>
      <c r="F33" s="752"/>
      <c r="G33" s="752"/>
      <c r="H33" s="752"/>
      <c r="I33" s="752"/>
      <c r="J33" s="752"/>
      <c r="K33" s="753"/>
    </row>
    <row r="34" spans="3:13" ht="20.25" thickBot="1" x14ac:dyDescent="0.35">
      <c r="C34" s="93" t="s">
        <v>691</v>
      </c>
      <c r="D34" s="93" t="s">
        <v>640</v>
      </c>
      <c r="E34" s="93" t="s">
        <v>692</v>
      </c>
      <c r="F34" s="93" t="s">
        <v>695</v>
      </c>
      <c r="G34" s="93" t="s">
        <v>693</v>
      </c>
      <c r="H34" s="93" t="s">
        <v>694</v>
      </c>
      <c r="I34" s="93" t="s">
        <v>699</v>
      </c>
      <c r="J34" s="93" t="s">
        <v>697</v>
      </c>
      <c r="K34" s="93" t="s">
        <v>698</v>
      </c>
    </row>
    <row r="35" spans="3:13" ht="19.5" x14ac:dyDescent="0.3">
      <c r="C35" s="199" t="s">
        <v>672</v>
      </c>
      <c r="D35" s="206">
        <f>+E35/G35</f>
        <v>384</v>
      </c>
      <c r="E35" s="200">
        <v>1958400</v>
      </c>
      <c r="F35" s="201">
        <v>42398</v>
      </c>
      <c r="G35" s="202">
        <v>5100</v>
      </c>
      <c r="H35" s="203">
        <v>270</v>
      </c>
      <c r="I35" s="204">
        <f>+H35*G35</f>
        <v>1377000</v>
      </c>
      <c r="J35" s="204">
        <f>+D35-H39</f>
        <v>114</v>
      </c>
      <c r="K35" s="204">
        <f>+E35-I39</f>
        <v>581400</v>
      </c>
    </row>
    <row r="36" spans="3:13" ht="19.5" x14ac:dyDescent="0.3">
      <c r="C36" s="199" t="s">
        <v>672</v>
      </c>
      <c r="D36" s="203"/>
      <c r="E36" s="200"/>
      <c r="F36" s="199"/>
      <c r="G36" s="263"/>
      <c r="H36" s="203"/>
      <c r="I36" s="204">
        <f>+H36*G35</f>
        <v>0</v>
      </c>
      <c r="J36" s="203"/>
      <c r="K36" s="204"/>
    </row>
    <row r="37" spans="3:13" ht="19.5" x14ac:dyDescent="0.3">
      <c r="C37" s="199" t="s">
        <v>672</v>
      </c>
      <c r="D37" s="203"/>
      <c r="E37" s="200"/>
      <c r="F37" s="199"/>
      <c r="G37" s="263"/>
      <c r="H37" s="203"/>
      <c r="I37" s="204">
        <f>+H37*G35</f>
        <v>0</v>
      </c>
      <c r="J37" s="203"/>
      <c r="K37" s="204"/>
    </row>
    <row r="38" spans="3:13" ht="20.25" thickBot="1" x14ac:dyDescent="0.35">
      <c r="C38" s="262" t="s">
        <v>672</v>
      </c>
      <c r="D38" s="264"/>
      <c r="E38" s="272"/>
      <c r="F38" s="199"/>
      <c r="G38" s="263"/>
      <c r="H38" s="203"/>
      <c r="I38" s="204">
        <f>+H38*G35</f>
        <v>0</v>
      </c>
      <c r="J38" s="264"/>
      <c r="K38" s="265"/>
    </row>
    <row r="39" spans="3:13" ht="20.25" thickBot="1" x14ac:dyDescent="0.35">
      <c r="C39" s="93" t="s">
        <v>645</v>
      </c>
      <c r="D39" s="143"/>
      <c r="E39" s="143"/>
      <c r="F39" s="93"/>
      <c r="G39" s="143"/>
      <c r="H39" s="210">
        <f>SUM(H35:H38)</f>
        <v>270</v>
      </c>
      <c r="I39" s="205">
        <f>SUM(I35:I38)</f>
        <v>1377000</v>
      </c>
      <c r="J39" s="207">
        <f>SUM(J35:J38)</f>
        <v>114</v>
      </c>
      <c r="K39" s="205">
        <f>SUM(K35:K38)</f>
        <v>581400</v>
      </c>
      <c r="M39" s="314"/>
    </row>
    <row r="41" spans="3:13" ht="15.75" thickBot="1" x14ac:dyDescent="0.3"/>
    <row r="42" spans="3:13" ht="20.25" thickBot="1" x14ac:dyDescent="0.35">
      <c r="M42" s="313"/>
    </row>
  </sheetData>
  <mergeCells count="4">
    <mergeCell ref="C5:K5"/>
    <mergeCell ref="C13:K13"/>
    <mergeCell ref="C23:K23"/>
    <mergeCell ref="C33:K33"/>
  </mergeCells>
  <pageMargins left="1.2" right="0.92" top="1.04" bottom="0.75" header="0.3" footer="0.3"/>
  <pageSetup paperSize="9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M54"/>
  <sheetViews>
    <sheetView topLeftCell="A31" workbookViewId="0">
      <selection activeCell="M16" sqref="M16"/>
    </sheetView>
  </sheetViews>
  <sheetFormatPr baseColWidth="10" defaultRowHeight="15" x14ac:dyDescent="0.25"/>
  <cols>
    <col min="3" max="3" width="22.42578125" bestFit="1" customWidth="1"/>
    <col min="4" max="4" width="12.140625" bestFit="1" customWidth="1"/>
    <col min="6" max="6" width="15.42578125" bestFit="1" customWidth="1"/>
    <col min="8" max="8" width="13.42578125" bestFit="1" customWidth="1"/>
    <col min="10" max="10" width="16.7109375" bestFit="1" customWidth="1"/>
    <col min="11" max="11" width="19.85546875" bestFit="1" customWidth="1"/>
  </cols>
  <sheetData>
    <row r="4" spans="3:13" ht="15.75" thickBot="1" x14ac:dyDescent="0.3"/>
    <row r="5" spans="3:13" ht="23.25" thickBot="1" x14ac:dyDescent="0.35">
      <c r="C5" s="751" t="s">
        <v>863</v>
      </c>
      <c r="D5" s="752"/>
      <c r="E5" s="752"/>
      <c r="F5" s="752"/>
      <c r="G5" s="752"/>
      <c r="H5" s="752"/>
      <c r="I5" s="752"/>
      <c r="J5" s="752"/>
      <c r="K5" s="753"/>
    </row>
    <row r="6" spans="3:13" ht="20.25" thickBot="1" x14ac:dyDescent="0.35">
      <c r="C6" s="93" t="s">
        <v>691</v>
      </c>
      <c r="D6" s="93" t="s">
        <v>640</v>
      </c>
      <c r="E6" s="93" t="s">
        <v>692</v>
      </c>
      <c r="F6" s="93" t="s">
        <v>695</v>
      </c>
      <c r="G6" s="93" t="s">
        <v>693</v>
      </c>
      <c r="H6" s="93" t="s">
        <v>694</v>
      </c>
      <c r="I6" s="93" t="s">
        <v>699</v>
      </c>
      <c r="J6" s="93" t="s">
        <v>697</v>
      </c>
      <c r="K6" s="93" t="s">
        <v>698</v>
      </c>
    </row>
    <row r="7" spans="3:13" ht="20.25" customHeight="1" x14ac:dyDescent="0.3">
      <c r="C7" s="261" t="s">
        <v>870</v>
      </c>
      <c r="D7" s="267">
        <v>378.4</v>
      </c>
      <c r="E7" s="266">
        <v>2000000</v>
      </c>
      <c r="F7" s="268" t="s">
        <v>854</v>
      </c>
      <c r="G7" s="202">
        <v>5285</v>
      </c>
      <c r="H7" s="203">
        <v>45</v>
      </c>
      <c r="I7" s="204">
        <f>+H7*G7</f>
        <v>237825</v>
      </c>
      <c r="J7" s="204">
        <f>+D7-H11</f>
        <v>3.3999999999999773</v>
      </c>
      <c r="K7" s="204">
        <f>+E7-I11</f>
        <v>18125</v>
      </c>
    </row>
    <row r="8" spans="3:13" ht="19.5" x14ac:dyDescent="0.3">
      <c r="C8" s="199"/>
      <c r="D8" s="203"/>
      <c r="E8" s="200"/>
      <c r="F8" s="199" t="s">
        <v>855</v>
      </c>
      <c r="G8" s="202"/>
      <c r="H8" s="203">
        <v>105</v>
      </c>
      <c r="I8" s="204">
        <f>+H8*G7</f>
        <v>554925</v>
      </c>
      <c r="J8" s="203"/>
      <c r="K8" s="204"/>
    </row>
    <row r="9" spans="3:13" ht="19.5" x14ac:dyDescent="0.3">
      <c r="C9" s="199"/>
      <c r="D9" s="203"/>
      <c r="E9" s="200"/>
      <c r="F9" s="199" t="s">
        <v>856</v>
      </c>
      <c r="G9" s="202"/>
      <c r="H9" s="203">
        <v>165</v>
      </c>
      <c r="I9" s="204">
        <f>+H9*G7</f>
        <v>872025</v>
      </c>
      <c r="J9" s="203"/>
      <c r="K9" s="204"/>
    </row>
    <row r="10" spans="3:13" ht="20.25" thickBot="1" x14ac:dyDescent="0.35">
      <c r="C10" s="211"/>
      <c r="D10" s="258"/>
      <c r="E10" s="259"/>
      <c r="F10" s="262" t="s">
        <v>857</v>
      </c>
      <c r="G10" s="263"/>
      <c r="H10" s="264">
        <v>60</v>
      </c>
      <c r="I10" s="265">
        <f>+H10*G7</f>
        <v>317100</v>
      </c>
      <c r="J10" s="258"/>
      <c r="K10" s="260"/>
    </row>
    <row r="11" spans="3:13" ht="20.25" thickBot="1" x14ac:dyDescent="0.35">
      <c r="C11" s="93" t="s">
        <v>645</v>
      </c>
      <c r="D11" s="143"/>
      <c r="E11" s="143"/>
      <c r="F11" s="93"/>
      <c r="G11" s="143"/>
      <c r="H11" s="210">
        <f>SUM(H7:H10)</f>
        <v>375</v>
      </c>
      <c r="I11" s="205">
        <f>SUM(I7:I10)</f>
        <v>1981875</v>
      </c>
      <c r="J11" s="269">
        <f>SUM(J7:J10)</f>
        <v>3.3999999999999773</v>
      </c>
      <c r="K11" s="205">
        <f>SUM(K7:K10)</f>
        <v>18125</v>
      </c>
    </row>
    <row r="12" spans="3:13" ht="15.75" thickBot="1" x14ac:dyDescent="0.3"/>
    <row r="13" spans="3:13" ht="23.25" thickBot="1" x14ac:dyDescent="0.35">
      <c r="C13" s="751" t="s">
        <v>863</v>
      </c>
      <c r="D13" s="752"/>
      <c r="E13" s="752"/>
      <c r="F13" s="752"/>
      <c r="G13" s="752"/>
      <c r="H13" s="752"/>
      <c r="I13" s="752"/>
      <c r="J13" s="752"/>
      <c r="K13" s="753"/>
    </row>
    <row r="14" spans="3:13" ht="20.25" thickBot="1" x14ac:dyDescent="0.35">
      <c r="C14" s="93" t="s">
        <v>691</v>
      </c>
      <c r="D14" s="93" t="s">
        <v>640</v>
      </c>
      <c r="E14" s="93" t="s">
        <v>692</v>
      </c>
      <c r="F14" s="93" t="s">
        <v>695</v>
      </c>
      <c r="G14" s="93" t="s">
        <v>693</v>
      </c>
      <c r="H14" s="93" t="s">
        <v>694</v>
      </c>
      <c r="I14" s="93" t="s">
        <v>699</v>
      </c>
      <c r="J14" s="93" t="s">
        <v>697</v>
      </c>
      <c r="K14" s="93" t="s">
        <v>698</v>
      </c>
    </row>
    <row r="15" spans="3:13" ht="19.5" x14ac:dyDescent="0.3">
      <c r="C15" s="261" t="s">
        <v>869</v>
      </c>
      <c r="D15" s="267">
        <v>378.4</v>
      </c>
      <c r="E15" s="266">
        <v>2000000</v>
      </c>
      <c r="F15" s="268" t="s">
        <v>859</v>
      </c>
      <c r="G15" s="202">
        <v>5285</v>
      </c>
      <c r="H15" s="203">
        <v>45</v>
      </c>
      <c r="I15" s="204">
        <f>+H15*G15</f>
        <v>237825</v>
      </c>
      <c r="J15" s="271">
        <f>+D15-H19</f>
        <v>3.3999999999999773</v>
      </c>
      <c r="K15" s="204">
        <f>+E15-I19</f>
        <v>18125</v>
      </c>
      <c r="M15" s="86">
        <f>+K7+K15+K23</f>
        <v>54375</v>
      </c>
    </row>
    <row r="16" spans="3:13" ht="19.5" x14ac:dyDescent="0.3">
      <c r="C16" s="199"/>
      <c r="D16" s="203"/>
      <c r="E16" s="200"/>
      <c r="F16" s="199" t="s">
        <v>860</v>
      </c>
      <c r="G16" s="202"/>
      <c r="H16" s="203">
        <v>165</v>
      </c>
      <c r="I16" s="204">
        <f>+H16*G15</f>
        <v>872025</v>
      </c>
      <c r="J16" s="203"/>
      <c r="K16" s="204"/>
    </row>
    <row r="17" spans="3:11" ht="19.5" x14ac:dyDescent="0.3">
      <c r="C17" s="199"/>
      <c r="D17" s="203"/>
      <c r="E17" s="200"/>
      <c r="F17" s="199" t="s">
        <v>861</v>
      </c>
      <c r="G17" s="202"/>
      <c r="H17" s="203">
        <v>165</v>
      </c>
      <c r="I17" s="204">
        <f>+H17*G15</f>
        <v>872025</v>
      </c>
      <c r="J17" s="203"/>
      <c r="K17" s="204"/>
    </row>
    <row r="18" spans="3:11" ht="20.25" thickBot="1" x14ac:dyDescent="0.35">
      <c r="C18" s="211"/>
      <c r="D18" s="258"/>
      <c r="E18" s="259"/>
      <c r="F18" s="262"/>
      <c r="G18" s="263"/>
      <c r="H18" s="264"/>
      <c r="I18" s="265"/>
      <c r="J18" s="258"/>
      <c r="K18" s="260"/>
    </row>
    <row r="19" spans="3:11" ht="20.25" thickBot="1" x14ac:dyDescent="0.35">
      <c r="C19" s="93" t="s">
        <v>645</v>
      </c>
      <c r="D19" s="143"/>
      <c r="E19" s="143"/>
      <c r="F19" s="93"/>
      <c r="G19" s="143"/>
      <c r="H19" s="210">
        <f>SUM(H15:H18)</f>
        <v>375</v>
      </c>
      <c r="I19" s="205">
        <f>SUM(I15:I18)</f>
        <v>1981875</v>
      </c>
      <c r="J19" s="270">
        <f>SUM(J15:J18)</f>
        <v>3.3999999999999773</v>
      </c>
      <c r="K19" s="205">
        <f>SUM(K15:K18)</f>
        <v>18125</v>
      </c>
    </row>
    <row r="20" spans="3:11" ht="15.75" thickBot="1" x14ac:dyDescent="0.3"/>
    <row r="21" spans="3:11" ht="23.25" thickBot="1" x14ac:dyDescent="0.35">
      <c r="C21" s="751" t="s">
        <v>863</v>
      </c>
      <c r="D21" s="752"/>
      <c r="E21" s="752"/>
      <c r="F21" s="752"/>
      <c r="G21" s="752"/>
      <c r="H21" s="752"/>
      <c r="I21" s="752"/>
      <c r="J21" s="752"/>
      <c r="K21" s="753"/>
    </row>
    <row r="22" spans="3:11" ht="20.25" thickBot="1" x14ac:dyDescent="0.35">
      <c r="C22" s="93" t="s">
        <v>691</v>
      </c>
      <c r="D22" s="93" t="s">
        <v>640</v>
      </c>
      <c r="E22" s="93" t="s">
        <v>692</v>
      </c>
      <c r="F22" s="93" t="s">
        <v>695</v>
      </c>
      <c r="G22" s="93" t="s">
        <v>693</v>
      </c>
      <c r="H22" s="93" t="s">
        <v>694</v>
      </c>
      <c r="I22" s="93" t="s">
        <v>699</v>
      </c>
      <c r="J22" s="93" t="s">
        <v>697</v>
      </c>
      <c r="K22" s="93" t="s">
        <v>698</v>
      </c>
    </row>
    <row r="23" spans="3:11" ht="19.5" x14ac:dyDescent="0.3">
      <c r="C23" s="261" t="s">
        <v>870</v>
      </c>
      <c r="D23" s="267">
        <v>378.4</v>
      </c>
      <c r="E23" s="266">
        <v>2000000</v>
      </c>
      <c r="F23" s="268" t="s">
        <v>861</v>
      </c>
      <c r="G23" s="202">
        <v>5285</v>
      </c>
      <c r="H23" s="203">
        <v>30</v>
      </c>
      <c r="I23" s="204">
        <f>+H23*G23</f>
        <v>158550</v>
      </c>
      <c r="J23" s="271">
        <f>+D23-H27</f>
        <v>3.3999999999999773</v>
      </c>
      <c r="K23" s="204">
        <f>+E23-I27</f>
        <v>18125</v>
      </c>
    </row>
    <row r="24" spans="3:11" ht="19.5" x14ac:dyDescent="0.3">
      <c r="C24" s="199"/>
      <c r="D24" s="203"/>
      <c r="E24" s="200"/>
      <c r="F24" s="199" t="s">
        <v>862</v>
      </c>
      <c r="G24" s="202"/>
      <c r="H24" s="203">
        <v>150</v>
      </c>
      <c r="I24" s="204">
        <f>+H24*G23</f>
        <v>792750</v>
      </c>
      <c r="J24" s="203"/>
      <c r="K24" s="204"/>
    </row>
    <row r="25" spans="3:11" ht="19.5" x14ac:dyDescent="0.3">
      <c r="C25" s="199"/>
      <c r="D25" s="203"/>
      <c r="E25" s="200"/>
      <c r="F25" s="199">
        <v>25</v>
      </c>
      <c r="G25" s="202"/>
      <c r="H25" s="203">
        <v>105</v>
      </c>
      <c r="I25" s="204">
        <f>+H25*G23</f>
        <v>554925</v>
      </c>
      <c r="J25" s="203"/>
      <c r="K25" s="204"/>
    </row>
    <row r="26" spans="3:11" ht="20.25" thickBot="1" x14ac:dyDescent="0.35">
      <c r="C26" s="211"/>
      <c r="D26" s="258"/>
      <c r="E26" s="259"/>
      <c r="F26" s="262">
        <v>26</v>
      </c>
      <c r="G26" s="263"/>
      <c r="H26" s="264">
        <v>90</v>
      </c>
      <c r="I26" s="204">
        <f>+H26*G23</f>
        <v>475650</v>
      </c>
      <c r="J26" s="258"/>
      <c r="K26" s="260"/>
    </row>
    <row r="27" spans="3:11" ht="20.25" thickBot="1" x14ac:dyDescent="0.35">
      <c r="C27" s="93" t="s">
        <v>645</v>
      </c>
      <c r="D27" s="143"/>
      <c r="E27" s="143"/>
      <c r="F27" s="93"/>
      <c r="G27" s="143"/>
      <c r="H27" s="210">
        <f>SUM(H23:H26)</f>
        <v>375</v>
      </c>
      <c r="I27" s="205">
        <f>SUM(I23:I26)</f>
        <v>1981875</v>
      </c>
      <c r="J27" s="270">
        <f>SUM(J23:J26)</f>
        <v>3.3999999999999773</v>
      </c>
      <c r="K27" s="205">
        <f>SUM(K23:K26)</f>
        <v>18125</v>
      </c>
    </row>
    <row r="28" spans="3:11" ht="15.75" thickBot="1" x14ac:dyDescent="0.3"/>
    <row r="29" spans="3:11" ht="23.25" thickBot="1" x14ac:dyDescent="0.35">
      <c r="C29" s="751" t="s">
        <v>863</v>
      </c>
      <c r="D29" s="752"/>
      <c r="E29" s="752"/>
      <c r="F29" s="752"/>
      <c r="G29" s="752"/>
      <c r="H29" s="752"/>
      <c r="I29" s="752"/>
      <c r="J29" s="752"/>
      <c r="K29" s="753"/>
    </row>
    <row r="30" spans="3:11" ht="20.25" thickBot="1" x14ac:dyDescent="0.35">
      <c r="C30" s="93" t="s">
        <v>691</v>
      </c>
      <c r="D30" s="371" t="s">
        <v>640</v>
      </c>
      <c r="E30" s="93" t="s">
        <v>692</v>
      </c>
      <c r="F30" s="92" t="s">
        <v>695</v>
      </c>
      <c r="G30" s="93" t="s">
        <v>693</v>
      </c>
      <c r="H30" s="153" t="s">
        <v>694</v>
      </c>
      <c r="I30" s="93" t="s">
        <v>699</v>
      </c>
      <c r="J30" s="93" t="s">
        <v>697</v>
      </c>
      <c r="K30" s="93" t="s">
        <v>698</v>
      </c>
    </row>
    <row r="31" spans="3:11" ht="19.5" x14ac:dyDescent="0.3">
      <c r="C31" s="261" t="s">
        <v>870</v>
      </c>
      <c r="D31" s="377">
        <v>378.4</v>
      </c>
      <c r="E31" s="266">
        <v>2000000</v>
      </c>
      <c r="F31" s="383">
        <v>26</v>
      </c>
      <c r="G31" s="202">
        <v>5285</v>
      </c>
      <c r="H31" s="372">
        <v>105</v>
      </c>
      <c r="I31" s="204">
        <f>+H31*G31</f>
        <v>554925</v>
      </c>
      <c r="J31" s="271">
        <f>+D31-H37</f>
        <v>3.3999999999999773</v>
      </c>
      <c r="K31" s="204">
        <f>+E31-I37</f>
        <v>18125</v>
      </c>
    </row>
    <row r="32" spans="3:11" ht="19.5" x14ac:dyDescent="0.3">
      <c r="C32" s="199"/>
      <c r="D32" s="378"/>
      <c r="E32" s="200"/>
      <c r="F32" s="384">
        <v>27</v>
      </c>
      <c r="G32" s="202"/>
      <c r="H32" s="372">
        <v>225</v>
      </c>
      <c r="I32" s="204">
        <f>+H32*G31</f>
        <v>1189125</v>
      </c>
      <c r="J32" s="271"/>
      <c r="K32" s="204"/>
    </row>
    <row r="33" spans="3:11" ht="19.5" x14ac:dyDescent="0.3">
      <c r="C33" s="199"/>
      <c r="D33" s="378"/>
      <c r="E33" s="200"/>
      <c r="F33" s="384">
        <v>28</v>
      </c>
      <c r="G33" s="202"/>
      <c r="H33" s="372">
        <v>45</v>
      </c>
      <c r="I33" s="204">
        <f>+H33*G31</f>
        <v>237825</v>
      </c>
      <c r="J33" s="271"/>
      <c r="K33" s="204"/>
    </row>
    <row r="34" spans="3:11" ht="19.5" x14ac:dyDescent="0.3">
      <c r="C34" s="211"/>
      <c r="D34" s="379"/>
      <c r="E34" s="259"/>
      <c r="F34" s="385"/>
      <c r="G34" s="263"/>
      <c r="H34" s="373"/>
      <c r="I34" s="204">
        <f>+H34*G31</f>
        <v>0</v>
      </c>
      <c r="J34" s="271"/>
      <c r="K34" s="204"/>
    </row>
    <row r="35" spans="3:11" s="13" customFormat="1" ht="19.5" x14ac:dyDescent="0.3">
      <c r="C35" s="11"/>
      <c r="D35" s="380"/>
      <c r="E35" s="259"/>
      <c r="F35" s="385"/>
      <c r="G35" s="263"/>
      <c r="H35" s="374"/>
      <c r="I35" s="204">
        <f>+H35*G31</f>
        <v>0</v>
      </c>
      <c r="J35" s="271"/>
      <c r="K35" s="204"/>
    </row>
    <row r="36" spans="3:11" s="13" customFormat="1" ht="20.25" thickBot="1" x14ac:dyDescent="0.35">
      <c r="C36" s="365"/>
      <c r="D36" s="381"/>
      <c r="E36" s="366"/>
      <c r="F36" s="386"/>
      <c r="G36" s="376"/>
      <c r="H36" s="375"/>
      <c r="I36" s="204">
        <f>+H36*G31</f>
        <v>0</v>
      </c>
      <c r="J36" s="271"/>
      <c r="K36" s="204"/>
    </row>
    <row r="37" spans="3:11" ht="20.25" thickBot="1" x14ac:dyDescent="0.35">
      <c r="C37" s="93" t="s">
        <v>645</v>
      </c>
      <c r="D37" s="382"/>
      <c r="E37" s="143"/>
      <c r="F37" s="153"/>
      <c r="G37" s="143"/>
      <c r="H37" s="210">
        <f>SUM(H31:H36)</f>
        <v>375</v>
      </c>
      <c r="I37" s="205">
        <f>SUM(I31:I34)</f>
        <v>1981875</v>
      </c>
      <c r="J37" s="270">
        <f>SUM(J31:J34)</f>
        <v>3.3999999999999773</v>
      </c>
      <c r="K37" s="205">
        <f>SUM(K31:K34)</f>
        <v>18125</v>
      </c>
    </row>
    <row r="38" spans="3:11" ht="15.75" thickBot="1" x14ac:dyDescent="0.3"/>
    <row r="39" spans="3:11" ht="23.25" thickBot="1" x14ac:dyDescent="0.35">
      <c r="C39" s="751" t="s">
        <v>863</v>
      </c>
      <c r="D39" s="752"/>
      <c r="E39" s="752"/>
      <c r="F39" s="752"/>
      <c r="G39" s="752"/>
      <c r="H39" s="752"/>
      <c r="I39" s="752"/>
      <c r="J39" s="752"/>
      <c r="K39" s="753"/>
    </row>
    <row r="40" spans="3:11" ht="20.25" thickBot="1" x14ac:dyDescent="0.35">
      <c r="C40" s="93" t="s">
        <v>691</v>
      </c>
      <c r="D40" s="371" t="s">
        <v>640</v>
      </c>
      <c r="E40" s="93" t="s">
        <v>692</v>
      </c>
      <c r="F40" s="92" t="s">
        <v>695</v>
      </c>
      <c r="G40" s="93" t="s">
        <v>693</v>
      </c>
      <c r="H40" s="153" t="s">
        <v>694</v>
      </c>
      <c r="I40" s="93" t="s">
        <v>699</v>
      </c>
      <c r="J40" s="93" t="s">
        <v>697</v>
      </c>
      <c r="K40" s="93" t="s">
        <v>698</v>
      </c>
    </row>
    <row r="41" spans="3:11" ht="19.5" x14ac:dyDescent="0.3">
      <c r="C41" s="261" t="s">
        <v>870</v>
      </c>
      <c r="D41" s="377">
        <v>378.4</v>
      </c>
      <c r="E41" s="266">
        <v>2000000</v>
      </c>
      <c r="F41" s="383">
        <v>28</v>
      </c>
      <c r="G41" s="202">
        <v>5285</v>
      </c>
      <c r="H41" s="372">
        <v>30</v>
      </c>
      <c r="I41" s="204">
        <f>+H41*G41</f>
        <v>158550</v>
      </c>
      <c r="J41" s="271">
        <f>+D41-H47</f>
        <v>63.399999999999977</v>
      </c>
      <c r="K41" s="204">
        <f>+E41-I47</f>
        <v>335225</v>
      </c>
    </row>
    <row r="42" spans="3:11" ht="19.5" x14ac:dyDescent="0.3">
      <c r="C42" s="199"/>
      <c r="D42" s="378"/>
      <c r="E42" s="200"/>
      <c r="F42" s="384">
        <v>29</v>
      </c>
      <c r="G42" s="202"/>
      <c r="H42" s="372">
        <v>225</v>
      </c>
      <c r="I42" s="204">
        <f>+H42*G41</f>
        <v>1189125</v>
      </c>
      <c r="J42" s="271"/>
      <c r="K42" s="204"/>
    </row>
    <row r="43" spans="3:11" ht="19.5" x14ac:dyDescent="0.3">
      <c r="C43" s="199"/>
      <c r="D43" s="378"/>
      <c r="E43" s="200"/>
      <c r="F43" s="384">
        <v>30</v>
      </c>
      <c r="G43" s="202"/>
      <c r="H43" s="372">
        <v>60</v>
      </c>
      <c r="I43" s="204">
        <f>+H43*G41</f>
        <v>317100</v>
      </c>
      <c r="J43" s="271"/>
      <c r="K43" s="204"/>
    </row>
    <row r="44" spans="3:11" ht="19.5" x14ac:dyDescent="0.3">
      <c r="C44" s="211"/>
      <c r="D44" s="379"/>
      <c r="E44" s="259"/>
      <c r="F44" s="385"/>
      <c r="G44" s="263"/>
      <c r="H44" s="373"/>
      <c r="I44" s="204">
        <f>+H44*G41</f>
        <v>0</v>
      </c>
      <c r="J44" s="271"/>
      <c r="K44" s="204"/>
    </row>
    <row r="45" spans="3:11" ht="19.5" x14ac:dyDescent="0.3">
      <c r="C45" s="11"/>
      <c r="D45" s="380"/>
      <c r="E45" s="259"/>
      <c r="F45" s="385"/>
      <c r="G45" s="263"/>
      <c r="H45" s="374"/>
      <c r="I45" s="204"/>
      <c r="J45" s="271"/>
      <c r="K45" s="204"/>
    </row>
    <row r="46" spans="3:11" ht="20.25" thickBot="1" x14ac:dyDescent="0.35">
      <c r="C46" s="365"/>
      <c r="D46" s="381"/>
      <c r="E46" s="387"/>
      <c r="F46" s="386"/>
      <c r="G46" s="318"/>
      <c r="H46" s="375"/>
      <c r="I46" s="204"/>
      <c r="J46" s="271"/>
      <c r="K46" s="204"/>
    </row>
    <row r="47" spans="3:11" ht="20.25" thickBot="1" x14ac:dyDescent="0.35">
      <c r="C47" s="93" t="s">
        <v>645</v>
      </c>
      <c r="D47" s="143"/>
      <c r="E47" s="143"/>
      <c r="F47" s="371"/>
      <c r="G47" s="143"/>
      <c r="H47" s="210">
        <f>SUM(H41:H46)</f>
        <v>315</v>
      </c>
      <c r="I47" s="205">
        <f>SUM(I41:I46)</f>
        <v>1664775</v>
      </c>
      <c r="J47" s="270">
        <f>SUM(J41:J46)</f>
        <v>63.399999999999977</v>
      </c>
      <c r="K47" s="205"/>
    </row>
    <row r="50" spans="5:9" x14ac:dyDescent="0.25">
      <c r="E50" s="370">
        <f>+E7+E15+E23+E31+E41</f>
        <v>10000000</v>
      </c>
      <c r="I50" s="86">
        <f>+I11+I19+I27+I37</f>
        <v>7927500</v>
      </c>
    </row>
    <row r="51" spans="5:9" x14ac:dyDescent="0.25">
      <c r="I51" s="86"/>
    </row>
    <row r="53" spans="5:9" x14ac:dyDescent="0.25">
      <c r="H53" s="86">
        <f>H11+H19+H27+H37+H47</f>
        <v>1815</v>
      </c>
    </row>
    <row r="54" spans="5:9" x14ac:dyDescent="0.25">
      <c r="H54" s="86">
        <f>+H11+H19+H27+H37</f>
        <v>1500</v>
      </c>
    </row>
  </sheetData>
  <mergeCells count="5">
    <mergeCell ref="C5:K5"/>
    <mergeCell ref="C13:K13"/>
    <mergeCell ref="C21:K21"/>
    <mergeCell ref="C29:K29"/>
    <mergeCell ref="C39:K3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L28"/>
  <sheetViews>
    <sheetView workbookViewId="0">
      <selection activeCell="J23" sqref="J23"/>
    </sheetView>
  </sheetViews>
  <sheetFormatPr baseColWidth="10" defaultRowHeight="15" x14ac:dyDescent="0.25"/>
  <cols>
    <col min="2" max="2" width="40.42578125" bestFit="1" customWidth="1"/>
    <col min="3" max="3" width="12.140625" bestFit="1" customWidth="1"/>
    <col min="4" max="4" width="10.5703125" bestFit="1" customWidth="1"/>
    <col min="5" max="5" width="15.42578125" bestFit="1" customWidth="1"/>
    <col min="7" max="7" width="13.42578125" bestFit="1" customWidth="1"/>
    <col min="8" max="8" width="14.140625" customWidth="1"/>
    <col min="9" max="9" width="16.7109375" bestFit="1" customWidth="1"/>
    <col min="10" max="10" width="19.85546875" bestFit="1" customWidth="1"/>
  </cols>
  <sheetData>
    <row r="3" spans="2:12" ht="15.75" thickBot="1" x14ac:dyDescent="0.3"/>
    <row r="4" spans="2:12" ht="23.25" thickBot="1" x14ac:dyDescent="0.35">
      <c r="B4" s="751" t="s">
        <v>865</v>
      </c>
      <c r="C4" s="752"/>
      <c r="D4" s="752"/>
      <c r="E4" s="752"/>
      <c r="F4" s="752"/>
      <c r="G4" s="752"/>
      <c r="H4" s="752"/>
      <c r="I4" s="752"/>
      <c r="J4" s="753"/>
    </row>
    <row r="5" spans="2:12" ht="20.25" thickBot="1" x14ac:dyDescent="0.35">
      <c r="B5" s="93" t="s">
        <v>691</v>
      </c>
      <c r="C5" s="93" t="s">
        <v>640</v>
      </c>
      <c r="D5" s="93" t="s">
        <v>692</v>
      </c>
      <c r="E5" s="93" t="s">
        <v>695</v>
      </c>
      <c r="F5" s="93" t="s">
        <v>693</v>
      </c>
      <c r="G5" s="93" t="s">
        <v>694</v>
      </c>
      <c r="H5" s="93" t="s">
        <v>699</v>
      </c>
      <c r="I5" s="93" t="s">
        <v>697</v>
      </c>
      <c r="J5" s="93" t="s">
        <v>698</v>
      </c>
    </row>
    <row r="6" spans="2:12" ht="19.5" x14ac:dyDescent="0.3">
      <c r="B6" s="261" t="s">
        <v>868</v>
      </c>
      <c r="C6" s="206">
        <v>1000</v>
      </c>
      <c r="D6" s="293">
        <v>6100000</v>
      </c>
      <c r="E6" s="201">
        <v>21</v>
      </c>
      <c r="F6" s="202">
        <v>6100</v>
      </c>
      <c r="G6" s="295">
        <v>30</v>
      </c>
      <c r="H6" s="204">
        <f>+G6*F6</f>
        <v>183000</v>
      </c>
      <c r="I6" s="204">
        <f>+C6-G12</f>
        <v>5</v>
      </c>
      <c r="J6" s="204">
        <f>+D6-H12</f>
        <v>30500</v>
      </c>
    </row>
    <row r="7" spans="2:12" s="13" customFormat="1" ht="19.5" x14ac:dyDescent="0.3">
      <c r="B7" s="355"/>
      <c r="C7" s="356"/>
      <c r="D7" s="357"/>
      <c r="E7" s="358">
        <v>22</v>
      </c>
      <c r="F7" s="359"/>
      <c r="G7" s="360">
        <v>184</v>
      </c>
      <c r="H7" s="319">
        <f>+G7*F6</f>
        <v>1122400</v>
      </c>
      <c r="I7" s="319"/>
      <c r="J7" s="319"/>
      <c r="K7" s="360"/>
    </row>
    <row r="8" spans="2:12" s="13" customFormat="1" ht="19.5" x14ac:dyDescent="0.3">
      <c r="B8" s="355"/>
      <c r="C8" s="356"/>
      <c r="D8" s="357"/>
      <c r="E8" s="358">
        <v>23</v>
      </c>
      <c r="F8" s="359"/>
      <c r="G8" s="360">
        <v>171</v>
      </c>
      <c r="H8" s="319">
        <f>+G8*F6</f>
        <v>1043100</v>
      </c>
      <c r="I8" s="319"/>
      <c r="J8" s="319"/>
      <c r="K8" s="360"/>
    </row>
    <row r="9" spans="2:12" s="13" customFormat="1" ht="19.5" x14ac:dyDescent="0.3">
      <c r="B9" s="355"/>
      <c r="C9" s="356"/>
      <c r="D9" s="357"/>
      <c r="E9" s="358">
        <v>25</v>
      </c>
      <c r="F9" s="359"/>
      <c r="G9" s="360">
        <v>23</v>
      </c>
      <c r="H9" s="319">
        <f>+G9*F6</f>
        <v>140300</v>
      </c>
      <c r="I9" s="319"/>
      <c r="J9" s="319"/>
      <c r="K9" s="360"/>
    </row>
    <row r="10" spans="2:12" s="13" customFormat="1" ht="19.5" x14ac:dyDescent="0.3">
      <c r="B10" s="355"/>
      <c r="C10" s="356"/>
      <c r="D10" s="357"/>
      <c r="E10" s="358">
        <v>26</v>
      </c>
      <c r="F10" s="359"/>
      <c r="G10" s="360">
        <v>395</v>
      </c>
      <c r="H10" s="319">
        <f>+G10*F6</f>
        <v>2409500</v>
      </c>
      <c r="I10" s="319"/>
      <c r="J10" s="319"/>
      <c r="K10" s="360"/>
      <c r="L10" s="361"/>
    </row>
    <row r="11" spans="2:12" s="13" customFormat="1" ht="20.25" thickBot="1" x14ac:dyDescent="0.35">
      <c r="B11" s="355"/>
      <c r="C11" s="356"/>
      <c r="D11" s="357"/>
      <c r="E11" s="358">
        <v>27</v>
      </c>
      <c r="F11" s="359"/>
      <c r="G11" s="360">
        <v>192</v>
      </c>
      <c r="H11" s="319">
        <f>+G11*F6</f>
        <v>1171200</v>
      </c>
      <c r="I11" s="319"/>
      <c r="J11" s="319"/>
      <c r="K11" s="360"/>
      <c r="L11" s="361"/>
    </row>
    <row r="12" spans="2:12" ht="20.25" thickBot="1" x14ac:dyDescent="0.35">
      <c r="B12" s="93" t="s">
        <v>645</v>
      </c>
      <c r="C12" s="143"/>
      <c r="D12" s="143"/>
      <c r="E12" s="93"/>
      <c r="F12" s="143"/>
      <c r="G12" s="294">
        <f>SUM(G6:G11)</f>
        <v>995</v>
      </c>
      <c r="H12" s="205">
        <f>SUM(H6:H11)</f>
        <v>6069500</v>
      </c>
      <c r="I12" s="269">
        <f>SUM(I6:I11)</f>
        <v>5</v>
      </c>
      <c r="J12" s="205">
        <f>SUM(J6:J6)</f>
        <v>30500</v>
      </c>
      <c r="K12" s="86">
        <f>+J6+H12</f>
        <v>6100000</v>
      </c>
    </row>
    <row r="13" spans="2:12" x14ac:dyDescent="0.25">
      <c r="H13" s="86"/>
      <c r="I13" s="86"/>
    </row>
    <row r="14" spans="2:12" ht="15.75" thickBot="1" x14ac:dyDescent="0.3">
      <c r="K14" s="86"/>
    </row>
    <row r="15" spans="2:12" ht="23.25" thickBot="1" x14ac:dyDescent="0.35">
      <c r="B15" s="751" t="s">
        <v>865</v>
      </c>
      <c r="C15" s="752"/>
      <c r="D15" s="752"/>
      <c r="E15" s="752"/>
      <c r="F15" s="752"/>
      <c r="G15" s="752"/>
      <c r="H15" s="752"/>
      <c r="I15" s="752"/>
      <c r="J15" s="753"/>
    </row>
    <row r="16" spans="2:12" ht="20.25" thickBot="1" x14ac:dyDescent="0.35">
      <c r="B16" s="93" t="s">
        <v>691</v>
      </c>
      <c r="C16" s="93" t="s">
        <v>640</v>
      </c>
      <c r="D16" s="93" t="s">
        <v>692</v>
      </c>
      <c r="E16" s="93" t="s">
        <v>695</v>
      </c>
      <c r="F16" s="93" t="s">
        <v>693</v>
      </c>
      <c r="G16" s="391" t="s">
        <v>694</v>
      </c>
      <c r="H16" s="369" t="s">
        <v>699</v>
      </c>
      <c r="I16" s="369" t="s">
        <v>697</v>
      </c>
      <c r="J16" s="389" t="s">
        <v>698</v>
      </c>
    </row>
    <row r="17" spans="2:11" ht="20.25" thickBot="1" x14ac:dyDescent="0.35">
      <c r="B17" s="261" t="s">
        <v>868</v>
      </c>
      <c r="C17" s="267">
        <v>186.4</v>
      </c>
      <c r="D17" s="293">
        <v>1137400</v>
      </c>
      <c r="E17" s="201">
        <v>27</v>
      </c>
      <c r="F17" s="390">
        <v>6100</v>
      </c>
      <c r="G17" s="392">
        <v>186</v>
      </c>
      <c r="H17" s="367">
        <f>+G17*F17</f>
        <v>1134600</v>
      </c>
      <c r="I17" s="367">
        <f>+G18-C17</f>
        <v>-0.40000000000000568</v>
      </c>
      <c r="J17" s="367">
        <f>+D17-H17</f>
        <v>2800</v>
      </c>
    </row>
    <row r="18" spans="2:11" ht="20.25" thickBot="1" x14ac:dyDescent="0.35">
      <c r="B18" s="93" t="s">
        <v>645</v>
      </c>
      <c r="C18" s="143"/>
      <c r="D18" s="143"/>
      <c r="E18" s="93"/>
      <c r="F18" s="143"/>
      <c r="G18" s="294">
        <f>SUM(G17:G17)</f>
        <v>186</v>
      </c>
      <c r="H18" s="388">
        <f>SUM(H17:H17)</f>
        <v>1134600</v>
      </c>
      <c r="I18" s="368">
        <f>SUM(I17:I17)</f>
        <v>-0.40000000000000568</v>
      </c>
      <c r="J18" s="205">
        <f>+J17</f>
        <v>2800</v>
      </c>
      <c r="K18" s="86">
        <f>+H18+J18</f>
        <v>1137400</v>
      </c>
    </row>
    <row r="19" spans="2:11" ht="15.75" thickBot="1" x14ac:dyDescent="0.3"/>
    <row r="20" spans="2:11" ht="23.25" thickBot="1" x14ac:dyDescent="0.35">
      <c r="B20" s="751" t="s">
        <v>865</v>
      </c>
      <c r="C20" s="752"/>
      <c r="D20" s="752"/>
      <c r="E20" s="752"/>
      <c r="F20" s="752"/>
      <c r="G20" s="752"/>
      <c r="H20" s="752"/>
      <c r="I20" s="752"/>
      <c r="J20" s="753"/>
    </row>
    <row r="21" spans="2:11" ht="20.25" thickBot="1" x14ac:dyDescent="0.35">
      <c r="B21" s="93" t="s">
        <v>691</v>
      </c>
      <c r="C21" s="93" t="s">
        <v>640</v>
      </c>
      <c r="D21" s="93" t="s">
        <v>692</v>
      </c>
      <c r="E21" s="93" t="s">
        <v>695</v>
      </c>
      <c r="F21" s="93" t="s">
        <v>693</v>
      </c>
      <c r="G21" s="93" t="s">
        <v>694</v>
      </c>
      <c r="H21" s="93" t="s">
        <v>699</v>
      </c>
      <c r="I21" s="93" t="s">
        <v>697</v>
      </c>
      <c r="J21" s="93" t="s">
        <v>698</v>
      </c>
    </row>
    <row r="22" spans="2:11" ht="19.5" x14ac:dyDescent="0.3">
      <c r="B22" s="261" t="s">
        <v>868</v>
      </c>
      <c r="C22" s="206">
        <v>181</v>
      </c>
      <c r="D22" s="293">
        <v>1104107</v>
      </c>
      <c r="E22" s="201">
        <v>27</v>
      </c>
      <c r="F22" s="202">
        <v>6100</v>
      </c>
      <c r="G22" s="295">
        <v>63</v>
      </c>
      <c r="H22" s="204">
        <f>+G22*F22</f>
        <v>384300</v>
      </c>
      <c r="I22" s="204">
        <f>+C22-G28</f>
        <v>-14</v>
      </c>
      <c r="J22" s="204">
        <f>+D22-H28</f>
        <v>-85393</v>
      </c>
    </row>
    <row r="23" spans="2:11" ht="19.5" x14ac:dyDescent="0.3">
      <c r="B23" s="355"/>
      <c r="C23" s="356"/>
      <c r="D23" s="357"/>
      <c r="E23" s="358">
        <v>28</v>
      </c>
      <c r="F23" s="359"/>
      <c r="G23" s="360">
        <v>87</v>
      </c>
      <c r="H23" s="319">
        <f>+G23*F22</f>
        <v>530700</v>
      </c>
      <c r="I23" s="319"/>
      <c r="J23" s="319"/>
    </row>
    <row r="24" spans="2:11" ht="19.5" x14ac:dyDescent="0.3">
      <c r="B24" s="355"/>
      <c r="C24" s="356"/>
      <c r="D24" s="357"/>
      <c r="E24" s="358">
        <v>29</v>
      </c>
      <c r="F24" s="359"/>
      <c r="G24" s="360">
        <v>45</v>
      </c>
      <c r="H24" s="319">
        <f>+G24*F22</f>
        <v>274500</v>
      </c>
      <c r="I24" s="319"/>
      <c r="J24" s="319"/>
    </row>
    <row r="25" spans="2:11" ht="19.5" x14ac:dyDescent="0.3">
      <c r="B25" s="355"/>
      <c r="C25" s="356"/>
      <c r="D25" s="357"/>
      <c r="E25" s="358"/>
      <c r="F25" s="359"/>
      <c r="G25" s="360"/>
      <c r="H25" s="319">
        <f>+G25*F22</f>
        <v>0</v>
      </c>
      <c r="I25" s="319"/>
      <c r="J25" s="319"/>
    </row>
    <row r="26" spans="2:11" ht="19.5" x14ac:dyDescent="0.3">
      <c r="B26" s="355"/>
      <c r="C26" s="356"/>
      <c r="D26" s="357"/>
      <c r="E26" s="358"/>
      <c r="F26" s="359"/>
      <c r="G26" s="360"/>
      <c r="H26" s="319">
        <f>+G26*F22</f>
        <v>0</v>
      </c>
      <c r="I26" s="319"/>
      <c r="J26" s="319"/>
    </row>
    <row r="27" spans="2:11" ht="20.25" thickBot="1" x14ac:dyDescent="0.35">
      <c r="B27" s="355"/>
      <c r="C27" s="356"/>
      <c r="D27" s="357"/>
      <c r="E27" s="358"/>
      <c r="F27" s="359"/>
      <c r="G27" s="360"/>
      <c r="H27" s="319">
        <f>+G27*F22</f>
        <v>0</v>
      </c>
      <c r="I27" s="319"/>
      <c r="J27" s="319"/>
    </row>
    <row r="28" spans="2:11" ht="20.25" thickBot="1" x14ac:dyDescent="0.35">
      <c r="B28" s="93" t="s">
        <v>645</v>
      </c>
      <c r="C28" s="143"/>
      <c r="D28" s="143"/>
      <c r="E28" s="93"/>
      <c r="F28" s="143"/>
      <c r="G28" s="294">
        <f>SUM(G22:G27)</f>
        <v>195</v>
      </c>
      <c r="H28" s="205">
        <f>SUM(H22:H27)</f>
        <v>1189500</v>
      </c>
      <c r="I28" s="269">
        <f>SUM(I22:I27)</f>
        <v>-14</v>
      </c>
      <c r="J28" s="205">
        <f>SUM(J22:J22)</f>
        <v>-85393</v>
      </c>
      <c r="K28" s="86">
        <f>+H28+J28</f>
        <v>1104107</v>
      </c>
    </row>
  </sheetData>
  <mergeCells count="3">
    <mergeCell ref="B4:J4"/>
    <mergeCell ref="B15:J15"/>
    <mergeCell ref="B20:J20"/>
  </mergeCells>
  <pageMargins left="0.7" right="0.7" top="0.75" bottom="0.75" header="0.3" footer="0.3"/>
  <pageSetup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7"/>
  <sheetViews>
    <sheetView workbookViewId="0">
      <selection activeCell="I19" sqref="I19"/>
    </sheetView>
  </sheetViews>
  <sheetFormatPr baseColWidth="10" defaultRowHeight="15" x14ac:dyDescent="0.25"/>
  <cols>
    <col min="5" max="5" width="15.140625" bestFit="1" customWidth="1"/>
    <col min="7" max="7" width="17.140625" bestFit="1" customWidth="1"/>
    <col min="8" max="8" width="15" customWidth="1"/>
    <col min="10" max="10" width="15.5703125" bestFit="1" customWidth="1"/>
    <col min="11" max="11" width="10.5703125" bestFit="1" customWidth="1"/>
  </cols>
  <sheetData>
    <row r="6" spans="4:11" ht="15.75" thickBot="1" x14ac:dyDescent="0.3"/>
    <row r="7" spans="4:11" x14ac:dyDescent="0.25">
      <c r="D7" s="754" t="s">
        <v>899</v>
      </c>
      <c r="E7" s="755"/>
      <c r="F7" s="755"/>
      <c r="G7" s="755"/>
      <c r="H7" s="755"/>
      <c r="I7" s="755"/>
      <c r="J7" s="755"/>
      <c r="K7" s="756"/>
    </row>
    <row r="8" spans="4:11" ht="15.75" thickBot="1" x14ac:dyDescent="0.3">
      <c r="D8" s="757"/>
      <c r="E8" s="758"/>
      <c r="F8" s="758"/>
      <c r="G8" s="758"/>
      <c r="H8" s="758"/>
      <c r="I8" s="758"/>
      <c r="J8" s="758"/>
      <c r="K8" s="759"/>
    </row>
    <row r="9" spans="4:11" x14ac:dyDescent="0.25">
      <c r="D9" s="322" t="s">
        <v>6</v>
      </c>
      <c r="E9" s="323" t="s">
        <v>900</v>
      </c>
      <c r="F9" s="323" t="s">
        <v>901</v>
      </c>
      <c r="G9" s="323" t="s">
        <v>902</v>
      </c>
      <c r="H9" s="323" t="s">
        <v>903</v>
      </c>
      <c r="I9" s="323" t="s">
        <v>35</v>
      </c>
      <c r="J9" s="324" t="s">
        <v>904</v>
      </c>
      <c r="K9" s="325" t="s">
        <v>905</v>
      </c>
    </row>
    <row r="10" spans="4:11" x14ac:dyDescent="0.25">
      <c r="D10" s="326">
        <v>42377</v>
      </c>
      <c r="E10" s="327">
        <v>2000000</v>
      </c>
      <c r="F10" s="327">
        <f>+E10/H10</f>
        <v>378.42951750236517</v>
      </c>
      <c r="G10" s="328">
        <v>375</v>
      </c>
      <c r="H10" s="328">
        <v>5285</v>
      </c>
      <c r="I10" s="328">
        <f t="shared" ref="I10:I15" si="0">+H10*G10</f>
        <v>1981875</v>
      </c>
      <c r="J10" s="329">
        <f>+E10-I10</f>
        <v>18125</v>
      </c>
      <c r="K10" s="330"/>
    </row>
    <row r="11" spans="4:11" x14ac:dyDescent="0.25">
      <c r="D11" s="331">
        <v>42389</v>
      </c>
      <c r="E11" s="332">
        <v>2000000</v>
      </c>
      <c r="F11" s="332">
        <f>+E11/H11</f>
        <v>378.42951750236517</v>
      </c>
      <c r="G11" s="333">
        <v>375</v>
      </c>
      <c r="H11" s="196">
        <v>5285</v>
      </c>
      <c r="I11" s="196">
        <f>+H11*G11</f>
        <v>1981875</v>
      </c>
      <c r="J11" s="334">
        <f>+E11-I11</f>
        <v>18125</v>
      </c>
      <c r="K11" s="335"/>
    </row>
    <row r="12" spans="4:11" x14ac:dyDescent="0.25">
      <c r="D12" s="326">
        <v>42394</v>
      </c>
      <c r="E12" s="327">
        <v>2000000</v>
      </c>
      <c r="F12" s="327">
        <f t="shared" ref="F12:F13" si="1">+E12/H12</f>
        <v>378.42951750236517</v>
      </c>
      <c r="G12" s="328">
        <v>375</v>
      </c>
      <c r="H12" s="328">
        <v>5285</v>
      </c>
      <c r="I12" s="328">
        <f t="shared" si="0"/>
        <v>1981875</v>
      </c>
      <c r="J12" s="329">
        <f>+E12-I12</f>
        <v>18125</v>
      </c>
      <c r="K12" s="330"/>
    </row>
    <row r="13" spans="4:11" x14ac:dyDescent="0.25">
      <c r="D13" s="336">
        <v>42395</v>
      </c>
      <c r="E13" s="337">
        <v>2000000</v>
      </c>
      <c r="F13" s="332">
        <f t="shared" si="1"/>
        <v>378.42951750236517</v>
      </c>
      <c r="G13" s="338">
        <v>375</v>
      </c>
      <c r="H13" s="339">
        <v>5285</v>
      </c>
      <c r="I13" s="339">
        <f t="shared" si="0"/>
        <v>1981875</v>
      </c>
      <c r="J13" s="340">
        <f>+E13-I13</f>
        <v>18125</v>
      </c>
      <c r="K13" s="335"/>
    </row>
    <row r="14" spans="4:11" x14ac:dyDescent="0.25">
      <c r="D14" s="326">
        <v>27</v>
      </c>
      <c r="E14" s="327"/>
      <c r="F14" s="327"/>
      <c r="G14" s="328">
        <v>15</v>
      </c>
      <c r="H14" s="328">
        <v>5285</v>
      </c>
      <c r="I14" s="328">
        <f t="shared" si="0"/>
        <v>79275</v>
      </c>
      <c r="J14" s="329">
        <v>0</v>
      </c>
      <c r="K14" s="341">
        <v>6775</v>
      </c>
    </row>
    <row r="15" spans="4:11" x14ac:dyDescent="0.25">
      <c r="D15" s="331">
        <v>42397</v>
      </c>
      <c r="E15" s="332">
        <f>(2000000)-K14</f>
        <v>1993225</v>
      </c>
      <c r="F15" s="332">
        <f>+E15/H15</f>
        <v>377.14758751182592</v>
      </c>
      <c r="G15" s="342"/>
      <c r="H15" s="196">
        <v>5285</v>
      </c>
      <c r="I15" s="343">
        <f t="shared" si="0"/>
        <v>0</v>
      </c>
      <c r="J15" s="343">
        <f>+E15-I15</f>
        <v>1993225</v>
      </c>
      <c r="K15" s="335"/>
    </row>
    <row r="16" spans="4:11" ht="15.75" thickBot="1" x14ac:dyDescent="0.3">
      <c r="D16" s="344"/>
      <c r="E16" s="345"/>
      <c r="F16" s="345"/>
      <c r="G16" s="345"/>
      <c r="H16" s="345"/>
      <c r="I16" s="345"/>
      <c r="J16" s="346"/>
      <c r="K16" s="347"/>
    </row>
    <row r="17" spans="4:11" ht="15.75" thickBot="1" x14ac:dyDescent="0.3">
      <c r="D17" s="13"/>
      <c r="E17" s="348">
        <f>SUM(E10:E16)+K14</f>
        <v>10000000</v>
      </c>
      <c r="F17" s="13"/>
      <c r="G17" s="349">
        <f>SUM(G10:G16)</f>
        <v>1515</v>
      </c>
      <c r="H17" s="13"/>
      <c r="I17" s="13"/>
      <c r="J17" s="13"/>
      <c r="K17" s="13"/>
    </row>
  </sheetData>
  <mergeCells count="1">
    <mergeCell ref="D7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ENERO</vt:lpstr>
      <vt:lpstr>AGRECAR</vt:lpstr>
      <vt:lpstr>CONTROL AGRECAR</vt:lpstr>
      <vt:lpstr>CONTROL DIARIO</vt:lpstr>
      <vt:lpstr>CONTROL DE TLC</vt:lpstr>
      <vt:lpstr>RICARDO BONILLA</vt:lpstr>
      <vt:lpstr>RAUL MENDEZ</vt:lpstr>
      <vt:lpstr>CRISTIAN HERRERA</vt:lpstr>
      <vt:lpstr>Hoja1</vt:lpstr>
      <vt:lpstr>Hoja4</vt:lpstr>
      <vt:lpstr>'CONTROL DE TLC'!Área_de_impresión</vt:lpstr>
      <vt:lpstr>'CONTROL DIARIO'!Área_de_impresión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2016-08-29T14:40:49Z</cp:lastPrinted>
  <dcterms:created xsi:type="dcterms:W3CDTF">2016-01-05T15:00:17Z</dcterms:created>
  <dcterms:modified xsi:type="dcterms:W3CDTF">2016-08-29T17:29:42Z</dcterms:modified>
</cp:coreProperties>
</file>