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X:\GIS\Proyectos\PVA_OPERATIVA-BIODIVERSIDAD\SUBPROYECTOS\Transectos-mareales\programas_scripts\"/>
    </mc:Choice>
  </mc:AlternateContent>
  <xr:revisionPtr revIDLastSave="0" documentId="13_ncr:1_{7F93CA2D-6B10-4100-B021-CD6AB2AAEF35}" xr6:coauthVersionLast="47" xr6:coauthVersionMax="47" xr10:uidLastSave="{00000000-0000-0000-0000-000000000000}"/>
  <bookViews>
    <workbookView xWindow="2730" yWindow="2730" windowWidth="21600" windowHeight="12645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K5" i="1"/>
  <c r="K6" i="1"/>
  <c r="K7" i="1"/>
  <c r="H2" i="1"/>
  <c r="H3" i="1"/>
  <c r="H4" i="1"/>
  <c r="H5" i="1"/>
  <c r="H6" i="1"/>
  <c r="H7" i="1"/>
  <c r="F6" i="1"/>
  <c r="G6" i="1"/>
  <c r="F7" i="1"/>
  <c r="G7" i="1"/>
  <c r="I12" i="1"/>
  <c r="K12" i="1" s="1"/>
  <c r="J12" i="1"/>
  <c r="C7" i="1"/>
  <c r="B7" i="1"/>
  <c r="M11" i="1"/>
  <c r="K11" i="1"/>
  <c r="J11" i="1"/>
  <c r="I11" i="1"/>
  <c r="F5" i="1"/>
  <c r="G5" i="1"/>
  <c r="K3" i="1"/>
  <c r="K4" i="1"/>
  <c r="F4" i="1"/>
  <c r="G4" i="1"/>
  <c r="K2" i="1"/>
  <c r="F3" i="1"/>
  <c r="G3" i="1"/>
  <c r="G2" i="1"/>
  <c r="F2" i="1"/>
</calcChain>
</file>

<file path=xl/sharedStrings.xml><?xml version="1.0" encoding="utf-8"?>
<sst xmlns="http://schemas.openxmlformats.org/spreadsheetml/2006/main" count="16" uniqueCount="16">
  <si>
    <t>pciture size x</t>
  </si>
  <si>
    <t>picture size y</t>
  </si>
  <si>
    <t>sensor size x</t>
  </si>
  <si>
    <t>sensor size y</t>
  </si>
  <si>
    <t>pixel size x</t>
  </si>
  <si>
    <t>pixel size y</t>
  </si>
  <si>
    <t>cámara</t>
  </si>
  <si>
    <t>Hero4 Black</t>
  </si>
  <si>
    <t>label</t>
  </si>
  <si>
    <t>punto 2</t>
  </si>
  <si>
    <t>punto medio</t>
  </si>
  <si>
    <t>punto 4</t>
  </si>
  <si>
    <t>longitud</t>
  </si>
  <si>
    <t>latitud</t>
  </si>
  <si>
    <t>utmx</t>
  </si>
  <si>
    <t>utmy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</si>
</sst>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F5" sqref="F5"/>
    </sheetView>
  </sheetViews>
  <sheetFormatPr baseColWidth="10" defaultColWidth="9.140625" defaultRowHeight="15" x14ac:dyDescent="0.25"/>
  <cols>
    <col min="2" max="2" width="12.42578125" style="1" customWidth="1"/>
    <col min="3" max="3" width="11.42578125" customWidth="1"/>
    <col min="4" max="4" width="12.5703125" style="1" bestFit="1" customWidth="1"/>
    <col min="5" max="5" width="12.5703125" style="2" bestFit="1" customWidth="1"/>
    <col min="6" max="6" width="12" bestFit="1" customWidth="1"/>
    <col min="7" max="7" width="12" style="2" bestFit="1" customWidth="1"/>
    <col min="12" max="12" width="14" customWidth="1"/>
    <col min="13" max="13" width="14.7109375" customWidth="1"/>
    <col min="15" max="16" width="10.140625" bestFit="1" customWidth="1"/>
  </cols>
  <sheetData>
    <row r="1" spans="1:16" x14ac:dyDescent="0.25">
      <c r="A1" t="s">
        <v>6</v>
      </c>
      <c r="B1" s="1" t="s">
        <v>2</v>
      </c>
      <c r="C1" t="s">
        <v>3</v>
      </c>
      <c r="D1" s="1" t="s">
        <v>0</v>
      </c>
      <c r="E1" s="2" t="s">
        <v>1</v>
      </c>
      <c r="F1" t="s">
        <v>4</v>
      </c>
      <c r="G1" s="2" t="s">
        <v>5</v>
      </c>
    </row>
    <row r="2" spans="1:16" x14ac:dyDescent="0.25">
      <c r="A2" t="s">
        <v>7</v>
      </c>
      <c r="B2" s="1">
        <v>5.3487935999999996</v>
      </c>
      <c r="C2">
        <v>4.0400064000000002</v>
      </c>
      <c r="D2" s="1">
        <v>1920</v>
      </c>
      <c r="E2" s="2">
        <v>1080</v>
      </c>
      <c r="F2">
        <f t="shared" ref="F2:G4" si="0">B2/D2</f>
        <v>2.78583E-3</v>
      </c>
      <c r="G2" s="2">
        <f t="shared" si="0"/>
        <v>3.7407466666666668E-3</v>
      </c>
      <c r="H2">
        <f t="shared" ref="H2:H6" si="1">B2*C2</f>
        <v>21.609160376279039</v>
      </c>
      <c r="I2">
        <v>3.7407466666666699E-3</v>
      </c>
      <c r="K2">
        <f>C2/B2</f>
        <v>0.75531170243697576</v>
      </c>
    </row>
    <row r="3" spans="1:16" x14ac:dyDescent="0.25">
      <c r="B3" s="1">
        <v>5.3487935999999996</v>
      </c>
      <c r="C3">
        <v>4.0400064000000002</v>
      </c>
      <c r="D3" s="1">
        <v>1920</v>
      </c>
      <c r="E3" s="2">
        <v>1440</v>
      </c>
      <c r="F3">
        <f t="shared" si="0"/>
        <v>2.78583E-3</v>
      </c>
      <c r="G3" s="2">
        <f t="shared" si="0"/>
        <v>2.8055600000000003E-3</v>
      </c>
      <c r="H3">
        <f t="shared" si="1"/>
        <v>21.609160376279039</v>
      </c>
      <c r="K3">
        <f t="shared" ref="K3:K7" si="2">C3/B3</f>
        <v>0.75531170243697576</v>
      </c>
      <c r="L3">
        <v>2.78583E-3</v>
      </c>
      <c r="M3">
        <v>2.8055600000000003E-3</v>
      </c>
    </row>
    <row r="4" spans="1:16" x14ac:dyDescent="0.25">
      <c r="B4" s="1">
        <v>5.3487935999999996</v>
      </c>
      <c r="C4">
        <v>4.0400064000000002</v>
      </c>
      <c r="D4" s="1">
        <v>3840</v>
      </c>
      <c r="E4" s="2">
        <v>2160</v>
      </c>
      <c r="F4">
        <f t="shared" si="0"/>
        <v>1.392915E-3</v>
      </c>
      <c r="G4" s="2">
        <f t="shared" si="0"/>
        <v>1.8703733333333334E-3</v>
      </c>
      <c r="H4">
        <f t="shared" si="1"/>
        <v>21.609160376279039</v>
      </c>
      <c r="K4">
        <f t="shared" si="2"/>
        <v>0.75531170243697576</v>
      </c>
    </row>
    <row r="5" spans="1:16" x14ac:dyDescent="0.25">
      <c r="B5" s="1">
        <v>6.17</v>
      </c>
      <c r="C5">
        <v>4.55</v>
      </c>
      <c r="D5" s="1">
        <v>3840</v>
      </c>
      <c r="E5" s="2">
        <v>2160</v>
      </c>
      <c r="F5">
        <f t="shared" ref="F5" si="3">B5/D5</f>
        <v>1.6067708333333333E-3</v>
      </c>
      <c r="G5" s="2">
        <f t="shared" ref="G5" si="4">C5/E5</f>
        <v>2.1064814814814813E-3</v>
      </c>
      <c r="H5">
        <f t="shared" si="1"/>
        <v>28.073499999999999</v>
      </c>
      <c r="K5">
        <f t="shared" si="2"/>
        <v>0.73743922204213941</v>
      </c>
      <c r="L5">
        <v>1.6067708333333333E-3</v>
      </c>
      <c r="M5">
        <v>2.1064814814814813E-3</v>
      </c>
    </row>
    <row r="6" spans="1:16" x14ac:dyDescent="0.25">
      <c r="B6" s="1">
        <v>5.3487935999999996</v>
      </c>
      <c r="C6">
        <v>4.0400064000000002</v>
      </c>
      <c r="D6" s="1">
        <v>3840</v>
      </c>
      <c r="E6" s="2">
        <v>2160</v>
      </c>
      <c r="F6">
        <f t="shared" ref="F6:F7" si="5">B6/D6</f>
        <v>1.392915E-3</v>
      </c>
      <c r="G6" s="2">
        <f t="shared" ref="G6:G7" si="6">C6/E6</f>
        <v>1.8703733333333334E-3</v>
      </c>
      <c r="H6">
        <f t="shared" si="1"/>
        <v>21.609160376279039</v>
      </c>
      <c r="K6">
        <f t="shared" si="2"/>
        <v>0.75531170243697576</v>
      </c>
      <c r="L6">
        <v>1.392915E-3</v>
      </c>
      <c r="M6">
        <v>1.8703733333333334E-3</v>
      </c>
      <c r="O6" t="str">
        <f>SUBSTITUTE(TEXT(B6,"#,#############"),",",".")</f>
        <v>5.3487936</v>
      </c>
      <c r="P6" t="str">
        <f>SUBSTITUTE(TEXT(C6,"#,#############"),",",".")</f>
        <v>4.0400064</v>
      </c>
    </row>
    <row r="7" spans="1:16" x14ac:dyDescent="0.25">
      <c r="B7">
        <f>B6*($M$11)</f>
        <v>6.2639931127511845</v>
      </c>
      <c r="C7">
        <f>C6*($M$11)</f>
        <v>4.7312673020455884</v>
      </c>
      <c r="D7" s="1">
        <v>3840</v>
      </c>
      <c r="E7" s="2">
        <v>2160</v>
      </c>
      <c r="F7">
        <f t="shared" si="5"/>
        <v>1.6312482064456209E-3</v>
      </c>
      <c r="G7" s="2">
        <f t="shared" si="6"/>
        <v>2.1904015287248094E-3</v>
      </c>
      <c r="H7">
        <f>B7*C7</f>
        <v>29.636625794598444</v>
      </c>
      <c r="K7">
        <f t="shared" si="2"/>
        <v>0.75531170243697576</v>
      </c>
    </row>
    <row r="8" spans="1:16" x14ac:dyDescent="0.25">
      <c r="L8">
        <v>1.6312482064456209E-3</v>
      </c>
      <c r="M8">
        <v>2.1904015287248094E-3</v>
      </c>
    </row>
    <row r="9" spans="1:16" x14ac:dyDescent="0.25">
      <c r="O9" s="3">
        <v>53487936</v>
      </c>
      <c r="P9" s="3">
        <v>40400064</v>
      </c>
    </row>
    <row r="11" spans="1:16" x14ac:dyDescent="0.25">
      <c r="I11">
        <f>POWER(B6,2)</f>
        <v>28.609592975400954</v>
      </c>
      <c r="J11">
        <f>POWER(C6,2)</f>
        <v>16.321651712040961</v>
      </c>
      <c r="K11">
        <f>SQRT(I11+J11)</f>
        <v>6.7030772550703839</v>
      </c>
      <c r="L11">
        <v>7.85</v>
      </c>
      <c r="M11">
        <f>L11/K11</f>
        <v>1.1711039126189473</v>
      </c>
    </row>
    <row r="12" spans="1:16" x14ac:dyDescent="0.25">
      <c r="I12">
        <f>POWER(B7,2)</f>
        <v>39.237609716594271</v>
      </c>
      <c r="J12">
        <f>POWER(C7,2)</f>
        <v>22.384890283405742</v>
      </c>
      <c r="K12">
        <f>SQRT(I12+J12)</f>
        <v>7.8500000000000014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5C44-D21B-4B4E-8CC1-2C77E6BB7B17}">
  <dimension ref="A1:E4"/>
  <sheetViews>
    <sheetView tabSelected="1" workbookViewId="0">
      <selection sqref="A1:E4"/>
    </sheetView>
  </sheetViews>
  <sheetFormatPr baseColWidth="10" defaultRowHeight="15" x14ac:dyDescent="0.25"/>
  <cols>
    <col min="1" max="1" width="16.5703125" customWidth="1"/>
  </cols>
  <sheetData>
    <row r="1" spans="1:5" x14ac:dyDescent="0.25">
      <c r="A1" t="s">
        <v>8</v>
      </c>
      <c r="B1" t="s">
        <v>14</v>
      </c>
      <c r="C1" t="s">
        <v>15</v>
      </c>
      <c r="D1" t="s">
        <v>12</v>
      </c>
      <c r="E1" t="s">
        <v>13</v>
      </c>
    </row>
    <row r="2" spans="1:5" x14ac:dyDescent="0.25">
      <c r="A2" t="s">
        <v>9</v>
      </c>
      <c r="B2">
        <v>351919.31674600003</v>
      </c>
      <c r="C2">
        <v>3105305.8102899999</v>
      </c>
      <c r="D2">
        <v>-16.506876999999999</v>
      </c>
      <c r="E2">
        <v>28.064879999999999</v>
      </c>
    </row>
    <row r="3" spans="1:5" x14ac:dyDescent="0.25">
      <c r="A3" t="s">
        <v>10</v>
      </c>
      <c r="B3">
        <v>351909.36155500001</v>
      </c>
      <c r="C3">
        <v>3105288.9463800001</v>
      </c>
      <c r="D3">
        <v>-16.506976000000002</v>
      </c>
      <c r="E3">
        <v>28.064727000000001</v>
      </c>
    </row>
    <row r="4" spans="1:5" x14ac:dyDescent="0.25">
      <c r="A4" t="s">
        <v>11</v>
      </c>
      <c r="B4">
        <v>351899.406365</v>
      </c>
      <c r="C4">
        <v>3105272.0824699998</v>
      </c>
      <c r="D4">
        <v>-16.507075</v>
      </c>
      <c r="E4">
        <v>28.064574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josesevilla</dc:creator>
  <cp:lastModifiedBy>José Andrés Sevilla Hernández</cp:lastModifiedBy>
  <dcterms:created xsi:type="dcterms:W3CDTF">2015-06-05T18:17:20Z</dcterms:created>
  <dcterms:modified xsi:type="dcterms:W3CDTF">2024-07-24T13:29:43Z</dcterms:modified>
</cp:coreProperties>
</file>