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ita\Documents\VENTA\"/>
    </mc:Choice>
  </mc:AlternateContent>
  <bookViews>
    <workbookView xWindow="0" yWindow="0" windowWidth="23040" windowHeight="8904"/>
  </bookViews>
  <sheets>
    <sheet name="CierreVent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1" i="1" l="1"/>
  <c r="D191" i="1"/>
  <c r="E191" i="1"/>
  <c r="F191" i="1"/>
  <c r="G191" i="1"/>
  <c r="H191" i="1"/>
  <c r="I191" i="1"/>
  <c r="J191" i="1"/>
  <c r="K191" i="1"/>
  <c r="M191" i="1"/>
  <c r="N191" i="1"/>
  <c r="O191" i="1"/>
  <c r="P191" i="1"/>
  <c r="Q191" i="1"/>
  <c r="R191" i="1"/>
  <c r="S191" i="1"/>
  <c r="T191" i="1"/>
  <c r="U191" i="1"/>
  <c r="V191" i="1"/>
  <c r="X191" i="1"/>
  <c r="Y191" i="1"/>
  <c r="AA191" i="1"/>
  <c r="AB191" i="1"/>
  <c r="AC191" i="1"/>
  <c r="AD191" i="1"/>
  <c r="L190" i="1"/>
  <c r="W190" i="1"/>
  <c r="AE190" i="1"/>
  <c r="L189" i="1"/>
  <c r="Z189" i="1" s="1"/>
  <c r="W189" i="1"/>
  <c r="AE189" i="1"/>
  <c r="L188" i="1"/>
  <c r="W188" i="1"/>
  <c r="AE188" i="1"/>
  <c r="L187" i="1"/>
  <c r="W187" i="1"/>
  <c r="AE187" i="1"/>
  <c r="L186" i="1"/>
  <c r="W186" i="1"/>
  <c r="AE186" i="1"/>
  <c r="L185" i="1"/>
  <c r="W185" i="1"/>
  <c r="AE185" i="1"/>
  <c r="L184" i="1"/>
  <c r="W184" i="1"/>
  <c r="AE184" i="1"/>
  <c r="L183" i="1"/>
  <c r="W183" i="1"/>
  <c r="AE183" i="1"/>
  <c r="L182" i="1"/>
  <c r="W182" i="1"/>
  <c r="AE182" i="1"/>
  <c r="L181" i="1"/>
  <c r="W181" i="1"/>
  <c r="AE181" i="1"/>
  <c r="L180" i="1"/>
  <c r="W180" i="1"/>
  <c r="AE180" i="1"/>
  <c r="L179" i="1"/>
  <c r="W179" i="1"/>
  <c r="AE179" i="1"/>
  <c r="L178" i="1"/>
  <c r="W178" i="1"/>
  <c r="AE178" i="1"/>
  <c r="L177" i="1"/>
  <c r="W177" i="1"/>
  <c r="AE177" i="1"/>
  <c r="L176" i="1"/>
  <c r="W176" i="1"/>
  <c r="AE176" i="1"/>
  <c r="L174" i="1"/>
  <c r="W174" i="1"/>
  <c r="AE174" i="1"/>
  <c r="L173" i="1"/>
  <c r="W173" i="1"/>
  <c r="AE173" i="1"/>
  <c r="L172" i="1"/>
  <c r="W172" i="1"/>
  <c r="AE172" i="1"/>
  <c r="L171" i="1"/>
  <c r="W171" i="1"/>
  <c r="AE171" i="1"/>
  <c r="L170" i="1"/>
  <c r="W170" i="1"/>
  <c r="AE170" i="1"/>
  <c r="L169" i="1"/>
  <c r="W169" i="1"/>
  <c r="AE169" i="1"/>
  <c r="L168" i="1"/>
  <c r="W168" i="1"/>
  <c r="AE168" i="1"/>
  <c r="L167" i="1"/>
  <c r="W167" i="1"/>
  <c r="AE167" i="1"/>
  <c r="L166" i="1"/>
  <c r="W166" i="1"/>
  <c r="AE166" i="1"/>
  <c r="L165" i="1"/>
  <c r="W165" i="1"/>
  <c r="AE165" i="1"/>
  <c r="L164" i="1"/>
  <c r="W164" i="1"/>
  <c r="AE164" i="1"/>
  <c r="L163" i="1"/>
  <c r="W163" i="1"/>
  <c r="AE163" i="1"/>
  <c r="L162" i="1"/>
  <c r="W162" i="1"/>
  <c r="AE162" i="1"/>
  <c r="L161" i="1"/>
  <c r="W161" i="1"/>
  <c r="AE161" i="1"/>
  <c r="Z188" i="1" l="1"/>
  <c r="Z190" i="1"/>
  <c r="Z185" i="1"/>
  <c r="Z187" i="1"/>
  <c r="Z184" i="1"/>
  <c r="Z186" i="1"/>
  <c r="Z183" i="1"/>
  <c r="Z182" i="1"/>
  <c r="Z177" i="1"/>
  <c r="Z179" i="1"/>
  <c r="Z178" i="1"/>
  <c r="Z181" i="1"/>
  <c r="Z180" i="1"/>
  <c r="Z176" i="1"/>
  <c r="Z172" i="1"/>
  <c r="Z173" i="1"/>
  <c r="Z174" i="1"/>
  <c r="Z171" i="1"/>
  <c r="Z169" i="1"/>
  <c r="Z170" i="1"/>
  <c r="Z166" i="1"/>
  <c r="Z168" i="1"/>
  <c r="Z165" i="1"/>
  <c r="Z167" i="1"/>
  <c r="Z164" i="1"/>
  <c r="Z162" i="1"/>
  <c r="Z163" i="1"/>
  <c r="Z161" i="1"/>
  <c r="L160" i="1"/>
  <c r="W160" i="1"/>
  <c r="AE160" i="1"/>
  <c r="L159" i="1"/>
  <c r="W159" i="1"/>
  <c r="AE159" i="1"/>
  <c r="L158" i="1"/>
  <c r="W158" i="1"/>
  <c r="AE158" i="1"/>
  <c r="L157" i="1"/>
  <c r="W157" i="1"/>
  <c r="AE157" i="1"/>
  <c r="L156" i="1"/>
  <c r="W156" i="1"/>
  <c r="AE156" i="1"/>
  <c r="L155" i="1"/>
  <c r="W155" i="1"/>
  <c r="AE155" i="1"/>
  <c r="L154" i="1"/>
  <c r="W154" i="1"/>
  <c r="AE154" i="1"/>
  <c r="L153" i="1"/>
  <c r="W153" i="1"/>
  <c r="AE153" i="1"/>
  <c r="Z159" i="1" l="1"/>
  <c r="Z160" i="1"/>
  <c r="Z157" i="1"/>
  <c r="Z158" i="1"/>
  <c r="Z155" i="1"/>
  <c r="Z154" i="1"/>
  <c r="Z156" i="1"/>
  <c r="Z153" i="1"/>
  <c r="L152" i="1" l="1"/>
  <c r="W152" i="1"/>
  <c r="AE152" i="1"/>
  <c r="L151" i="1"/>
  <c r="W151" i="1"/>
  <c r="AE151" i="1"/>
  <c r="L150" i="1"/>
  <c r="W150" i="1"/>
  <c r="AE150" i="1"/>
  <c r="L149" i="1"/>
  <c r="W149" i="1"/>
  <c r="AE149" i="1"/>
  <c r="L148" i="1"/>
  <c r="W148" i="1"/>
  <c r="AE148" i="1"/>
  <c r="L147" i="1"/>
  <c r="W147" i="1"/>
  <c r="AE147" i="1"/>
  <c r="L146" i="1"/>
  <c r="W146" i="1"/>
  <c r="AE146" i="1"/>
  <c r="Z151" i="1" l="1"/>
  <c r="Z152" i="1"/>
  <c r="Z149" i="1"/>
  <c r="Z150" i="1"/>
  <c r="Z148" i="1"/>
  <c r="Z147" i="1"/>
  <c r="Z146" i="1"/>
  <c r="L145" i="1"/>
  <c r="W145" i="1"/>
  <c r="AE145" i="1"/>
  <c r="L144" i="1"/>
  <c r="W144" i="1"/>
  <c r="AE144" i="1"/>
  <c r="L143" i="1"/>
  <c r="W143" i="1"/>
  <c r="AE143" i="1"/>
  <c r="L142" i="1"/>
  <c r="W142" i="1"/>
  <c r="AE142" i="1"/>
  <c r="L141" i="1"/>
  <c r="W141" i="1"/>
  <c r="AE141" i="1"/>
  <c r="L140" i="1"/>
  <c r="W140" i="1"/>
  <c r="AE140" i="1"/>
  <c r="L139" i="1"/>
  <c r="W139" i="1"/>
  <c r="AE139" i="1"/>
  <c r="L138" i="1"/>
  <c r="W138" i="1"/>
  <c r="AE138" i="1"/>
  <c r="L137" i="1"/>
  <c r="W137" i="1"/>
  <c r="AE137" i="1"/>
  <c r="L136" i="1"/>
  <c r="W136" i="1"/>
  <c r="AE136" i="1"/>
  <c r="L135" i="1"/>
  <c r="W135" i="1"/>
  <c r="AE135" i="1"/>
  <c r="L134" i="1"/>
  <c r="W134" i="1"/>
  <c r="AE134" i="1"/>
  <c r="L133" i="1"/>
  <c r="W133" i="1"/>
  <c r="AE133" i="1"/>
  <c r="L132" i="1"/>
  <c r="W132" i="1"/>
  <c r="AE132" i="1"/>
  <c r="L131" i="1"/>
  <c r="W131" i="1"/>
  <c r="AE131" i="1"/>
  <c r="L130" i="1"/>
  <c r="W130" i="1"/>
  <c r="AE130" i="1"/>
  <c r="L129" i="1"/>
  <c r="W129" i="1"/>
  <c r="AE129" i="1"/>
  <c r="L128" i="1"/>
  <c r="W128" i="1"/>
  <c r="AE128" i="1"/>
  <c r="L127" i="1"/>
  <c r="W127" i="1"/>
  <c r="AE127" i="1"/>
  <c r="L126" i="1"/>
  <c r="W126" i="1"/>
  <c r="AE126" i="1"/>
  <c r="L125" i="1"/>
  <c r="W125" i="1"/>
  <c r="AE125" i="1"/>
  <c r="L124" i="1"/>
  <c r="W124" i="1"/>
  <c r="AE124" i="1"/>
  <c r="L123" i="1"/>
  <c r="W123" i="1"/>
  <c r="AE123" i="1"/>
  <c r="L122" i="1"/>
  <c r="W122" i="1"/>
  <c r="AE122" i="1"/>
  <c r="L121" i="1"/>
  <c r="W121" i="1"/>
  <c r="AE121" i="1"/>
  <c r="L120" i="1"/>
  <c r="W120" i="1"/>
  <c r="AE120" i="1"/>
  <c r="L119" i="1"/>
  <c r="W119" i="1"/>
  <c r="AE119" i="1"/>
  <c r="L118" i="1"/>
  <c r="W118" i="1"/>
  <c r="AE118" i="1"/>
  <c r="L117" i="1"/>
  <c r="W117" i="1"/>
  <c r="AE117" i="1"/>
  <c r="L116" i="1"/>
  <c r="W116" i="1"/>
  <c r="AE116" i="1"/>
  <c r="L115" i="1"/>
  <c r="W115" i="1"/>
  <c r="AE115" i="1"/>
  <c r="L114" i="1"/>
  <c r="W114" i="1"/>
  <c r="AE114" i="1"/>
  <c r="L113" i="1"/>
  <c r="W113" i="1"/>
  <c r="AE113" i="1"/>
  <c r="L112" i="1"/>
  <c r="W112" i="1"/>
  <c r="AE112" i="1"/>
  <c r="L111" i="1"/>
  <c r="W111" i="1"/>
  <c r="AE111" i="1"/>
  <c r="L110" i="1"/>
  <c r="W110" i="1"/>
  <c r="AE110" i="1"/>
  <c r="L109" i="1"/>
  <c r="W109" i="1"/>
  <c r="AE109" i="1"/>
  <c r="L108" i="1"/>
  <c r="W108" i="1"/>
  <c r="AE108" i="1"/>
  <c r="L107" i="1"/>
  <c r="W107" i="1"/>
  <c r="AE107" i="1"/>
  <c r="L106" i="1"/>
  <c r="W106" i="1"/>
  <c r="AE106" i="1"/>
  <c r="L105" i="1"/>
  <c r="W105" i="1"/>
  <c r="AE105" i="1"/>
  <c r="L104" i="1"/>
  <c r="W104" i="1"/>
  <c r="AE104" i="1"/>
  <c r="L103" i="1"/>
  <c r="W103" i="1"/>
  <c r="AE103" i="1"/>
  <c r="L102" i="1"/>
  <c r="W102" i="1"/>
  <c r="AE102" i="1"/>
  <c r="L101" i="1"/>
  <c r="W101" i="1"/>
  <c r="AE101" i="1"/>
  <c r="L100" i="1"/>
  <c r="W100" i="1"/>
  <c r="AE100" i="1"/>
  <c r="L99" i="1"/>
  <c r="W99" i="1"/>
  <c r="AE99" i="1"/>
  <c r="L98" i="1"/>
  <c r="W98" i="1"/>
  <c r="AE98" i="1"/>
  <c r="L97" i="1"/>
  <c r="W97" i="1"/>
  <c r="AE97" i="1"/>
  <c r="L96" i="1"/>
  <c r="W96" i="1"/>
  <c r="AE96" i="1"/>
  <c r="L95" i="1"/>
  <c r="W95" i="1"/>
  <c r="AE95" i="1"/>
  <c r="L94" i="1"/>
  <c r="W94" i="1"/>
  <c r="AE94" i="1"/>
  <c r="L93" i="1"/>
  <c r="W93" i="1"/>
  <c r="AE93" i="1"/>
  <c r="L92" i="1"/>
  <c r="W92" i="1"/>
  <c r="AE92" i="1"/>
  <c r="L91" i="1"/>
  <c r="W91" i="1"/>
  <c r="AE91" i="1"/>
  <c r="L90" i="1"/>
  <c r="W90" i="1"/>
  <c r="AE90" i="1"/>
  <c r="L89" i="1"/>
  <c r="W89" i="1"/>
  <c r="AE89" i="1"/>
  <c r="L88" i="1"/>
  <c r="W88" i="1"/>
  <c r="AE88" i="1"/>
  <c r="L87" i="1"/>
  <c r="W87" i="1"/>
  <c r="AE87" i="1"/>
  <c r="L86" i="1"/>
  <c r="W86" i="1"/>
  <c r="AE86" i="1"/>
  <c r="L85" i="1"/>
  <c r="W85" i="1"/>
  <c r="AE85" i="1"/>
  <c r="L84" i="1"/>
  <c r="W84" i="1"/>
  <c r="AE84" i="1"/>
  <c r="L83" i="1"/>
  <c r="W83" i="1"/>
  <c r="AE83" i="1"/>
  <c r="L82" i="1"/>
  <c r="W82" i="1"/>
  <c r="AE82" i="1"/>
  <c r="L81" i="1"/>
  <c r="W81" i="1"/>
  <c r="AE81" i="1"/>
  <c r="L80" i="1"/>
  <c r="W80" i="1"/>
  <c r="AE80" i="1"/>
  <c r="L79" i="1"/>
  <c r="W79" i="1"/>
  <c r="AE79" i="1"/>
  <c r="L78" i="1"/>
  <c r="W78" i="1"/>
  <c r="AE78" i="1"/>
  <c r="L77" i="1"/>
  <c r="W77" i="1"/>
  <c r="AE77" i="1"/>
  <c r="L76" i="1"/>
  <c r="W76" i="1"/>
  <c r="AE76" i="1"/>
  <c r="L75" i="1"/>
  <c r="W75" i="1"/>
  <c r="AE75" i="1"/>
  <c r="L74" i="1"/>
  <c r="W74" i="1"/>
  <c r="AE74" i="1"/>
  <c r="L73" i="1"/>
  <c r="W73" i="1"/>
  <c r="AE73" i="1"/>
  <c r="L72" i="1"/>
  <c r="W72" i="1"/>
  <c r="AE72" i="1"/>
  <c r="L71" i="1"/>
  <c r="W71" i="1"/>
  <c r="AE71" i="1"/>
  <c r="L70" i="1"/>
  <c r="W70" i="1"/>
  <c r="AE70" i="1"/>
  <c r="L69" i="1"/>
  <c r="W69" i="1"/>
  <c r="AE69" i="1"/>
  <c r="L68" i="1"/>
  <c r="W68" i="1"/>
  <c r="AE68" i="1"/>
  <c r="L67" i="1"/>
  <c r="W67" i="1"/>
  <c r="AE67" i="1"/>
  <c r="L66" i="1"/>
  <c r="W66" i="1"/>
  <c r="AE66" i="1"/>
  <c r="L65" i="1"/>
  <c r="W65" i="1"/>
  <c r="AE65" i="1"/>
  <c r="L64" i="1"/>
  <c r="W64" i="1"/>
  <c r="AE64" i="1"/>
  <c r="L63" i="1"/>
  <c r="W63" i="1"/>
  <c r="AE63" i="1"/>
  <c r="L62" i="1"/>
  <c r="W62" i="1"/>
  <c r="AE62" i="1"/>
  <c r="L61" i="1"/>
  <c r="W61" i="1"/>
  <c r="AE61" i="1"/>
  <c r="L60" i="1"/>
  <c r="W60" i="1"/>
  <c r="AE60" i="1"/>
  <c r="L59" i="1"/>
  <c r="W59" i="1"/>
  <c r="AE59" i="1"/>
  <c r="L58" i="1"/>
  <c r="W58" i="1"/>
  <c r="AE58" i="1"/>
  <c r="L57" i="1"/>
  <c r="W57" i="1"/>
  <c r="AE57" i="1"/>
  <c r="L56" i="1"/>
  <c r="W56" i="1"/>
  <c r="AE56" i="1"/>
  <c r="L55" i="1"/>
  <c r="W55" i="1"/>
  <c r="AE55" i="1"/>
  <c r="L54" i="1"/>
  <c r="W54" i="1"/>
  <c r="AE54" i="1"/>
  <c r="L53" i="1"/>
  <c r="W53" i="1"/>
  <c r="AE53" i="1"/>
  <c r="L52" i="1"/>
  <c r="W52" i="1"/>
  <c r="AE52" i="1"/>
  <c r="L51" i="1"/>
  <c r="W51" i="1"/>
  <c r="AE51" i="1"/>
  <c r="L50" i="1"/>
  <c r="W50" i="1"/>
  <c r="AE50" i="1"/>
  <c r="L49" i="1"/>
  <c r="W49" i="1"/>
  <c r="AE49" i="1"/>
  <c r="L48" i="1"/>
  <c r="W48" i="1"/>
  <c r="AE48" i="1"/>
  <c r="L47" i="1"/>
  <c r="W47" i="1"/>
  <c r="AE47" i="1"/>
  <c r="L46" i="1"/>
  <c r="W46" i="1"/>
  <c r="AE46" i="1"/>
  <c r="L45" i="1"/>
  <c r="W45" i="1"/>
  <c r="AE45" i="1"/>
  <c r="L44" i="1"/>
  <c r="W44" i="1"/>
  <c r="AE44" i="1"/>
  <c r="L43" i="1"/>
  <c r="W43" i="1"/>
  <c r="AE43" i="1"/>
  <c r="L42" i="1"/>
  <c r="W42" i="1"/>
  <c r="AE42" i="1"/>
  <c r="L41" i="1"/>
  <c r="W41" i="1"/>
  <c r="AE41" i="1"/>
  <c r="L40" i="1"/>
  <c r="W40" i="1"/>
  <c r="AE40" i="1"/>
  <c r="L39" i="1"/>
  <c r="W39" i="1"/>
  <c r="AE39" i="1"/>
  <c r="L38" i="1"/>
  <c r="W38" i="1"/>
  <c r="AE38" i="1"/>
  <c r="L37" i="1"/>
  <c r="W37" i="1"/>
  <c r="AE37" i="1"/>
  <c r="L36" i="1"/>
  <c r="W36" i="1"/>
  <c r="AE36" i="1"/>
  <c r="L35" i="1"/>
  <c r="W35" i="1"/>
  <c r="AE35" i="1"/>
  <c r="L34" i="1"/>
  <c r="W34" i="1"/>
  <c r="AE34" i="1"/>
  <c r="L33" i="1"/>
  <c r="W33" i="1"/>
  <c r="AE33" i="1"/>
  <c r="L32" i="1"/>
  <c r="W32" i="1"/>
  <c r="AE32" i="1"/>
  <c r="L31" i="1"/>
  <c r="W31" i="1"/>
  <c r="AE31" i="1"/>
  <c r="L30" i="1"/>
  <c r="W30" i="1"/>
  <c r="AE30" i="1"/>
  <c r="L29" i="1"/>
  <c r="W29" i="1"/>
  <c r="AE29" i="1"/>
  <c r="L28" i="1"/>
  <c r="W28" i="1"/>
  <c r="AE28" i="1"/>
  <c r="L27" i="1"/>
  <c r="W27" i="1"/>
  <c r="AE27" i="1"/>
  <c r="L26" i="1"/>
  <c r="W26" i="1"/>
  <c r="AE26" i="1"/>
  <c r="L25" i="1"/>
  <c r="W25" i="1"/>
  <c r="AE25" i="1"/>
  <c r="L24" i="1"/>
  <c r="W24" i="1"/>
  <c r="AE24" i="1"/>
  <c r="L23" i="1"/>
  <c r="W23" i="1"/>
  <c r="AE23" i="1"/>
  <c r="L22" i="1"/>
  <c r="W22" i="1"/>
  <c r="AE22" i="1"/>
  <c r="L21" i="1"/>
  <c r="W21" i="1"/>
  <c r="AE21" i="1"/>
  <c r="L20" i="1"/>
  <c r="W20" i="1"/>
  <c r="AE20" i="1"/>
  <c r="L19" i="1"/>
  <c r="W19" i="1"/>
  <c r="AE19" i="1"/>
  <c r="L18" i="1"/>
  <c r="W18" i="1"/>
  <c r="AE18" i="1"/>
  <c r="L17" i="1"/>
  <c r="W17" i="1"/>
  <c r="AE17" i="1"/>
  <c r="L16" i="1"/>
  <c r="W16" i="1"/>
  <c r="AE16" i="1"/>
  <c r="L15" i="1"/>
  <c r="W15" i="1"/>
  <c r="AE15" i="1"/>
  <c r="L14" i="1"/>
  <c r="W14" i="1"/>
  <c r="AE14" i="1"/>
  <c r="L13" i="1"/>
  <c r="W13" i="1"/>
  <c r="AE13" i="1"/>
  <c r="L12" i="1"/>
  <c r="W12" i="1"/>
  <c r="AE12" i="1"/>
  <c r="Z143" i="1" l="1"/>
  <c r="Z145" i="1"/>
  <c r="Z144" i="1"/>
  <c r="Z142" i="1"/>
  <c r="Z139" i="1"/>
  <c r="Z141" i="1"/>
  <c r="Z140" i="1"/>
  <c r="Z138" i="1"/>
  <c r="Z136" i="1"/>
  <c r="Z137" i="1"/>
  <c r="Z135" i="1"/>
  <c r="Z133" i="1"/>
  <c r="Z134" i="1"/>
  <c r="Z132" i="1"/>
  <c r="Z128" i="1"/>
  <c r="Z130" i="1"/>
  <c r="Z127" i="1"/>
  <c r="Z131" i="1"/>
  <c r="Z129" i="1"/>
  <c r="Z126" i="1"/>
  <c r="Z123" i="1"/>
  <c r="Z124" i="1"/>
  <c r="Z125" i="1"/>
  <c r="Z116" i="1"/>
  <c r="Z122" i="1"/>
  <c r="Z120" i="1"/>
  <c r="Z121" i="1"/>
  <c r="Z117" i="1"/>
  <c r="Z118" i="1"/>
  <c r="Z119" i="1"/>
  <c r="Z115" i="1"/>
  <c r="Z112" i="1"/>
  <c r="Z113" i="1"/>
  <c r="Z114" i="1"/>
  <c r="Z105" i="1"/>
  <c r="Z110" i="1"/>
  <c r="Z103" i="1"/>
  <c r="Z111" i="1"/>
  <c r="Z107" i="1"/>
  <c r="Z108" i="1"/>
  <c r="Z109" i="1"/>
  <c r="Z104" i="1"/>
  <c r="Z106" i="1"/>
  <c r="Z102" i="1"/>
  <c r="Z100" i="1"/>
  <c r="Z99" i="1"/>
  <c r="Z97" i="1"/>
  <c r="Z101" i="1"/>
  <c r="Z98" i="1"/>
  <c r="Z94" i="1"/>
  <c r="Z96" i="1"/>
  <c r="Z95" i="1"/>
  <c r="Z92" i="1"/>
  <c r="Z93" i="1"/>
  <c r="Z91" i="1"/>
  <c r="Z89" i="1"/>
  <c r="Z90" i="1"/>
  <c r="Z88" i="1"/>
  <c r="Z87" i="1"/>
  <c r="Z86" i="1"/>
  <c r="Z85" i="1"/>
  <c r="Z84" i="1"/>
  <c r="Z83" i="1"/>
  <c r="Z81" i="1"/>
  <c r="Z82" i="1"/>
  <c r="Z76" i="1"/>
  <c r="Z80" i="1"/>
  <c r="Z79" i="1"/>
  <c r="Z78" i="1"/>
  <c r="Z77" i="1"/>
  <c r="Z73" i="1"/>
  <c r="Z74" i="1"/>
  <c r="Z70" i="1"/>
  <c r="Z75" i="1"/>
  <c r="Z71" i="1"/>
  <c r="Z72" i="1"/>
  <c r="Z68" i="1"/>
  <c r="Z62" i="1"/>
  <c r="Z69" i="1"/>
  <c r="Z65" i="1"/>
  <c r="Z66" i="1"/>
  <c r="Z67" i="1"/>
  <c r="Z64" i="1"/>
  <c r="Z63" i="1"/>
  <c r="Z61" i="1"/>
  <c r="Z60" i="1"/>
  <c r="Z59" i="1"/>
  <c r="Z58" i="1"/>
  <c r="Z57" i="1"/>
  <c r="Z54" i="1"/>
  <c r="Z55" i="1"/>
  <c r="Z56" i="1"/>
  <c r="Z53" i="1"/>
  <c r="Z50" i="1"/>
  <c r="Z48" i="1"/>
  <c r="Z47" i="1"/>
  <c r="Z52" i="1"/>
  <c r="Z51" i="1"/>
  <c r="Z49" i="1"/>
  <c r="Z43" i="1"/>
  <c r="Z46" i="1"/>
  <c r="Z45" i="1"/>
  <c r="Z44" i="1"/>
  <c r="Z42" i="1"/>
  <c r="Z38" i="1"/>
  <c r="Z40" i="1"/>
  <c r="Z41" i="1"/>
  <c r="Z36" i="1"/>
  <c r="Z39" i="1"/>
  <c r="Z37" i="1"/>
  <c r="Z33" i="1"/>
  <c r="Z34" i="1"/>
  <c r="Z31" i="1"/>
  <c r="Z35" i="1"/>
  <c r="Z32" i="1"/>
  <c r="Z29" i="1"/>
  <c r="Z30" i="1"/>
  <c r="Z27" i="1"/>
  <c r="Z28" i="1"/>
  <c r="Z25" i="1"/>
  <c r="Z26" i="1"/>
  <c r="Z24" i="1"/>
  <c r="Z23" i="1"/>
  <c r="Z19" i="1"/>
  <c r="Z22" i="1"/>
  <c r="Z18" i="1"/>
  <c r="Z21" i="1"/>
  <c r="Z20" i="1"/>
  <c r="Z17" i="1"/>
  <c r="Z16" i="1"/>
  <c r="Z15" i="1"/>
  <c r="Z14" i="1"/>
  <c r="Z12" i="1"/>
  <c r="Z13" i="1"/>
  <c r="L11" i="1"/>
  <c r="L191" i="1" s="1"/>
  <c r="W11" i="1"/>
  <c r="W191" i="1" s="1"/>
  <c r="AE11" i="1"/>
  <c r="AE191" i="1" s="1"/>
  <c r="Z11" i="1" l="1"/>
  <c r="Z191" i="1" s="1"/>
</calcChain>
</file>

<file path=xl/sharedStrings.xml><?xml version="1.0" encoding="utf-8"?>
<sst xmlns="http://schemas.openxmlformats.org/spreadsheetml/2006/main" count="37" uniqueCount="37">
  <si>
    <t>Local</t>
  </si>
  <si>
    <t>Fecha</t>
  </si>
  <si>
    <t>Datafast</t>
  </si>
  <si>
    <t>Medianet</t>
  </si>
  <si>
    <t>Uber</t>
  </si>
  <si>
    <t>Rappic</t>
  </si>
  <si>
    <t>Cheques</t>
  </si>
  <si>
    <t>Transferencias</t>
  </si>
  <si>
    <t>Retenciones</t>
  </si>
  <si>
    <t>Efectivo</t>
  </si>
  <si>
    <t>FORMAS DE PAGO</t>
  </si>
  <si>
    <t>Compras</t>
  </si>
  <si>
    <t>Eventuales</t>
  </si>
  <si>
    <t>Transporte</t>
  </si>
  <si>
    <t>Mantenimientos</t>
  </si>
  <si>
    <t>Sueldos</t>
  </si>
  <si>
    <t>Anticipos</t>
  </si>
  <si>
    <t>Prestamos</t>
  </si>
  <si>
    <t>Otros</t>
  </si>
  <si>
    <t>C. Empleados</t>
  </si>
  <si>
    <t>Total Gastos</t>
  </si>
  <si>
    <t>GASTOS</t>
  </si>
  <si>
    <t>Empleados</t>
  </si>
  <si>
    <t>Gerencia</t>
  </si>
  <si>
    <t>Promociones</t>
  </si>
  <si>
    <t>CORTESIAS</t>
  </si>
  <si>
    <t>Total</t>
  </si>
  <si>
    <t>Pedidos Ya</t>
  </si>
  <si>
    <t>Deposito
1</t>
  </si>
  <si>
    <t>Deposito
2</t>
  </si>
  <si>
    <t>Cumpleañeros</t>
  </si>
  <si>
    <t>LAS PALMERAS GROUPALMERAS S.A.</t>
  </si>
  <si>
    <t>Registro de cierre de ventas diarias por local</t>
  </si>
  <si>
    <t>Diferencia 
en depositos</t>
  </si>
  <si>
    <t>Total 
Cortesias</t>
  </si>
  <si>
    <t>Pago 
Días Libres</t>
  </si>
  <si>
    <t>Venta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</si>
</sst>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-0.499984740745262"/>
      </left>
      <right/>
      <top style="thin">
        <color theme="4" tint="0.39997558519241921"/>
      </top>
      <bottom/>
      <diagonal/>
    </border>
    <border>
      <left style="thin">
        <color theme="4" tint="-0.499984740745262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5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right"/>
    </xf>
    <xf numFmtId="0" fontId="0" fillId="0" borderId="0" xfId="0" applyBorder="1" applyAlignment="1" applyProtection="1">
      <alignment horizontal="right"/>
      <protection locked="0"/>
    </xf>
    <xf numFmtId="165" fontId="0" fillId="0" borderId="0" xfId="0" applyNumberFormat="1" applyBorder="1" applyAlignment="1" applyProtection="1">
      <alignment horizontal="right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0" fillId="0" borderId="0" xfId="0" applyAlignment="1" applyProtection="1">
      <alignment horizontal="right"/>
    </xf>
    <xf numFmtId="0" fontId="0" fillId="0" borderId="0" xfId="0" applyBorder="1" applyProtection="1"/>
    <xf numFmtId="4" fontId="0" fillId="0" borderId="0" xfId="0" applyNumberFormat="1" applyBorder="1" applyAlignment="1" applyProtection="1">
      <alignment horizontal="right"/>
    </xf>
    <xf numFmtId="4" fontId="0" fillId="0" borderId="0" xfId="0" applyNumberFormat="1" applyBorder="1" applyProtection="1"/>
    <xf numFmtId="4" fontId="4" fillId="0" borderId="0" xfId="1" applyNumberFormat="1" applyFont="1" applyBorder="1" applyAlignment="1" applyProtection="1">
      <alignment horizontal="right"/>
    </xf>
    <xf numFmtId="4" fontId="4" fillId="0" borderId="0" xfId="1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5"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numFmt numFmtId="165" formatCode="dd\-mmm\-yyyy"/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ierreVentas" displayName="CierreVentas" ref="A10:AE191" totalsRowCount="1" headerRowDxfId="64" dataDxfId="63" totalsRowDxfId="62">
  <autoFilter ref="A10:AE190"/>
  <tableColumns count="31">
    <tableColumn id="1" name="Local" totalsRowLabel="Total" dataDxfId="61" totalsRowDxfId="60"/>
    <tableColumn id="2" name="Fecha" dataDxfId="59" totalsRowDxfId="58"/>
    <tableColumn id="3" name="Venta _x000a_Total" totalsRowFunction="custom" dataDxfId="57" totalsRowDxfId="56">
      <totalsRowFormula>SUBTOTAL(9,C11:C190)</totalsRowFormula>
    </tableColumn>
    <tableColumn id="4" name="Datafast" totalsRowFunction="custom" dataDxfId="55" totalsRowDxfId="54">
      <totalsRowFormula>SUBTOTAL(9,D11:D190)</totalsRowFormula>
    </tableColumn>
    <tableColumn id="5" name="Medianet" totalsRowFunction="custom" dataDxfId="53" totalsRowDxfId="52">
      <totalsRowFormula>SUBTOTAL(9,E11:E190)</totalsRowFormula>
    </tableColumn>
    <tableColumn id="6" name="Uber" totalsRowFunction="custom" dataDxfId="51" totalsRowDxfId="50">
      <totalsRowFormula>SUBTOTAL(9,F11:F190)</totalsRowFormula>
    </tableColumn>
    <tableColumn id="7" name="Pedidos Ya" totalsRowFunction="custom" dataDxfId="49" totalsRowDxfId="48">
      <totalsRowFormula>SUBTOTAL(9,G11:G190)</totalsRowFormula>
    </tableColumn>
    <tableColumn id="8" name="Rappic" totalsRowFunction="custom" dataDxfId="47" totalsRowDxfId="46">
      <totalsRowFormula>SUBTOTAL(9,H11:H190)</totalsRowFormula>
    </tableColumn>
    <tableColumn id="9" name="Cheques" totalsRowFunction="custom" dataDxfId="45" totalsRowDxfId="44">
      <totalsRowFormula>SUBTOTAL(9,I11:I190)</totalsRowFormula>
    </tableColumn>
    <tableColumn id="10" name="Transferencias" totalsRowFunction="custom" dataDxfId="43" totalsRowDxfId="42">
      <totalsRowFormula>SUBTOTAL(9,J11:J190)</totalsRowFormula>
    </tableColumn>
    <tableColumn id="11" name="Retenciones" totalsRowFunction="custom" dataDxfId="41" totalsRowDxfId="40">
      <totalsRowFormula>SUBTOTAL(9,K11:K190)</totalsRowFormula>
    </tableColumn>
    <tableColumn id="13" name="Efectivo" totalsRowFunction="custom" dataDxfId="39" totalsRowDxfId="38">
      <calculatedColumnFormula>CierreVentas[[#This Row],[Venta 
Total]]-SUM(CierreVentas[[#This Row],[Datafast]:[Transferencias]])</calculatedColumnFormula>
      <totalsRowFormula>SUBTOTAL(9,L11:L190)</totalsRowFormula>
    </tableColumn>
    <tableColumn id="14" name="Compras" totalsRowFunction="custom" dataDxfId="37" totalsRowDxfId="36">
      <totalsRowFormula>SUBTOTAL(9,M11:M190)</totalsRowFormula>
    </tableColumn>
    <tableColumn id="33" name="Pago _x000a_Días Libres" totalsRowFunction="custom" dataDxfId="35" totalsRowDxfId="34">
      <totalsRowFormula>SUBTOTAL(9,N11:N190)</totalsRowFormula>
    </tableColumn>
    <tableColumn id="15" name="Eventuales" totalsRowFunction="custom" dataDxfId="33" totalsRowDxfId="32">
      <totalsRowFormula>SUBTOTAL(9,O11:O190)</totalsRowFormula>
    </tableColumn>
    <tableColumn id="16" name="Sueldos" totalsRowFunction="custom" dataDxfId="31" totalsRowDxfId="30">
      <totalsRowFormula>SUBTOTAL(9,P11:P190)</totalsRowFormula>
    </tableColumn>
    <tableColumn id="17" name="Anticipos" totalsRowFunction="custom" dataDxfId="29" totalsRowDxfId="28">
      <totalsRowFormula>SUBTOTAL(9,Q11:Q190)</totalsRowFormula>
    </tableColumn>
    <tableColumn id="18" name="Prestamos" totalsRowFunction="custom" dataDxfId="27" totalsRowDxfId="26">
      <totalsRowFormula>SUBTOTAL(9,R11:R190)</totalsRowFormula>
    </tableColumn>
    <tableColumn id="19" name="Transporte" totalsRowFunction="custom" dataDxfId="25" totalsRowDxfId="24">
      <totalsRowFormula>SUBTOTAL(9,S11:S190)</totalsRowFormula>
    </tableColumn>
    <tableColumn id="20" name="C. Empleados" totalsRowFunction="custom" dataDxfId="23" totalsRowDxfId="22">
      <totalsRowFormula>SUBTOTAL(9,T11:T190)</totalsRowFormula>
    </tableColumn>
    <tableColumn id="21" name="Mantenimientos" totalsRowFunction="custom" dataDxfId="21" totalsRowDxfId="20">
      <totalsRowFormula>SUBTOTAL(9,U11:U190)</totalsRowFormula>
    </tableColumn>
    <tableColumn id="22" name="Otros" totalsRowFunction="custom" dataDxfId="19" totalsRowDxfId="18">
      <totalsRowFormula>SUBTOTAL(9,V11:V190)</totalsRowFormula>
    </tableColumn>
    <tableColumn id="23" name="Total Gastos" totalsRowFunction="custom" dataDxfId="17" totalsRowDxfId="16" dataCellStyle="Millares">
      <calculatedColumnFormula>SUM(CierreVentas[[#This Row],[Compras]:[Otros]])</calculatedColumnFormula>
      <totalsRowFormula>SUBTOTAL(9,W11:W190)</totalsRowFormula>
    </tableColumn>
    <tableColumn id="24" name="Deposito_x000a_1" totalsRowFunction="custom" dataDxfId="15" totalsRowDxfId="14">
      <totalsRowFormula>SUBTOTAL(9,X11:X190)</totalsRowFormula>
    </tableColumn>
    <tableColumn id="25" name="Deposito_x000a_2" totalsRowFunction="custom" dataDxfId="13" totalsRowDxfId="12">
      <totalsRowFormula>SUBTOTAL(9,Y11:Y190)</totalsRowFormula>
    </tableColumn>
    <tableColumn id="26" name="Diferencia _x000a_en depositos" totalsRowFunction="custom" dataDxfId="11" totalsRowDxfId="10">
      <calculatedColumnFormula>CierreVentas[[#This Row],[Efectivo]]-CierreVentas[[#This Row],[Total Gastos]]-CierreVentas[[#This Row],[Deposito
1]]-CierreVentas[[#This Row],[Deposito
2]]</calculatedColumnFormula>
      <totalsRowFormula>SUBTOTAL(9,Z11:Z190)</totalsRowFormula>
    </tableColumn>
    <tableColumn id="27" name="Empleados" totalsRowFunction="custom" dataDxfId="9" totalsRowDxfId="8">
      <totalsRowFormula>SUBTOTAL(9,AA11:AA190)</totalsRowFormula>
    </tableColumn>
    <tableColumn id="28" name="Gerencia" totalsRowFunction="custom" dataDxfId="7" totalsRowDxfId="6">
      <totalsRowFormula>SUBTOTAL(9,AB11:AB190)</totalsRowFormula>
    </tableColumn>
    <tableColumn id="29" name="Cumpleañeros" totalsRowFunction="custom" dataDxfId="5" totalsRowDxfId="4">
      <totalsRowFormula>SUBTOTAL(9,AC11:AC190)</totalsRowFormula>
    </tableColumn>
    <tableColumn id="30" name="Promociones" totalsRowFunction="custom" dataDxfId="3" totalsRowDxfId="2">
      <totalsRowFormula>SUBTOTAL(9,AD11:AD190)</totalsRowFormula>
    </tableColumn>
    <tableColumn id="31" name="Total _x000a_Cortesias" totalsRowFunction="custom" dataDxfId="1" totalsRowDxfId="0" dataCellStyle="Millares">
      <calculatedColumnFormula>SUM(CierreVentas[[#This Row],[Empleados]:[Promociones]])</calculatedColumnFormula>
      <totalsRowFormula>SUBTOTAL(9,AE11:AE190)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1"/>
  <sheetViews>
    <sheetView tabSelected="1" workbookViewId="0">
      <pane xSplit="2" ySplit="10" topLeftCell="C179" activePane="bottomRight" state="frozen"/>
      <selection pane="topRight" activeCell="C1" sqref="C1"/>
      <selection pane="bottomLeft" activeCell="A11" sqref="A11"/>
      <selection pane="bottomRight" activeCell="C191" sqref="C191"/>
    </sheetView>
  </sheetViews>
  <sheetFormatPr baseColWidth="10" defaultColWidth="11.44140625" defaultRowHeight="14.4" x14ac:dyDescent="0.3"/>
  <cols>
    <col min="1" max="1" width="11.44140625" style="1"/>
    <col min="2" max="2" width="12.109375" style="2" bestFit="1" customWidth="1"/>
    <col min="3" max="31" width="17.6640625" style="3" customWidth="1"/>
    <col min="32" max="16384" width="11.44140625" style="1"/>
  </cols>
  <sheetData>
    <row r="1" spans="1:32" s="16" customFormat="1" ht="18" x14ac:dyDescent="0.35">
      <c r="C1" s="17" t="s">
        <v>31</v>
      </c>
    </row>
    <row r="2" spans="1:32" s="16" customFormat="1" x14ac:dyDescent="0.3">
      <c r="C2" s="16" t="s">
        <v>32</v>
      </c>
    </row>
    <row r="3" spans="1:32" customFormat="1" hidden="1" x14ac:dyDescent="0.3"/>
    <row r="4" spans="1:32" customFormat="1" hidden="1" x14ac:dyDescent="0.3"/>
    <row r="5" spans="1:32" customFormat="1" hidden="1" x14ac:dyDescent="0.3"/>
    <row r="6" spans="1:32" customFormat="1" hidden="1" x14ac:dyDescent="0.3"/>
    <row r="7" spans="1:32" hidden="1" x14ac:dyDescent="0.3"/>
    <row r="9" spans="1:32" x14ac:dyDescent="0.3">
      <c r="C9" s="1"/>
      <c r="D9" s="24" t="s">
        <v>10</v>
      </c>
      <c r="E9" s="24"/>
      <c r="F9" s="24"/>
      <c r="G9" s="24"/>
      <c r="H9" s="24"/>
      <c r="I9" s="24"/>
      <c r="J9" s="24"/>
      <c r="K9" s="24"/>
      <c r="M9" s="24" t="s">
        <v>21</v>
      </c>
      <c r="N9" s="24"/>
      <c r="O9" s="24"/>
      <c r="P9" s="24"/>
      <c r="Q9" s="24"/>
      <c r="R9" s="24"/>
      <c r="S9" s="24"/>
      <c r="T9" s="24"/>
      <c r="U9" s="24"/>
      <c r="V9" s="24"/>
      <c r="W9" s="24"/>
      <c r="AA9" s="24" t="s">
        <v>25</v>
      </c>
      <c r="AB9" s="24"/>
      <c r="AC9" s="24"/>
      <c r="AD9" s="24"/>
      <c r="AE9" s="24"/>
    </row>
    <row r="10" spans="1:32" s="9" customFormat="1" ht="28.8" x14ac:dyDescent="0.3">
      <c r="A10" s="9" t="s">
        <v>0</v>
      </c>
      <c r="B10" s="10" t="s">
        <v>1</v>
      </c>
      <c r="C10" s="12" t="s">
        <v>36</v>
      </c>
      <c r="D10" s="13" t="s">
        <v>2</v>
      </c>
      <c r="E10" s="11" t="s">
        <v>3</v>
      </c>
      <c r="F10" s="11" t="s">
        <v>4</v>
      </c>
      <c r="G10" s="11" t="s">
        <v>27</v>
      </c>
      <c r="H10" s="11" t="s">
        <v>5</v>
      </c>
      <c r="I10" s="11" t="s">
        <v>6</v>
      </c>
      <c r="J10" s="11" t="s">
        <v>7</v>
      </c>
      <c r="K10" s="11" t="s">
        <v>8</v>
      </c>
      <c r="L10" s="11" t="s">
        <v>9</v>
      </c>
      <c r="M10" s="13" t="s">
        <v>11</v>
      </c>
      <c r="N10" s="12" t="s">
        <v>35</v>
      </c>
      <c r="O10" s="11" t="s">
        <v>12</v>
      </c>
      <c r="P10" s="11" t="s">
        <v>15</v>
      </c>
      <c r="Q10" s="11" t="s">
        <v>16</v>
      </c>
      <c r="R10" s="11" t="s">
        <v>17</v>
      </c>
      <c r="S10" s="11" t="s">
        <v>13</v>
      </c>
      <c r="T10" s="11" t="s">
        <v>19</v>
      </c>
      <c r="U10" s="11" t="s">
        <v>14</v>
      </c>
      <c r="V10" s="11" t="s">
        <v>18</v>
      </c>
      <c r="W10" s="11" t="s">
        <v>20</v>
      </c>
      <c r="X10" s="14" t="s">
        <v>28</v>
      </c>
      <c r="Y10" s="12" t="s">
        <v>29</v>
      </c>
      <c r="Z10" s="12" t="s">
        <v>33</v>
      </c>
      <c r="AA10" s="13" t="s">
        <v>22</v>
      </c>
      <c r="AB10" s="11" t="s">
        <v>23</v>
      </c>
      <c r="AC10" s="11" t="s">
        <v>30</v>
      </c>
      <c r="AD10" s="11" t="s">
        <v>24</v>
      </c>
      <c r="AE10" s="12" t="s">
        <v>34</v>
      </c>
      <c r="AF10" s="15"/>
    </row>
    <row r="11" spans="1:32" x14ac:dyDescent="0.3">
      <c r="A11" s="5">
        <v>8</v>
      </c>
      <c r="B11" s="6">
        <v>44652</v>
      </c>
      <c r="C11" s="7">
        <v>647.14</v>
      </c>
      <c r="D11" s="7"/>
      <c r="E11" s="7">
        <v>250.27</v>
      </c>
      <c r="F11" s="7">
        <v>70.099999999999994</v>
      </c>
      <c r="G11" s="7">
        <v>13.91</v>
      </c>
      <c r="H11" s="7">
        <v>60.18</v>
      </c>
      <c r="I11" s="7"/>
      <c r="J11" s="7"/>
      <c r="K11" s="7"/>
      <c r="L11" s="4">
        <f>CierreVentas[[#This Row],[Venta 
Total]]-SUM(CierreVentas[[#This Row],[Datafast]:[Transferencias]])</f>
        <v>252.67999999999995</v>
      </c>
      <c r="M11" s="7">
        <v>9.91</v>
      </c>
      <c r="N11" s="7"/>
      <c r="O11" s="7"/>
      <c r="P11" s="7"/>
      <c r="Q11" s="7"/>
      <c r="R11" s="7"/>
      <c r="S11" s="7"/>
      <c r="T11" s="7"/>
      <c r="U11" s="7"/>
      <c r="V11" s="7">
        <v>30</v>
      </c>
      <c r="W11" s="8">
        <f>SUM(CierreVentas[[#This Row],[Compras]:[Otros]])</f>
        <v>39.909999999999997</v>
      </c>
      <c r="X11" s="7">
        <v>212.77</v>
      </c>
      <c r="Y11" s="7"/>
      <c r="Z11" s="4">
        <f>CierreVentas[[#This Row],[Efectivo]]-CierreVentas[[#This Row],[Total Gastos]]-CierreVentas[[#This Row],[Deposito
1]]-CierreVentas[[#This Row],[Deposito
2]]</f>
        <v>-5.6843418860808015E-14</v>
      </c>
      <c r="AA11" s="7"/>
      <c r="AB11" s="7"/>
      <c r="AC11" s="7"/>
      <c r="AD11" s="7">
        <v>115.2</v>
      </c>
      <c r="AE11" s="8">
        <f>SUM(CierreVentas[[#This Row],[Empleados]:[Promociones]])</f>
        <v>115.2</v>
      </c>
    </row>
    <row r="12" spans="1:32" s="19" customFormat="1" x14ac:dyDescent="0.3">
      <c r="A12" s="5">
        <v>8</v>
      </c>
      <c r="B12" s="6">
        <v>44653</v>
      </c>
      <c r="C12" s="7">
        <v>810.55</v>
      </c>
      <c r="D12" s="7"/>
      <c r="E12" s="7">
        <v>418.65</v>
      </c>
      <c r="F12" s="7">
        <v>60.3</v>
      </c>
      <c r="G12" s="7">
        <v>33.19</v>
      </c>
      <c r="H12" s="7"/>
      <c r="I12" s="7"/>
      <c r="J12" s="7"/>
      <c r="K12" s="7"/>
      <c r="L12" s="20">
        <f>CierreVentas[[#This Row],[Venta 
Total]]-SUM(CierreVentas[[#This Row],[Datafast]:[Transferencias]])</f>
        <v>298.40999999999997</v>
      </c>
      <c r="M12" s="7"/>
      <c r="N12" s="7"/>
      <c r="O12" s="7">
        <v>20</v>
      </c>
      <c r="P12" s="7"/>
      <c r="Q12" s="7"/>
      <c r="R12" s="7"/>
      <c r="S12" s="7"/>
      <c r="T12" s="7"/>
      <c r="U12" s="7"/>
      <c r="V12" s="7"/>
      <c r="W12" s="22">
        <f>SUM(CierreVentas[[#This Row],[Compras]:[Otros]])</f>
        <v>20</v>
      </c>
      <c r="X12" s="7">
        <v>278.41000000000003</v>
      </c>
      <c r="Y12" s="7"/>
      <c r="Z12" s="20">
        <f>CierreVentas[[#This Row],[Efectivo]]-CierreVentas[[#This Row],[Total Gastos]]-CierreVentas[[#This Row],[Deposito
1]]-CierreVentas[[#This Row],[Deposito
2]]</f>
        <v>-5.6843418860808015E-14</v>
      </c>
      <c r="AA12" s="7"/>
      <c r="AB12" s="7"/>
      <c r="AC12" s="7"/>
      <c r="AD12" s="7">
        <v>96.6</v>
      </c>
      <c r="AE12" s="22">
        <f>SUM(CierreVentas[[#This Row],[Empleados]:[Promociones]])</f>
        <v>96.6</v>
      </c>
    </row>
    <row r="13" spans="1:32" x14ac:dyDescent="0.3">
      <c r="A13" s="5">
        <v>8</v>
      </c>
      <c r="B13" s="6">
        <v>44654</v>
      </c>
      <c r="C13" s="7">
        <v>941.97</v>
      </c>
      <c r="D13" s="7"/>
      <c r="E13" s="7">
        <v>450.21</v>
      </c>
      <c r="F13" s="7">
        <v>195.5</v>
      </c>
      <c r="G13" s="7">
        <v>46.88</v>
      </c>
      <c r="H13" s="7">
        <v>28.89</v>
      </c>
      <c r="I13" s="7"/>
      <c r="J13" s="7"/>
      <c r="K13" s="7"/>
      <c r="L13" s="4">
        <f>CierreVentas[[#This Row],[Venta 
Total]]-SUM(CierreVentas[[#This Row],[Datafast]:[Transferencias]])</f>
        <v>220.49</v>
      </c>
      <c r="M13" s="7"/>
      <c r="N13" s="7"/>
      <c r="O13" s="7"/>
      <c r="P13" s="7"/>
      <c r="Q13" s="7"/>
      <c r="R13" s="7"/>
      <c r="S13" s="7">
        <v>17</v>
      </c>
      <c r="T13" s="7"/>
      <c r="U13" s="7"/>
      <c r="V13" s="7"/>
      <c r="W13" s="23">
        <f>SUM(CierreVentas[[#This Row],[Compras]:[Otros]])</f>
        <v>17</v>
      </c>
      <c r="X13" s="7">
        <v>203.49</v>
      </c>
      <c r="Y13" s="7"/>
      <c r="Z13" s="4">
        <f>CierreVentas[[#This Row],[Efectivo]]-CierreVentas[[#This Row],[Total Gastos]]-CierreVentas[[#This Row],[Deposito
1]]-CierreVentas[[#This Row],[Deposito
2]]</f>
        <v>0</v>
      </c>
      <c r="AA13" s="7"/>
      <c r="AB13" s="7"/>
      <c r="AC13" s="7"/>
      <c r="AD13" s="7">
        <v>99.6</v>
      </c>
      <c r="AE13" s="23">
        <f>SUM(CierreVentas[[#This Row],[Empleados]:[Promociones]])</f>
        <v>99.6</v>
      </c>
    </row>
    <row r="14" spans="1:32" x14ac:dyDescent="0.3">
      <c r="A14" s="5">
        <v>8</v>
      </c>
      <c r="B14" s="6">
        <v>44655</v>
      </c>
      <c r="C14" s="7">
        <v>349.85</v>
      </c>
      <c r="D14" s="7">
        <v>10.86</v>
      </c>
      <c r="E14" s="7">
        <v>91.01</v>
      </c>
      <c r="F14" s="7"/>
      <c r="G14" s="7"/>
      <c r="H14" s="7"/>
      <c r="I14" s="7"/>
      <c r="J14" s="7"/>
      <c r="K14" s="7"/>
      <c r="L14" s="4">
        <f>CierreVentas[[#This Row],[Venta 
Total]]-SUM(CierreVentas[[#This Row],[Datafast]:[Transferencias]])</f>
        <v>247.98000000000002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23">
        <f>SUM(CierreVentas[[#This Row],[Compras]:[Otros]])</f>
        <v>0</v>
      </c>
      <c r="X14" s="7">
        <v>247.98</v>
      </c>
      <c r="Y14" s="7"/>
      <c r="Z14" s="4">
        <f>CierreVentas[[#This Row],[Efectivo]]-CierreVentas[[#This Row],[Total Gastos]]-CierreVentas[[#This Row],[Deposito
1]]-CierreVentas[[#This Row],[Deposito
2]]</f>
        <v>2.8421709430404007E-14</v>
      </c>
      <c r="AA14" s="7"/>
      <c r="AB14" s="7"/>
      <c r="AC14" s="7"/>
      <c r="AD14" s="7">
        <v>31.2</v>
      </c>
      <c r="AE14" s="23">
        <f>SUM(CierreVentas[[#This Row],[Empleados]:[Promociones]])</f>
        <v>31.2</v>
      </c>
    </row>
    <row r="15" spans="1:32" x14ac:dyDescent="0.3">
      <c r="A15" s="5">
        <v>8</v>
      </c>
      <c r="B15" s="6">
        <v>44656</v>
      </c>
      <c r="C15" s="7">
        <v>287.38</v>
      </c>
      <c r="D15" s="7"/>
      <c r="E15" s="7">
        <v>181.31</v>
      </c>
      <c r="F15" s="7"/>
      <c r="G15" s="7"/>
      <c r="H15" s="7"/>
      <c r="I15" s="7"/>
      <c r="J15" s="7"/>
      <c r="K15" s="7"/>
      <c r="L15" s="4">
        <f>CierreVentas[[#This Row],[Venta 
Total]]-SUM(CierreVentas[[#This Row],[Datafast]:[Transferencias]])</f>
        <v>106.07</v>
      </c>
      <c r="M15" s="7"/>
      <c r="N15" s="7"/>
      <c r="O15" s="7"/>
      <c r="P15" s="7"/>
      <c r="Q15" s="7"/>
      <c r="R15" s="7"/>
      <c r="S15" s="7"/>
      <c r="T15" s="7"/>
      <c r="U15" s="7">
        <v>50</v>
      </c>
      <c r="V15" s="7"/>
      <c r="W15" s="23">
        <f>SUM(CierreVentas[[#This Row],[Compras]:[Otros]])</f>
        <v>50</v>
      </c>
      <c r="X15" s="7">
        <v>56.07</v>
      </c>
      <c r="Y15" s="7"/>
      <c r="Z15" s="4">
        <f>CierreVentas[[#This Row],[Efectivo]]-CierreVentas[[#This Row],[Total Gastos]]-CierreVentas[[#This Row],[Deposito
1]]-CierreVentas[[#This Row],[Deposito
2]]</f>
        <v>-7.1054273576010019E-15</v>
      </c>
      <c r="AA15" s="7"/>
      <c r="AB15" s="7"/>
      <c r="AC15" s="7"/>
      <c r="AD15" s="7">
        <v>23.4</v>
      </c>
      <c r="AE15" s="23">
        <f>SUM(CierreVentas[[#This Row],[Empleados]:[Promociones]])</f>
        <v>23.4</v>
      </c>
    </row>
    <row r="16" spans="1:32" x14ac:dyDescent="0.3">
      <c r="A16" s="5">
        <v>8</v>
      </c>
      <c r="B16" s="6">
        <v>44657</v>
      </c>
      <c r="C16" s="7">
        <v>328.46</v>
      </c>
      <c r="D16" s="7"/>
      <c r="E16" s="7">
        <v>144.03</v>
      </c>
      <c r="F16" s="7"/>
      <c r="G16" s="7">
        <v>9.9600000000000009</v>
      </c>
      <c r="H16" s="7"/>
      <c r="I16" s="7"/>
      <c r="J16" s="7"/>
      <c r="K16" s="7"/>
      <c r="L16" s="4">
        <f>CierreVentas[[#This Row],[Venta 
Total]]-SUM(CierreVentas[[#This Row],[Datafast]:[Transferencias]])</f>
        <v>174.46999999999997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23">
        <f>SUM(CierreVentas[[#This Row],[Compras]:[Otros]])</f>
        <v>0</v>
      </c>
      <c r="X16" s="7">
        <v>174.47</v>
      </c>
      <c r="Y16" s="7"/>
      <c r="Z16" s="4">
        <f>CierreVentas[[#This Row],[Efectivo]]-CierreVentas[[#This Row],[Total Gastos]]-CierreVentas[[#This Row],[Deposito
1]]-CierreVentas[[#This Row],[Deposito
2]]</f>
        <v>-2.8421709430404007E-14</v>
      </c>
      <c r="AA16" s="7"/>
      <c r="AB16" s="7"/>
      <c r="AC16" s="7"/>
      <c r="AD16" s="7">
        <v>15.6</v>
      </c>
      <c r="AE16" s="23">
        <f>SUM(CierreVentas[[#This Row],[Empleados]:[Promociones]])</f>
        <v>15.6</v>
      </c>
    </row>
    <row r="17" spans="1:31" x14ac:dyDescent="0.3">
      <c r="A17" s="5">
        <v>8</v>
      </c>
      <c r="B17" s="6">
        <v>44658</v>
      </c>
      <c r="C17" s="7">
        <v>362.47</v>
      </c>
      <c r="D17" s="7"/>
      <c r="E17" s="7">
        <v>190.89</v>
      </c>
      <c r="F17" s="7"/>
      <c r="G17" s="7">
        <v>75.819999999999993</v>
      </c>
      <c r="H17" s="7">
        <v>20.71</v>
      </c>
      <c r="I17" s="7"/>
      <c r="J17" s="7"/>
      <c r="K17" s="7"/>
      <c r="L17" s="4">
        <f>CierreVentas[[#This Row],[Venta 
Total]]-SUM(CierreVentas[[#This Row],[Datafast]:[Transferencias]])</f>
        <v>75.050000000000068</v>
      </c>
      <c r="M17" s="7"/>
      <c r="N17" s="7"/>
      <c r="O17" s="7"/>
      <c r="P17" s="7"/>
      <c r="Q17" s="7"/>
      <c r="R17" s="7"/>
      <c r="S17" s="7"/>
      <c r="T17" s="7"/>
      <c r="U17" s="7"/>
      <c r="V17" s="7">
        <v>5</v>
      </c>
      <c r="W17" s="23">
        <f>SUM(CierreVentas[[#This Row],[Compras]:[Otros]])</f>
        <v>5</v>
      </c>
      <c r="X17" s="7">
        <v>70.05</v>
      </c>
      <c r="Y17" s="7"/>
      <c r="Z17" s="4">
        <f>CierreVentas[[#This Row],[Efectivo]]-CierreVentas[[#This Row],[Total Gastos]]-CierreVentas[[#This Row],[Deposito
1]]-CierreVentas[[#This Row],[Deposito
2]]</f>
        <v>7.1054273576010019E-14</v>
      </c>
      <c r="AA17" s="7"/>
      <c r="AB17" s="7"/>
      <c r="AC17" s="7"/>
      <c r="AD17" s="7">
        <v>15.6</v>
      </c>
      <c r="AE17" s="23">
        <f>SUM(CierreVentas[[#This Row],[Empleados]:[Promociones]])</f>
        <v>15.6</v>
      </c>
    </row>
    <row r="18" spans="1:31" x14ac:dyDescent="0.3">
      <c r="A18" s="5">
        <v>8</v>
      </c>
      <c r="B18" s="6">
        <v>44659</v>
      </c>
      <c r="C18" s="7">
        <v>614.16999999999996</v>
      </c>
      <c r="D18" s="7">
        <v>59.74</v>
      </c>
      <c r="E18" s="7">
        <v>324.98</v>
      </c>
      <c r="F18" s="7">
        <v>10.35</v>
      </c>
      <c r="G18" s="7"/>
      <c r="H18" s="7"/>
      <c r="I18" s="7"/>
      <c r="J18" s="7"/>
      <c r="K18" s="7"/>
      <c r="L18" s="4">
        <f>CierreVentas[[#This Row],[Venta 
Total]]-SUM(CierreVentas[[#This Row],[Datafast]:[Transferencias]])</f>
        <v>219.09999999999991</v>
      </c>
      <c r="M18" s="7">
        <v>9.52</v>
      </c>
      <c r="N18" s="7"/>
      <c r="O18" s="7"/>
      <c r="P18" s="7"/>
      <c r="Q18" s="7"/>
      <c r="R18" s="7"/>
      <c r="S18" s="7"/>
      <c r="T18" s="7"/>
      <c r="U18" s="7"/>
      <c r="V18" s="7"/>
      <c r="W18" s="23">
        <f>SUM(CierreVentas[[#This Row],[Compras]:[Otros]])</f>
        <v>9.52</v>
      </c>
      <c r="X18" s="7">
        <v>209.58</v>
      </c>
      <c r="Y18" s="7"/>
      <c r="Z18" s="4">
        <f>CierreVentas[[#This Row],[Efectivo]]-CierreVentas[[#This Row],[Total Gastos]]-CierreVentas[[#This Row],[Deposito
1]]-CierreVentas[[#This Row],[Deposito
2]]</f>
        <v>-1.1368683772161603E-13</v>
      </c>
      <c r="AA18" s="7"/>
      <c r="AB18" s="7"/>
      <c r="AC18" s="7"/>
      <c r="AD18" s="7">
        <v>39</v>
      </c>
      <c r="AE18" s="23">
        <f>SUM(CierreVentas[[#This Row],[Empleados]:[Promociones]])</f>
        <v>39</v>
      </c>
    </row>
    <row r="19" spans="1:31" x14ac:dyDescent="0.3">
      <c r="A19" s="5">
        <v>8</v>
      </c>
      <c r="B19" s="6">
        <v>44660</v>
      </c>
      <c r="C19" s="7">
        <v>843.94</v>
      </c>
      <c r="D19" s="7">
        <v>23.79</v>
      </c>
      <c r="E19" s="7">
        <v>489.88</v>
      </c>
      <c r="F19" s="7">
        <v>6.94</v>
      </c>
      <c r="G19" s="7">
        <v>20.94</v>
      </c>
      <c r="H19" s="7">
        <v>24.02</v>
      </c>
      <c r="I19" s="7"/>
      <c r="J19" s="7"/>
      <c r="K19" s="7"/>
      <c r="L19" s="4">
        <f>CierreVentas[[#This Row],[Venta 
Total]]-SUM(CierreVentas[[#This Row],[Datafast]:[Transferencias]])</f>
        <v>278.37</v>
      </c>
      <c r="M19" s="7"/>
      <c r="N19" s="7"/>
      <c r="O19" s="7">
        <v>20</v>
      </c>
      <c r="P19" s="7"/>
      <c r="Q19" s="7"/>
      <c r="R19" s="7"/>
      <c r="S19" s="7"/>
      <c r="T19" s="7"/>
      <c r="U19" s="7"/>
      <c r="V19" s="7"/>
      <c r="W19" s="23">
        <f>SUM(CierreVentas[[#This Row],[Compras]:[Otros]])</f>
        <v>20</v>
      </c>
      <c r="X19" s="7">
        <v>258.37</v>
      </c>
      <c r="Y19" s="7"/>
      <c r="Z19" s="4">
        <f>CierreVentas[[#This Row],[Efectivo]]-CierreVentas[[#This Row],[Total Gastos]]-CierreVentas[[#This Row],[Deposito
1]]-CierreVentas[[#This Row],[Deposito
2]]</f>
        <v>0</v>
      </c>
      <c r="AA19" s="7"/>
      <c r="AB19" s="7"/>
      <c r="AC19" s="7"/>
      <c r="AD19" s="7">
        <v>62.4</v>
      </c>
      <c r="AE19" s="23">
        <f>SUM(CierreVentas[[#This Row],[Empleados]:[Promociones]])</f>
        <v>62.4</v>
      </c>
    </row>
    <row r="20" spans="1:31" x14ac:dyDescent="0.3">
      <c r="A20" s="5">
        <v>8</v>
      </c>
      <c r="B20" s="6">
        <v>44661</v>
      </c>
      <c r="C20" s="7">
        <v>1183.8599999999999</v>
      </c>
      <c r="D20" s="7">
        <v>9.6300000000000008</v>
      </c>
      <c r="E20" s="7">
        <v>274.44</v>
      </c>
      <c r="F20" s="7">
        <v>124.91</v>
      </c>
      <c r="G20" s="7">
        <v>52.56</v>
      </c>
      <c r="H20" s="7">
        <v>34.72</v>
      </c>
      <c r="I20" s="7"/>
      <c r="J20" s="7"/>
      <c r="K20" s="7"/>
      <c r="L20" s="4">
        <f>CierreVentas[[#This Row],[Venta 
Total]]-SUM(CierreVentas[[#This Row],[Datafast]:[Transferencias]])</f>
        <v>687.59999999999991</v>
      </c>
      <c r="M20" s="7"/>
      <c r="N20" s="7"/>
      <c r="O20" s="7">
        <v>20</v>
      </c>
      <c r="P20" s="7"/>
      <c r="Q20" s="7"/>
      <c r="R20" s="7"/>
      <c r="S20" s="7">
        <v>17</v>
      </c>
      <c r="T20" s="7"/>
      <c r="U20" s="7"/>
      <c r="V20" s="7"/>
      <c r="W20" s="23">
        <f>SUM(CierreVentas[[#This Row],[Compras]:[Otros]])</f>
        <v>37</v>
      </c>
      <c r="X20" s="7">
        <v>650.6</v>
      </c>
      <c r="Y20" s="7"/>
      <c r="Z20" s="4">
        <f>CierreVentas[[#This Row],[Efectivo]]-CierreVentas[[#This Row],[Total Gastos]]-CierreVentas[[#This Row],[Deposito
1]]-CierreVentas[[#This Row],[Deposito
2]]</f>
        <v>-1.1368683772161603E-13</v>
      </c>
      <c r="AA20" s="7"/>
      <c r="AB20" s="7"/>
      <c r="AC20" s="7"/>
      <c r="AD20" s="7">
        <v>78</v>
      </c>
      <c r="AE20" s="23">
        <f>SUM(CierreVentas[[#This Row],[Empleados]:[Promociones]])</f>
        <v>78</v>
      </c>
    </row>
    <row r="21" spans="1:31" x14ac:dyDescent="0.3">
      <c r="A21" s="5">
        <v>8</v>
      </c>
      <c r="B21" s="6">
        <v>44662</v>
      </c>
      <c r="C21" s="7">
        <v>255</v>
      </c>
      <c r="D21" s="7"/>
      <c r="E21" s="7">
        <v>137.66</v>
      </c>
      <c r="F21" s="7"/>
      <c r="G21" s="7">
        <v>7.08</v>
      </c>
      <c r="H21" s="7"/>
      <c r="I21" s="7"/>
      <c r="J21" s="7"/>
      <c r="K21" s="7"/>
      <c r="L21" s="4">
        <f>CierreVentas[[#This Row],[Venta 
Total]]-SUM(CierreVentas[[#This Row],[Datafast]:[Transferencias]])</f>
        <v>110.25999999999999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23">
        <f>SUM(CierreVentas[[#This Row],[Compras]:[Otros]])</f>
        <v>0</v>
      </c>
      <c r="X21" s="7">
        <v>110.26</v>
      </c>
      <c r="Y21" s="7"/>
      <c r="Z21" s="4">
        <f>CierreVentas[[#This Row],[Efectivo]]-CierreVentas[[#This Row],[Total Gastos]]-CierreVentas[[#This Row],[Deposito
1]]-CierreVentas[[#This Row],[Deposito
2]]</f>
        <v>-1.4210854715202004E-14</v>
      </c>
      <c r="AA21" s="7"/>
      <c r="AB21" s="7"/>
      <c r="AC21" s="7"/>
      <c r="AD21" s="7">
        <v>7.8</v>
      </c>
      <c r="AE21" s="23">
        <f>SUM(CierreVentas[[#This Row],[Empleados]:[Promociones]])</f>
        <v>7.8</v>
      </c>
    </row>
    <row r="22" spans="1:31" x14ac:dyDescent="0.3">
      <c r="A22" s="5">
        <v>8</v>
      </c>
      <c r="B22" s="6">
        <v>44663</v>
      </c>
      <c r="C22" s="7">
        <v>335.08</v>
      </c>
      <c r="D22" s="7"/>
      <c r="E22" s="7">
        <v>183.78</v>
      </c>
      <c r="F22" s="7"/>
      <c r="G22" s="7"/>
      <c r="H22" s="7"/>
      <c r="I22" s="7"/>
      <c r="J22" s="7"/>
      <c r="K22" s="7"/>
      <c r="L22" s="4">
        <f>CierreVentas[[#This Row],[Venta 
Total]]-SUM(CierreVentas[[#This Row],[Datafast]:[Transferencias]])</f>
        <v>151.29999999999998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23">
        <f>SUM(CierreVentas[[#This Row],[Compras]:[Otros]])</f>
        <v>0</v>
      </c>
      <c r="X22" s="7">
        <v>151.30000000000001</v>
      </c>
      <c r="Y22" s="7"/>
      <c r="Z22" s="4">
        <f>CierreVentas[[#This Row],[Efectivo]]-CierreVentas[[#This Row],[Total Gastos]]-CierreVentas[[#This Row],[Deposito
1]]-CierreVentas[[#This Row],[Deposito
2]]</f>
        <v>-2.8421709430404007E-14</v>
      </c>
      <c r="AA22" s="7"/>
      <c r="AB22" s="7"/>
      <c r="AC22" s="7"/>
      <c r="AD22" s="7">
        <v>15.6</v>
      </c>
      <c r="AE22" s="23">
        <f>SUM(CierreVentas[[#This Row],[Empleados]:[Promociones]])</f>
        <v>15.6</v>
      </c>
    </row>
    <row r="23" spans="1:31" x14ac:dyDescent="0.3">
      <c r="A23" s="5">
        <v>8</v>
      </c>
      <c r="B23" s="6">
        <v>44665</v>
      </c>
      <c r="C23" s="7">
        <v>731.02</v>
      </c>
      <c r="D23" s="7"/>
      <c r="E23" s="7">
        <v>320.8</v>
      </c>
      <c r="F23" s="7">
        <v>20.82</v>
      </c>
      <c r="G23" s="7">
        <v>10.95</v>
      </c>
      <c r="H23" s="7">
        <v>12.56</v>
      </c>
      <c r="I23" s="7"/>
      <c r="J23" s="7"/>
      <c r="K23" s="7"/>
      <c r="L23" s="4">
        <f>CierreVentas[[#This Row],[Venta 
Total]]-SUM(CierreVentas[[#This Row],[Datafast]:[Transferencias]])</f>
        <v>365.89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23">
        <f>SUM(CierreVentas[[#This Row],[Compras]:[Otros]])</f>
        <v>0</v>
      </c>
      <c r="X23" s="7">
        <v>365.89</v>
      </c>
      <c r="Y23" s="7"/>
      <c r="Z23" s="4">
        <f>CierreVentas[[#This Row],[Efectivo]]-CierreVentas[[#This Row],[Total Gastos]]-CierreVentas[[#This Row],[Deposito
1]]-CierreVentas[[#This Row],[Deposito
2]]</f>
        <v>0</v>
      </c>
      <c r="AA23" s="7"/>
      <c r="AB23" s="7"/>
      <c r="AC23" s="7"/>
      <c r="AD23" s="7">
        <v>54.6</v>
      </c>
      <c r="AE23" s="23">
        <f>SUM(CierreVentas[[#This Row],[Empleados]:[Promociones]])</f>
        <v>54.6</v>
      </c>
    </row>
    <row r="24" spans="1:31" x14ac:dyDescent="0.3">
      <c r="A24" s="5">
        <v>8</v>
      </c>
      <c r="B24" s="6">
        <v>44666</v>
      </c>
      <c r="C24" s="7">
        <v>1148.8599999999999</v>
      </c>
      <c r="D24" s="7">
        <v>309.37</v>
      </c>
      <c r="E24" s="7">
        <v>149.94999999999999</v>
      </c>
      <c r="F24" s="7">
        <v>19.54</v>
      </c>
      <c r="G24" s="7">
        <v>55.69</v>
      </c>
      <c r="H24" s="7">
        <v>73.78</v>
      </c>
      <c r="I24" s="7"/>
      <c r="J24" s="7"/>
      <c r="K24" s="7"/>
      <c r="L24" s="4">
        <f>CierreVentas[[#This Row],[Venta 
Total]]-SUM(CierreVentas[[#This Row],[Datafast]:[Transferencias]])</f>
        <v>540.53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23">
        <f>SUM(CierreVentas[[#This Row],[Compras]:[Otros]])</f>
        <v>0</v>
      </c>
      <c r="X24" s="7">
        <v>540.53</v>
      </c>
      <c r="Y24" s="7"/>
      <c r="Z24" s="4">
        <f>CierreVentas[[#This Row],[Efectivo]]-CierreVentas[[#This Row],[Total Gastos]]-CierreVentas[[#This Row],[Deposito
1]]-CierreVentas[[#This Row],[Deposito
2]]</f>
        <v>0</v>
      </c>
      <c r="AA24" s="7"/>
      <c r="AB24" s="7"/>
      <c r="AC24" s="7"/>
      <c r="AD24" s="7">
        <v>132.6</v>
      </c>
      <c r="AE24" s="23">
        <f>SUM(CierreVentas[[#This Row],[Empleados]:[Promociones]])</f>
        <v>132.6</v>
      </c>
    </row>
    <row r="25" spans="1:31" x14ac:dyDescent="0.3">
      <c r="A25" s="5">
        <v>8</v>
      </c>
      <c r="B25" s="6">
        <v>44667</v>
      </c>
      <c r="C25" s="7">
        <v>887.39</v>
      </c>
      <c r="D25" s="7"/>
      <c r="E25" s="7">
        <v>389.61</v>
      </c>
      <c r="F25" s="7">
        <v>99.12</v>
      </c>
      <c r="G25" s="7"/>
      <c r="H25" s="7"/>
      <c r="I25" s="7"/>
      <c r="J25" s="7"/>
      <c r="K25" s="7"/>
      <c r="L25" s="4">
        <f>CierreVentas[[#This Row],[Venta 
Total]]-SUM(CierreVentas[[#This Row],[Datafast]:[Transferencias]])</f>
        <v>398.65999999999997</v>
      </c>
      <c r="M25" s="7">
        <v>9.2899999999999991</v>
      </c>
      <c r="N25" s="7"/>
      <c r="O25" s="7"/>
      <c r="P25" s="7"/>
      <c r="Q25" s="7"/>
      <c r="R25" s="7"/>
      <c r="S25" s="7"/>
      <c r="T25" s="7"/>
      <c r="U25" s="7"/>
      <c r="V25" s="7">
        <v>5</v>
      </c>
      <c r="W25" s="23">
        <f>SUM(CierreVentas[[#This Row],[Compras]:[Otros]])</f>
        <v>14.29</v>
      </c>
      <c r="X25" s="7">
        <v>384.37</v>
      </c>
      <c r="Y25" s="7"/>
      <c r="Z25" s="4">
        <f>CierreVentas[[#This Row],[Efectivo]]-CierreVentas[[#This Row],[Total Gastos]]-CierreVentas[[#This Row],[Deposito
1]]-CierreVentas[[#This Row],[Deposito
2]]</f>
        <v>-5.6843418860808015E-14</v>
      </c>
      <c r="AA25" s="7"/>
      <c r="AB25" s="7"/>
      <c r="AC25" s="7"/>
      <c r="AD25" s="7">
        <v>70.2</v>
      </c>
      <c r="AE25" s="23">
        <f>SUM(CierreVentas[[#This Row],[Empleados]:[Promociones]])</f>
        <v>70.2</v>
      </c>
    </row>
    <row r="26" spans="1:31" x14ac:dyDescent="0.3">
      <c r="A26" s="5">
        <v>8</v>
      </c>
      <c r="B26" s="6">
        <v>44668</v>
      </c>
      <c r="C26" s="7">
        <v>826.59</v>
      </c>
      <c r="D26" s="7">
        <v>14.09</v>
      </c>
      <c r="E26" s="7">
        <v>431.7</v>
      </c>
      <c r="F26" s="7">
        <v>22.31</v>
      </c>
      <c r="G26" s="7">
        <v>56.08</v>
      </c>
      <c r="H26" s="7">
        <v>25.27</v>
      </c>
      <c r="I26" s="7"/>
      <c r="J26" s="7"/>
      <c r="K26" s="7"/>
      <c r="L26" s="4">
        <f>CierreVentas[[#This Row],[Venta 
Total]]-SUM(CierreVentas[[#This Row],[Datafast]:[Transferencias]])</f>
        <v>277.1400000000001</v>
      </c>
      <c r="M26" s="7"/>
      <c r="N26" s="7"/>
      <c r="O26" s="7"/>
      <c r="P26" s="7"/>
      <c r="Q26" s="7">
        <v>40</v>
      </c>
      <c r="R26" s="7"/>
      <c r="S26" s="7"/>
      <c r="T26" s="7"/>
      <c r="U26" s="7"/>
      <c r="V26" s="7">
        <v>17</v>
      </c>
      <c r="W26" s="23">
        <f>SUM(CierreVentas[[#This Row],[Compras]:[Otros]])</f>
        <v>57</v>
      </c>
      <c r="X26" s="7">
        <v>220.14</v>
      </c>
      <c r="Y26" s="7"/>
      <c r="Z26" s="4">
        <f>CierreVentas[[#This Row],[Efectivo]]-CierreVentas[[#This Row],[Total Gastos]]-CierreVentas[[#This Row],[Deposito
1]]-CierreVentas[[#This Row],[Deposito
2]]</f>
        <v>1.1368683772161603E-13</v>
      </c>
      <c r="AA26" s="7"/>
      <c r="AB26" s="7"/>
      <c r="AC26" s="7"/>
      <c r="AD26" s="7">
        <v>39</v>
      </c>
      <c r="AE26" s="23">
        <f>SUM(CierreVentas[[#This Row],[Empleados]:[Promociones]])</f>
        <v>39</v>
      </c>
    </row>
    <row r="27" spans="1:31" x14ac:dyDescent="0.3">
      <c r="A27" s="5">
        <v>8</v>
      </c>
      <c r="B27" s="6">
        <v>44664</v>
      </c>
      <c r="C27" s="7">
        <v>435.81</v>
      </c>
      <c r="D27" s="7"/>
      <c r="E27" s="7">
        <v>316.08999999999997</v>
      </c>
      <c r="F27" s="7"/>
      <c r="G27" s="7"/>
      <c r="H27" s="7"/>
      <c r="I27" s="7"/>
      <c r="J27" s="7"/>
      <c r="K27" s="7"/>
      <c r="L27" s="4">
        <f>CierreVentas[[#This Row],[Venta 
Total]]-SUM(CierreVentas[[#This Row],[Datafast]:[Transferencias]])</f>
        <v>119.72000000000003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23">
        <f>SUM(CierreVentas[[#This Row],[Compras]:[Otros]])</f>
        <v>0</v>
      </c>
      <c r="X27" s="7">
        <v>119.72</v>
      </c>
      <c r="Y27" s="7"/>
      <c r="Z27" s="4">
        <f>CierreVentas[[#This Row],[Efectivo]]-CierreVentas[[#This Row],[Total Gastos]]-CierreVentas[[#This Row],[Deposito
1]]-CierreVentas[[#This Row],[Deposito
2]]</f>
        <v>2.8421709430404007E-14</v>
      </c>
      <c r="AA27" s="7"/>
      <c r="AB27" s="7"/>
      <c r="AC27" s="7"/>
      <c r="AD27" s="7">
        <v>39</v>
      </c>
      <c r="AE27" s="23">
        <f>SUM(CierreVentas[[#This Row],[Empleados]:[Promociones]])</f>
        <v>39</v>
      </c>
    </row>
    <row r="28" spans="1:31" x14ac:dyDescent="0.3">
      <c r="A28" s="5">
        <v>8</v>
      </c>
      <c r="B28" s="6">
        <v>44669</v>
      </c>
      <c r="C28" s="7">
        <v>288.88</v>
      </c>
      <c r="D28" s="7">
        <v>150.83000000000001</v>
      </c>
      <c r="E28" s="7">
        <v>4.9800000000000004</v>
      </c>
      <c r="F28" s="7">
        <v>9.85</v>
      </c>
      <c r="G28" s="7">
        <v>14.84</v>
      </c>
      <c r="H28" s="7"/>
      <c r="I28" s="7"/>
      <c r="J28" s="7"/>
      <c r="K28" s="7"/>
      <c r="L28" s="4">
        <f>CierreVentas[[#This Row],[Venta 
Total]]-SUM(CierreVentas[[#This Row],[Datafast]:[Transferencias]])</f>
        <v>108.38</v>
      </c>
      <c r="M28" s="7">
        <v>8</v>
      </c>
      <c r="N28" s="7">
        <v>20</v>
      </c>
      <c r="O28" s="7"/>
      <c r="P28" s="7"/>
      <c r="Q28" s="7"/>
      <c r="R28" s="7"/>
      <c r="S28" s="7"/>
      <c r="T28" s="7"/>
      <c r="U28" s="7"/>
      <c r="V28" s="7"/>
      <c r="W28" s="23">
        <f>SUM(CierreVentas[[#This Row],[Compras]:[Otros]])</f>
        <v>28</v>
      </c>
      <c r="X28" s="7">
        <v>80.38</v>
      </c>
      <c r="Y28" s="7"/>
      <c r="Z28" s="4">
        <f>CierreVentas[[#This Row],[Efectivo]]-CierreVentas[[#This Row],[Total Gastos]]-CierreVentas[[#This Row],[Deposito
1]]-CierreVentas[[#This Row],[Deposito
2]]</f>
        <v>0</v>
      </c>
      <c r="AA28" s="7"/>
      <c r="AB28" s="7"/>
      <c r="AC28" s="7"/>
      <c r="AD28" s="7">
        <v>23.4</v>
      </c>
      <c r="AE28" s="23">
        <f>SUM(CierreVentas[[#This Row],[Empleados]:[Promociones]])</f>
        <v>23.4</v>
      </c>
    </row>
    <row r="29" spans="1:31" x14ac:dyDescent="0.3">
      <c r="A29" s="5">
        <v>8</v>
      </c>
      <c r="B29" s="6">
        <v>44670</v>
      </c>
      <c r="C29" s="7">
        <v>373.99</v>
      </c>
      <c r="D29" s="7"/>
      <c r="E29" s="7">
        <v>170.52</v>
      </c>
      <c r="F29" s="7"/>
      <c r="G29" s="7"/>
      <c r="H29" s="7"/>
      <c r="I29" s="7"/>
      <c r="J29" s="7"/>
      <c r="K29" s="7"/>
      <c r="L29" s="4">
        <f>CierreVentas[[#This Row],[Venta 
Total]]-SUM(CierreVentas[[#This Row],[Datafast]:[Transferencias]])</f>
        <v>203.47</v>
      </c>
      <c r="M29" s="7">
        <v>4.84</v>
      </c>
      <c r="N29" s="7">
        <v>20</v>
      </c>
      <c r="O29" s="7"/>
      <c r="P29" s="7">
        <v>178.63</v>
      </c>
      <c r="Q29" s="7"/>
      <c r="R29" s="7"/>
      <c r="S29" s="7"/>
      <c r="T29" s="7"/>
      <c r="U29" s="7"/>
      <c r="V29" s="7"/>
      <c r="W29" s="23">
        <f>SUM(CierreVentas[[#This Row],[Compras]:[Otros]])</f>
        <v>203.47</v>
      </c>
      <c r="X29" s="7">
        <v>0</v>
      </c>
      <c r="Y29" s="7"/>
      <c r="Z29" s="4">
        <f>CierreVentas[[#This Row],[Efectivo]]-CierreVentas[[#This Row],[Total Gastos]]-CierreVentas[[#This Row],[Deposito
1]]-CierreVentas[[#This Row],[Deposito
2]]</f>
        <v>0</v>
      </c>
      <c r="AA29" s="7"/>
      <c r="AB29" s="7"/>
      <c r="AC29" s="7"/>
      <c r="AD29" s="7">
        <v>23.4</v>
      </c>
      <c r="AE29" s="23">
        <f>SUM(CierreVentas[[#This Row],[Empleados]:[Promociones]])</f>
        <v>23.4</v>
      </c>
    </row>
    <row r="30" spans="1:31" x14ac:dyDescent="0.3">
      <c r="A30" s="5">
        <v>8</v>
      </c>
      <c r="B30" s="6">
        <v>44671</v>
      </c>
      <c r="C30" s="7">
        <v>376.08</v>
      </c>
      <c r="D30" s="7">
        <v>4.9800000000000004</v>
      </c>
      <c r="E30" s="7">
        <v>61.41</v>
      </c>
      <c r="F30" s="7"/>
      <c r="G30" s="7"/>
      <c r="H30" s="7">
        <v>22.05</v>
      </c>
      <c r="I30" s="7"/>
      <c r="J30" s="7"/>
      <c r="K30" s="7"/>
      <c r="L30" s="4">
        <f>CierreVentas[[#This Row],[Venta 
Total]]-SUM(CierreVentas[[#This Row],[Datafast]:[Transferencias]])</f>
        <v>287.64</v>
      </c>
      <c r="M30" s="7"/>
      <c r="N30" s="7"/>
      <c r="O30" s="7"/>
      <c r="P30" s="7">
        <v>287.64</v>
      </c>
      <c r="Q30" s="7"/>
      <c r="R30" s="7"/>
      <c r="S30" s="7"/>
      <c r="T30" s="7"/>
      <c r="U30" s="7"/>
      <c r="V30" s="7"/>
      <c r="W30" s="23">
        <f>SUM(CierreVentas[[#This Row],[Compras]:[Otros]])</f>
        <v>287.64</v>
      </c>
      <c r="X30" s="7">
        <v>0</v>
      </c>
      <c r="Y30" s="7"/>
      <c r="Z30" s="4">
        <f>CierreVentas[[#This Row],[Efectivo]]-CierreVentas[[#This Row],[Total Gastos]]-CierreVentas[[#This Row],[Deposito
1]]-CierreVentas[[#This Row],[Deposito
2]]</f>
        <v>0</v>
      </c>
      <c r="AA30" s="7"/>
      <c r="AB30" s="7"/>
      <c r="AC30" s="7"/>
      <c r="AD30" s="7">
        <v>7.8</v>
      </c>
      <c r="AE30" s="23">
        <f>SUM(CierreVentas[[#This Row],[Empleados]:[Promociones]])</f>
        <v>7.8</v>
      </c>
    </row>
    <row r="31" spans="1:31" x14ac:dyDescent="0.3">
      <c r="A31" s="5">
        <v>8</v>
      </c>
      <c r="B31" s="6">
        <v>44672</v>
      </c>
      <c r="C31" s="7">
        <v>270.35000000000002</v>
      </c>
      <c r="D31" s="7"/>
      <c r="E31" s="7">
        <v>143.91</v>
      </c>
      <c r="F31" s="7">
        <v>20.71</v>
      </c>
      <c r="G31" s="7"/>
      <c r="H31" s="7"/>
      <c r="I31" s="7"/>
      <c r="J31" s="7"/>
      <c r="K31" s="7"/>
      <c r="L31" s="4">
        <f>CierreVentas[[#This Row],[Venta 
Total]]-SUM(CierreVentas[[#This Row],[Datafast]:[Transferencias]])</f>
        <v>105.73000000000002</v>
      </c>
      <c r="M31" s="7"/>
      <c r="N31" s="7"/>
      <c r="O31" s="7"/>
      <c r="P31" s="7">
        <v>61.73</v>
      </c>
      <c r="Q31" s="7"/>
      <c r="R31" s="7"/>
      <c r="S31" s="7"/>
      <c r="T31" s="7"/>
      <c r="U31" s="7"/>
      <c r="V31" s="7">
        <v>5</v>
      </c>
      <c r="W31" s="23">
        <f>SUM(CierreVentas[[#This Row],[Compras]:[Otros]])</f>
        <v>66.72999999999999</v>
      </c>
      <c r="X31" s="7">
        <v>39</v>
      </c>
      <c r="Y31" s="7"/>
      <c r="Z31" s="4">
        <f>CierreVentas[[#This Row],[Efectivo]]-CierreVentas[[#This Row],[Total Gastos]]-CierreVentas[[#This Row],[Deposito
1]]-CierreVentas[[#This Row],[Deposito
2]]</f>
        <v>2.8421709430404007E-14</v>
      </c>
      <c r="AA31" s="7"/>
      <c r="AB31" s="7"/>
      <c r="AC31" s="7"/>
      <c r="AD31" s="7">
        <v>31.2</v>
      </c>
      <c r="AE31" s="23">
        <f>SUM(CierreVentas[[#This Row],[Empleados]:[Promociones]])</f>
        <v>31.2</v>
      </c>
    </row>
    <row r="32" spans="1:31" x14ac:dyDescent="0.3">
      <c r="A32" s="5">
        <v>8</v>
      </c>
      <c r="B32" s="6">
        <v>44673</v>
      </c>
      <c r="C32" s="7">
        <v>437.8</v>
      </c>
      <c r="D32" s="7">
        <v>30.67</v>
      </c>
      <c r="E32" s="7">
        <v>148.07</v>
      </c>
      <c r="F32" s="7">
        <v>48.99</v>
      </c>
      <c r="G32" s="7">
        <v>5.48</v>
      </c>
      <c r="H32" s="7">
        <v>13.2</v>
      </c>
      <c r="I32" s="7"/>
      <c r="J32" s="7"/>
      <c r="K32" s="7"/>
      <c r="L32" s="4">
        <f>CierreVentas[[#This Row],[Venta 
Total]]-SUM(CierreVentas[[#This Row],[Datafast]:[Transferencias]])</f>
        <v>191.39000000000001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23">
        <f>SUM(CierreVentas[[#This Row],[Compras]:[Otros]])</f>
        <v>0</v>
      </c>
      <c r="X32" s="7">
        <v>191.39</v>
      </c>
      <c r="Y32" s="7"/>
      <c r="Z32" s="4">
        <f>CierreVentas[[#This Row],[Efectivo]]-CierreVentas[[#This Row],[Total Gastos]]-CierreVentas[[#This Row],[Deposito
1]]-CierreVentas[[#This Row],[Deposito
2]]</f>
        <v>2.8421709430404007E-14</v>
      </c>
      <c r="AA32" s="7"/>
      <c r="AB32" s="7"/>
      <c r="AC32" s="7"/>
      <c r="AD32" s="7">
        <v>7.8</v>
      </c>
      <c r="AE32" s="23">
        <f>SUM(CierreVentas[[#This Row],[Empleados]:[Promociones]])</f>
        <v>7.8</v>
      </c>
    </row>
    <row r="33" spans="1:31" x14ac:dyDescent="0.3">
      <c r="A33" s="5">
        <v>8</v>
      </c>
      <c r="B33" s="6">
        <v>44674</v>
      </c>
      <c r="C33" s="7">
        <v>982.54</v>
      </c>
      <c r="D33" s="7"/>
      <c r="E33" s="7">
        <v>369.76</v>
      </c>
      <c r="F33" s="7">
        <v>134.33000000000001</v>
      </c>
      <c r="G33" s="7">
        <v>14.33</v>
      </c>
      <c r="H33" s="7"/>
      <c r="I33" s="7"/>
      <c r="J33" s="7"/>
      <c r="K33" s="7"/>
      <c r="L33" s="4">
        <f>CierreVentas[[#This Row],[Venta 
Total]]-SUM(CierreVentas[[#This Row],[Datafast]:[Transferencias]])</f>
        <v>464.11999999999989</v>
      </c>
      <c r="M33" s="7"/>
      <c r="N33" s="7">
        <v>20</v>
      </c>
      <c r="O33" s="7"/>
      <c r="P33" s="7"/>
      <c r="Q33" s="7"/>
      <c r="R33" s="7"/>
      <c r="S33" s="7"/>
      <c r="T33" s="7"/>
      <c r="U33" s="7"/>
      <c r="V33" s="7">
        <v>5</v>
      </c>
      <c r="W33" s="23">
        <f>SUM(CierreVentas[[#This Row],[Compras]:[Otros]])</f>
        <v>25</v>
      </c>
      <c r="X33" s="7">
        <v>439.12</v>
      </c>
      <c r="Y33" s="7"/>
      <c r="Z33" s="4">
        <f>CierreVentas[[#This Row],[Efectivo]]-CierreVentas[[#This Row],[Total Gastos]]-CierreVentas[[#This Row],[Deposito
1]]-CierreVentas[[#This Row],[Deposito
2]]</f>
        <v>-1.1368683772161603E-13</v>
      </c>
      <c r="AA33" s="7"/>
      <c r="AB33" s="7"/>
      <c r="AC33" s="7"/>
      <c r="AD33" s="7">
        <v>23.4</v>
      </c>
      <c r="AE33" s="23">
        <f>SUM(CierreVentas[[#This Row],[Empleados]:[Promociones]])</f>
        <v>23.4</v>
      </c>
    </row>
    <row r="34" spans="1:31" x14ac:dyDescent="0.3">
      <c r="A34" s="5">
        <v>8</v>
      </c>
      <c r="B34" s="6">
        <v>44675</v>
      </c>
      <c r="C34" s="7">
        <v>831.65</v>
      </c>
      <c r="D34" s="7"/>
      <c r="E34" s="7">
        <v>344.89</v>
      </c>
      <c r="F34" s="7">
        <v>57.19</v>
      </c>
      <c r="G34" s="7">
        <v>61.72</v>
      </c>
      <c r="H34" s="7">
        <v>24.77</v>
      </c>
      <c r="I34" s="7"/>
      <c r="J34" s="7"/>
      <c r="K34" s="7"/>
      <c r="L34" s="4">
        <f>CierreVentas[[#This Row],[Venta 
Total]]-SUM(CierreVentas[[#This Row],[Datafast]:[Transferencias]])</f>
        <v>343.08000000000004</v>
      </c>
      <c r="M34" s="7"/>
      <c r="N34" s="7"/>
      <c r="O34" s="7">
        <v>40</v>
      </c>
      <c r="P34" s="7"/>
      <c r="Q34" s="7"/>
      <c r="R34" s="7"/>
      <c r="S34" s="7">
        <v>17</v>
      </c>
      <c r="T34" s="7"/>
      <c r="U34" s="7"/>
      <c r="V34" s="7"/>
      <c r="W34" s="23">
        <f>SUM(CierreVentas[[#This Row],[Compras]:[Otros]])</f>
        <v>57</v>
      </c>
      <c r="X34" s="7">
        <v>286.08</v>
      </c>
      <c r="Y34" s="7"/>
      <c r="Z34" s="4">
        <f>CierreVentas[[#This Row],[Efectivo]]-CierreVentas[[#This Row],[Total Gastos]]-CierreVentas[[#This Row],[Deposito
1]]-CierreVentas[[#This Row],[Deposito
2]]</f>
        <v>5.6843418860808015E-14</v>
      </c>
      <c r="AA34" s="7"/>
      <c r="AB34" s="7"/>
      <c r="AC34" s="7"/>
      <c r="AD34" s="7">
        <v>23.4</v>
      </c>
      <c r="AE34" s="23">
        <f>SUM(CierreVentas[[#This Row],[Empleados]:[Promociones]])</f>
        <v>23.4</v>
      </c>
    </row>
    <row r="35" spans="1:31" x14ac:dyDescent="0.3">
      <c r="A35" s="5">
        <v>8</v>
      </c>
      <c r="B35" s="6">
        <v>44676</v>
      </c>
      <c r="C35" s="7">
        <v>324.38</v>
      </c>
      <c r="D35" s="7"/>
      <c r="E35" s="7">
        <v>162.78</v>
      </c>
      <c r="F35" s="7"/>
      <c r="G35" s="7"/>
      <c r="H35" s="7"/>
      <c r="I35" s="7"/>
      <c r="J35" s="7"/>
      <c r="K35" s="7"/>
      <c r="L35" s="4">
        <f>CierreVentas[[#This Row],[Venta 
Total]]-SUM(CierreVentas[[#This Row],[Datafast]:[Transferencias]])</f>
        <v>161.6</v>
      </c>
      <c r="M35" s="7"/>
      <c r="N35" s="7">
        <v>20</v>
      </c>
      <c r="O35" s="7"/>
      <c r="P35" s="7"/>
      <c r="Q35" s="7"/>
      <c r="R35" s="7"/>
      <c r="S35" s="7"/>
      <c r="T35" s="7"/>
      <c r="U35" s="7"/>
      <c r="V35" s="7"/>
      <c r="W35" s="23">
        <f>SUM(CierreVentas[[#This Row],[Compras]:[Otros]])</f>
        <v>20</v>
      </c>
      <c r="X35" s="7">
        <v>141.6</v>
      </c>
      <c r="Y35" s="7"/>
      <c r="Z35" s="4">
        <f>CierreVentas[[#This Row],[Efectivo]]-CierreVentas[[#This Row],[Total Gastos]]-CierreVentas[[#This Row],[Deposito
1]]-CierreVentas[[#This Row],[Deposito
2]]</f>
        <v>0</v>
      </c>
      <c r="AA35" s="7"/>
      <c r="AB35" s="7"/>
      <c r="AC35" s="7"/>
      <c r="AD35" s="7">
        <v>40.799999999999997</v>
      </c>
      <c r="AE35" s="23">
        <f>SUM(CierreVentas[[#This Row],[Empleados]:[Promociones]])</f>
        <v>40.799999999999997</v>
      </c>
    </row>
    <row r="36" spans="1:31" x14ac:dyDescent="0.3">
      <c r="A36" s="5">
        <v>8</v>
      </c>
      <c r="B36" s="6">
        <v>44677</v>
      </c>
      <c r="C36" s="7">
        <v>263.49</v>
      </c>
      <c r="D36" s="7"/>
      <c r="E36" s="7">
        <v>149.74</v>
      </c>
      <c r="F36" s="7"/>
      <c r="G36" s="7"/>
      <c r="H36" s="7"/>
      <c r="I36" s="7"/>
      <c r="J36" s="7"/>
      <c r="K36" s="7"/>
      <c r="L36" s="4">
        <f>CierreVentas[[#This Row],[Venta 
Total]]-SUM(CierreVentas[[#This Row],[Datafast]:[Transferencias]])</f>
        <v>113.75</v>
      </c>
      <c r="M36" s="7"/>
      <c r="N36" s="7">
        <v>20</v>
      </c>
      <c r="O36" s="7"/>
      <c r="P36" s="7"/>
      <c r="Q36" s="7"/>
      <c r="R36" s="7"/>
      <c r="S36" s="7"/>
      <c r="T36" s="7"/>
      <c r="U36" s="7"/>
      <c r="V36" s="7"/>
      <c r="W36" s="23">
        <f>SUM(CierreVentas[[#This Row],[Compras]:[Otros]])</f>
        <v>20</v>
      </c>
      <c r="X36" s="7">
        <v>93.75</v>
      </c>
      <c r="Y36" s="7"/>
      <c r="Z36" s="4">
        <f>CierreVentas[[#This Row],[Efectivo]]-CierreVentas[[#This Row],[Total Gastos]]-CierreVentas[[#This Row],[Deposito
1]]-CierreVentas[[#This Row],[Deposito
2]]</f>
        <v>0</v>
      </c>
      <c r="AA36" s="7"/>
      <c r="AB36" s="7"/>
      <c r="AC36" s="7"/>
      <c r="AD36" s="7">
        <v>39</v>
      </c>
      <c r="AE36" s="23">
        <f>SUM(CierreVentas[[#This Row],[Empleados]:[Promociones]])</f>
        <v>39</v>
      </c>
    </row>
    <row r="37" spans="1:31" x14ac:dyDescent="0.3">
      <c r="A37" s="5">
        <v>8</v>
      </c>
      <c r="B37" s="6">
        <v>44678</v>
      </c>
      <c r="C37" s="7">
        <v>444.52</v>
      </c>
      <c r="D37" s="7"/>
      <c r="E37" s="7">
        <v>263.94</v>
      </c>
      <c r="F37" s="7"/>
      <c r="G37" s="7">
        <v>9.9600000000000009</v>
      </c>
      <c r="H37" s="7"/>
      <c r="I37" s="7"/>
      <c r="J37" s="7"/>
      <c r="K37" s="7"/>
      <c r="L37" s="4">
        <f>CierreVentas[[#This Row],[Venta 
Total]]-SUM(CierreVentas[[#This Row],[Datafast]:[Transferencias]])</f>
        <v>170.62</v>
      </c>
      <c r="M37" s="7">
        <v>8.65</v>
      </c>
      <c r="N37" s="7"/>
      <c r="O37" s="7"/>
      <c r="P37" s="7"/>
      <c r="Q37" s="7"/>
      <c r="R37" s="7"/>
      <c r="S37" s="7"/>
      <c r="T37" s="7"/>
      <c r="U37" s="7"/>
      <c r="V37" s="7"/>
      <c r="W37" s="23">
        <f>SUM(CierreVentas[[#This Row],[Compras]:[Otros]])</f>
        <v>8.65</v>
      </c>
      <c r="X37" s="7">
        <v>161.97</v>
      </c>
      <c r="Y37" s="7"/>
      <c r="Z37" s="4">
        <f>CierreVentas[[#This Row],[Efectivo]]-CierreVentas[[#This Row],[Total Gastos]]-CierreVentas[[#This Row],[Deposito
1]]-CierreVentas[[#This Row],[Deposito
2]]</f>
        <v>0</v>
      </c>
      <c r="AA37" s="7"/>
      <c r="AB37" s="7"/>
      <c r="AC37" s="7"/>
      <c r="AD37" s="7">
        <v>78</v>
      </c>
      <c r="AE37" s="23">
        <f>SUM(CierreVentas[[#This Row],[Empleados]:[Promociones]])</f>
        <v>78</v>
      </c>
    </row>
    <row r="38" spans="1:31" x14ac:dyDescent="0.3">
      <c r="A38" s="5">
        <v>8</v>
      </c>
      <c r="B38" s="6">
        <v>44679</v>
      </c>
      <c r="C38" s="7">
        <v>281.58</v>
      </c>
      <c r="D38" s="7"/>
      <c r="E38" s="7">
        <v>95.11</v>
      </c>
      <c r="F38" s="7"/>
      <c r="G38" s="7">
        <v>38.29</v>
      </c>
      <c r="H38" s="7"/>
      <c r="I38" s="7"/>
      <c r="J38" s="7"/>
      <c r="K38" s="7"/>
      <c r="L38" s="4">
        <f>CierreVentas[[#This Row],[Venta 
Total]]-SUM(CierreVentas[[#This Row],[Datafast]:[Transferencias]])</f>
        <v>148.17999999999998</v>
      </c>
      <c r="M38" s="7"/>
      <c r="N38" s="7">
        <v>20</v>
      </c>
      <c r="O38" s="7"/>
      <c r="P38" s="7"/>
      <c r="Q38" s="7"/>
      <c r="R38" s="7"/>
      <c r="S38" s="7"/>
      <c r="T38" s="7"/>
      <c r="U38" s="7"/>
      <c r="V38" s="7">
        <v>5</v>
      </c>
      <c r="W38" s="23">
        <f>SUM(CierreVentas[[#This Row],[Compras]:[Otros]])</f>
        <v>25</v>
      </c>
      <c r="X38" s="7">
        <v>123.18</v>
      </c>
      <c r="Y38" s="7"/>
      <c r="Z38" s="4">
        <f>CierreVentas[[#This Row],[Efectivo]]-CierreVentas[[#This Row],[Total Gastos]]-CierreVentas[[#This Row],[Deposito
1]]-CierreVentas[[#This Row],[Deposito
2]]</f>
        <v>-2.8421709430404007E-14</v>
      </c>
      <c r="AA38" s="7"/>
      <c r="AB38" s="7"/>
      <c r="AC38" s="7"/>
      <c r="AD38" s="7">
        <v>23.4</v>
      </c>
      <c r="AE38" s="23">
        <f>SUM(CierreVentas[[#This Row],[Empleados]:[Promociones]])</f>
        <v>23.4</v>
      </c>
    </row>
    <row r="39" spans="1:31" x14ac:dyDescent="0.3">
      <c r="A39" s="5">
        <v>8</v>
      </c>
      <c r="B39" s="6">
        <v>44680</v>
      </c>
      <c r="C39" s="7">
        <v>558.76</v>
      </c>
      <c r="D39" s="7">
        <v>9.2899999999999991</v>
      </c>
      <c r="E39" s="7">
        <v>286.05</v>
      </c>
      <c r="F39" s="7">
        <v>20.71</v>
      </c>
      <c r="G39" s="7"/>
      <c r="H39" s="7"/>
      <c r="I39" s="7"/>
      <c r="J39" s="7"/>
      <c r="K39" s="7"/>
      <c r="L39" s="4">
        <f>CierreVentas[[#This Row],[Venta 
Total]]-SUM(CierreVentas[[#This Row],[Datafast]:[Transferencias]])</f>
        <v>242.70999999999998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23">
        <f>SUM(CierreVentas[[#This Row],[Compras]:[Otros]])</f>
        <v>0</v>
      </c>
      <c r="X39" s="7">
        <v>242.71</v>
      </c>
      <c r="Y39" s="7"/>
      <c r="Z39" s="4">
        <f>CierreVentas[[#This Row],[Efectivo]]-CierreVentas[[#This Row],[Total Gastos]]-CierreVentas[[#This Row],[Deposito
1]]-CierreVentas[[#This Row],[Deposito
2]]</f>
        <v>-2.8421709430404007E-14</v>
      </c>
      <c r="AA39" s="7"/>
      <c r="AB39" s="7"/>
      <c r="AC39" s="7"/>
      <c r="AD39" s="7">
        <v>39</v>
      </c>
      <c r="AE39" s="23">
        <f>SUM(CierreVentas[[#This Row],[Empleados]:[Promociones]])</f>
        <v>39</v>
      </c>
    </row>
    <row r="40" spans="1:31" x14ac:dyDescent="0.3">
      <c r="A40" s="5">
        <v>8</v>
      </c>
      <c r="B40" s="6">
        <v>44681</v>
      </c>
      <c r="C40" s="7">
        <v>1110.83</v>
      </c>
      <c r="D40" s="7">
        <v>34.15</v>
      </c>
      <c r="E40" s="7">
        <v>465.91</v>
      </c>
      <c r="F40" s="7">
        <v>64.569999999999993</v>
      </c>
      <c r="G40" s="7">
        <v>54.03</v>
      </c>
      <c r="H40" s="7">
        <v>9.85</v>
      </c>
      <c r="I40" s="7"/>
      <c r="J40" s="7"/>
      <c r="K40" s="7"/>
      <c r="L40" s="4">
        <f>CierreVentas[[#This Row],[Venta 
Total]]-SUM(CierreVentas[[#This Row],[Datafast]:[Transferencias]])</f>
        <v>482.31999999999994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23">
        <f>SUM(CierreVentas[[#This Row],[Compras]:[Otros]])</f>
        <v>0</v>
      </c>
      <c r="X40" s="7">
        <v>482.32</v>
      </c>
      <c r="Y40" s="7"/>
      <c r="Z40" s="4">
        <f>CierreVentas[[#This Row],[Efectivo]]-CierreVentas[[#This Row],[Total Gastos]]-CierreVentas[[#This Row],[Deposito
1]]-CierreVentas[[#This Row],[Deposito
2]]</f>
        <v>-5.6843418860808015E-14</v>
      </c>
      <c r="AA40" s="7"/>
      <c r="AB40" s="7"/>
      <c r="AC40" s="7"/>
      <c r="AD40" s="7">
        <v>140.4</v>
      </c>
      <c r="AE40" s="23">
        <f>SUM(CierreVentas[[#This Row],[Empleados]:[Promociones]])</f>
        <v>140.4</v>
      </c>
    </row>
    <row r="41" spans="1:31" x14ac:dyDescent="0.3">
      <c r="A41" s="5">
        <v>3</v>
      </c>
      <c r="B41" s="6">
        <v>44652</v>
      </c>
      <c r="C41" s="7">
        <v>850.17</v>
      </c>
      <c r="D41" s="7">
        <v>36.67</v>
      </c>
      <c r="E41" s="7">
        <v>479.95</v>
      </c>
      <c r="F41" s="7">
        <v>9.85</v>
      </c>
      <c r="G41" s="7"/>
      <c r="H41" s="7">
        <v>14.7</v>
      </c>
      <c r="I41" s="7"/>
      <c r="J41" s="7"/>
      <c r="K41" s="7"/>
      <c r="L41" s="4">
        <f>CierreVentas[[#This Row],[Venta 
Total]]-SUM(CierreVentas[[#This Row],[Datafast]:[Transferencias]])</f>
        <v>308.99999999999989</v>
      </c>
      <c r="M41" s="7">
        <v>4</v>
      </c>
      <c r="N41" s="7"/>
      <c r="O41" s="7"/>
      <c r="P41" s="7"/>
      <c r="Q41" s="7">
        <v>20</v>
      </c>
      <c r="R41" s="7"/>
      <c r="S41" s="7"/>
      <c r="T41" s="7"/>
      <c r="U41" s="7"/>
      <c r="V41" s="7">
        <v>101.75</v>
      </c>
      <c r="W41" s="23">
        <f>SUM(CierreVentas[[#This Row],[Compras]:[Otros]])</f>
        <v>125.75</v>
      </c>
      <c r="X41" s="7">
        <v>183.25</v>
      </c>
      <c r="Y41" s="7"/>
      <c r="Z41" s="4">
        <f>CierreVentas[[#This Row],[Efectivo]]-CierreVentas[[#This Row],[Total Gastos]]-CierreVentas[[#This Row],[Deposito
1]]-CierreVentas[[#This Row],[Deposito
2]]</f>
        <v>-1.1368683772161603E-13</v>
      </c>
      <c r="AA41" s="7"/>
      <c r="AB41" s="7"/>
      <c r="AC41" s="7"/>
      <c r="AD41" s="7">
        <v>8.8000000000000007</v>
      </c>
      <c r="AE41" s="23">
        <f>SUM(CierreVentas[[#This Row],[Empleados]:[Promociones]])</f>
        <v>8.8000000000000007</v>
      </c>
    </row>
    <row r="42" spans="1:31" x14ac:dyDescent="0.3">
      <c r="A42" s="5">
        <v>3</v>
      </c>
      <c r="B42" s="6">
        <v>44653</v>
      </c>
      <c r="C42" s="7">
        <v>1300.47</v>
      </c>
      <c r="D42" s="7"/>
      <c r="E42" s="7">
        <v>722.83</v>
      </c>
      <c r="F42" s="7">
        <v>100.06</v>
      </c>
      <c r="G42" s="7"/>
      <c r="H42" s="7"/>
      <c r="I42" s="7"/>
      <c r="J42" s="7"/>
      <c r="K42" s="7"/>
      <c r="L42" s="4">
        <f>CierreVentas[[#This Row],[Venta 
Total]]-SUM(CierreVentas[[#This Row],[Datafast]:[Transferencias]])</f>
        <v>477.57999999999993</v>
      </c>
      <c r="M42" s="7"/>
      <c r="N42" s="7"/>
      <c r="O42" s="7"/>
      <c r="P42" s="7"/>
      <c r="Q42" s="7"/>
      <c r="R42" s="7"/>
      <c r="S42" s="7"/>
      <c r="T42" s="7"/>
      <c r="U42" s="7"/>
      <c r="V42" s="7">
        <v>100</v>
      </c>
      <c r="W42" s="23">
        <f>SUM(CierreVentas[[#This Row],[Compras]:[Otros]])</f>
        <v>100</v>
      </c>
      <c r="X42" s="7">
        <v>377.58</v>
      </c>
      <c r="Y42" s="7"/>
      <c r="Z42" s="4">
        <f>CierreVentas[[#This Row],[Efectivo]]-CierreVentas[[#This Row],[Total Gastos]]-CierreVentas[[#This Row],[Deposito
1]]-CierreVentas[[#This Row],[Deposito
2]]</f>
        <v>-5.6843418860808015E-14</v>
      </c>
      <c r="AA42" s="7"/>
      <c r="AB42" s="7"/>
      <c r="AC42" s="7">
        <v>9.85</v>
      </c>
      <c r="AD42" s="7">
        <v>52.8</v>
      </c>
      <c r="AE42" s="23">
        <f>SUM(CierreVentas[[#This Row],[Empleados]:[Promociones]])</f>
        <v>62.65</v>
      </c>
    </row>
    <row r="43" spans="1:31" x14ac:dyDescent="0.3">
      <c r="A43" s="5">
        <v>3</v>
      </c>
      <c r="B43" s="6">
        <v>44654</v>
      </c>
      <c r="C43" s="7">
        <v>2107.3000000000002</v>
      </c>
      <c r="D43" s="7">
        <v>115.58</v>
      </c>
      <c r="E43" s="7">
        <v>1136.95</v>
      </c>
      <c r="F43" s="7">
        <v>91.53</v>
      </c>
      <c r="G43" s="7">
        <v>10.47</v>
      </c>
      <c r="H43" s="7">
        <v>13.78</v>
      </c>
      <c r="I43" s="7"/>
      <c r="J43" s="7"/>
      <c r="K43" s="7"/>
      <c r="L43" s="4">
        <f>CierreVentas[[#This Row],[Venta 
Total]]-SUM(CierreVentas[[#This Row],[Datafast]:[Transferencias]])</f>
        <v>738.99000000000024</v>
      </c>
      <c r="M43" s="7"/>
      <c r="N43" s="7"/>
      <c r="O43" s="7">
        <v>80</v>
      </c>
      <c r="P43" s="7"/>
      <c r="Q43" s="7"/>
      <c r="R43" s="7"/>
      <c r="S43" s="7"/>
      <c r="T43" s="7"/>
      <c r="U43" s="7"/>
      <c r="V43" s="7">
        <v>63.75</v>
      </c>
      <c r="W43" s="23">
        <f>SUM(CierreVentas[[#This Row],[Compras]:[Otros]])</f>
        <v>143.75</v>
      </c>
      <c r="X43" s="7">
        <v>595.24</v>
      </c>
      <c r="Y43" s="7"/>
      <c r="Z43" s="4">
        <f>CierreVentas[[#This Row],[Efectivo]]-CierreVentas[[#This Row],[Total Gastos]]-CierreVentas[[#This Row],[Deposito
1]]-CierreVentas[[#This Row],[Deposito
2]]</f>
        <v>2.2737367544323206E-13</v>
      </c>
      <c r="AA43" s="7"/>
      <c r="AB43" s="7"/>
      <c r="AC43" s="7">
        <v>19.399999999999999</v>
      </c>
      <c r="AD43" s="7">
        <v>26.4</v>
      </c>
      <c r="AE43" s="23">
        <f>SUM(CierreVentas[[#This Row],[Empleados]:[Promociones]])</f>
        <v>45.8</v>
      </c>
    </row>
    <row r="44" spans="1:31" x14ac:dyDescent="0.3">
      <c r="A44" s="5">
        <v>3</v>
      </c>
      <c r="B44" s="6">
        <v>44655</v>
      </c>
      <c r="C44" s="7">
        <v>374.93</v>
      </c>
      <c r="D44" s="7"/>
      <c r="E44" s="7">
        <v>182.32</v>
      </c>
      <c r="F44" s="7">
        <v>21.95</v>
      </c>
      <c r="G44" s="7"/>
      <c r="H44" s="7"/>
      <c r="I44" s="7"/>
      <c r="J44" s="7"/>
      <c r="K44" s="7"/>
      <c r="L44" s="4">
        <f>CierreVentas[[#This Row],[Venta 
Total]]-SUM(CierreVentas[[#This Row],[Datafast]:[Transferencias]])</f>
        <v>170.66000000000003</v>
      </c>
      <c r="M44" s="7">
        <v>24</v>
      </c>
      <c r="N44" s="7"/>
      <c r="O44" s="7">
        <v>20</v>
      </c>
      <c r="P44" s="7"/>
      <c r="Q44" s="7"/>
      <c r="R44" s="7"/>
      <c r="S44" s="7"/>
      <c r="T44" s="7"/>
      <c r="U44" s="7"/>
      <c r="V44" s="7"/>
      <c r="W44" s="23">
        <f>SUM(CierreVentas[[#This Row],[Compras]:[Otros]])</f>
        <v>44</v>
      </c>
      <c r="X44" s="7">
        <v>126.66</v>
      </c>
      <c r="Y44" s="7"/>
      <c r="Z44" s="4">
        <f>CierreVentas[[#This Row],[Efectivo]]-CierreVentas[[#This Row],[Total Gastos]]-CierreVentas[[#This Row],[Deposito
1]]-CierreVentas[[#This Row],[Deposito
2]]</f>
        <v>2.8421709430404007E-14</v>
      </c>
      <c r="AA44" s="7"/>
      <c r="AB44" s="7"/>
      <c r="AC44" s="7"/>
      <c r="AD44" s="7"/>
      <c r="AE44" s="23">
        <f>SUM(CierreVentas[[#This Row],[Empleados]:[Promociones]])</f>
        <v>0</v>
      </c>
    </row>
    <row r="45" spans="1:31" x14ac:dyDescent="0.3">
      <c r="A45" s="5">
        <v>3</v>
      </c>
      <c r="B45" s="6">
        <v>44656</v>
      </c>
      <c r="C45" s="7">
        <v>407.26</v>
      </c>
      <c r="D45" s="7"/>
      <c r="E45" s="7">
        <v>118.11</v>
      </c>
      <c r="F45" s="7"/>
      <c r="G45" s="7"/>
      <c r="H45" s="7"/>
      <c r="I45" s="7"/>
      <c r="J45" s="7"/>
      <c r="K45" s="7"/>
      <c r="L45" s="4">
        <f>CierreVentas[[#This Row],[Venta 
Total]]-SUM(CierreVentas[[#This Row],[Datafast]:[Transferencias]])</f>
        <v>289.14999999999998</v>
      </c>
      <c r="M45" s="7">
        <v>1</v>
      </c>
      <c r="N45" s="7"/>
      <c r="O45" s="7"/>
      <c r="P45" s="7"/>
      <c r="Q45" s="7"/>
      <c r="R45" s="7"/>
      <c r="S45" s="7"/>
      <c r="T45" s="7"/>
      <c r="U45" s="7"/>
      <c r="V45" s="7"/>
      <c r="W45" s="23">
        <f>SUM(CierreVentas[[#This Row],[Compras]:[Otros]])</f>
        <v>1</v>
      </c>
      <c r="X45" s="7">
        <v>288.14999999999998</v>
      </c>
      <c r="Y45" s="7"/>
      <c r="Z45" s="4">
        <f>CierreVentas[[#This Row],[Efectivo]]-CierreVentas[[#This Row],[Total Gastos]]-CierreVentas[[#This Row],[Deposito
1]]-CierreVentas[[#This Row],[Deposito
2]]</f>
        <v>0</v>
      </c>
      <c r="AA45" s="7"/>
      <c r="AB45" s="7"/>
      <c r="AC45" s="7">
        <v>8</v>
      </c>
      <c r="AD45" s="7"/>
      <c r="AE45" s="23">
        <f>SUM(CierreVentas[[#This Row],[Empleados]:[Promociones]])</f>
        <v>8</v>
      </c>
    </row>
    <row r="46" spans="1:31" x14ac:dyDescent="0.3">
      <c r="A46" s="5">
        <v>3</v>
      </c>
      <c r="B46" s="6">
        <v>44657</v>
      </c>
      <c r="C46" s="7">
        <v>265.67</v>
      </c>
      <c r="D46" s="7">
        <v>9.9600000000000009</v>
      </c>
      <c r="E46" s="7">
        <v>75.92</v>
      </c>
      <c r="F46" s="7"/>
      <c r="G46" s="7"/>
      <c r="H46" s="7"/>
      <c r="I46" s="7"/>
      <c r="J46" s="7"/>
      <c r="K46" s="7"/>
      <c r="L46" s="4">
        <f>CierreVentas[[#This Row],[Venta 
Total]]-SUM(CierreVentas[[#This Row],[Datafast]:[Transferencias]])</f>
        <v>179.79000000000002</v>
      </c>
      <c r="M46" s="7"/>
      <c r="N46" s="7"/>
      <c r="O46" s="7"/>
      <c r="P46" s="7">
        <v>179.79</v>
      </c>
      <c r="Q46" s="7"/>
      <c r="R46" s="7"/>
      <c r="S46" s="7"/>
      <c r="T46" s="7"/>
      <c r="U46" s="7"/>
      <c r="V46" s="7"/>
      <c r="W46" s="23">
        <f>SUM(CierreVentas[[#This Row],[Compras]:[Otros]])</f>
        <v>179.79</v>
      </c>
      <c r="X46" s="7"/>
      <c r="Y46" s="7"/>
      <c r="Z46" s="4">
        <f>CierreVentas[[#This Row],[Efectivo]]-CierreVentas[[#This Row],[Total Gastos]]-CierreVentas[[#This Row],[Deposito
1]]-CierreVentas[[#This Row],[Deposito
2]]</f>
        <v>2.8421709430404007E-14</v>
      </c>
      <c r="AA46" s="7"/>
      <c r="AB46" s="7"/>
      <c r="AC46" s="7"/>
      <c r="AD46" s="7"/>
      <c r="AE46" s="23">
        <f>SUM(CierreVentas[[#This Row],[Empleados]:[Promociones]])</f>
        <v>0</v>
      </c>
    </row>
    <row r="47" spans="1:31" x14ac:dyDescent="0.3">
      <c r="A47" s="5">
        <v>3</v>
      </c>
      <c r="B47" s="6">
        <v>44658</v>
      </c>
      <c r="C47" s="7">
        <v>537.36</v>
      </c>
      <c r="D47" s="7"/>
      <c r="E47" s="7">
        <v>108.89</v>
      </c>
      <c r="F47" s="7">
        <v>68.989999999999995</v>
      </c>
      <c r="G47" s="7"/>
      <c r="H47" s="7"/>
      <c r="I47" s="7"/>
      <c r="J47" s="7"/>
      <c r="K47" s="7"/>
      <c r="L47" s="4">
        <f>CierreVentas[[#This Row],[Venta 
Total]]-SUM(CierreVentas[[#This Row],[Datafast]:[Transferencias]])</f>
        <v>359.48</v>
      </c>
      <c r="M47" s="7">
        <v>10</v>
      </c>
      <c r="N47" s="7"/>
      <c r="O47" s="7"/>
      <c r="P47" s="7">
        <v>3.02</v>
      </c>
      <c r="Q47" s="7"/>
      <c r="R47" s="7"/>
      <c r="S47" s="7"/>
      <c r="T47" s="7"/>
      <c r="U47" s="7">
        <v>60</v>
      </c>
      <c r="V47" s="7"/>
      <c r="W47" s="23">
        <f>SUM(CierreVentas[[#This Row],[Compras]:[Otros]])</f>
        <v>73.02</v>
      </c>
      <c r="X47" s="7">
        <v>286.45999999999998</v>
      </c>
      <c r="Y47" s="7"/>
      <c r="Z47" s="4">
        <f>CierreVentas[[#This Row],[Efectivo]]-CierreVentas[[#This Row],[Total Gastos]]-CierreVentas[[#This Row],[Deposito
1]]-CierreVentas[[#This Row],[Deposito
2]]</f>
        <v>5.6843418860808015E-14</v>
      </c>
      <c r="AA47" s="7"/>
      <c r="AB47" s="7"/>
      <c r="AC47" s="7"/>
      <c r="AD47" s="7"/>
      <c r="AE47" s="23">
        <f>SUM(CierreVentas[[#This Row],[Empleados]:[Promociones]])</f>
        <v>0</v>
      </c>
    </row>
    <row r="48" spans="1:31" x14ac:dyDescent="0.3">
      <c r="A48" s="5">
        <v>3</v>
      </c>
      <c r="B48" s="6">
        <v>44659</v>
      </c>
      <c r="C48" s="7">
        <v>565.11</v>
      </c>
      <c r="D48" s="7">
        <v>70.83</v>
      </c>
      <c r="E48" s="7">
        <v>144.27000000000001</v>
      </c>
      <c r="F48" s="7">
        <v>20.21</v>
      </c>
      <c r="G48" s="7"/>
      <c r="H48" s="7"/>
      <c r="I48" s="7"/>
      <c r="J48" s="7"/>
      <c r="K48" s="7"/>
      <c r="L48" s="4">
        <f>CierreVentas[[#This Row],[Venta 
Total]]-SUM(CierreVentas[[#This Row],[Datafast]:[Transferencias]])</f>
        <v>329.79999999999995</v>
      </c>
      <c r="M48" s="7">
        <v>4</v>
      </c>
      <c r="N48" s="7"/>
      <c r="O48" s="7"/>
      <c r="P48" s="7"/>
      <c r="Q48" s="7"/>
      <c r="R48" s="7"/>
      <c r="S48" s="7"/>
      <c r="T48" s="7"/>
      <c r="U48" s="7">
        <v>19.23</v>
      </c>
      <c r="V48" s="7">
        <v>4.5</v>
      </c>
      <c r="W48" s="23">
        <f>SUM(CierreVentas[[#This Row],[Compras]:[Otros]])</f>
        <v>27.73</v>
      </c>
      <c r="X48" s="7">
        <v>302.12</v>
      </c>
      <c r="Y48" s="7"/>
      <c r="Z48" s="4">
        <f>CierreVentas[[#This Row],[Efectivo]]-CierreVentas[[#This Row],[Total Gastos]]-CierreVentas[[#This Row],[Deposito
1]]-CierreVentas[[#This Row],[Deposito
2]]</f>
        <v>-5.0000000000068212E-2</v>
      </c>
      <c r="AA48" s="7"/>
      <c r="AB48" s="7"/>
      <c r="AC48" s="7"/>
      <c r="AD48" s="7"/>
      <c r="AE48" s="23">
        <f>SUM(CierreVentas[[#This Row],[Empleados]:[Promociones]])</f>
        <v>0</v>
      </c>
    </row>
    <row r="49" spans="1:31" x14ac:dyDescent="0.3">
      <c r="A49" s="5">
        <v>3</v>
      </c>
      <c r="B49" s="6">
        <v>44660</v>
      </c>
      <c r="C49" s="7">
        <v>1477.78</v>
      </c>
      <c r="D49" s="7">
        <v>173</v>
      </c>
      <c r="E49" s="7">
        <v>625.15</v>
      </c>
      <c r="F49" s="7">
        <v>22.28</v>
      </c>
      <c r="G49" s="7"/>
      <c r="H49" s="7"/>
      <c r="I49" s="7"/>
      <c r="J49" s="7">
        <v>76.489999999999995</v>
      </c>
      <c r="K49" s="7"/>
      <c r="L49" s="4">
        <f>CierreVentas[[#This Row],[Venta 
Total]]-SUM(CierreVentas[[#This Row],[Datafast]:[Transferencias]])</f>
        <v>580.86</v>
      </c>
      <c r="M49" s="7">
        <v>5</v>
      </c>
      <c r="N49" s="7"/>
      <c r="O49" s="7"/>
      <c r="P49" s="7"/>
      <c r="Q49" s="7"/>
      <c r="R49" s="7"/>
      <c r="S49" s="7"/>
      <c r="T49" s="7"/>
      <c r="U49" s="7"/>
      <c r="V49" s="7"/>
      <c r="W49" s="23">
        <f>SUM(CierreVentas[[#This Row],[Compras]:[Otros]])</f>
        <v>5</v>
      </c>
      <c r="X49" s="7">
        <v>575.86</v>
      </c>
      <c r="Y49" s="7"/>
      <c r="Z49" s="4">
        <f>CierreVentas[[#This Row],[Efectivo]]-CierreVentas[[#This Row],[Total Gastos]]-CierreVentas[[#This Row],[Deposito
1]]-CierreVentas[[#This Row],[Deposito
2]]</f>
        <v>0</v>
      </c>
      <c r="AA49" s="7"/>
      <c r="AB49" s="7"/>
      <c r="AC49" s="7"/>
      <c r="AD49" s="7"/>
      <c r="AE49" s="23">
        <f>SUM(CierreVentas[[#This Row],[Empleados]:[Promociones]])</f>
        <v>0</v>
      </c>
    </row>
    <row r="50" spans="1:31" x14ac:dyDescent="0.3">
      <c r="A50" s="5">
        <v>3</v>
      </c>
      <c r="B50" s="6">
        <v>44661</v>
      </c>
      <c r="C50" s="7">
        <v>1735.47</v>
      </c>
      <c r="D50" s="7">
        <v>67.19</v>
      </c>
      <c r="E50" s="7">
        <v>1043.99</v>
      </c>
      <c r="F50" s="7">
        <v>8.6199999999999992</v>
      </c>
      <c r="G50" s="7">
        <v>4.9800000000000004</v>
      </c>
      <c r="H50" s="7"/>
      <c r="I50" s="7"/>
      <c r="J50" s="7"/>
      <c r="K50" s="7"/>
      <c r="L50" s="4">
        <f>CierreVentas[[#This Row],[Venta 
Total]]-SUM(CierreVentas[[#This Row],[Datafast]:[Transferencias]])</f>
        <v>610.69000000000005</v>
      </c>
      <c r="M50" s="7"/>
      <c r="N50" s="7"/>
      <c r="O50" s="7">
        <v>100</v>
      </c>
      <c r="P50" s="7"/>
      <c r="Q50" s="7"/>
      <c r="R50" s="7"/>
      <c r="S50" s="7"/>
      <c r="T50" s="7"/>
      <c r="U50" s="7"/>
      <c r="V50" s="7"/>
      <c r="W50" s="23">
        <f>SUM(CierreVentas[[#This Row],[Compras]:[Otros]])</f>
        <v>100</v>
      </c>
      <c r="X50" s="7">
        <v>510.69</v>
      </c>
      <c r="Y50" s="7"/>
      <c r="Z50" s="4">
        <f>CierreVentas[[#This Row],[Efectivo]]-CierreVentas[[#This Row],[Total Gastos]]-CierreVentas[[#This Row],[Deposito
1]]-CierreVentas[[#This Row],[Deposito
2]]</f>
        <v>5.6843418860808015E-14</v>
      </c>
      <c r="AA50" s="7"/>
      <c r="AB50" s="7"/>
      <c r="AC50" s="7">
        <v>8</v>
      </c>
      <c r="AD50" s="7"/>
      <c r="AE50" s="23">
        <f>SUM(CierreVentas[[#This Row],[Empleados]:[Promociones]])</f>
        <v>8</v>
      </c>
    </row>
    <row r="51" spans="1:31" x14ac:dyDescent="0.3">
      <c r="A51" s="5">
        <v>3</v>
      </c>
      <c r="B51" s="6">
        <v>44662</v>
      </c>
      <c r="C51" s="7">
        <v>327.24</v>
      </c>
      <c r="D51" s="7">
        <v>46.08</v>
      </c>
      <c r="E51" s="7">
        <v>176.54</v>
      </c>
      <c r="F51" s="7"/>
      <c r="G51" s="7"/>
      <c r="H51" s="7"/>
      <c r="I51" s="7"/>
      <c r="J51" s="7"/>
      <c r="K51" s="7"/>
      <c r="L51" s="4">
        <f>CierreVentas[[#This Row],[Venta 
Total]]-SUM(CierreVentas[[#This Row],[Datafast]:[Transferencias]])</f>
        <v>104.62</v>
      </c>
      <c r="M51" s="7"/>
      <c r="N51" s="7"/>
      <c r="O51" s="7"/>
      <c r="P51" s="7"/>
      <c r="Q51" s="7"/>
      <c r="R51" s="7"/>
      <c r="S51" s="7"/>
      <c r="T51" s="7"/>
      <c r="U51" s="7"/>
      <c r="V51" s="7">
        <v>4</v>
      </c>
      <c r="W51" s="23">
        <f>SUM(CierreVentas[[#This Row],[Compras]:[Otros]])</f>
        <v>4</v>
      </c>
      <c r="X51" s="7">
        <v>100.62</v>
      </c>
      <c r="Y51" s="7"/>
      <c r="Z51" s="4">
        <f>CierreVentas[[#This Row],[Efectivo]]-CierreVentas[[#This Row],[Total Gastos]]-CierreVentas[[#This Row],[Deposito
1]]-CierreVentas[[#This Row],[Deposito
2]]</f>
        <v>0</v>
      </c>
      <c r="AA51" s="7"/>
      <c r="AB51" s="7"/>
      <c r="AC51" s="7"/>
      <c r="AD51" s="7"/>
      <c r="AE51" s="23">
        <f>SUM(CierreVentas[[#This Row],[Empleados]:[Promociones]])</f>
        <v>0</v>
      </c>
    </row>
    <row r="52" spans="1:31" x14ac:dyDescent="0.3">
      <c r="A52" s="5">
        <v>3</v>
      </c>
      <c r="B52" s="6">
        <v>44663</v>
      </c>
      <c r="C52" s="7">
        <v>446.61</v>
      </c>
      <c r="D52" s="7"/>
      <c r="E52" s="7">
        <v>137.5</v>
      </c>
      <c r="F52" s="7"/>
      <c r="G52" s="7">
        <v>28.61</v>
      </c>
      <c r="H52" s="7"/>
      <c r="I52" s="7"/>
      <c r="J52" s="7"/>
      <c r="K52" s="7"/>
      <c r="L52" s="4">
        <f>CierreVentas[[#This Row],[Venta 
Total]]-SUM(CierreVentas[[#This Row],[Datafast]:[Transferencias]])</f>
        <v>280.5</v>
      </c>
      <c r="M52" s="7"/>
      <c r="N52" s="7"/>
      <c r="O52" s="7"/>
      <c r="P52" s="7"/>
      <c r="Q52" s="7">
        <v>20</v>
      </c>
      <c r="R52" s="7"/>
      <c r="S52" s="7"/>
      <c r="T52" s="7"/>
      <c r="U52" s="7">
        <v>17.05</v>
      </c>
      <c r="V52" s="7"/>
      <c r="W52" s="23">
        <f>SUM(CierreVentas[[#This Row],[Compras]:[Otros]])</f>
        <v>37.049999999999997</v>
      </c>
      <c r="X52" s="7">
        <v>243.45</v>
      </c>
      <c r="Y52" s="7"/>
      <c r="Z52" s="4">
        <f>CierreVentas[[#This Row],[Efectivo]]-CierreVentas[[#This Row],[Total Gastos]]-CierreVentas[[#This Row],[Deposito
1]]-CierreVentas[[#This Row],[Deposito
2]]</f>
        <v>0</v>
      </c>
      <c r="AA52" s="7"/>
      <c r="AB52" s="7"/>
      <c r="AC52" s="7"/>
      <c r="AD52" s="7"/>
      <c r="AE52" s="23">
        <f>SUM(CierreVentas[[#This Row],[Empleados]:[Promociones]])</f>
        <v>0</v>
      </c>
    </row>
    <row r="53" spans="1:31" x14ac:dyDescent="0.3">
      <c r="A53" s="5">
        <v>3</v>
      </c>
      <c r="B53" s="6">
        <v>44664</v>
      </c>
      <c r="C53" s="7">
        <v>679.44</v>
      </c>
      <c r="D53" s="7">
        <v>85.95</v>
      </c>
      <c r="E53" s="7">
        <v>387.33</v>
      </c>
      <c r="F53" s="7"/>
      <c r="G53" s="7"/>
      <c r="H53" s="7"/>
      <c r="I53" s="7"/>
      <c r="J53" s="7"/>
      <c r="K53" s="7"/>
      <c r="L53" s="4">
        <f>CierreVentas[[#This Row],[Venta 
Total]]-SUM(CierreVentas[[#This Row],[Datafast]:[Transferencias]])</f>
        <v>206.16000000000008</v>
      </c>
      <c r="M53" s="7">
        <v>5</v>
      </c>
      <c r="N53" s="7"/>
      <c r="O53" s="7"/>
      <c r="P53" s="7"/>
      <c r="Q53" s="7"/>
      <c r="R53" s="7"/>
      <c r="S53" s="7"/>
      <c r="T53" s="7"/>
      <c r="U53" s="7">
        <v>50</v>
      </c>
      <c r="V53" s="7"/>
      <c r="W53" s="23">
        <f>SUM(CierreVentas[[#This Row],[Compras]:[Otros]])</f>
        <v>55</v>
      </c>
      <c r="X53" s="7">
        <v>151.16</v>
      </c>
      <c r="Y53" s="7"/>
      <c r="Z53" s="4">
        <f>CierreVentas[[#This Row],[Efectivo]]-CierreVentas[[#This Row],[Total Gastos]]-CierreVentas[[#This Row],[Deposito
1]]-CierreVentas[[#This Row],[Deposito
2]]</f>
        <v>8.5265128291212022E-14</v>
      </c>
      <c r="AA53" s="7"/>
      <c r="AB53" s="7"/>
      <c r="AC53" s="7"/>
      <c r="AD53" s="7"/>
      <c r="AE53" s="23">
        <f>SUM(CierreVentas[[#This Row],[Empleados]:[Promociones]])</f>
        <v>0</v>
      </c>
    </row>
    <row r="54" spans="1:31" x14ac:dyDescent="0.3">
      <c r="A54" s="5">
        <v>3</v>
      </c>
      <c r="B54" s="6">
        <v>44665</v>
      </c>
      <c r="C54" s="7">
        <v>862.9</v>
      </c>
      <c r="D54" s="7">
        <v>155.94</v>
      </c>
      <c r="E54" s="7"/>
      <c r="F54" s="7">
        <v>36.22</v>
      </c>
      <c r="G54" s="7"/>
      <c r="H54" s="7"/>
      <c r="I54" s="7"/>
      <c r="J54" s="7"/>
      <c r="K54" s="7"/>
      <c r="L54" s="4">
        <f>CierreVentas[[#This Row],[Venta 
Total]]-SUM(CierreVentas[[#This Row],[Datafast]:[Transferencias]])</f>
        <v>670.74</v>
      </c>
      <c r="M54" s="7"/>
      <c r="N54" s="7"/>
      <c r="O54" s="7"/>
      <c r="P54" s="7"/>
      <c r="Q54" s="7">
        <v>20</v>
      </c>
      <c r="R54" s="7"/>
      <c r="S54" s="7"/>
      <c r="T54" s="7"/>
      <c r="U54" s="7"/>
      <c r="V54" s="7"/>
      <c r="W54" s="23">
        <f>SUM(CierreVentas[[#This Row],[Compras]:[Otros]])</f>
        <v>20</v>
      </c>
      <c r="X54" s="7">
        <v>650.74</v>
      </c>
      <c r="Y54" s="7"/>
      <c r="Z54" s="4">
        <f>CierreVentas[[#This Row],[Efectivo]]-CierreVentas[[#This Row],[Total Gastos]]-CierreVentas[[#This Row],[Deposito
1]]-CierreVentas[[#This Row],[Deposito
2]]</f>
        <v>0</v>
      </c>
      <c r="AA54" s="7"/>
      <c r="AB54" s="7"/>
      <c r="AC54" s="7"/>
      <c r="AD54" s="7"/>
      <c r="AE54" s="23">
        <f>SUM(CierreVentas[[#This Row],[Empleados]:[Promociones]])</f>
        <v>0</v>
      </c>
    </row>
    <row r="55" spans="1:31" x14ac:dyDescent="0.3">
      <c r="A55" s="5">
        <v>3</v>
      </c>
      <c r="B55" s="6">
        <v>44666</v>
      </c>
      <c r="C55" s="7">
        <v>1056.52</v>
      </c>
      <c r="D55" s="7">
        <v>245.75</v>
      </c>
      <c r="E55" s="7">
        <v>149.49</v>
      </c>
      <c r="F55" s="7"/>
      <c r="G55" s="7">
        <v>28.69</v>
      </c>
      <c r="H55" s="7"/>
      <c r="I55" s="7"/>
      <c r="J55" s="7"/>
      <c r="K55" s="7"/>
      <c r="L55" s="4">
        <f>CierreVentas[[#This Row],[Venta 
Total]]-SUM(CierreVentas[[#This Row],[Datafast]:[Transferencias]])</f>
        <v>632.58999999999992</v>
      </c>
      <c r="M55" s="7">
        <v>28.94</v>
      </c>
      <c r="N55" s="7"/>
      <c r="O55" s="7"/>
      <c r="P55" s="7"/>
      <c r="Q55" s="7"/>
      <c r="R55" s="7"/>
      <c r="S55" s="7"/>
      <c r="T55" s="7"/>
      <c r="U55" s="7"/>
      <c r="V55" s="7">
        <v>3.8</v>
      </c>
      <c r="W55" s="23">
        <f>SUM(CierreVentas[[#This Row],[Compras]:[Otros]])</f>
        <v>32.74</v>
      </c>
      <c r="X55" s="7">
        <v>599.96</v>
      </c>
      <c r="Y55" s="7"/>
      <c r="Z55" s="4">
        <f>CierreVentas[[#This Row],[Efectivo]]-CierreVentas[[#This Row],[Total Gastos]]-CierreVentas[[#This Row],[Deposito
1]]-CierreVentas[[#This Row],[Deposito
2]]</f>
        <v>-0.11000000000012733</v>
      </c>
      <c r="AA55" s="7"/>
      <c r="AB55" s="7"/>
      <c r="AC55" s="7"/>
      <c r="AD55" s="7"/>
      <c r="AE55" s="23">
        <f>SUM(CierreVentas[[#This Row],[Empleados]:[Promociones]])</f>
        <v>0</v>
      </c>
    </row>
    <row r="56" spans="1:31" x14ac:dyDescent="0.3">
      <c r="A56" s="5">
        <v>3</v>
      </c>
      <c r="B56" s="6">
        <v>44667</v>
      </c>
      <c r="C56" s="7">
        <v>1152.97</v>
      </c>
      <c r="D56" s="7">
        <v>113.15</v>
      </c>
      <c r="E56" s="7">
        <v>340.52</v>
      </c>
      <c r="F56" s="7">
        <v>37.049999999999997</v>
      </c>
      <c r="G56" s="7"/>
      <c r="H56" s="7">
        <v>10.58</v>
      </c>
      <c r="I56" s="7"/>
      <c r="J56" s="7"/>
      <c r="K56" s="7"/>
      <c r="L56" s="4">
        <f>CierreVentas[[#This Row],[Venta 
Total]]-SUM(CierreVentas[[#This Row],[Datafast]:[Transferencias]])</f>
        <v>651.67000000000007</v>
      </c>
      <c r="M56" s="7"/>
      <c r="N56" s="7"/>
      <c r="O56" s="7"/>
      <c r="P56" s="7"/>
      <c r="Q56" s="7"/>
      <c r="R56" s="7"/>
      <c r="S56" s="7"/>
      <c r="T56" s="7"/>
      <c r="U56" s="7"/>
      <c r="V56" s="7">
        <v>1.35</v>
      </c>
      <c r="W56" s="23">
        <f>SUM(CierreVentas[[#This Row],[Compras]:[Otros]])</f>
        <v>1.35</v>
      </c>
      <c r="X56" s="7">
        <v>650.32000000000005</v>
      </c>
      <c r="Y56" s="7"/>
      <c r="Z56" s="4">
        <f>CierreVentas[[#This Row],[Efectivo]]-CierreVentas[[#This Row],[Total Gastos]]-CierreVentas[[#This Row],[Deposito
1]]-CierreVentas[[#This Row],[Deposito
2]]</f>
        <v>0</v>
      </c>
      <c r="AA56" s="7"/>
      <c r="AB56" s="7"/>
      <c r="AC56" s="7"/>
      <c r="AD56" s="7"/>
      <c r="AE56" s="23">
        <f>SUM(CierreVentas[[#This Row],[Empleados]:[Promociones]])</f>
        <v>0</v>
      </c>
    </row>
    <row r="57" spans="1:31" x14ac:dyDescent="0.3">
      <c r="A57" s="5">
        <v>3</v>
      </c>
      <c r="B57" s="6">
        <v>44668</v>
      </c>
      <c r="C57" s="7">
        <v>1267.54</v>
      </c>
      <c r="D57" s="7">
        <v>41.28</v>
      </c>
      <c r="E57" s="7">
        <v>707.5</v>
      </c>
      <c r="F57" s="7">
        <v>21.47</v>
      </c>
      <c r="G57" s="7"/>
      <c r="H57" s="7"/>
      <c r="I57" s="7"/>
      <c r="J57" s="7"/>
      <c r="K57" s="7"/>
      <c r="L57" s="4">
        <f>CierreVentas[[#This Row],[Venta 
Total]]-SUM(CierreVentas[[#This Row],[Datafast]:[Transferencias]])</f>
        <v>497.28999999999996</v>
      </c>
      <c r="M57" s="7">
        <v>6</v>
      </c>
      <c r="N57" s="7"/>
      <c r="O57" s="7">
        <v>125</v>
      </c>
      <c r="P57" s="7"/>
      <c r="Q57" s="7"/>
      <c r="R57" s="7"/>
      <c r="S57" s="7"/>
      <c r="T57" s="7">
        <v>4.8</v>
      </c>
      <c r="U57" s="7"/>
      <c r="V57" s="7"/>
      <c r="W57" s="23">
        <f>SUM(CierreVentas[[#This Row],[Compras]:[Otros]])</f>
        <v>135.80000000000001</v>
      </c>
      <c r="X57" s="7">
        <v>361.49</v>
      </c>
      <c r="Y57" s="7"/>
      <c r="Z57" s="4">
        <f>CierreVentas[[#This Row],[Efectivo]]-CierreVentas[[#This Row],[Total Gastos]]-CierreVentas[[#This Row],[Deposito
1]]-CierreVentas[[#This Row],[Deposito
2]]</f>
        <v>-5.6843418860808015E-14</v>
      </c>
      <c r="AA57" s="7"/>
      <c r="AB57" s="7"/>
      <c r="AC57" s="7">
        <v>16.8</v>
      </c>
      <c r="AD57" s="7"/>
      <c r="AE57" s="23">
        <f>SUM(CierreVentas[[#This Row],[Empleados]:[Promociones]])</f>
        <v>16.8</v>
      </c>
    </row>
    <row r="58" spans="1:31" x14ac:dyDescent="0.3">
      <c r="A58" s="5">
        <v>3</v>
      </c>
      <c r="B58" s="6">
        <v>44669</v>
      </c>
      <c r="C58" s="7">
        <v>133.41</v>
      </c>
      <c r="D58" s="7">
        <v>1</v>
      </c>
      <c r="E58" s="7">
        <v>102.37</v>
      </c>
      <c r="F58" s="7"/>
      <c r="G58" s="7"/>
      <c r="H58" s="7"/>
      <c r="I58" s="7"/>
      <c r="J58" s="7"/>
      <c r="K58" s="7"/>
      <c r="L58" s="4">
        <f>CierreVentas[[#This Row],[Venta 
Total]]-SUM(CierreVentas[[#This Row],[Datafast]:[Transferencias]])</f>
        <v>30.039999999999992</v>
      </c>
      <c r="M58" s="7"/>
      <c r="N58" s="7">
        <v>20</v>
      </c>
      <c r="O58" s="7"/>
      <c r="P58" s="7"/>
      <c r="Q58" s="7"/>
      <c r="R58" s="7"/>
      <c r="S58" s="7"/>
      <c r="T58" s="7"/>
      <c r="U58" s="7"/>
      <c r="V58" s="7">
        <v>10</v>
      </c>
      <c r="W58" s="23">
        <f>SUM(CierreVentas[[#This Row],[Compras]:[Otros]])</f>
        <v>30</v>
      </c>
      <c r="X58" s="7">
        <v>0.04</v>
      </c>
      <c r="Y58" s="7"/>
      <c r="Z58" s="4">
        <f>CierreVentas[[#This Row],[Efectivo]]-CierreVentas[[#This Row],[Total Gastos]]-CierreVentas[[#This Row],[Deposito
1]]-CierreVentas[[#This Row],[Deposito
2]]</f>
        <v>-7.9589113077815909E-15</v>
      </c>
      <c r="AA58" s="7"/>
      <c r="AB58" s="7"/>
      <c r="AC58" s="7"/>
      <c r="AD58" s="7"/>
      <c r="AE58" s="23">
        <f>SUM(CierreVentas[[#This Row],[Empleados]:[Promociones]])</f>
        <v>0</v>
      </c>
    </row>
    <row r="59" spans="1:31" x14ac:dyDescent="0.3">
      <c r="A59" s="5">
        <v>3</v>
      </c>
      <c r="B59" s="6">
        <v>44670</v>
      </c>
      <c r="C59" s="7">
        <v>119.67</v>
      </c>
      <c r="D59" s="7"/>
      <c r="E59" s="7">
        <v>21.05</v>
      </c>
      <c r="F59" s="7"/>
      <c r="G59" s="7"/>
      <c r="H59" s="7">
        <v>10.58</v>
      </c>
      <c r="I59" s="7"/>
      <c r="J59" s="7"/>
      <c r="K59" s="7"/>
      <c r="L59" s="4">
        <f>CierreVentas[[#This Row],[Venta 
Total]]-SUM(CierreVentas[[#This Row],[Datafast]:[Transferencias]])</f>
        <v>88.039999999999992</v>
      </c>
      <c r="M59" s="7">
        <v>2</v>
      </c>
      <c r="N59" s="7">
        <v>20</v>
      </c>
      <c r="O59" s="7"/>
      <c r="P59" s="7">
        <v>46.04</v>
      </c>
      <c r="Q59" s="7">
        <v>20</v>
      </c>
      <c r="R59" s="7"/>
      <c r="S59" s="7"/>
      <c r="T59" s="7"/>
      <c r="U59" s="7"/>
      <c r="V59" s="7"/>
      <c r="W59" s="23">
        <f>SUM(CierreVentas[[#This Row],[Compras]:[Otros]])</f>
        <v>88.039999999999992</v>
      </c>
      <c r="X59" s="7"/>
      <c r="Y59" s="7"/>
      <c r="Z59" s="4">
        <f>CierreVentas[[#This Row],[Efectivo]]-CierreVentas[[#This Row],[Total Gastos]]-CierreVentas[[#This Row],[Deposito
1]]-CierreVentas[[#This Row],[Deposito
2]]</f>
        <v>0</v>
      </c>
      <c r="AA59" s="7"/>
      <c r="AB59" s="7"/>
      <c r="AC59" s="7"/>
      <c r="AD59" s="7"/>
      <c r="AE59" s="23">
        <f>SUM(CierreVentas[[#This Row],[Empleados]:[Promociones]])</f>
        <v>0</v>
      </c>
    </row>
    <row r="60" spans="1:31" x14ac:dyDescent="0.3">
      <c r="A60" s="5">
        <v>3</v>
      </c>
      <c r="B60" s="6">
        <v>44671</v>
      </c>
      <c r="C60" s="7">
        <v>328.12</v>
      </c>
      <c r="D60" s="7"/>
      <c r="E60" s="7">
        <v>112.92</v>
      </c>
      <c r="F60" s="7"/>
      <c r="G60" s="7"/>
      <c r="H60" s="7"/>
      <c r="I60" s="7"/>
      <c r="J60" s="7"/>
      <c r="K60" s="7"/>
      <c r="L60" s="4">
        <f>CierreVentas[[#This Row],[Venta 
Total]]-SUM(CierreVentas[[#This Row],[Datafast]:[Transferencias]])</f>
        <v>215.2</v>
      </c>
      <c r="M60" s="7"/>
      <c r="N60" s="7"/>
      <c r="O60" s="7"/>
      <c r="P60" s="7">
        <v>215.2</v>
      </c>
      <c r="Q60" s="7"/>
      <c r="R60" s="7"/>
      <c r="S60" s="7"/>
      <c r="T60" s="7"/>
      <c r="U60" s="7"/>
      <c r="V60" s="7"/>
      <c r="W60" s="23">
        <f>SUM(CierreVentas[[#This Row],[Compras]:[Otros]])</f>
        <v>215.2</v>
      </c>
      <c r="X60" s="7"/>
      <c r="Y60" s="7"/>
      <c r="Z60" s="4">
        <f>CierreVentas[[#This Row],[Efectivo]]-CierreVentas[[#This Row],[Total Gastos]]-CierreVentas[[#This Row],[Deposito
1]]-CierreVentas[[#This Row],[Deposito
2]]</f>
        <v>0</v>
      </c>
      <c r="AA60" s="7"/>
      <c r="AB60" s="7"/>
      <c r="AC60" s="7"/>
      <c r="AD60" s="7"/>
      <c r="AE60" s="23">
        <f>SUM(CierreVentas[[#This Row],[Empleados]:[Promociones]])</f>
        <v>0</v>
      </c>
    </row>
    <row r="61" spans="1:31" x14ac:dyDescent="0.3">
      <c r="A61" s="5">
        <v>3</v>
      </c>
      <c r="B61" s="6">
        <v>44672</v>
      </c>
      <c r="C61" s="7">
        <v>340.23</v>
      </c>
      <c r="D61" s="7"/>
      <c r="E61" s="7">
        <v>118.72</v>
      </c>
      <c r="F61" s="7"/>
      <c r="G61" s="7"/>
      <c r="H61" s="7"/>
      <c r="I61" s="7"/>
      <c r="J61" s="7"/>
      <c r="K61" s="7"/>
      <c r="L61" s="4">
        <f>CierreVentas[[#This Row],[Venta 
Total]]-SUM(CierreVentas[[#This Row],[Datafast]:[Transferencias]])</f>
        <v>221.51000000000002</v>
      </c>
      <c r="M61" s="7"/>
      <c r="N61" s="7"/>
      <c r="O61" s="7"/>
      <c r="P61" s="7">
        <v>175.97</v>
      </c>
      <c r="Q61" s="7"/>
      <c r="R61" s="7"/>
      <c r="S61" s="7"/>
      <c r="T61" s="7"/>
      <c r="U61" s="7"/>
      <c r="V61" s="7">
        <v>45.54</v>
      </c>
      <c r="W61" s="23">
        <f>SUM(CierreVentas[[#This Row],[Compras]:[Otros]])</f>
        <v>221.51</v>
      </c>
      <c r="X61" s="7"/>
      <c r="Y61" s="7"/>
      <c r="Z61" s="4">
        <f>CierreVentas[[#This Row],[Efectivo]]-CierreVentas[[#This Row],[Total Gastos]]-CierreVentas[[#This Row],[Deposito
1]]-CierreVentas[[#This Row],[Deposito
2]]</f>
        <v>2.8421709430404007E-14</v>
      </c>
      <c r="AA61" s="7"/>
      <c r="AB61" s="7"/>
      <c r="AC61" s="7"/>
      <c r="AD61" s="7"/>
      <c r="AE61" s="23">
        <f>SUM(CierreVentas[[#This Row],[Empleados]:[Promociones]])</f>
        <v>0</v>
      </c>
    </row>
    <row r="62" spans="1:31" x14ac:dyDescent="0.3">
      <c r="A62" s="5">
        <v>3</v>
      </c>
      <c r="B62" s="6">
        <v>44673</v>
      </c>
      <c r="C62" s="7">
        <v>595.33000000000004</v>
      </c>
      <c r="D62" s="7"/>
      <c r="E62" s="7">
        <v>221.68</v>
      </c>
      <c r="F62" s="7">
        <v>53.3</v>
      </c>
      <c r="G62" s="7"/>
      <c r="H62" s="7"/>
      <c r="I62" s="7"/>
      <c r="J62" s="7"/>
      <c r="K62" s="7"/>
      <c r="L62" s="4">
        <f>CierreVentas[[#This Row],[Venta 
Total]]-SUM(CierreVentas[[#This Row],[Datafast]:[Transferencias]])</f>
        <v>320.35000000000002</v>
      </c>
      <c r="M62" s="7"/>
      <c r="N62" s="7"/>
      <c r="O62" s="7">
        <v>20</v>
      </c>
      <c r="P62" s="7">
        <v>254.85</v>
      </c>
      <c r="Q62" s="7"/>
      <c r="R62" s="7"/>
      <c r="S62" s="7"/>
      <c r="T62" s="7"/>
      <c r="U62" s="7"/>
      <c r="V62" s="7">
        <v>45.5</v>
      </c>
      <c r="W62" s="23">
        <f>SUM(CierreVentas[[#This Row],[Compras]:[Otros]])</f>
        <v>320.35000000000002</v>
      </c>
      <c r="X62" s="7"/>
      <c r="Y62" s="7"/>
      <c r="Z62" s="4">
        <f>CierreVentas[[#This Row],[Efectivo]]-CierreVentas[[#This Row],[Total Gastos]]-CierreVentas[[#This Row],[Deposito
1]]-CierreVentas[[#This Row],[Deposito
2]]</f>
        <v>0</v>
      </c>
      <c r="AA62" s="7"/>
      <c r="AB62" s="7"/>
      <c r="AC62" s="7"/>
      <c r="AD62" s="7"/>
      <c r="AE62" s="23">
        <f>SUM(CierreVentas[[#This Row],[Empleados]:[Promociones]])</f>
        <v>0</v>
      </c>
    </row>
    <row r="63" spans="1:31" x14ac:dyDescent="0.3">
      <c r="A63" s="5">
        <v>3</v>
      </c>
      <c r="B63" s="6">
        <v>44674</v>
      </c>
      <c r="C63" s="7">
        <v>1367.97</v>
      </c>
      <c r="D63" s="7"/>
      <c r="E63" s="7">
        <v>683.76</v>
      </c>
      <c r="F63" s="7">
        <v>48.79</v>
      </c>
      <c r="G63" s="7">
        <v>9.9600000000000009</v>
      </c>
      <c r="H63" s="7">
        <v>22.17</v>
      </c>
      <c r="I63" s="7"/>
      <c r="J63" s="7"/>
      <c r="K63" s="7"/>
      <c r="L63" s="4">
        <f>CierreVentas[[#This Row],[Venta 
Total]]-SUM(CierreVentas[[#This Row],[Datafast]:[Transferencias]])</f>
        <v>603.29000000000008</v>
      </c>
      <c r="M63" s="7">
        <v>6</v>
      </c>
      <c r="N63" s="7"/>
      <c r="O63" s="7"/>
      <c r="P63" s="7">
        <v>246.61</v>
      </c>
      <c r="Q63" s="7"/>
      <c r="R63" s="7"/>
      <c r="S63" s="7"/>
      <c r="T63" s="7"/>
      <c r="U63" s="7"/>
      <c r="V63" s="7"/>
      <c r="W63" s="23">
        <f>SUM(CierreVentas[[#This Row],[Compras]:[Otros]])</f>
        <v>252.61</v>
      </c>
      <c r="X63" s="7">
        <v>350.68</v>
      </c>
      <c r="Y63" s="7"/>
      <c r="Z63" s="4">
        <f>CierreVentas[[#This Row],[Efectivo]]-CierreVentas[[#This Row],[Total Gastos]]-CierreVentas[[#This Row],[Deposito
1]]-CierreVentas[[#This Row],[Deposito
2]]</f>
        <v>5.6843418860808015E-14</v>
      </c>
      <c r="AA63" s="7"/>
      <c r="AB63" s="7"/>
      <c r="AC63" s="7">
        <v>9.8000000000000007</v>
      </c>
      <c r="AD63" s="7"/>
      <c r="AE63" s="23">
        <f>SUM(CierreVentas[[#This Row],[Empleados]:[Promociones]])</f>
        <v>9.8000000000000007</v>
      </c>
    </row>
    <row r="64" spans="1:31" x14ac:dyDescent="0.3">
      <c r="A64" s="5">
        <v>3</v>
      </c>
      <c r="B64" s="6">
        <v>44675</v>
      </c>
      <c r="C64" s="7">
        <v>2185.44</v>
      </c>
      <c r="D64" s="7"/>
      <c r="E64" s="7">
        <v>958.72</v>
      </c>
      <c r="F64" s="7">
        <v>82.32</v>
      </c>
      <c r="G64" s="7">
        <v>19.98</v>
      </c>
      <c r="H64" s="7"/>
      <c r="I64" s="7"/>
      <c r="J64" s="7"/>
      <c r="K64" s="7"/>
      <c r="L64" s="4">
        <f>CierreVentas[[#This Row],[Venta 
Total]]-SUM(CierreVentas[[#This Row],[Datafast]:[Transferencias]])</f>
        <v>1124.42</v>
      </c>
      <c r="M64" s="7">
        <v>2.75</v>
      </c>
      <c r="N64" s="7"/>
      <c r="O64" s="7">
        <v>80</v>
      </c>
      <c r="P64" s="7"/>
      <c r="Q64" s="7"/>
      <c r="R64" s="7"/>
      <c r="S64" s="7"/>
      <c r="T64" s="7"/>
      <c r="U64" s="7">
        <v>161.44999999999999</v>
      </c>
      <c r="V64" s="7"/>
      <c r="W64" s="23">
        <f>SUM(CierreVentas[[#This Row],[Compras]:[Otros]])</f>
        <v>244.2</v>
      </c>
      <c r="X64" s="7">
        <v>881.67</v>
      </c>
      <c r="Y64" s="7"/>
      <c r="Z64" s="4">
        <f>CierreVentas[[#This Row],[Efectivo]]-CierreVentas[[#This Row],[Total Gastos]]-CierreVentas[[#This Row],[Deposito
1]]-CierreVentas[[#This Row],[Deposito
2]]</f>
        <v>-1.4499999999999318</v>
      </c>
      <c r="AA64" s="7"/>
      <c r="AB64" s="7"/>
      <c r="AC64" s="7">
        <v>9.6</v>
      </c>
      <c r="AD64" s="7"/>
      <c r="AE64" s="23">
        <f>SUM(CierreVentas[[#This Row],[Empleados]:[Promociones]])</f>
        <v>9.6</v>
      </c>
    </row>
    <row r="65" spans="1:31" x14ac:dyDescent="0.3">
      <c r="A65" s="5">
        <v>3</v>
      </c>
      <c r="B65" s="6">
        <v>44675</v>
      </c>
      <c r="C65" s="7">
        <v>118.02</v>
      </c>
      <c r="D65" s="7"/>
      <c r="E65" s="7">
        <v>58.05</v>
      </c>
      <c r="F65" s="7"/>
      <c r="G65" s="7"/>
      <c r="H65" s="7"/>
      <c r="I65" s="7"/>
      <c r="J65" s="7"/>
      <c r="K65" s="7"/>
      <c r="L65" s="4">
        <f>CierreVentas[[#This Row],[Venta 
Total]]-SUM(CierreVentas[[#This Row],[Datafast]:[Transferencias]])</f>
        <v>59.97</v>
      </c>
      <c r="M65" s="7">
        <v>3</v>
      </c>
      <c r="N65" s="7"/>
      <c r="O65" s="7"/>
      <c r="P65" s="7"/>
      <c r="Q65" s="7"/>
      <c r="R65" s="7"/>
      <c r="S65" s="7"/>
      <c r="T65" s="7"/>
      <c r="U65" s="7">
        <v>31.45</v>
      </c>
      <c r="V65" s="7">
        <v>4</v>
      </c>
      <c r="W65" s="23">
        <f>SUM(CierreVentas[[#This Row],[Compras]:[Otros]])</f>
        <v>38.450000000000003</v>
      </c>
      <c r="X65" s="7">
        <v>21.52</v>
      </c>
      <c r="Y65" s="7"/>
      <c r="Z65" s="4">
        <f>CierreVentas[[#This Row],[Efectivo]]-CierreVentas[[#This Row],[Total Gastos]]-CierreVentas[[#This Row],[Deposito
1]]-CierreVentas[[#This Row],[Deposito
2]]</f>
        <v>-3.5527136788005009E-15</v>
      </c>
      <c r="AA65" s="7"/>
      <c r="AB65" s="7"/>
      <c r="AC65" s="7"/>
      <c r="AD65" s="7"/>
      <c r="AE65" s="23">
        <f>SUM(CierreVentas[[#This Row],[Empleados]:[Promociones]])</f>
        <v>0</v>
      </c>
    </row>
    <row r="66" spans="1:31" x14ac:dyDescent="0.3">
      <c r="A66" s="5">
        <v>3</v>
      </c>
      <c r="B66" s="6">
        <v>44677</v>
      </c>
      <c r="C66" s="7">
        <v>233.03</v>
      </c>
      <c r="D66" s="7"/>
      <c r="E66" s="7">
        <v>101.56</v>
      </c>
      <c r="F66" s="7">
        <v>10.59</v>
      </c>
      <c r="G66" s="7"/>
      <c r="H66" s="7"/>
      <c r="I66" s="7"/>
      <c r="J66" s="7"/>
      <c r="K66" s="7"/>
      <c r="L66" s="4">
        <f>CierreVentas[[#This Row],[Venta 
Total]]-SUM(CierreVentas[[#This Row],[Datafast]:[Transferencias]])</f>
        <v>120.88</v>
      </c>
      <c r="M66" s="7">
        <v>5</v>
      </c>
      <c r="N66" s="7"/>
      <c r="O66" s="7"/>
      <c r="P66" s="7"/>
      <c r="Q66" s="7"/>
      <c r="R66" s="7"/>
      <c r="S66" s="7"/>
      <c r="T66" s="7"/>
      <c r="U66" s="7"/>
      <c r="V66" s="7"/>
      <c r="W66" s="23">
        <f>SUM(CierreVentas[[#This Row],[Compras]:[Otros]])</f>
        <v>5</v>
      </c>
      <c r="X66" s="7">
        <v>115.88</v>
      </c>
      <c r="Y66" s="7"/>
      <c r="Z66" s="4">
        <f>CierreVentas[[#This Row],[Efectivo]]-CierreVentas[[#This Row],[Total Gastos]]-CierreVentas[[#This Row],[Deposito
1]]-CierreVentas[[#This Row],[Deposito
2]]</f>
        <v>0</v>
      </c>
      <c r="AA66" s="7"/>
      <c r="AB66" s="7"/>
      <c r="AC66" s="7"/>
      <c r="AD66" s="7"/>
      <c r="AE66" s="23">
        <f>SUM(CierreVentas[[#This Row],[Empleados]:[Promociones]])</f>
        <v>0</v>
      </c>
    </row>
    <row r="67" spans="1:31" x14ac:dyDescent="0.3">
      <c r="A67" s="5">
        <v>3</v>
      </c>
      <c r="B67" s="6">
        <v>44678</v>
      </c>
      <c r="C67" s="7">
        <v>240.56</v>
      </c>
      <c r="D67" s="7"/>
      <c r="E67" s="7">
        <v>124.51</v>
      </c>
      <c r="F67" s="7"/>
      <c r="G67" s="7"/>
      <c r="H67" s="7">
        <v>10.58</v>
      </c>
      <c r="I67" s="7"/>
      <c r="J67" s="7"/>
      <c r="K67" s="7"/>
      <c r="L67" s="4">
        <f>CierreVentas[[#This Row],[Venta 
Total]]-SUM(CierreVentas[[#This Row],[Datafast]:[Transferencias]])</f>
        <v>105.47</v>
      </c>
      <c r="M67" s="7"/>
      <c r="N67" s="7"/>
      <c r="O67" s="7"/>
      <c r="P67" s="7"/>
      <c r="Q67" s="7">
        <v>18.59</v>
      </c>
      <c r="R67" s="7"/>
      <c r="S67" s="7"/>
      <c r="T67" s="7"/>
      <c r="U67" s="7"/>
      <c r="V67" s="7"/>
      <c r="W67" s="23">
        <f>SUM(CierreVentas[[#This Row],[Compras]:[Otros]])</f>
        <v>18.59</v>
      </c>
      <c r="X67" s="7">
        <v>86.88</v>
      </c>
      <c r="Y67" s="7"/>
      <c r="Z67" s="4">
        <f>CierreVentas[[#This Row],[Efectivo]]-CierreVentas[[#This Row],[Total Gastos]]-CierreVentas[[#This Row],[Deposito
1]]-CierreVentas[[#This Row],[Deposito
2]]</f>
        <v>0</v>
      </c>
      <c r="AA67" s="7"/>
      <c r="AB67" s="7"/>
      <c r="AC67" s="7"/>
      <c r="AD67" s="7"/>
      <c r="AE67" s="23">
        <f>SUM(CierreVentas[[#This Row],[Empleados]:[Promociones]])</f>
        <v>0</v>
      </c>
    </row>
    <row r="68" spans="1:31" x14ac:dyDescent="0.3">
      <c r="A68" s="5">
        <v>3</v>
      </c>
      <c r="B68" s="6">
        <v>44679</v>
      </c>
      <c r="C68" s="7">
        <v>309.12</v>
      </c>
      <c r="D68" s="7">
        <v>58.35</v>
      </c>
      <c r="E68" s="7">
        <v>83.31</v>
      </c>
      <c r="F68" s="7"/>
      <c r="G68" s="7"/>
      <c r="H68" s="7"/>
      <c r="I68" s="7"/>
      <c r="J68" s="7"/>
      <c r="K68" s="7"/>
      <c r="L68" s="4">
        <f>CierreVentas[[#This Row],[Venta 
Total]]-SUM(CierreVentas[[#This Row],[Datafast]:[Transferencias]])</f>
        <v>167.46</v>
      </c>
      <c r="M68" s="7">
        <v>3</v>
      </c>
      <c r="N68" s="7"/>
      <c r="O68" s="7"/>
      <c r="P68" s="7"/>
      <c r="Q68" s="7">
        <v>20</v>
      </c>
      <c r="R68" s="7"/>
      <c r="S68" s="7"/>
      <c r="T68" s="7"/>
      <c r="U68" s="7">
        <v>96.97</v>
      </c>
      <c r="V68" s="7"/>
      <c r="W68" s="23">
        <f>SUM(CierreVentas[[#This Row],[Compras]:[Otros]])</f>
        <v>119.97</v>
      </c>
      <c r="X68" s="7">
        <v>47.49</v>
      </c>
      <c r="Y68" s="7"/>
      <c r="Z68" s="4">
        <f>CierreVentas[[#This Row],[Efectivo]]-CierreVentas[[#This Row],[Total Gastos]]-CierreVentas[[#This Row],[Deposito
1]]-CierreVentas[[#This Row],[Deposito
2]]</f>
        <v>7.1054273576010019E-15</v>
      </c>
      <c r="AA68" s="7"/>
      <c r="AB68" s="7"/>
      <c r="AC68" s="7"/>
      <c r="AD68" s="7"/>
      <c r="AE68" s="23">
        <f>SUM(CierreVentas[[#This Row],[Empleados]:[Promociones]])</f>
        <v>0</v>
      </c>
    </row>
    <row r="69" spans="1:31" x14ac:dyDescent="0.3">
      <c r="A69" s="5">
        <v>3</v>
      </c>
      <c r="B69" s="6">
        <v>44680</v>
      </c>
      <c r="C69" s="7">
        <v>866.68</v>
      </c>
      <c r="D69" s="7">
        <v>158.84</v>
      </c>
      <c r="E69" s="7">
        <v>172.56</v>
      </c>
      <c r="F69" s="7">
        <v>33.729999999999997</v>
      </c>
      <c r="G69" s="7"/>
      <c r="H69" s="7">
        <v>17.3</v>
      </c>
      <c r="I69" s="7"/>
      <c r="J69" s="7"/>
      <c r="K69" s="7"/>
      <c r="L69" s="4">
        <f>CierreVentas[[#This Row],[Venta 
Total]]-SUM(CierreVentas[[#This Row],[Datafast]:[Transferencias]])</f>
        <v>484.24999999999994</v>
      </c>
      <c r="M69" s="7">
        <v>2.5</v>
      </c>
      <c r="N69" s="7"/>
      <c r="O69" s="7"/>
      <c r="P69" s="7"/>
      <c r="Q69" s="7"/>
      <c r="R69" s="7"/>
      <c r="S69" s="7"/>
      <c r="T69" s="7"/>
      <c r="U69" s="7">
        <v>94.27</v>
      </c>
      <c r="V69" s="7">
        <v>45</v>
      </c>
      <c r="W69" s="23">
        <f>SUM(CierreVentas[[#This Row],[Compras]:[Otros]])</f>
        <v>141.76999999999998</v>
      </c>
      <c r="X69" s="7">
        <v>284.48</v>
      </c>
      <c r="Y69" s="7">
        <v>58</v>
      </c>
      <c r="Z69" s="4">
        <f>CierreVentas[[#This Row],[Efectivo]]-CierreVentas[[#This Row],[Total Gastos]]-CierreVentas[[#This Row],[Deposito
1]]-CierreVentas[[#This Row],[Deposito
2]]</f>
        <v>-5.6843418860808015E-14</v>
      </c>
      <c r="AA69" s="7"/>
      <c r="AB69" s="7"/>
      <c r="AC69" s="7"/>
      <c r="AD69" s="7"/>
      <c r="AE69" s="23">
        <f>SUM(CierreVentas[[#This Row],[Empleados]:[Promociones]])</f>
        <v>0</v>
      </c>
    </row>
    <row r="70" spans="1:31" x14ac:dyDescent="0.3">
      <c r="A70" s="5">
        <v>3</v>
      </c>
      <c r="B70" s="6">
        <v>44681</v>
      </c>
      <c r="C70" s="7">
        <v>1930.16</v>
      </c>
      <c r="D70" s="7">
        <v>887.87</v>
      </c>
      <c r="E70" s="7">
        <v>393.6</v>
      </c>
      <c r="F70" s="7">
        <v>58.09</v>
      </c>
      <c r="G70" s="7">
        <v>10.35</v>
      </c>
      <c r="H70" s="7"/>
      <c r="I70" s="7"/>
      <c r="J70" s="7"/>
      <c r="K70" s="7"/>
      <c r="L70" s="4">
        <f>CierreVentas[[#This Row],[Venta 
Total]]-SUM(CierreVentas[[#This Row],[Datafast]:[Transferencias]])</f>
        <v>580.25000000000023</v>
      </c>
      <c r="M70" s="7">
        <v>7.5</v>
      </c>
      <c r="N70" s="7"/>
      <c r="O70" s="7"/>
      <c r="P70" s="7"/>
      <c r="Q70" s="7"/>
      <c r="R70" s="7"/>
      <c r="S70" s="7"/>
      <c r="T70" s="7"/>
      <c r="U70" s="7"/>
      <c r="V70" s="7"/>
      <c r="W70" s="23">
        <f>SUM(CierreVentas[[#This Row],[Compras]:[Otros]])</f>
        <v>7.5</v>
      </c>
      <c r="X70" s="7">
        <v>572.75</v>
      </c>
      <c r="Y70" s="7"/>
      <c r="Z70" s="4">
        <f>CierreVentas[[#This Row],[Efectivo]]-CierreVentas[[#This Row],[Total Gastos]]-CierreVentas[[#This Row],[Deposito
1]]-CierreVentas[[#This Row],[Deposito
2]]</f>
        <v>2.2737367544323206E-13</v>
      </c>
      <c r="AA70" s="7"/>
      <c r="AB70" s="7"/>
      <c r="AC70" s="7"/>
      <c r="AD70" s="7"/>
      <c r="AE70" s="23">
        <f>SUM(CierreVentas[[#This Row],[Empleados]:[Promociones]])</f>
        <v>0</v>
      </c>
    </row>
    <row r="71" spans="1:31" x14ac:dyDescent="0.3">
      <c r="A71" s="5">
        <v>10</v>
      </c>
      <c r="B71" s="6">
        <v>44652</v>
      </c>
      <c r="C71" s="7">
        <v>523.25</v>
      </c>
      <c r="D71" s="7"/>
      <c r="E71" s="7">
        <v>115.89</v>
      </c>
      <c r="F71" s="7">
        <v>39.93</v>
      </c>
      <c r="G71" s="7">
        <v>49.83</v>
      </c>
      <c r="H71" s="7"/>
      <c r="I71" s="7"/>
      <c r="J71" s="7"/>
      <c r="K71" s="7"/>
      <c r="L71" s="4">
        <f>CierreVentas[[#This Row],[Venta 
Total]]-SUM(CierreVentas[[#This Row],[Datafast]:[Transferencias]])</f>
        <v>317.60000000000002</v>
      </c>
      <c r="M71" s="7">
        <v>21.95</v>
      </c>
      <c r="N71" s="7"/>
      <c r="O71" s="7"/>
      <c r="P71" s="7"/>
      <c r="Q71" s="7"/>
      <c r="R71" s="7"/>
      <c r="S71" s="7">
        <v>6</v>
      </c>
      <c r="T71" s="7"/>
      <c r="U71" s="7"/>
      <c r="V71" s="7"/>
      <c r="W71" s="23">
        <f>SUM(CierreVentas[[#This Row],[Compras]:[Otros]])</f>
        <v>27.95</v>
      </c>
      <c r="X71" s="7">
        <v>289.64999999999998</v>
      </c>
      <c r="Y71" s="7"/>
      <c r="Z71" s="4">
        <f>CierreVentas[[#This Row],[Efectivo]]-CierreVentas[[#This Row],[Total Gastos]]-CierreVentas[[#This Row],[Deposito
1]]-CierreVentas[[#This Row],[Deposito
2]]</f>
        <v>5.6843418860808015E-14</v>
      </c>
      <c r="AA71" s="7"/>
      <c r="AB71" s="7"/>
      <c r="AC71" s="7"/>
      <c r="AD71" s="7">
        <v>47.87</v>
      </c>
      <c r="AE71" s="23">
        <f>SUM(CierreVentas[[#This Row],[Empleados]:[Promociones]])</f>
        <v>47.87</v>
      </c>
    </row>
    <row r="72" spans="1:31" x14ac:dyDescent="0.3">
      <c r="A72" s="5">
        <v>10</v>
      </c>
      <c r="B72" s="6">
        <v>44653</v>
      </c>
      <c r="C72" s="7">
        <v>833.34</v>
      </c>
      <c r="D72" s="7"/>
      <c r="E72" s="7">
        <v>206.85</v>
      </c>
      <c r="F72" s="7">
        <v>35.03</v>
      </c>
      <c r="G72" s="7">
        <v>15.84</v>
      </c>
      <c r="H72" s="7"/>
      <c r="I72" s="7"/>
      <c r="J72" s="7"/>
      <c r="K72" s="7"/>
      <c r="L72" s="4">
        <f>CierreVentas[[#This Row],[Venta 
Total]]-SUM(CierreVentas[[#This Row],[Datafast]:[Transferencias]])</f>
        <v>575.62000000000012</v>
      </c>
      <c r="M72" s="7"/>
      <c r="N72" s="7"/>
      <c r="O72" s="7"/>
      <c r="P72" s="7"/>
      <c r="Q72" s="7"/>
      <c r="R72" s="7"/>
      <c r="S72" s="7">
        <v>6</v>
      </c>
      <c r="T72" s="7"/>
      <c r="U72" s="7"/>
      <c r="V72" s="7"/>
      <c r="W72" s="23">
        <f>SUM(CierreVentas[[#This Row],[Compras]:[Otros]])</f>
        <v>6</v>
      </c>
      <c r="X72" s="7">
        <v>569.62</v>
      </c>
      <c r="Y72" s="7"/>
      <c r="Z72" s="4">
        <f>CierreVentas[[#This Row],[Efectivo]]-CierreVentas[[#This Row],[Total Gastos]]-CierreVentas[[#This Row],[Deposito
1]]-CierreVentas[[#This Row],[Deposito
2]]</f>
        <v>1.1368683772161603E-13</v>
      </c>
      <c r="AA72" s="7"/>
      <c r="AB72" s="7"/>
      <c r="AC72" s="7"/>
      <c r="AD72" s="7">
        <v>90.6</v>
      </c>
      <c r="AE72" s="23">
        <f>SUM(CierreVentas[[#This Row],[Empleados]:[Promociones]])</f>
        <v>90.6</v>
      </c>
    </row>
    <row r="73" spans="1:31" x14ac:dyDescent="0.3">
      <c r="A73" s="5">
        <v>10</v>
      </c>
      <c r="B73" s="6">
        <v>44654</v>
      </c>
      <c r="C73" s="7">
        <v>914.1</v>
      </c>
      <c r="D73" s="7"/>
      <c r="E73" s="7">
        <v>323.27</v>
      </c>
      <c r="F73" s="7">
        <v>20.48</v>
      </c>
      <c r="G73" s="7">
        <v>16.079999999999998</v>
      </c>
      <c r="H73" s="7"/>
      <c r="I73" s="7"/>
      <c r="J73" s="7"/>
      <c r="K73" s="7"/>
      <c r="L73" s="4">
        <f>CierreVentas[[#This Row],[Venta 
Total]]-SUM(CierreVentas[[#This Row],[Datafast]:[Transferencias]])</f>
        <v>554.27</v>
      </c>
      <c r="M73" s="7">
        <v>7.92</v>
      </c>
      <c r="N73" s="7"/>
      <c r="O73" s="7">
        <v>40</v>
      </c>
      <c r="P73" s="7"/>
      <c r="Q73" s="7"/>
      <c r="R73" s="7"/>
      <c r="S73" s="7">
        <v>6</v>
      </c>
      <c r="T73" s="7"/>
      <c r="U73" s="7">
        <v>300</v>
      </c>
      <c r="V73" s="7"/>
      <c r="W73" s="23">
        <f>SUM(CierreVentas[[#This Row],[Compras]:[Otros]])</f>
        <v>353.92</v>
      </c>
      <c r="X73" s="7">
        <v>200.35</v>
      </c>
      <c r="Y73" s="7"/>
      <c r="Z73" s="4">
        <f>CierreVentas[[#This Row],[Efectivo]]-CierreVentas[[#This Row],[Total Gastos]]-CierreVentas[[#This Row],[Deposito
1]]-CierreVentas[[#This Row],[Deposito
2]]</f>
        <v>-2.8421709430404007E-14</v>
      </c>
      <c r="AA73" s="7"/>
      <c r="AB73" s="7"/>
      <c r="AC73" s="7"/>
      <c r="AD73" s="7">
        <v>91.4</v>
      </c>
      <c r="AE73" s="23">
        <f>SUM(CierreVentas[[#This Row],[Empleados]:[Promociones]])</f>
        <v>91.4</v>
      </c>
    </row>
    <row r="74" spans="1:31" x14ac:dyDescent="0.3">
      <c r="A74" s="5">
        <v>10</v>
      </c>
      <c r="B74" s="6">
        <v>44655</v>
      </c>
      <c r="C74" s="7">
        <v>219.39</v>
      </c>
      <c r="D74" s="7"/>
      <c r="E74" s="7">
        <v>58.56</v>
      </c>
      <c r="F74" s="7">
        <v>12.94</v>
      </c>
      <c r="G74" s="7">
        <v>10.46</v>
      </c>
      <c r="H74" s="7"/>
      <c r="I74" s="7"/>
      <c r="J74" s="7"/>
      <c r="K74" s="7"/>
      <c r="L74" s="4">
        <f>CierreVentas[[#This Row],[Venta 
Total]]-SUM(CierreVentas[[#This Row],[Datafast]:[Transferencias]])</f>
        <v>137.42999999999998</v>
      </c>
      <c r="M74" s="7"/>
      <c r="N74" s="7"/>
      <c r="O74" s="7"/>
      <c r="P74" s="7"/>
      <c r="Q74" s="7"/>
      <c r="R74" s="7"/>
      <c r="S74" s="7">
        <v>6</v>
      </c>
      <c r="T74" s="7"/>
      <c r="U74" s="7"/>
      <c r="V74" s="7">
        <v>3.9</v>
      </c>
      <c r="W74" s="23">
        <f>SUM(CierreVentas[[#This Row],[Compras]:[Otros]])</f>
        <v>9.9</v>
      </c>
      <c r="X74" s="7">
        <v>127.54</v>
      </c>
      <c r="Y74" s="7"/>
      <c r="Z74" s="4">
        <f>CierreVentas[[#This Row],[Efectivo]]-CierreVentas[[#This Row],[Total Gastos]]-CierreVentas[[#This Row],[Deposito
1]]-CierreVentas[[#This Row],[Deposito
2]]</f>
        <v>-1.0000000000033538E-2</v>
      </c>
      <c r="AA74" s="7"/>
      <c r="AB74" s="7"/>
      <c r="AC74" s="7"/>
      <c r="AD74" s="7">
        <v>35</v>
      </c>
      <c r="AE74" s="23">
        <f>SUM(CierreVentas[[#This Row],[Empleados]:[Promociones]])</f>
        <v>35</v>
      </c>
    </row>
    <row r="75" spans="1:31" x14ac:dyDescent="0.3">
      <c r="A75" s="5">
        <v>10</v>
      </c>
      <c r="B75" s="6">
        <v>44656</v>
      </c>
      <c r="C75" s="7">
        <v>180.41</v>
      </c>
      <c r="D75" s="7"/>
      <c r="E75" s="7">
        <v>77.08</v>
      </c>
      <c r="F75" s="7"/>
      <c r="G75" s="7"/>
      <c r="H75" s="7"/>
      <c r="I75" s="7"/>
      <c r="J75" s="7"/>
      <c r="K75" s="7"/>
      <c r="L75" s="4">
        <f>CierreVentas[[#This Row],[Venta 
Total]]-SUM(CierreVentas[[#This Row],[Datafast]:[Transferencias]])</f>
        <v>103.33</v>
      </c>
      <c r="M75" s="7"/>
      <c r="N75" s="7"/>
      <c r="O75" s="7"/>
      <c r="P75" s="7"/>
      <c r="Q75" s="7"/>
      <c r="R75" s="7"/>
      <c r="S75" s="7">
        <v>6</v>
      </c>
      <c r="T75" s="7"/>
      <c r="U75" s="7">
        <v>15.6</v>
      </c>
      <c r="V75" s="7"/>
      <c r="W75" s="23">
        <f>SUM(CierreVentas[[#This Row],[Compras]:[Otros]])</f>
        <v>21.6</v>
      </c>
      <c r="X75" s="7">
        <v>81.73</v>
      </c>
      <c r="Y75" s="7"/>
      <c r="Z75" s="4">
        <f>CierreVentas[[#This Row],[Efectivo]]-CierreVentas[[#This Row],[Total Gastos]]-CierreVentas[[#This Row],[Deposito
1]]-CierreVentas[[#This Row],[Deposito
2]]</f>
        <v>-1.4210854715202004E-14</v>
      </c>
      <c r="AA75" s="7"/>
      <c r="AB75" s="7"/>
      <c r="AC75" s="7"/>
      <c r="AD75" s="7">
        <v>13.6</v>
      </c>
      <c r="AE75" s="23">
        <f>SUM(CierreVentas[[#This Row],[Empleados]:[Promociones]])</f>
        <v>13.6</v>
      </c>
    </row>
    <row r="76" spans="1:31" x14ac:dyDescent="0.3">
      <c r="A76" s="5">
        <v>10</v>
      </c>
      <c r="B76" s="6">
        <v>44657</v>
      </c>
      <c r="C76" s="7">
        <v>230.93</v>
      </c>
      <c r="D76" s="7"/>
      <c r="E76" s="7">
        <v>77.83</v>
      </c>
      <c r="F76" s="7">
        <v>32.31</v>
      </c>
      <c r="G76" s="7"/>
      <c r="H76" s="7"/>
      <c r="I76" s="7"/>
      <c r="J76" s="7"/>
      <c r="K76" s="7"/>
      <c r="L76" s="4">
        <f>CierreVentas[[#This Row],[Venta 
Total]]-SUM(CierreVentas[[#This Row],[Datafast]:[Transferencias]])</f>
        <v>120.79</v>
      </c>
      <c r="M76" s="7">
        <v>7.24</v>
      </c>
      <c r="N76" s="7">
        <v>20</v>
      </c>
      <c r="O76" s="7"/>
      <c r="P76" s="7"/>
      <c r="Q76" s="7"/>
      <c r="R76" s="7"/>
      <c r="S76" s="7">
        <v>6</v>
      </c>
      <c r="T76" s="7"/>
      <c r="U76" s="7"/>
      <c r="V76" s="7"/>
      <c r="W76" s="23">
        <f>SUM(CierreVentas[[#This Row],[Compras]:[Otros]])</f>
        <v>33.24</v>
      </c>
      <c r="X76" s="7">
        <v>87.55</v>
      </c>
      <c r="Y76" s="7"/>
      <c r="Z76" s="4">
        <f>CierreVentas[[#This Row],[Efectivo]]-CierreVentas[[#This Row],[Total Gastos]]-CierreVentas[[#This Row],[Deposito
1]]-CierreVentas[[#This Row],[Deposito
2]]</f>
        <v>1.4210854715202004E-14</v>
      </c>
      <c r="AA76" s="7"/>
      <c r="AB76" s="7"/>
      <c r="AC76" s="7"/>
      <c r="AD76" s="7">
        <v>20.399999999999999</v>
      </c>
      <c r="AE76" s="23">
        <f>SUM(CierreVentas[[#This Row],[Empleados]:[Promociones]])</f>
        <v>20.399999999999999</v>
      </c>
    </row>
    <row r="77" spans="1:31" x14ac:dyDescent="0.3">
      <c r="A77" s="5">
        <v>10</v>
      </c>
      <c r="B77" s="6">
        <v>44658</v>
      </c>
      <c r="C77" s="7">
        <v>403.75</v>
      </c>
      <c r="D77" s="7"/>
      <c r="E77" s="7">
        <v>153.4</v>
      </c>
      <c r="F77" s="7">
        <v>10.35</v>
      </c>
      <c r="G77" s="7"/>
      <c r="H77" s="7"/>
      <c r="I77" s="7"/>
      <c r="J77" s="7"/>
      <c r="K77" s="7"/>
      <c r="L77" s="4">
        <f>CierreVentas[[#This Row],[Venta 
Total]]-SUM(CierreVentas[[#This Row],[Datafast]:[Transferencias]])</f>
        <v>240</v>
      </c>
      <c r="M77" s="7"/>
      <c r="N77" s="7"/>
      <c r="O77" s="7"/>
      <c r="P77" s="7"/>
      <c r="Q77" s="7"/>
      <c r="R77" s="7"/>
      <c r="S77" s="7">
        <v>6</v>
      </c>
      <c r="T77" s="7"/>
      <c r="U77" s="7"/>
      <c r="V77" s="7">
        <v>40</v>
      </c>
      <c r="W77" s="23">
        <f>SUM(CierreVentas[[#This Row],[Compras]:[Otros]])</f>
        <v>46</v>
      </c>
      <c r="X77" s="7">
        <v>194</v>
      </c>
      <c r="Y77" s="7"/>
      <c r="Z77" s="4">
        <f>CierreVentas[[#This Row],[Efectivo]]-CierreVentas[[#This Row],[Total Gastos]]-CierreVentas[[#This Row],[Deposito
1]]-CierreVentas[[#This Row],[Deposito
2]]</f>
        <v>0</v>
      </c>
      <c r="AA77" s="7"/>
      <c r="AB77" s="7"/>
      <c r="AC77" s="7"/>
      <c r="AD77" s="7">
        <v>29.2</v>
      </c>
      <c r="AE77" s="23">
        <f>SUM(CierreVentas[[#This Row],[Empleados]:[Promociones]])</f>
        <v>29.2</v>
      </c>
    </row>
    <row r="78" spans="1:31" x14ac:dyDescent="0.3">
      <c r="A78" s="5">
        <v>10</v>
      </c>
      <c r="B78" s="6">
        <v>44659</v>
      </c>
      <c r="C78" s="7">
        <v>356.81</v>
      </c>
      <c r="D78" s="7">
        <v>157.88</v>
      </c>
      <c r="E78" s="7"/>
      <c r="F78" s="7"/>
      <c r="G78" s="7"/>
      <c r="H78" s="7"/>
      <c r="I78" s="7"/>
      <c r="J78" s="7"/>
      <c r="K78" s="7"/>
      <c r="L78" s="4">
        <f>CierreVentas[[#This Row],[Venta 
Total]]-SUM(CierreVentas[[#This Row],[Datafast]:[Transferencias]])</f>
        <v>198.93</v>
      </c>
      <c r="M78" s="7">
        <v>15</v>
      </c>
      <c r="N78" s="7"/>
      <c r="O78" s="7"/>
      <c r="P78" s="7"/>
      <c r="Q78" s="7"/>
      <c r="R78" s="7"/>
      <c r="S78" s="7">
        <v>6</v>
      </c>
      <c r="T78" s="7"/>
      <c r="U78" s="7"/>
      <c r="V78" s="7"/>
      <c r="W78" s="23">
        <f>SUM(CierreVentas[[#This Row],[Compras]:[Otros]])</f>
        <v>21</v>
      </c>
      <c r="X78" s="7">
        <v>177.93</v>
      </c>
      <c r="Y78" s="7"/>
      <c r="Z78" s="4">
        <f>CierreVentas[[#This Row],[Efectivo]]-CierreVentas[[#This Row],[Total Gastos]]-CierreVentas[[#This Row],[Deposito
1]]-CierreVentas[[#This Row],[Deposito
2]]</f>
        <v>0</v>
      </c>
      <c r="AA78" s="7"/>
      <c r="AB78" s="7"/>
      <c r="AC78" s="7"/>
      <c r="AD78" s="7">
        <v>55.4</v>
      </c>
      <c r="AE78" s="23">
        <f>SUM(CierreVentas[[#This Row],[Empleados]:[Promociones]])</f>
        <v>55.4</v>
      </c>
    </row>
    <row r="79" spans="1:31" x14ac:dyDescent="0.3">
      <c r="A79" s="5">
        <v>10</v>
      </c>
      <c r="B79" s="6">
        <v>44660</v>
      </c>
      <c r="C79" s="7">
        <v>957.1</v>
      </c>
      <c r="D79" s="7"/>
      <c r="E79" s="7">
        <v>372.64</v>
      </c>
      <c r="F79" s="7">
        <v>10.220000000000001</v>
      </c>
      <c r="G79" s="7">
        <v>4.9800000000000004</v>
      </c>
      <c r="H79" s="7"/>
      <c r="I79" s="7"/>
      <c r="J79" s="7"/>
      <c r="K79" s="7"/>
      <c r="L79" s="4">
        <f>CierreVentas[[#This Row],[Venta 
Total]]-SUM(CierreVentas[[#This Row],[Datafast]:[Transferencias]])</f>
        <v>569.26</v>
      </c>
      <c r="M79" s="7">
        <v>2.36</v>
      </c>
      <c r="N79" s="7"/>
      <c r="O79" s="7"/>
      <c r="P79" s="7"/>
      <c r="Q79" s="7"/>
      <c r="R79" s="7"/>
      <c r="S79" s="7">
        <v>6</v>
      </c>
      <c r="T79" s="7"/>
      <c r="U79" s="7">
        <v>85</v>
      </c>
      <c r="V79" s="7"/>
      <c r="W79" s="23">
        <f>SUM(CierreVentas[[#This Row],[Compras]:[Otros]])</f>
        <v>93.36</v>
      </c>
      <c r="X79" s="7">
        <v>475.9</v>
      </c>
      <c r="Y79" s="7"/>
      <c r="Z79" s="4">
        <f>CierreVentas[[#This Row],[Efectivo]]-CierreVentas[[#This Row],[Total Gastos]]-CierreVentas[[#This Row],[Deposito
1]]-CierreVentas[[#This Row],[Deposito
2]]</f>
        <v>0</v>
      </c>
      <c r="AA79" s="7"/>
      <c r="AB79" s="7"/>
      <c r="AC79" s="7"/>
      <c r="AD79" s="7">
        <v>143</v>
      </c>
      <c r="AE79" s="23">
        <f>SUM(CierreVentas[[#This Row],[Empleados]:[Promociones]])</f>
        <v>143</v>
      </c>
    </row>
    <row r="80" spans="1:31" x14ac:dyDescent="0.3">
      <c r="A80" s="5">
        <v>10</v>
      </c>
      <c r="B80" s="6">
        <v>44661</v>
      </c>
      <c r="C80" s="7">
        <v>928.07</v>
      </c>
      <c r="D80" s="7"/>
      <c r="E80" s="7">
        <v>331.01</v>
      </c>
      <c r="F80" s="7">
        <v>16.8</v>
      </c>
      <c r="G80" s="7">
        <v>7.89</v>
      </c>
      <c r="H80" s="7"/>
      <c r="I80" s="7"/>
      <c r="J80" s="7"/>
      <c r="K80" s="7"/>
      <c r="L80" s="4">
        <f>CierreVentas[[#This Row],[Venta 
Total]]-SUM(CierreVentas[[#This Row],[Datafast]:[Transferencias]])</f>
        <v>572.37000000000012</v>
      </c>
      <c r="M80" s="7"/>
      <c r="N80" s="7"/>
      <c r="O80" s="7">
        <v>40</v>
      </c>
      <c r="P80" s="7"/>
      <c r="Q80" s="7"/>
      <c r="R80" s="7"/>
      <c r="S80" s="7">
        <v>6</v>
      </c>
      <c r="T80" s="7"/>
      <c r="U80" s="7"/>
      <c r="V80" s="7"/>
      <c r="W80" s="23">
        <f>SUM(CierreVentas[[#This Row],[Compras]:[Otros]])</f>
        <v>46</v>
      </c>
      <c r="X80" s="7">
        <v>526.37</v>
      </c>
      <c r="Y80" s="7"/>
      <c r="Z80" s="4">
        <f>CierreVentas[[#This Row],[Efectivo]]-CierreVentas[[#This Row],[Total Gastos]]-CierreVentas[[#This Row],[Deposito
1]]-CierreVentas[[#This Row],[Deposito
2]]</f>
        <v>1.1368683772161603E-13</v>
      </c>
      <c r="AA80" s="7"/>
      <c r="AB80" s="7"/>
      <c r="AC80" s="7"/>
      <c r="AD80" s="7">
        <v>121.6</v>
      </c>
      <c r="AE80" s="23">
        <f>SUM(CierreVentas[[#This Row],[Empleados]:[Promociones]])</f>
        <v>121.6</v>
      </c>
    </row>
    <row r="81" spans="1:31" x14ac:dyDescent="0.3">
      <c r="A81" s="5">
        <v>10</v>
      </c>
      <c r="B81" s="6">
        <v>44662</v>
      </c>
      <c r="C81" s="7">
        <v>422.67</v>
      </c>
      <c r="D81" s="7"/>
      <c r="E81" s="7">
        <v>135.54</v>
      </c>
      <c r="F81" s="7"/>
      <c r="G81" s="7"/>
      <c r="H81" s="7"/>
      <c r="I81" s="7"/>
      <c r="J81" s="7"/>
      <c r="K81" s="7"/>
      <c r="L81" s="4">
        <f>CierreVentas[[#This Row],[Venta 
Total]]-SUM(CierreVentas[[#This Row],[Datafast]:[Transferencias]])</f>
        <v>287.13</v>
      </c>
      <c r="M81" s="7"/>
      <c r="N81" s="7"/>
      <c r="O81" s="7"/>
      <c r="P81" s="7"/>
      <c r="Q81" s="7"/>
      <c r="R81" s="7"/>
      <c r="S81" s="7"/>
      <c r="T81" s="7"/>
      <c r="U81" s="7"/>
      <c r="V81" s="7">
        <v>283.48</v>
      </c>
      <c r="W81" s="23">
        <f>SUM(CierreVentas[[#This Row],[Compras]:[Otros]])</f>
        <v>283.48</v>
      </c>
      <c r="X81" s="7">
        <v>3.65</v>
      </c>
      <c r="Y81" s="7"/>
      <c r="Z81" s="4">
        <f>CierreVentas[[#This Row],[Efectivo]]-CierreVentas[[#This Row],[Total Gastos]]-CierreVentas[[#This Row],[Deposito
1]]-CierreVentas[[#This Row],[Deposito
2]]</f>
        <v>-2.2648549702353193E-14</v>
      </c>
      <c r="AA81" s="7"/>
      <c r="AB81" s="7"/>
      <c r="AC81" s="7"/>
      <c r="AD81" s="7">
        <v>40.799999999999997</v>
      </c>
      <c r="AE81" s="23">
        <f>SUM(CierreVentas[[#This Row],[Empleados]:[Promociones]])</f>
        <v>40.799999999999997</v>
      </c>
    </row>
    <row r="82" spans="1:31" x14ac:dyDescent="0.3">
      <c r="A82" s="5">
        <v>10</v>
      </c>
      <c r="B82" s="6">
        <v>44663</v>
      </c>
      <c r="C82" s="7">
        <v>247.87</v>
      </c>
      <c r="D82" s="7"/>
      <c r="E82" s="7">
        <v>80.22</v>
      </c>
      <c r="F82" s="7"/>
      <c r="G82" s="7">
        <v>17.3</v>
      </c>
      <c r="H82" s="7"/>
      <c r="I82" s="7"/>
      <c r="J82" s="7"/>
      <c r="K82" s="7"/>
      <c r="L82" s="4">
        <f>CierreVentas[[#This Row],[Venta 
Total]]-SUM(CierreVentas[[#This Row],[Datafast]:[Transferencias]])</f>
        <v>150.35000000000002</v>
      </c>
      <c r="M82" s="7"/>
      <c r="N82" s="7"/>
      <c r="O82" s="7"/>
      <c r="P82" s="7"/>
      <c r="Q82" s="7"/>
      <c r="R82" s="7"/>
      <c r="S82" s="7">
        <v>12</v>
      </c>
      <c r="T82" s="7"/>
      <c r="U82" s="7">
        <v>120</v>
      </c>
      <c r="V82" s="7"/>
      <c r="W82" s="23">
        <f>SUM(CierreVentas[[#This Row],[Compras]:[Otros]])</f>
        <v>132</v>
      </c>
      <c r="X82" s="7">
        <v>18.350000000000001</v>
      </c>
      <c r="Y82" s="7"/>
      <c r="Z82" s="4">
        <f>CierreVentas[[#This Row],[Efectivo]]-CierreVentas[[#This Row],[Total Gastos]]-CierreVentas[[#This Row],[Deposito
1]]-CierreVentas[[#This Row],[Deposito
2]]</f>
        <v>2.1316282072803006E-14</v>
      </c>
      <c r="AA82" s="7"/>
      <c r="AB82" s="7"/>
      <c r="AC82" s="7"/>
      <c r="AD82" s="7">
        <v>34</v>
      </c>
      <c r="AE82" s="23">
        <f>SUM(CierreVentas[[#This Row],[Empleados]:[Promociones]])</f>
        <v>34</v>
      </c>
    </row>
    <row r="83" spans="1:31" x14ac:dyDescent="0.3">
      <c r="A83" s="5">
        <v>10</v>
      </c>
      <c r="B83" s="6">
        <v>44664</v>
      </c>
      <c r="C83" s="7">
        <v>177.51</v>
      </c>
      <c r="D83" s="7"/>
      <c r="E83" s="7">
        <v>51.62</v>
      </c>
      <c r="F83" s="7"/>
      <c r="G83" s="7"/>
      <c r="H83" s="7"/>
      <c r="I83" s="7"/>
      <c r="J83" s="7"/>
      <c r="K83" s="7"/>
      <c r="L83" s="4">
        <f>CierreVentas[[#This Row],[Venta 
Total]]-SUM(CierreVentas[[#This Row],[Datafast]:[Transferencias]])</f>
        <v>125.88999999999999</v>
      </c>
      <c r="M83" s="7">
        <v>14.67</v>
      </c>
      <c r="N83" s="7">
        <v>20</v>
      </c>
      <c r="O83" s="7"/>
      <c r="P83" s="7"/>
      <c r="Q83" s="7"/>
      <c r="R83" s="7"/>
      <c r="S83" s="7">
        <v>6</v>
      </c>
      <c r="T83" s="7"/>
      <c r="U83" s="7"/>
      <c r="V83" s="7"/>
      <c r="W83" s="23">
        <f>SUM(CierreVentas[[#This Row],[Compras]:[Otros]])</f>
        <v>40.67</v>
      </c>
      <c r="X83" s="7">
        <v>85.22</v>
      </c>
      <c r="Y83" s="7"/>
      <c r="Z83" s="4">
        <f>CierreVentas[[#This Row],[Efectivo]]-CierreVentas[[#This Row],[Total Gastos]]-CierreVentas[[#This Row],[Deposito
1]]-CierreVentas[[#This Row],[Deposito
2]]</f>
        <v>-1.4210854715202004E-14</v>
      </c>
      <c r="AA83" s="7"/>
      <c r="AB83" s="7"/>
      <c r="AC83" s="7"/>
      <c r="AD83" s="7">
        <v>34</v>
      </c>
      <c r="AE83" s="23">
        <f>SUM(CierreVentas[[#This Row],[Empleados]:[Promociones]])</f>
        <v>34</v>
      </c>
    </row>
    <row r="84" spans="1:31" x14ac:dyDescent="0.3">
      <c r="A84" s="5">
        <v>10</v>
      </c>
      <c r="B84" s="6">
        <v>44665</v>
      </c>
      <c r="C84" s="7">
        <v>387.08</v>
      </c>
      <c r="D84" s="7">
        <v>11.64</v>
      </c>
      <c r="E84" s="7">
        <v>146.05000000000001</v>
      </c>
      <c r="F84" s="7">
        <v>16.12</v>
      </c>
      <c r="G84" s="7"/>
      <c r="H84" s="7"/>
      <c r="I84" s="7"/>
      <c r="J84" s="7"/>
      <c r="K84" s="7"/>
      <c r="L84" s="4">
        <f>CierreVentas[[#This Row],[Venta 
Total]]-SUM(CierreVentas[[#This Row],[Datafast]:[Transferencias]])</f>
        <v>213.26999999999998</v>
      </c>
      <c r="M84" s="7">
        <v>2</v>
      </c>
      <c r="N84" s="7"/>
      <c r="O84" s="7"/>
      <c r="P84" s="7"/>
      <c r="Q84" s="7"/>
      <c r="R84" s="7"/>
      <c r="S84" s="7">
        <v>6</v>
      </c>
      <c r="T84" s="7"/>
      <c r="U84" s="7"/>
      <c r="V84" s="7">
        <v>40</v>
      </c>
      <c r="W84" s="23">
        <f>SUM(CierreVentas[[#This Row],[Compras]:[Otros]])</f>
        <v>48</v>
      </c>
      <c r="X84" s="7">
        <v>165.27</v>
      </c>
      <c r="Y84" s="7"/>
      <c r="Z84" s="4">
        <f>CierreVentas[[#This Row],[Efectivo]]-CierreVentas[[#This Row],[Total Gastos]]-CierreVentas[[#This Row],[Deposito
1]]-CierreVentas[[#This Row],[Deposito
2]]</f>
        <v>-2.8421709430404007E-14</v>
      </c>
      <c r="AA84" s="7"/>
      <c r="AB84" s="7"/>
      <c r="AC84" s="7"/>
      <c r="AD84" s="7">
        <v>48.6</v>
      </c>
      <c r="AE84" s="23">
        <f>SUM(CierreVentas[[#This Row],[Empleados]:[Promociones]])</f>
        <v>48.6</v>
      </c>
    </row>
    <row r="85" spans="1:31" x14ac:dyDescent="0.3">
      <c r="A85" s="5">
        <v>10</v>
      </c>
      <c r="B85" s="6">
        <v>44666</v>
      </c>
      <c r="C85" s="7">
        <v>1032.1199999999999</v>
      </c>
      <c r="D85" s="7">
        <v>323.52999999999997</v>
      </c>
      <c r="E85" s="7"/>
      <c r="F85" s="7">
        <v>55.63</v>
      </c>
      <c r="G85" s="7"/>
      <c r="H85" s="7"/>
      <c r="I85" s="7"/>
      <c r="J85" s="7"/>
      <c r="K85" s="7"/>
      <c r="L85" s="4">
        <f>CierreVentas[[#This Row],[Venta 
Total]]-SUM(CierreVentas[[#This Row],[Datafast]:[Transferencias]])</f>
        <v>652.95999999999992</v>
      </c>
      <c r="M85" s="7">
        <v>20</v>
      </c>
      <c r="N85" s="7"/>
      <c r="O85" s="7"/>
      <c r="P85" s="7"/>
      <c r="Q85" s="7"/>
      <c r="R85" s="7"/>
      <c r="S85" s="7"/>
      <c r="T85" s="7"/>
      <c r="U85" s="7"/>
      <c r="V85" s="7">
        <v>10.44</v>
      </c>
      <c r="W85" s="23">
        <f>SUM(CierreVentas[[#This Row],[Compras]:[Otros]])</f>
        <v>30.439999999999998</v>
      </c>
      <c r="X85" s="7">
        <v>622.52</v>
      </c>
      <c r="Y85" s="7"/>
      <c r="Z85" s="4">
        <f>CierreVentas[[#This Row],[Efectivo]]-CierreVentas[[#This Row],[Total Gastos]]-CierreVentas[[#This Row],[Deposito
1]]-CierreVentas[[#This Row],[Deposito
2]]</f>
        <v>0</v>
      </c>
      <c r="AA85" s="7"/>
      <c r="AB85" s="7"/>
      <c r="AC85" s="7"/>
      <c r="AD85" s="7">
        <v>55.4</v>
      </c>
      <c r="AE85" s="23">
        <f>SUM(CierreVentas[[#This Row],[Empleados]:[Promociones]])</f>
        <v>55.4</v>
      </c>
    </row>
    <row r="86" spans="1:31" x14ac:dyDescent="0.3">
      <c r="A86" s="5">
        <v>10</v>
      </c>
      <c r="B86" s="6">
        <v>44667</v>
      </c>
      <c r="C86" s="7">
        <v>719.19</v>
      </c>
      <c r="D86" s="7">
        <v>297.14999999999998</v>
      </c>
      <c r="E86" s="7">
        <v>15.06</v>
      </c>
      <c r="F86" s="7">
        <v>24.68</v>
      </c>
      <c r="G86" s="7">
        <v>9.5</v>
      </c>
      <c r="H86" s="7"/>
      <c r="I86" s="7"/>
      <c r="J86" s="7"/>
      <c r="K86" s="7"/>
      <c r="L86" s="4">
        <f>CierreVentas[[#This Row],[Venta 
Total]]-SUM(CierreVentas[[#This Row],[Datafast]:[Transferencias]])</f>
        <v>372.80000000000007</v>
      </c>
      <c r="M86" s="7"/>
      <c r="N86" s="7"/>
      <c r="O86" s="7"/>
      <c r="P86" s="7"/>
      <c r="Q86" s="7"/>
      <c r="R86" s="7"/>
      <c r="S86" s="7">
        <v>6</v>
      </c>
      <c r="T86" s="7"/>
      <c r="U86" s="7"/>
      <c r="V86" s="7"/>
      <c r="W86" s="23">
        <f>SUM(CierreVentas[[#This Row],[Compras]:[Otros]])</f>
        <v>6</v>
      </c>
      <c r="X86" s="7">
        <v>366.81</v>
      </c>
      <c r="Y86" s="7"/>
      <c r="Z86" s="4">
        <f>CierreVentas[[#This Row],[Efectivo]]-CierreVentas[[#This Row],[Total Gastos]]-CierreVentas[[#This Row],[Deposito
1]]-CierreVentas[[#This Row],[Deposito
2]]</f>
        <v>-9.9999999999340616E-3</v>
      </c>
      <c r="AA86" s="7"/>
      <c r="AB86" s="7"/>
      <c r="AC86" s="7"/>
      <c r="AD86" s="7">
        <v>90.4</v>
      </c>
      <c r="AE86" s="23">
        <f>SUM(CierreVentas[[#This Row],[Empleados]:[Promociones]])</f>
        <v>90.4</v>
      </c>
    </row>
    <row r="87" spans="1:31" x14ac:dyDescent="0.3">
      <c r="A87" s="5">
        <v>10</v>
      </c>
      <c r="B87" s="6">
        <v>44668</v>
      </c>
      <c r="C87" s="7">
        <v>760.3</v>
      </c>
      <c r="D87" s="7">
        <v>144.88999999999999</v>
      </c>
      <c r="E87" s="7"/>
      <c r="F87" s="7">
        <v>107.14</v>
      </c>
      <c r="G87" s="7">
        <v>25.84</v>
      </c>
      <c r="H87" s="7"/>
      <c r="I87" s="7"/>
      <c r="J87" s="7"/>
      <c r="K87" s="7"/>
      <c r="L87" s="4">
        <f>CierreVentas[[#This Row],[Venta 
Total]]-SUM(CierreVentas[[#This Row],[Datafast]:[Transferencias]])</f>
        <v>482.43</v>
      </c>
      <c r="M87" s="7"/>
      <c r="N87" s="7"/>
      <c r="O87" s="7">
        <v>60</v>
      </c>
      <c r="P87" s="7"/>
      <c r="Q87" s="7"/>
      <c r="R87" s="7"/>
      <c r="S87" s="7">
        <v>6</v>
      </c>
      <c r="T87" s="7"/>
      <c r="U87" s="7"/>
      <c r="V87" s="7"/>
      <c r="W87" s="23">
        <f>SUM(CierreVentas[[#This Row],[Compras]:[Otros]])</f>
        <v>66</v>
      </c>
      <c r="X87" s="7">
        <v>416.43</v>
      </c>
      <c r="Y87" s="7"/>
      <c r="Z87" s="4">
        <f>CierreVentas[[#This Row],[Efectivo]]-CierreVentas[[#This Row],[Total Gastos]]-CierreVentas[[#This Row],[Deposito
1]]-CierreVentas[[#This Row],[Deposito
2]]</f>
        <v>0</v>
      </c>
      <c r="AA87" s="7"/>
      <c r="AB87" s="7"/>
      <c r="AC87" s="7"/>
      <c r="AD87" s="7">
        <v>37</v>
      </c>
      <c r="AE87" s="23">
        <f>SUM(CierreVentas[[#This Row],[Empleados]:[Promociones]])</f>
        <v>37</v>
      </c>
    </row>
    <row r="88" spans="1:31" x14ac:dyDescent="0.3">
      <c r="A88" s="5">
        <v>10</v>
      </c>
      <c r="B88" s="6">
        <v>44669</v>
      </c>
      <c r="C88" s="7">
        <v>176.55</v>
      </c>
      <c r="D88" s="7">
        <v>55.75</v>
      </c>
      <c r="E88" s="7"/>
      <c r="F88" s="7"/>
      <c r="G88" s="7"/>
      <c r="H88" s="7"/>
      <c r="I88" s="7"/>
      <c r="J88" s="7"/>
      <c r="K88" s="7"/>
      <c r="L88" s="4">
        <f>CierreVentas[[#This Row],[Venta 
Total]]-SUM(CierreVentas[[#This Row],[Datafast]:[Transferencias]])</f>
        <v>120.80000000000001</v>
      </c>
      <c r="M88" s="7"/>
      <c r="N88" s="7">
        <v>20</v>
      </c>
      <c r="O88" s="7"/>
      <c r="P88" s="7"/>
      <c r="Q88" s="7"/>
      <c r="R88" s="7"/>
      <c r="S88" s="7">
        <v>6</v>
      </c>
      <c r="T88" s="7"/>
      <c r="U88" s="7"/>
      <c r="V88" s="7">
        <v>3.9</v>
      </c>
      <c r="W88" s="23">
        <f>SUM(CierreVentas[[#This Row],[Compras]:[Otros]])</f>
        <v>29.9</v>
      </c>
      <c r="X88" s="7">
        <v>90.9</v>
      </c>
      <c r="Y88" s="7"/>
      <c r="Z88" s="4">
        <f>CierreVentas[[#This Row],[Efectivo]]-CierreVentas[[#This Row],[Total Gastos]]-CierreVentas[[#This Row],[Deposito
1]]-CierreVentas[[#This Row],[Deposito
2]]</f>
        <v>0</v>
      </c>
      <c r="AA88" s="7"/>
      <c r="AB88" s="7"/>
      <c r="AC88" s="7"/>
      <c r="AD88" s="7">
        <v>20.399999999999999</v>
      </c>
      <c r="AE88" s="23">
        <f>SUM(CierreVentas[[#This Row],[Empleados]:[Promociones]])</f>
        <v>20.399999999999999</v>
      </c>
    </row>
    <row r="89" spans="1:31" x14ac:dyDescent="0.3">
      <c r="A89" s="5">
        <v>10</v>
      </c>
      <c r="B89" s="6">
        <v>44670</v>
      </c>
      <c r="C89" s="7">
        <v>246.53</v>
      </c>
      <c r="D89" s="7">
        <v>83.14</v>
      </c>
      <c r="E89" s="7"/>
      <c r="F89" s="7"/>
      <c r="G89" s="7">
        <v>16.46</v>
      </c>
      <c r="H89" s="7"/>
      <c r="I89" s="7"/>
      <c r="J89" s="7"/>
      <c r="K89" s="7"/>
      <c r="L89" s="4">
        <f>CierreVentas[[#This Row],[Venta 
Total]]-SUM(CierreVentas[[#This Row],[Datafast]:[Transferencias]])</f>
        <v>146.93</v>
      </c>
      <c r="M89" s="7"/>
      <c r="N89" s="7"/>
      <c r="O89" s="7"/>
      <c r="P89" s="7">
        <v>140.93</v>
      </c>
      <c r="Q89" s="7"/>
      <c r="R89" s="7"/>
      <c r="S89" s="7">
        <v>6</v>
      </c>
      <c r="T89" s="7"/>
      <c r="U89" s="7"/>
      <c r="V89" s="7"/>
      <c r="W89" s="23">
        <f>SUM(CierreVentas[[#This Row],[Compras]:[Otros]])</f>
        <v>146.93</v>
      </c>
      <c r="X89" s="7"/>
      <c r="Y89" s="7"/>
      <c r="Z89" s="4">
        <f>CierreVentas[[#This Row],[Efectivo]]-CierreVentas[[#This Row],[Total Gastos]]-CierreVentas[[#This Row],[Deposito
1]]-CierreVentas[[#This Row],[Deposito
2]]</f>
        <v>0</v>
      </c>
      <c r="AA89" s="7"/>
      <c r="AB89" s="7"/>
      <c r="AC89" s="7"/>
      <c r="AD89" s="7">
        <v>47.6</v>
      </c>
      <c r="AE89" s="23">
        <f>SUM(CierreVentas[[#This Row],[Empleados]:[Promociones]])</f>
        <v>47.6</v>
      </c>
    </row>
    <row r="90" spans="1:31" x14ac:dyDescent="0.3">
      <c r="A90" s="5">
        <v>10</v>
      </c>
      <c r="B90" s="6">
        <v>44671</v>
      </c>
      <c r="C90" s="7">
        <v>203.43</v>
      </c>
      <c r="D90" s="7">
        <v>101.11</v>
      </c>
      <c r="E90" s="7"/>
      <c r="F90" s="7"/>
      <c r="G90" s="7">
        <v>7.39</v>
      </c>
      <c r="H90" s="7"/>
      <c r="I90" s="7"/>
      <c r="J90" s="7"/>
      <c r="K90" s="7"/>
      <c r="L90" s="4">
        <f>CierreVentas[[#This Row],[Venta 
Total]]-SUM(CierreVentas[[#This Row],[Datafast]:[Transferencias]])</f>
        <v>94.93</v>
      </c>
      <c r="M90" s="7"/>
      <c r="N90" s="7"/>
      <c r="O90" s="7"/>
      <c r="P90" s="7">
        <v>88.93</v>
      </c>
      <c r="Q90" s="7"/>
      <c r="R90" s="7"/>
      <c r="S90" s="7">
        <v>6</v>
      </c>
      <c r="T90" s="7"/>
      <c r="U90" s="7"/>
      <c r="V90" s="7"/>
      <c r="W90" s="23">
        <f>SUM(CierreVentas[[#This Row],[Compras]:[Otros]])</f>
        <v>94.93</v>
      </c>
      <c r="X90" s="7"/>
      <c r="Y90" s="7"/>
      <c r="Z90" s="4">
        <f>CierreVentas[[#This Row],[Efectivo]]-CierreVentas[[#This Row],[Total Gastos]]-CierreVentas[[#This Row],[Deposito
1]]-CierreVentas[[#This Row],[Deposito
2]]</f>
        <v>0</v>
      </c>
      <c r="AA90" s="7"/>
      <c r="AB90" s="7"/>
      <c r="AC90" s="7"/>
      <c r="AD90" s="7">
        <v>14.6</v>
      </c>
      <c r="AE90" s="23">
        <f>SUM(CierreVentas[[#This Row],[Empleados]:[Promociones]])</f>
        <v>14.6</v>
      </c>
    </row>
    <row r="91" spans="1:31" x14ac:dyDescent="0.3">
      <c r="A91" s="5">
        <v>10</v>
      </c>
      <c r="B91" s="6">
        <v>44672</v>
      </c>
      <c r="C91" s="7">
        <v>254.83</v>
      </c>
      <c r="D91" s="7">
        <v>60.14</v>
      </c>
      <c r="E91" s="7"/>
      <c r="F91" s="7"/>
      <c r="G91" s="7">
        <v>43.96</v>
      </c>
      <c r="H91" s="7"/>
      <c r="I91" s="7"/>
      <c r="J91" s="7"/>
      <c r="K91" s="7"/>
      <c r="L91" s="4">
        <f>CierreVentas[[#This Row],[Venta 
Total]]-SUM(CierreVentas[[#This Row],[Datafast]:[Transferencias]])</f>
        <v>150.73000000000002</v>
      </c>
      <c r="M91" s="7"/>
      <c r="N91" s="7"/>
      <c r="O91" s="7"/>
      <c r="P91" s="7">
        <v>104.73</v>
      </c>
      <c r="Q91" s="7"/>
      <c r="R91" s="7"/>
      <c r="S91" s="7">
        <v>6</v>
      </c>
      <c r="T91" s="7"/>
      <c r="U91" s="7"/>
      <c r="V91" s="7">
        <v>40</v>
      </c>
      <c r="W91" s="23">
        <f>SUM(CierreVentas[[#This Row],[Compras]:[Otros]])</f>
        <v>150.73000000000002</v>
      </c>
      <c r="X91" s="7"/>
      <c r="Y91" s="7"/>
      <c r="Z91" s="4">
        <f>CierreVentas[[#This Row],[Efectivo]]-CierreVentas[[#This Row],[Total Gastos]]-CierreVentas[[#This Row],[Deposito
1]]-CierreVentas[[#This Row],[Deposito
2]]</f>
        <v>0</v>
      </c>
      <c r="AA91" s="7"/>
      <c r="AB91" s="7"/>
      <c r="AC91" s="7"/>
      <c r="AD91" s="7"/>
      <c r="AE91" s="23">
        <f>SUM(CierreVentas[[#This Row],[Empleados]:[Promociones]])</f>
        <v>0</v>
      </c>
    </row>
    <row r="92" spans="1:31" x14ac:dyDescent="0.3">
      <c r="A92" s="5">
        <v>10</v>
      </c>
      <c r="B92" s="6">
        <v>44673</v>
      </c>
      <c r="C92" s="7">
        <v>415.4</v>
      </c>
      <c r="D92" s="7">
        <v>10.75</v>
      </c>
      <c r="E92" s="7">
        <v>128.32</v>
      </c>
      <c r="F92" s="7"/>
      <c r="G92" s="7"/>
      <c r="H92" s="7"/>
      <c r="I92" s="7"/>
      <c r="J92" s="7"/>
      <c r="K92" s="7"/>
      <c r="L92" s="4">
        <f>CierreVentas[[#This Row],[Venta 
Total]]-SUM(CierreVentas[[#This Row],[Datafast]:[Transferencias]])</f>
        <v>276.33</v>
      </c>
      <c r="M92" s="7">
        <v>10</v>
      </c>
      <c r="N92" s="7"/>
      <c r="O92" s="7"/>
      <c r="P92" s="7">
        <v>193.41</v>
      </c>
      <c r="Q92" s="7"/>
      <c r="R92" s="7"/>
      <c r="S92" s="7">
        <v>6</v>
      </c>
      <c r="T92" s="7"/>
      <c r="U92" s="7"/>
      <c r="V92" s="7"/>
      <c r="W92" s="23">
        <f>SUM(CierreVentas[[#This Row],[Compras]:[Otros]])</f>
        <v>209.41</v>
      </c>
      <c r="X92" s="7">
        <v>66.92</v>
      </c>
      <c r="Y92" s="7"/>
      <c r="Z92" s="4">
        <f>CierreVentas[[#This Row],[Efectivo]]-CierreVentas[[#This Row],[Total Gastos]]-CierreVentas[[#This Row],[Deposito
1]]-CierreVentas[[#This Row],[Deposito
2]]</f>
        <v>-1.4210854715202004E-14</v>
      </c>
      <c r="AA92" s="7"/>
      <c r="AB92" s="7"/>
      <c r="AC92" s="7"/>
      <c r="AD92" s="7">
        <v>27.2</v>
      </c>
      <c r="AE92" s="23">
        <f>SUM(CierreVentas[[#This Row],[Empleados]:[Promociones]])</f>
        <v>27.2</v>
      </c>
    </row>
    <row r="93" spans="1:31" x14ac:dyDescent="0.3">
      <c r="A93" s="5">
        <v>10</v>
      </c>
      <c r="B93" s="6">
        <v>44674</v>
      </c>
      <c r="C93" s="7">
        <v>819.74</v>
      </c>
      <c r="D93" s="7"/>
      <c r="E93" s="7">
        <v>258.75</v>
      </c>
      <c r="F93" s="7">
        <v>23.78</v>
      </c>
      <c r="G93" s="7"/>
      <c r="H93" s="7"/>
      <c r="I93" s="7"/>
      <c r="J93" s="7"/>
      <c r="K93" s="7"/>
      <c r="L93" s="4">
        <f>CierreVentas[[#This Row],[Venta 
Total]]-SUM(CierreVentas[[#This Row],[Datafast]:[Transferencias]])</f>
        <v>537.21</v>
      </c>
      <c r="M93" s="7"/>
      <c r="N93" s="7"/>
      <c r="O93" s="7"/>
      <c r="P93" s="7"/>
      <c r="Q93" s="7"/>
      <c r="R93" s="7"/>
      <c r="S93" s="7">
        <v>6</v>
      </c>
      <c r="T93" s="7"/>
      <c r="U93" s="7"/>
      <c r="V93" s="7"/>
      <c r="W93" s="23">
        <f>SUM(CierreVentas[[#This Row],[Compras]:[Otros]])</f>
        <v>6</v>
      </c>
      <c r="X93" s="7">
        <v>531.21</v>
      </c>
      <c r="Y93" s="7"/>
      <c r="Z93" s="4">
        <f>CierreVentas[[#This Row],[Efectivo]]-CierreVentas[[#This Row],[Total Gastos]]-CierreVentas[[#This Row],[Deposito
1]]-CierreVentas[[#This Row],[Deposito
2]]</f>
        <v>0</v>
      </c>
      <c r="AA93" s="7"/>
      <c r="AB93" s="7"/>
      <c r="AC93" s="7"/>
      <c r="AD93" s="7">
        <v>56.4</v>
      </c>
      <c r="AE93" s="23">
        <f>SUM(CierreVentas[[#This Row],[Empleados]:[Promociones]])</f>
        <v>56.4</v>
      </c>
    </row>
    <row r="94" spans="1:31" x14ac:dyDescent="0.3">
      <c r="A94" s="5">
        <v>10</v>
      </c>
      <c r="B94" s="6">
        <v>44675</v>
      </c>
      <c r="C94" s="7">
        <v>831.51</v>
      </c>
      <c r="D94" s="7"/>
      <c r="E94" s="7">
        <v>347.11</v>
      </c>
      <c r="F94" s="7">
        <v>80.89</v>
      </c>
      <c r="G94" s="7">
        <v>5.48</v>
      </c>
      <c r="H94" s="7">
        <v>13.24</v>
      </c>
      <c r="I94" s="7"/>
      <c r="J94" s="7"/>
      <c r="K94" s="7"/>
      <c r="L94" s="4">
        <f>CierreVentas[[#This Row],[Venta 
Total]]-SUM(CierreVentas[[#This Row],[Datafast]:[Transferencias]])</f>
        <v>384.78999999999996</v>
      </c>
      <c r="M94" s="7">
        <v>5.16</v>
      </c>
      <c r="N94" s="7"/>
      <c r="O94" s="7">
        <v>40</v>
      </c>
      <c r="P94" s="7"/>
      <c r="Q94" s="7"/>
      <c r="R94" s="7"/>
      <c r="S94" s="7">
        <v>6</v>
      </c>
      <c r="T94" s="7"/>
      <c r="U94" s="7"/>
      <c r="V94" s="7"/>
      <c r="W94" s="23">
        <f>SUM(CierreVentas[[#This Row],[Compras]:[Otros]])</f>
        <v>51.16</v>
      </c>
      <c r="X94" s="7">
        <v>333.63</v>
      </c>
      <c r="Y94" s="7"/>
      <c r="Z94" s="4">
        <f>CierreVentas[[#This Row],[Efectivo]]-CierreVentas[[#This Row],[Total Gastos]]-CierreVentas[[#This Row],[Deposito
1]]-CierreVentas[[#This Row],[Deposito
2]]</f>
        <v>0</v>
      </c>
      <c r="AA94" s="7"/>
      <c r="AB94" s="7"/>
      <c r="AC94" s="7"/>
      <c r="AD94" s="7">
        <v>95.2</v>
      </c>
      <c r="AE94" s="23">
        <f>SUM(CierreVentas[[#This Row],[Empleados]:[Promociones]])</f>
        <v>95.2</v>
      </c>
    </row>
    <row r="95" spans="1:31" x14ac:dyDescent="0.3">
      <c r="A95" s="5">
        <v>10</v>
      </c>
      <c r="B95" s="6">
        <v>44676</v>
      </c>
      <c r="C95" s="7">
        <v>287</v>
      </c>
      <c r="D95" s="7"/>
      <c r="E95" s="7">
        <v>120.49</v>
      </c>
      <c r="F95" s="7"/>
      <c r="G95" s="7">
        <v>10.97</v>
      </c>
      <c r="H95" s="7"/>
      <c r="I95" s="7"/>
      <c r="J95" s="7"/>
      <c r="K95" s="7"/>
      <c r="L95" s="4">
        <f>CierreVentas[[#This Row],[Venta 
Total]]-SUM(CierreVentas[[#This Row],[Datafast]:[Transferencias]])</f>
        <v>155.54</v>
      </c>
      <c r="M95" s="7">
        <v>8.09</v>
      </c>
      <c r="N95" s="7">
        <v>20</v>
      </c>
      <c r="O95" s="7"/>
      <c r="P95" s="7"/>
      <c r="Q95" s="7"/>
      <c r="R95" s="7"/>
      <c r="S95" s="7">
        <v>6</v>
      </c>
      <c r="T95" s="7"/>
      <c r="U95" s="7"/>
      <c r="V95" s="7">
        <v>3.9</v>
      </c>
      <c r="W95" s="23">
        <f>SUM(CierreVentas[[#This Row],[Compras]:[Otros]])</f>
        <v>37.99</v>
      </c>
      <c r="X95" s="7">
        <v>117.55</v>
      </c>
      <c r="Y95" s="7"/>
      <c r="Z95" s="4">
        <f>CierreVentas[[#This Row],[Efectivo]]-CierreVentas[[#This Row],[Total Gastos]]-CierreVentas[[#This Row],[Deposito
1]]-CierreVentas[[#This Row],[Deposito
2]]</f>
        <v>-1.4210854715202004E-14</v>
      </c>
      <c r="AA95" s="7"/>
      <c r="AB95" s="7"/>
      <c r="AC95" s="7"/>
      <c r="AD95" s="7">
        <v>55.4</v>
      </c>
      <c r="AE95" s="23">
        <f>SUM(CierreVentas[[#This Row],[Empleados]:[Promociones]])</f>
        <v>55.4</v>
      </c>
    </row>
    <row r="96" spans="1:31" x14ac:dyDescent="0.3">
      <c r="A96" s="5">
        <v>10</v>
      </c>
      <c r="B96" s="6">
        <v>44677</v>
      </c>
      <c r="C96" s="7">
        <v>255.99</v>
      </c>
      <c r="D96" s="7"/>
      <c r="E96" s="7">
        <v>28.54</v>
      </c>
      <c r="F96" s="7"/>
      <c r="G96" s="7">
        <v>6.58</v>
      </c>
      <c r="H96" s="7"/>
      <c r="I96" s="7"/>
      <c r="J96" s="7"/>
      <c r="K96" s="7"/>
      <c r="L96" s="4">
        <f>CierreVentas[[#This Row],[Venta 
Total]]-SUM(CierreVentas[[#This Row],[Datafast]:[Transferencias]])</f>
        <v>220.87</v>
      </c>
      <c r="M96" s="7"/>
      <c r="N96" s="7"/>
      <c r="O96" s="7"/>
      <c r="P96" s="7"/>
      <c r="Q96" s="7"/>
      <c r="R96" s="7"/>
      <c r="S96" s="7">
        <v>6</v>
      </c>
      <c r="T96" s="7"/>
      <c r="U96" s="7"/>
      <c r="V96" s="7"/>
      <c r="W96" s="23">
        <f>SUM(CierreVentas[[#This Row],[Compras]:[Otros]])</f>
        <v>6</v>
      </c>
      <c r="X96" s="7">
        <v>214.87</v>
      </c>
      <c r="Y96" s="7"/>
      <c r="Z96" s="4">
        <f>CierreVentas[[#This Row],[Efectivo]]-CierreVentas[[#This Row],[Total Gastos]]-CierreVentas[[#This Row],[Deposito
1]]-CierreVentas[[#This Row],[Deposito
2]]</f>
        <v>0</v>
      </c>
      <c r="AA96" s="7"/>
      <c r="AB96" s="7"/>
      <c r="AC96" s="7"/>
      <c r="AD96" s="7">
        <v>21.4</v>
      </c>
      <c r="AE96" s="23">
        <f>SUM(CierreVentas[[#This Row],[Empleados]:[Promociones]])</f>
        <v>21.4</v>
      </c>
    </row>
    <row r="97" spans="1:31" x14ac:dyDescent="0.3">
      <c r="A97" s="5">
        <v>10</v>
      </c>
      <c r="B97" s="6">
        <v>44678</v>
      </c>
      <c r="C97" s="7">
        <v>137.66</v>
      </c>
      <c r="D97" s="7"/>
      <c r="E97" s="7">
        <v>72.84</v>
      </c>
      <c r="F97" s="7"/>
      <c r="G97" s="7"/>
      <c r="H97" s="7"/>
      <c r="I97" s="7"/>
      <c r="J97" s="7"/>
      <c r="K97" s="7"/>
      <c r="L97" s="4">
        <f>CierreVentas[[#This Row],[Venta 
Total]]-SUM(CierreVentas[[#This Row],[Datafast]:[Transferencias]])</f>
        <v>64.819999999999993</v>
      </c>
      <c r="M97" s="7"/>
      <c r="N97" s="7"/>
      <c r="O97" s="7"/>
      <c r="P97" s="7"/>
      <c r="Q97" s="7"/>
      <c r="R97" s="7"/>
      <c r="S97" s="7">
        <v>6</v>
      </c>
      <c r="T97" s="7"/>
      <c r="U97" s="7"/>
      <c r="V97" s="7"/>
      <c r="W97" s="23">
        <f>SUM(CierreVentas[[#This Row],[Compras]:[Otros]])</f>
        <v>6</v>
      </c>
      <c r="X97" s="7">
        <v>58.82</v>
      </c>
      <c r="Y97" s="7"/>
      <c r="Z97" s="4">
        <f>CierreVentas[[#This Row],[Efectivo]]-CierreVentas[[#This Row],[Total Gastos]]-CierreVentas[[#This Row],[Deposito
1]]-CierreVentas[[#This Row],[Deposito
2]]</f>
        <v>-7.1054273576010019E-15</v>
      </c>
      <c r="AA97" s="7"/>
      <c r="AB97" s="7"/>
      <c r="AC97" s="7"/>
      <c r="AD97" s="7">
        <v>34</v>
      </c>
      <c r="AE97" s="23">
        <f>SUM(CierreVentas[[#This Row],[Empleados]:[Promociones]])</f>
        <v>34</v>
      </c>
    </row>
    <row r="98" spans="1:31" x14ac:dyDescent="0.3">
      <c r="A98" s="5">
        <v>10</v>
      </c>
      <c r="B98" s="6">
        <v>44679</v>
      </c>
      <c r="C98" s="7">
        <v>313.66000000000003</v>
      </c>
      <c r="D98" s="7"/>
      <c r="E98" s="7">
        <v>97.28</v>
      </c>
      <c r="F98" s="7"/>
      <c r="G98" s="7">
        <v>5.91</v>
      </c>
      <c r="H98" s="7"/>
      <c r="I98" s="7"/>
      <c r="J98" s="7"/>
      <c r="K98" s="7"/>
      <c r="L98" s="4">
        <f>CierreVentas[[#This Row],[Venta 
Total]]-SUM(CierreVentas[[#This Row],[Datafast]:[Transferencias]])</f>
        <v>210.47000000000003</v>
      </c>
      <c r="M98" s="7"/>
      <c r="N98" s="7"/>
      <c r="O98" s="7"/>
      <c r="P98" s="7"/>
      <c r="Q98" s="7"/>
      <c r="R98" s="7"/>
      <c r="S98" s="7">
        <v>6</v>
      </c>
      <c r="T98" s="7"/>
      <c r="U98" s="7"/>
      <c r="V98" s="7">
        <v>60</v>
      </c>
      <c r="W98" s="23">
        <f>SUM(CierreVentas[[#This Row],[Compras]:[Otros]])</f>
        <v>66</v>
      </c>
      <c r="X98" s="7">
        <v>144.47</v>
      </c>
      <c r="Y98" s="7"/>
      <c r="Z98" s="4">
        <f>CierreVentas[[#This Row],[Efectivo]]-CierreVentas[[#This Row],[Total Gastos]]-CierreVentas[[#This Row],[Deposito
1]]-CierreVentas[[#This Row],[Deposito
2]]</f>
        <v>2.8421709430404007E-14</v>
      </c>
      <c r="AA98" s="7"/>
      <c r="AB98" s="7"/>
      <c r="AC98" s="7"/>
      <c r="AD98" s="7">
        <v>41.8</v>
      </c>
      <c r="AE98" s="23">
        <f>SUM(CierreVentas[[#This Row],[Empleados]:[Promociones]])</f>
        <v>41.8</v>
      </c>
    </row>
    <row r="99" spans="1:31" x14ac:dyDescent="0.3">
      <c r="A99" s="5">
        <v>10</v>
      </c>
      <c r="B99" s="6">
        <v>44680</v>
      </c>
      <c r="C99" s="7">
        <v>326.98</v>
      </c>
      <c r="D99" s="7"/>
      <c r="E99" s="7">
        <v>109.9</v>
      </c>
      <c r="F99" s="7"/>
      <c r="G99" s="7"/>
      <c r="H99" s="7"/>
      <c r="I99" s="7"/>
      <c r="J99" s="7"/>
      <c r="K99" s="7"/>
      <c r="L99" s="4">
        <f>CierreVentas[[#This Row],[Venta 
Total]]-SUM(CierreVentas[[#This Row],[Datafast]:[Transferencias]])</f>
        <v>217.08</v>
      </c>
      <c r="M99" s="7">
        <v>27.36</v>
      </c>
      <c r="N99" s="7"/>
      <c r="O99" s="7"/>
      <c r="P99" s="7"/>
      <c r="Q99" s="7"/>
      <c r="R99" s="7"/>
      <c r="S99" s="7">
        <v>6</v>
      </c>
      <c r="T99" s="7"/>
      <c r="U99" s="7"/>
      <c r="V99" s="7"/>
      <c r="W99" s="23">
        <f>SUM(CierreVentas[[#This Row],[Compras]:[Otros]])</f>
        <v>33.36</v>
      </c>
      <c r="X99" s="7">
        <v>183.72</v>
      </c>
      <c r="Y99" s="7"/>
      <c r="Z99" s="4">
        <f>CierreVentas[[#This Row],[Efectivo]]-CierreVentas[[#This Row],[Total Gastos]]-CierreVentas[[#This Row],[Deposito
1]]-CierreVentas[[#This Row],[Deposito
2]]</f>
        <v>2.8421709430404007E-14</v>
      </c>
      <c r="AA99" s="7"/>
      <c r="AB99" s="7"/>
      <c r="AC99" s="7"/>
      <c r="AD99" s="7">
        <v>47.6</v>
      </c>
      <c r="AE99" s="23">
        <f>SUM(CierreVentas[[#This Row],[Empleados]:[Promociones]])</f>
        <v>47.6</v>
      </c>
    </row>
    <row r="100" spans="1:31" x14ac:dyDescent="0.3">
      <c r="A100" s="5">
        <v>10</v>
      </c>
      <c r="B100" s="6">
        <v>44681</v>
      </c>
      <c r="C100" s="7">
        <v>734.73</v>
      </c>
      <c r="D100" s="7"/>
      <c r="E100" s="7">
        <v>299.38</v>
      </c>
      <c r="F100" s="7"/>
      <c r="G100" s="7">
        <v>34.54</v>
      </c>
      <c r="H100" s="7"/>
      <c r="I100" s="7"/>
      <c r="J100" s="7"/>
      <c r="K100" s="7"/>
      <c r="L100" s="4">
        <f>CierreVentas[[#This Row],[Venta 
Total]]-SUM(CierreVentas[[#This Row],[Datafast]:[Transferencias]])</f>
        <v>400.81</v>
      </c>
      <c r="M100" s="7"/>
      <c r="N100" s="7"/>
      <c r="O100" s="7"/>
      <c r="P100" s="7"/>
      <c r="Q100" s="7"/>
      <c r="R100" s="7"/>
      <c r="S100" s="7">
        <v>6</v>
      </c>
      <c r="T100" s="7"/>
      <c r="U100" s="7"/>
      <c r="V100" s="7"/>
      <c r="W100" s="23">
        <f>SUM(CierreVentas[[#This Row],[Compras]:[Otros]])</f>
        <v>6</v>
      </c>
      <c r="X100" s="7">
        <v>394.81</v>
      </c>
      <c r="Y100" s="7"/>
      <c r="Z100" s="4">
        <f>CierreVentas[[#This Row],[Efectivo]]-CierreVentas[[#This Row],[Total Gastos]]-CierreVentas[[#This Row],[Deposito
1]]-CierreVentas[[#This Row],[Deposito
2]]</f>
        <v>0</v>
      </c>
      <c r="AA100" s="7"/>
      <c r="AB100" s="7"/>
      <c r="AC100" s="7"/>
      <c r="AD100" s="7">
        <v>106</v>
      </c>
      <c r="AE100" s="23">
        <f>SUM(CierreVentas[[#This Row],[Empleados]:[Promociones]])</f>
        <v>106</v>
      </c>
    </row>
    <row r="101" spans="1:31" x14ac:dyDescent="0.3">
      <c r="A101" s="5">
        <v>6</v>
      </c>
      <c r="B101" s="6">
        <v>44652</v>
      </c>
      <c r="C101" s="7">
        <v>500.92</v>
      </c>
      <c r="D101" s="7"/>
      <c r="E101" s="7">
        <v>265.17</v>
      </c>
      <c r="F101" s="7">
        <v>35.24</v>
      </c>
      <c r="G101" s="7">
        <v>25.92</v>
      </c>
      <c r="H101" s="7"/>
      <c r="I101" s="7"/>
      <c r="J101" s="7"/>
      <c r="K101" s="7"/>
      <c r="L101" s="4">
        <f>CierreVentas[[#This Row],[Venta 
Total]]-SUM(CierreVentas[[#This Row],[Datafast]:[Transferencias]])</f>
        <v>174.58999999999997</v>
      </c>
      <c r="M101" s="7">
        <v>7.63</v>
      </c>
      <c r="N101" s="7"/>
      <c r="O101" s="7"/>
      <c r="P101" s="7"/>
      <c r="Q101" s="7"/>
      <c r="R101" s="7"/>
      <c r="S101" s="7"/>
      <c r="T101" s="7"/>
      <c r="U101" s="7"/>
      <c r="V101" s="7">
        <v>5</v>
      </c>
      <c r="W101" s="23">
        <f>SUM(CierreVentas[[#This Row],[Compras]:[Otros]])</f>
        <v>12.629999999999999</v>
      </c>
      <c r="X101" s="7">
        <v>161.96</v>
      </c>
      <c r="Y101" s="7"/>
      <c r="Z101" s="4">
        <f>CierreVentas[[#This Row],[Efectivo]]-CierreVentas[[#This Row],[Total Gastos]]-CierreVentas[[#This Row],[Deposito
1]]-CierreVentas[[#This Row],[Deposito
2]]</f>
        <v>-2.8421709430404007E-14</v>
      </c>
      <c r="AA101" s="7"/>
      <c r="AB101" s="7"/>
      <c r="AC101" s="7"/>
      <c r="AD101" s="7">
        <v>16.600000000000001</v>
      </c>
      <c r="AE101" s="23">
        <f>SUM(CierreVentas[[#This Row],[Empleados]:[Promociones]])</f>
        <v>16.600000000000001</v>
      </c>
    </row>
    <row r="102" spans="1:31" x14ac:dyDescent="0.3">
      <c r="A102" s="5">
        <v>6</v>
      </c>
      <c r="B102" s="6">
        <v>44653</v>
      </c>
      <c r="C102" s="7">
        <v>1346.83</v>
      </c>
      <c r="D102" s="7"/>
      <c r="E102" s="7">
        <v>613.70000000000005</v>
      </c>
      <c r="F102" s="7">
        <v>127.19</v>
      </c>
      <c r="G102" s="7">
        <v>41.99</v>
      </c>
      <c r="H102" s="7"/>
      <c r="I102" s="7"/>
      <c r="J102" s="7"/>
      <c r="K102" s="7"/>
      <c r="L102" s="4">
        <f>CierreVentas[[#This Row],[Venta 
Total]]-SUM(CierreVentas[[#This Row],[Datafast]:[Transferencias]])</f>
        <v>563.94999999999982</v>
      </c>
      <c r="M102" s="7"/>
      <c r="N102" s="7"/>
      <c r="O102" s="7"/>
      <c r="P102" s="7"/>
      <c r="Q102" s="7">
        <v>20</v>
      </c>
      <c r="R102" s="7"/>
      <c r="S102" s="7">
        <v>27</v>
      </c>
      <c r="T102" s="7"/>
      <c r="U102" s="7"/>
      <c r="V102" s="7"/>
      <c r="W102" s="23">
        <f>SUM(CierreVentas[[#This Row],[Compras]:[Otros]])</f>
        <v>47</v>
      </c>
      <c r="X102" s="7">
        <v>516.95000000000005</v>
      </c>
      <c r="Y102" s="7"/>
      <c r="Z102" s="4">
        <f>CierreVentas[[#This Row],[Efectivo]]-CierreVentas[[#This Row],[Total Gastos]]-CierreVentas[[#This Row],[Deposito
1]]-CierreVentas[[#This Row],[Deposito
2]]</f>
        <v>-2.2737367544323206E-13</v>
      </c>
      <c r="AA102" s="7"/>
      <c r="AB102" s="7"/>
      <c r="AC102" s="7"/>
      <c r="AD102" s="7">
        <v>67.400000000000006</v>
      </c>
      <c r="AE102" s="23">
        <f>SUM(CierreVentas[[#This Row],[Empleados]:[Promociones]])</f>
        <v>67.400000000000006</v>
      </c>
    </row>
    <row r="103" spans="1:31" x14ac:dyDescent="0.3">
      <c r="A103" s="5">
        <v>6</v>
      </c>
      <c r="B103" s="6">
        <v>44654</v>
      </c>
      <c r="C103" s="7">
        <v>1062.52</v>
      </c>
      <c r="D103" s="7"/>
      <c r="E103" s="7">
        <v>428.36</v>
      </c>
      <c r="F103" s="7">
        <v>173.17</v>
      </c>
      <c r="G103" s="7">
        <v>12.68</v>
      </c>
      <c r="H103" s="7">
        <v>9.85</v>
      </c>
      <c r="I103" s="7"/>
      <c r="J103" s="7"/>
      <c r="K103" s="7"/>
      <c r="L103" s="4">
        <f>CierreVentas[[#This Row],[Venta 
Total]]-SUM(CierreVentas[[#This Row],[Datafast]:[Transferencias]])</f>
        <v>438.46000000000004</v>
      </c>
      <c r="M103" s="7"/>
      <c r="N103" s="7"/>
      <c r="O103" s="7"/>
      <c r="P103" s="7"/>
      <c r="Q103" s="7"/>
      <c r="R103" s="7"/>
      <c r="S103" s="7">
        <v>28</v>
      </c>
      <c r="T103" s="7"/>
      <c r="U103" s="7"/>
      <c r="V103" s="7"/>
      <c r="W103" s="23">
        <f>SUM(CierreVentas[[#This Row],[Compras]:[Otros]])</f>
        <v>28</v>
      </c>
      <c r="X103" s="7">
        <v>410.46</v>
      </c>
      <c r="Y103" s="7"/>
      <c r="Z103" s="4">
        <f>CierreVentas[[#This Row],[Efectivo]]-CierreVentas[[#This Row],[Total Gastos]]-CierreVentas[[#This Row],[Deposito
1]]-CierreVentas[[#This Row],[Deposito
2]]</f>
        <v>5.6843418860808015E-14</v>
      </c>
      <c r="AA103" s="7"/>
      <c r="AB103" s="7"/>
      <c r="AC103" s="7"/>
      <c r="AD103" s="7">
        <v>76.2</v>
      </c>
      <c r="AE103" s="23">
        <f>SUM(CierreVentas[[#This Row],[Empleados]:[Promociones]])</f>
        <v>76.2</v>
      </c>
    </row>
    <row r="104" spans="1:31" x14ac:dyDescent="0.3">
      <c r="A104" s="5">
        <v>6</v>
      </c>
      <c r="B104" s="6">
        <v>44655</v>
      </c>
      <c r="C104" s="7">
        <v>258</v>
      </c>
      <c r="D104" s="7"/>
      <c r="E104" s="7">
        <v>82.57</v>
      </c>
      <c r="F104" s="7">
        <v>18.23</v>
      </c>
      <c r="G104" s="7"/>
      <c r="H104" s="7"/>
      <c r="I104" s="7"/>
      <c r="J104" s="7"/>
      <c r="K104" s="7"/>
      <c r="L104" s="4">
        <f>CierreVentas[[#This Row],[Venta 
Total]]-SUM(CierreVentas[[#This Row],[Datafast]:[Transferencias]])</f>
        <v>157.19999999999999</v>
      </c>
      <c r="M104" s="7">
        <v>14.32</v>
      </c>
      <c r="N104" s="7"/>
      <c r="O104" s="7"/>
      <c r="P104" s="7"/>
      <c r="Q104" s="7"/>
      <c r="R104" s="7"/>
      <c r="S104" s="7">
        <v>7</v>
      </c>
      <c r="T104" s="7"/>
      <c r="U104" s="7"/>
      <c r="V104" s="7"/>
      <c r="W104" s="23">
        <f>SUM(CierreVentas[[#This Row],[Compras]:[Otros]])</f>
        <v>21.32</v>
      </c>
      <c r="X104" s="7">
        <v>135.88</v>
      </c>
      <c r="Y104" s="7"/>
      <c r="Z104" s="4">
        <f>CierreVentas[[#This Row],[Efectivo]]-CierreVentas[[#This Row],[Total Gastos]]-CierreVentas[[#This Row],[Deposito
1]]-CierreVentas[[#This Row],[Deposito
2]]</f>
        <v>0</v>
      </c>
      <c r="AA104" s="7"/>
      <c r="AB104" s="7"/>
      <c r="AC104" s="7">
        <v>31.2</v>
      </c>
      <c r="AD104" s="7"/>
      <c r="AE104" s="23">
        <f>SUM(CierreVentas[[#This Row],[Empleados]:[Promociones]])</f>
        <v>31.2</v>
      </c>
    </row>
    <row r="105" spans="1:31" x14ac:dyDescent="0.3">
      <c r="A105" s="5">
        <v>6</v>
      </c>
      <c r="B105" s="6">
        <v>44656</v>
      </c>
      <c r="C105" s="7">
        <v>347.56</v>
      </c>
      <c r="D105" s="7"/>
      <c r="E105" s="7">
        <v>95.43</v>
      </c>
      <c r="F105" s="7"/>
      <c r="G105" s="7">
        <v>17</v>
      </c>
      <c r="H105" s="7">
        <v>29.09</v>
      </c>
      <c r="I105" s="7"/>
      <c r="J105" s="7"/>
      <c r="K105" s="7"/>
      <c r="L105" s="4">
        <f>CierreVentas[[#This Row],[Venta 
Total]]-SUM(CierreVentas[[#This Row],[Datafast]:[Transferencias]])</f>
        <v>206.04</v>
      </c>
      <c r="M105" s="7">
        <v>13.54</v>
      </c>
      <c r="N105" s="7"/>
      <c r="O105" s="7"/>
      <c r="P105" s="7"/>
      <c r="Q105" s="7"/>
      <c r="R105" s="7"/>
      <c r="S105" s="7"/>
      <c r="T105" s="7"/>
      <c r="U105" s="7"/>
      <c r="V105" s="7">
        <v>14.06</v>
      </c>
      <c r="W105" s="23">
        <f>SUM(CierreVentas[[#This Row],[Compras]:[Otros]])</f>
        <v>27.6</v>
      </c>
      <c r="X105" s="7">
        <v>178.44</v>
      </c>
      <c r="Y105" s="7"/>
      <c r="Z105" s="4">
        <f>CierreVentas[[#This Row],[Efectivo]]-CierreVentas[[#This Row],[Total Gastos]]-CierreVentas[[#This Row],[Deposito
1]]-CierreVentas[[#This Row],[Deposito
2]]</f>
        <v>0</v>
      </c>
      <c r="AA105" s="7"/>
      <c r="AB105" s="7"/>
      <c r="AC105" s="7"/>
      <c r="AD105" s="7">
        <v>31.2</v>
      </c>
      <c r="AE105" s="23">
        <f>SUM(CierreVentas[[#This Row],[Empleados]:[Promociones]])</f>
        <v>31.2</v>
      </c>
    </row>
    <row r="106" spans="1:31" x14ac:dyDescent="0.3">
      <c r="A106" s="5">
        <v>6</v>
      </c>
      <c r="B106" s="6">
        <v>44657</v>
      </c>
      <c r="C106" s="7">
        <v>324.76</v>
      </c>
      <c r="D106" s="7"/>
      <c r="E106" s="7">
        <v>65.89</v>
      </c>
      <c r="F106" s="7"/>
      <c r="G106" s="7">
        <v>5.48</v>
      </c>
      <c r="H106" s="7"/>
      <c r="I106" s="7"/>
      <c r="J106" s="7"/>
      <c r="K106" s="7"/>
      <c r="L106" s="4">
        <f>CierreVentas[[#This Row],[Venta 
Total]]-SUM(CierreVentas[[#This Row],[Datafast]:[Transferencias]])</f>
        <v>253.39</v>
      </c>
      <c r="M106" s="7"/>
      <c r="N106" s="7">
        <v>25</v>
      </c>
      <c r="O106" s="7"/>
      <c r="P106" s="7"/>
      <c r="Q106" s="7"/>
      <c r="R106" s="7"/>
      <c r="S106" s="7"/>
      <c r="T106" s="7"/>
      <c r="U106" s="7"/>
      <c r="V106" s="7"/>
      <c r="W106" s="23">
        <f>SUM(CierreVentas[[#This Row],[Compras]:[Otros]])</f>
        <v>25</v>
      </c>
      <c r="X106" s="7">
        <v>228.39</v>
      </c>
      <c r="Y106" s="7"/>
      <c r="Z106" s="4">
        <f>CierreVentas[[#This Row],[Efectivo]]-CierreVentas[[#This Row],[Total Gastos]]-CierreVentas[[#This Row],[Deposito
1]]-CierreVentas[[#This Row],[Deposito
2]]</f>
        <v>0</v>
      </c>
      <c r="AA106" s="7"/>
      <c r="AB106" s="7"/>
      <c r="AC106" s="7"/>
      <c r="AD106" s="7">
        <v>39</v>
      </c>
      <c r="AE106" s="23">
        <f>SUM(CierreVentas[[#This Row],[Empleados]:[Promociones]])</f>
        <v>39</v>
      </c>
    </row>
    <row r="107" spans="1:31" x14ac:dyDescent="0.3">
      <c r="A107" s="5">
        <v>6</v>
      </c>
      <c r="B107" s="6">
        <v>44658</v>
      </c>
      <c r="C107" s="7">
        <v>393.08</v>
      </c>
      <c r="D107" s="7"/>
      <c r="E107" s="7">
        <v>196.84</v>
      </c>
      <c r="F107" s="7"/>
      <c r="G107" s="7">
        <v>30.56</v>
      </c>
      <c r="H107" s="7"/>
      <c r="I107" s="7"/>
      <c r="J107" s="7"/>
      <c r="K107" s="7"/>
      <c r="L107" s="4">
        <f>CierreVentas[[#This Row],[Venta 
Total]]-SUM(CierreVentas[[#This Row],[Datafast]:[Transferencias]])</f>
        <v>165.67999999999998</v>
      </c>
      <c r="M107" s="7">
        <v>15</v>
      </c>
      <c r="N107" s="7"/>
      <c r="O107" s="7"/>
      <c r="P107" s="7"/>
      <c r="Q107" s="7">
        <v>20</v>
      </c>
      <c r="R107" s="7"/>
      <c r="S107" s="7"/>
      <c r="T107" s="7"/>
      <c r="U107" s="7"/>
      <c r="V107" s="7"/>
      <c r="W107" s="23">
        <f>SUM(CierreVentas[[#This Row],[Compras]:[Otros]])</f>
        <v>35</v>
      </c>
      <c r="X107" s="7">
        <v>130.68</v>
      </c>
      <c r="Y107" s="7"/>
      <c r="Z107" s="4">
        <f>CierreVentas[[#This Row],[Efectivo]]-CierreVentas[[#This Row],[Total Gastos]]-CierreVentas[[#This Row],[Deposito
1]]-CierreVentas[[#This Row],[Deposito
2]]</f>
        <v>-2.8421709430404007E-14</v>
      </c>
      <c r="AA107" s="7"/>
      <c r="AB107" s="7"/>
      <c r="AC107" s="7"/>
      <c r="AD107" s="7">
        <v>23.4</v>
      </c>
      <c r="AE107" s="23">
        <f>SUM(CierreVentas[[#This Row],[Empleados]:[Promociones]])</f>
        <v>23.4</v>
      </c>
    </row>
    <row r="108" spans="1:31" x14ac:dyDescent="0.3">
      <c r="A108" s="5">
        <v>6</v>
      </c>
      <c r="B108" s="6">
        <v>44659</v>
      </c>
      <c r="C108" s="7">
        <v>617.14</v>
      </c>
      <c r="D108" s="7"/>
      <c r="E108" s="7">
        <v>185</v>
      </c>
      <c r="F108" s="7">
        <v>60.74</v>
      </c>
      <c r="G108" s="7">
        <v>8.6199999999999992</v>
      </c>
      <c r="H108" s="7"/>
      <c r="I108" s="7"/>
      <c r="J108" s="7"/>
      <c r="K108" s="7"/>
      <c r="L108" s="4">
        <f>CierreVentas[[#This Row],[Venta 
Total]]-SUM(CierreVentas[[#This Row],[Datafast]:[Transferencias]])</f>
        <v>362.78</v>
      </c>
      <c r="M108" s="7">
        <v>19.260000000000002</v>
      </c>
      <c r="N108" s="7"/>
      <c r="O108" s="7"/>
      <c r="P108" s="7"/>
      <c r="Q108" s="7"/>
      <c r="R108" s="7"/>
      <c r="S108" s="7"/>
      <c r="T108" s="7"/>
      <c r="U108" s="7"/>
      <c r="V108" s="7"/>
      <c r="W108" s="23">
        <f>SUM(CierreVentas[[#This Row],[Compras]:[Otros]])</f>
        <v>19.260000000000002</v>
      </c>
      <c r="X108" s="7">
        <v>343.52</v>
      </c>
      <c r="Y108" s="7"/>
      <c r="Z108" s="4">
        <f>CierreVentas[[#This Row],[Efectivo]]-CierreVentas[[#This Row],[Total Gastos]]-CierreVentas[[#This Row],[Deposito
1]]-CierreVentas[[#This Row],[Deposito
2]]</f>
        <v>0</v>
      </c>
      <c r="AA108" s="7"/>
      <c r="AB108" s="7"/>
      <c r="AC108" s="7"/>
      <c r="AD108" s="7">
        <v>23.4</v>
      </c>
      <c r="AE108" s="23">
        <f>SUM(CierreVentas[[#This Row],[Empleados]:[Promociones]])</f>
        <v>23.4</v>
      </c>
    </row>
    <row r="109" spans="1:31" x14ac:dyDescent="0.3">
      <c r="A109" s="5">
        <v>6</v>
      </c>
      <c r="B109" s="6">
        <v>44660</v>
      </c>
      <c r="C109" s="7">
        <v>785.79</v>
      </c>
      <c r="D109" s="7"/>
      <c r="E109" s="7">
        <v>308.77</v>
      </c>
      <c r="F109" s="7">
        <v>10.59</v>
      </c>
      <c r="G109" s="7"/>
      <c r="H109" s="7">
        <v>6.44</v>
      </c>
      <c r="I109" s="7"/>
      <c r="J109" s="7"/>
      <c r="K109" s="7"/>
      <c r="L109" s="4">
        <f>CierreVentas[[#This Row],[Venta 
Total]]-SUM(CierreVentas[[#This Row],[Datafast]:[Transferencias]])</f>
        <v>459.99</v>
      </c>
      <c r="M109" s="7"/>
      <c r="N109" s="7"/>
      <c r="O109" s="7"/>
      <c r="P109" s="7"/>
      <c r="Q109" s="7"/>
      <c r="R109" s="7"/>
      <c r="S109" s="7">
        <v>35</v>
      </c>
      <c r="T109" s="7"/>
      <c r="U109" s="7"/>
      <c r="V109" s="7">
        <v>9.59</v>
      </c>
      <c r="W109" s="23">
        <f>SUM(CierreVentas[[#This Row],[Compras]:[Otros]])</f>
        <v>44.59</v>
      </c>
      <c r="X109" s="7">
        <v>415.2</v>
      </c>
      <c r="Y109" s="7"/>
      <c r="Z109" s="4">
        <f>CierreVentas[[#This Row],[Efectivo]]-CierreVentas[[#This Row],[Total Gastos]]-CierreVentas[[#This Row],[Deposito
1]]-CierreVentas[[#This Row],[Deposito
2]]</f>
        <v>0.19999999999998863</v>
      </c>
      <c r="AA109" s="7"/>
      <c r="AB109" s="7"/>
      <c r="AC109" s="7"/>
      <c r="AD109" s="7">
        <v>7.8</v>
      </c>
      <c r="AE109" s="23">
        <f>SUM(CierreVentas[[#This Row],[Empleados]:[Promociones]])</f>
        <v>7.8</v>
      </c>
    </row>
    <row r="110" spans="1:31" x14ac:dyDescent="0.3">
      <c r="A110" s="5">
        <v>6</v>
      </c>
      <c r="B110" s="6">
        <v>44661</v>
      </c>
      <c r="C110" s="7">
        <v>1197.98</v>
      </c>
      <c r="D110" s="7"/>
      <c r="E110" s="7">
        <v>349.64</v>
      </c>
      <c r="F110" s="7">
        <v>94.89</v>
      </c>
      <c r="G110" s="7">
        <v>72.17</v>
      </c>
      <c r="H110" s="7"/>
      <c r="I110" s="7"/>
      <c r="J110" s="7"/>
      <c r="K110" s="7"/>
      <c r="L110" s="4">
        <f>CierreVentas[[#This Row],[Venta 
Total]]-SUM(CierreVentas[[#This Row],[Datafast]:[Transferencias]])</f>
        <v>681.28000000000009</v>
      </c>
      <c r="M110" s="7">
        <v>9.42</v>
      </c>
      <c r="N110" s="7"/>
      <c r="O110" s="7"/>
      <c r="P110" s="7"/>
      <c r="Q110" s="7"/>
      <c r="R110" s="7"/>
      <c r="S110" s="7">
        <v>31</v>
      </c>
      <c r="T110" s="7"/>
      <c r="U110" s="7"/>
      <c r="V110" s="7"/>
      <c r="W110" s="23">
        <f>SUM(CierreVentas[[#This Row],[Compras]:[Otros]])</f>
        <v>40.42</v>
      </c>
      <c r="X110" s="7">
        <v>640.86</v>
      </c>
      <c r="Y110" s="7"/>
      <c r="Z110" s="4">
        <f>CierreVentas[[#This Row],[Efectivo]]-CierreVentas[[#This Row],[Total Gastos]]-CierreVentas[[#This Row],[Deposito
1]]-CierreVentas[[#This Row],[Deposito
2]]</f>
        <v>1.1368683772161603E-13</v>
      </c>
      <c r="AA110" s="7"/>
      <c r="AB110" s="7"/>
      <c r="AC110" s="7"/>
      <c r="AD110" s="7">
        <v>15.6</v>
      </c>
      <c r="AE110" s="23">
        <f>SUM(CierreVentas[[#This Row],[Empleados]:[Promociones]])</f>
        <v>15.6</v>
      </c>
    </row>
    <row r="111" spans="1:31" x14ac:dyDescent="0.3">
      <c r="A111" s="5">
        <v>6</v>
      </c>
      <c r="B111" s="6">
        <v>44662</v>
      </c>
      <c r="C111" s="7">
        <v>392.07</v>
      </c>
      <c r="D111" s="7"/>
      <c r="E111" s="7">
        <v>90.97</v>
      </c>
      <c r="F111" s="7"/>
      <c r="G111" s="7"/>
      <c r="H111" s="7"/>
      <c r="I111" s="7"/>
      <c r="J111" s="7"/>
      <c r="K111" s="7"/>
      <c r="L111" s="4">
        <f>CierreVentas[[#This Row],[Venta 
Total]]-SUM(CierreVentas[[#This Row],[Datafast]:[Transferencias]])</f>
        <v>301.10000000000002</v>
      </c>
      <c r="M111" s="7">
        <v>7.95</v>
      </c>
      <c r="N111" s="7"/>
      <c r="O111" s="7"/>
      <c r="P111" s="7"/>
      <c r="Q111" s="7"/>
      <c r="R111" s="7"/>
      <c r="S111" s="7">
        <v>7</v>
      </c>
      <c r="T111" s="7"/>
      <c r="U111" s="7"/>
      <c r="V111" s="7">
        <v>1.26</v>
      </c>
      <c r="W111" s="23">
        <f>SUM(CierreVentas[[#This Row],[Compras]:[Otros]])</f>
        <v>16.21</v>
      </c>
      <c r="X111" s="7">
        <v>284.89</v>
      </c>
      <c r="Y111" s="7"/>
      <c r="Z111" s="4">
        <f>CierreVentas[[#This Row],[Efectivo]]-CierreVentas[[#This Row],[Total Gastos]]-CierreVentas[[#This Row],[Deposito
1]]-CierreVentas[[#This Row],[Deposito
2]]</f>
        <v>5.6843418860808015E-14</v>
      </c>
      <c r="AA111" s="7"/>
      <c r="AB111" s="7"/>
      <c r="AC111" s="7">
        <v>15.6</v>
      </c>
      <c r="AD111" s="7"/>
      <c r="AE111" s="23">
        <f>SUM(CierreVentas[[#This Row],[Empleados]:[Promociones]])</f>
        <v>15.6</v>
      </c>
    </row>
    <row r="112" spans="1:31" x14ac:dyDescent="0.3">
      <c r="A112" s="5">
        <v>6</v>
      </c>
      <c r="B112" s="6">
        <v>44663</v>
      </c>
      <c r="C112" s="7">
        <v>328.34</v>
      </c>
      <c r="D112" s="7"/>
      <c r="E112" s="7">
        <v>123.38</v>
      </c>
      <c r="F112" s="7"/>
      <c r="G112" s="7">
        <v>8.92</v>
      </c>
      <c r="H112" s="7"/>
      <c r="I112" s="7"/>
      <c r="J112" s="7"/>
      <c r="K112" s="7"/>
      <c r="L112" s="4">
        <f>CierreVentas[[#This Row],[Venta 
Total]]-SUM(CierreVentas[[#This Row],[Datafast]:[Transferencias]])</f>
        <v>196.04</v>
      </c>
      <c r="M112" s="7">
        <v>4.84</v>
      </c>
      <c r="N112" s="7"/>
      <c r="O112" s="7">
        <v>10</v>
      </c>
      <c r="P112" s="7"/>
      <c r="Q112" s="7"/>
      <c r="R112" s="7"/>
      <c r="S112" s="7"/>
      <c r="T112" s="7"/>
      <c r="U112" s="7">
        <v>15</v>
      </c>
      <c r="V112" s="7"/>
      <c r="W112" s="23">
        <f>SUM(CierreVentas[[#This Row],[Compras]:[Otros]])</f>
        <v>29.84</v>
      </c>
      <c r="X112" s="7">
        <v>166.2</v>
      </c>
      <c r="Y112" s="7"/>
      <c r="Z112" s="4">
        <f>CierreVentas[[#This Row],[Efectivo]]-CierreVentas[[#This Row],[Total Gastos]]-CierreVentas[[#This Row],[Deposito
1]]-CierreVentas[[#This Row],[Deposito
2]]</f>
        <v>0</v>
      </c>
      <c r="AA112" s="7"/>
      <c r="AB112" s="7"/>
      <c r="AC112" s="7"/>
      <c r="AD112" s="7">
        <v>7.8</v>
      </c>
      <c r="AE112" s="23">
        <f>SUM(CierreVentas[[#This Row],[Empleados]:[Promociones]])</f>
        <v>7.8</v>
      </c>
    </row>
    <row r="113" spans="1:31" x14ac:dyDescent="0.3">
      <c r="A113" s="5">
        <v>6</v>
      </c>
      <c r="B113" s="6">
        <v>44664</v>
      </c>
      <c r="C113" s="7">
        <v>453.29</v>
      </c>
      <c r="D113" s="7"/>
      <c r="E113" s="7">
        <v>202.63</v>
      </c>
      <c r="F113" s="7">
        <v>20.71</v>
      </c>
      <c r="G113" s="7">
        <v>19.72</v>
      </c>
      <c r="H113" s="7"/>
      <c r="I113" s="7"/>
      <c r="J113" s="7"/>
      <c r="K113" s="7"/>
      <c r="L113" s="4">
        <f>CierreVentas[[#This Row],[Venta 
Total]]-SUM(CierreVentas[[#This Row],[Datafast]:[Transferencias]])</f>
        <v>210.23000000000002</v>
      </c>
      <c r="M113" s="7"/>
      <c r="N113" s="7"/>
      <c r="O113" s="7">
        <v>20</v>
      </c>
      <c r="P113" s="7"/>
      <c r="Q113" s="7"/>
      <c r="R113" s="7"/>
      <c r="S113" s="7"/>
      <c r="T113" s="7"/>
      <c r="U113" s="7"/>
      <c r="V113" s="7">
        <v>10</v>
      </c>
      <c r="W113" s="23">
        <f>SUM(CierreVentas[[#This Row],[Compras]:[Otros]])</f>
        <v>30</v>
      </c>
      <c r="X113" s="7">
        <v>180.23</v>
      </c>
      <c r="Y113" s="7"/>
      <c r="Z113" s="4">
        <f>CierreVentas[[#This Row],[Efectivo]]-CierreVentas[[#This Row],[Total Gastos]]-CierreVentas[[#This Row],[Deposito
1]]-CierreVentas[[#This Row],[Deposito
2]]</f>
        <v>2.8421709430404007E-14</v>
      </c>
      <c r="AA113" s="7"/>
      <c r="AB113" s="7"/>
      <c r="AC113" s="7"/>
      <c r="AD113" s="7">
        <v>7.8</v>
      </c>
      <c r="AE113" s="23">
        <f>SUM(CierreVentas[[#This Row],[Empleados]:[Promociones]])</f>
        <v>7.8</v>
      </c>
    </row>
    <row r="114" spans="1:31" x14ac:dyDescent="0.3">
      <c r="A114" s="5">
        <v>6</v>
      </c>
      <c r="B114" s="6">
        <v>44665</v>
      </c>
      <c r="C114" s="7">
        <v>609.87</v>
      </c>
      <c r="D114" s="7"/>
      <c r="E114" s="7">
        <v>133.16999999999999</v>
      </c>
      <c r="F114" s="7"/>
      <c r="G114" s="7">
        <v>32.76</v>
      </c>
      <c r="H114" s="7"/>
      <c r="I114" s="7"/>
      <c r="J114" s="7"/>
      <c r="K114" s="7"/>
      <c r="L114" s="4">
        <f>CierreVentas[[#This Row],[Venta 
Total]]-SUM(CierreVentas[[#This Row],[Datafast]:[Transferencias]])</f>
        <v>443.94000000000005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23">
        <f>SUM(CierreVentas[[#This Row],[Compras]:[Otros]])</f>
        <v>0</v>
      </c>
      <c r="X114" s="7">
        <v>443.94</v>
      </c>
      <c r="Y114" s="7"/>
      <c r="Z114" s="4">
        <f>CierreVentas[[#This Row],[Efectivo]]-CierreVentas[[#This Row],[Total Gastos]]-CierreVentas[[#This Row],[Deposito
1]]-CierreVentas[[#This Row],[Deposito
2]]</f>
        <v>5.6843418860808015E-14</v>
      </c>
      <c r="AA114" s="7"/>
      <c r="AB114" s="7"/>
      <c r="AC114" s="7"/>
      <c r="AD114" s="7">
        <v>31.2</v>
      </c>
      <c r="AE114" s="23">
        <f>SUM(CierreVentas[[#This Row],[Empleados]:[Promociones]])</f>
        <v>31.2</v>
      </c>
    </row>
    <row r="115" spans="1:31" x14ac:dyDescent="0.3">
      <c r="A115" s="5">
        <v>6</v>
      </c>
      <c r="B115" s="6">
        <v>44666</v>
      </c>
      <c r="C115" s="7">
        <v>1604.67</v>
      </c>
      <c r="D115" s="7"/>
      <c r="E115" s="7">
        <v>560.82000000000005</v>
      </c>
      <c r="F115" s="7">
        <v>287.63</v>
      </c>
      <c r="G115" s="7">
        <v>52.02</v>
      </c>
      <c r="H115" s="7">
        <v>18.3</v>
      </c>
      <c r="I115" s="7"/>
      <c r="J115" s="7"/>
      <c r="K115" s="7"/>
      <c r="L115" s="4">
        <f>CierreVentas[[#This Row],[Venta 
Total]]-SUM(CierreVentas[[#This Row],[Datafast]:[Transferencias]])</f>
        <v>685.90000000000009</v>
      </c>
      <c r="M115" s="7"/>
      <c r="N115" s="7"/>
      <c r="O115" s="7">
        <v>110</v>
      </c>
      <c r="P115" s="7"/>
      <c r="Q115" s="7"/>
      <c r="R115" s="7"/>
      <c r="S115" s="7">
        <v>37.5</v>
      </c>
      <c r="T115" s="7"/>
      <c r="U115" s="7"/>
      <c r="V115" s="7">
        <v>20</v>
      </c>
      <c r="W115" s="23">
        <f>SUM(CierreVentas[[#This Row],[Compras]:[Otros]])</f>
        <v>167.5</v>
      </c>
      <c r="X115" s="7">
        <v>518.4</v>
      </c>
      <c r="Y115" s="7"/>
      <c r="Z115" s="4">
        <f>CierreVentas[[#This Row],[Efectivo]]-CierreVentas[[#This Row],[Total Gastos]]-CierreVentas[[#This Row],[Deposito
1]]-CierreVentas[[#This Row],[Deposito
2]]</f>
        <v>1.1368683772161603E-13</v>
      </c>
      <c r="AA115" s="7"/>
      <c r="AB115" s="7"/>
      <c r="AC115" s="7"/>
      <c r="AD115" s="7">
        <v>7.8</v>
      </c>
      <c r="AE115" s="23">
        <f>SUM(CierreVentas[[#This Row],[Empleados]:[Promociones]])</f>
        <v>7.8</v>
      </c>
    </row>
    <row r="116" spans="1:31" x14ac:dyDescent="0.3">
      <c r="A116" s="5">
        <v>6</v>
      </c>
      <c r="B116" s="6">
        <v>44667</v>
      </c>
      <c r="C116" s="7">
        <v>802.26</v>
      </c>
      <c r="D116" s="7"/>
      <c r="E116" s="7">
        <v>336.54</v>
      </c>
      <c r="F116" s="7">
        <v>77.72</v>
      </c>
      <c r="G116" s="7"/>
      <c r="H116" s="7">
        <v>21.16</v>
      </c>
      <c r="I116" s="7"/>
      <c r="J116" s="7"/>
      <c r="K116" s="7"/>
      <c r="L116" s="4">
        <f>CierreVentas[[#This Row],[Venta 
Total]]-SUM(CierreVentas[[#This Row],[Datafast]:[Transferencias]])</f>
        <v>366.84</v>
      </c>
      <c r="M116" s="7">
        <v>8.19</v>
      </c>
      <c r="N116" s="7"/>
      <c r="O116" s="7"/>
      <c r="P116" s="7"/>
      <c r="Q116" s="7"/>
      <c r="R116" s="7"/>
      <c r="S116" s="7">
        <v>29</v>
      </c>
      <c r="T116" s="7"/>
      <c r="U116" s="7"/>
      <c r="V116" s="7"/>
      <c r="W116" s="23">
        <f>SUM(CierreVentas[[#This Row],[Compras]:[Otros]])</f>
        <v>37.19</v>
      </c>
      <c r="X116" s="7">
        <v>329.65</v>
      </c>
      <c r="Y116" s="7"/>
      <c r="Z116" s="4">
        <f>CierreVentas[[#This Row],[Efectivo]]-CierreVentas[[#This Row],[Total Gastos]]-CierreVentas[[#This Row],[Deposito
1]]-CierreVentas[[#This Row],[Deposito
2]]</f>
        <v>0</v>
      </c>
      <c r="AA116" s="7"/>
      <c r="AB116" s="7"/>
      <c r="AC116" s="7"/>
      <c r="AD116" s="7">
        <v>15.6</v>
      </c>
      <c r="AE116" s="23">
        <f>SUM(CierreVentas[[#This Row],[Empleados]:[Promociones]])</f>
        <v>15.6</v>
      </c>
    </row>
    <row r="117" spans="1:31" x14ac:dyDescent="0.3">
      <c r="A117" s="5">
        <v>6</v>
      </c>
      <c r="B117" s="6">
        <v>44668</v>
      </c>
      <c r="C117" s="7">
        <v>902.72</v>
      </c>
      <c r="D117" s="7"/>
      <c r="E117" s="7">
        <v>401.02</v>
      </c>
      <c r="F117" s="7">
        <v>68.7</v>
      </c>
      <c r="G117" s="7">
        <v>4.8</v>
      </c>
      <c r="H117" s="7"/>
      <c r="I117" s="7"/>
      <c r="J117" s="7"/>
      <c r="K117" s="7"/>
      <c r="L117" s="4">
        <f>CierreVentas[[#This Row],[Venta 
Total]]-SUM(CierreVentas[[#This Row],[Datafast]:[Transferencias]])</f>
        <v>428.20000000000005</v>
      </c>
      <c r="M117" s="7"/>
      <c r="N117" s="7"/>
      <c r="O117" s="7">
        <v>100</v>
      </c>
      <c r="P117" s="7"/>
      <c r="Q117" s="7"/>
      <c r="R117" s="7"/>
      <c r="S117" s="7">
        <v>36</v>
      </c>
      <c r="T117" s="7"/>
      <c r="U117" s="7"/>
      <c r="V117" s="7"/>
      <c r="W117" s="23">
        <f>SUM(CierreVentas[[#This Row],[Compras]:[Otros]])</f>
        <v>136</v>
      </c>
      <c r="X117" s="7">
        <v>292.2</v>
      </c>
      <c r="Y117" s="7"/>
      <c r="Z117" s="4">
        <f>CierreVentas[[#This Row],[Efectivo]]-CierreVentas[[#This Row],[Total Gastos]]-CierreVentas[[#This Row],[Deposito
1]]-CierreVentas[[#This Row],[Deposito
2]]</f>
        <v>5.6843418860808015E-14</v>
      </c>
      <c r="AA117" s="7"/>
      <c r="AB117" s="7"/>
      <c r="AC117" s="7">
        <v>7.8</v>
      </c>
      <c r="AD117" s="7"/>
      <c r="AE117" s="23">
        <f>SUM(CierreVentas[[#This Row],[Empleados]:[Promociones]])</f>
        <v>7.8</v>
      </c>
    </row>
    <row r="118" spans="1:31" x14ac:dyDescent="0.3">
      <c r="A118" s="5">
        <v>6</v>
      </c>
      <c r="B118" s="6">
        <v>44669</v>
      </c>
      <c r="C118" s="7">
        <v>265.48</v>
      </c>
      <c r="D118" s="7"/>
      <c r="E118" s="7">
        <v>62.08</v>
      </c>
      <c r="F118" s="7"/>
      <c r="G118" s="7">
        <v>18.36</v>
      </c>
      <c r="H118" s="7"/>
      <c r="I118" s="7"/>
      <c r="J118" s="7"/>
      <c r="K118" s="7"/>
      <c r="L118" s="4">
        <f>CierreVentas[[#This Row],[Venta 
Total]]-SUM(CierreVentas[[#This Row],[Datafast]:[Transferencias]])</f>
        <v>185.04000000000002</v>
      </c>
      <c r="M118" s="7">
        <v>4.71</v>
      </c>
      <c r="N118" s="7"/>
      <c r="O118" s="7"/>
      <c r="P118" s="7"/>
      <c r="Q118" s="7"/>
      <c r="R118" s="7"/>
      <c r="S118" s="7"/>
      <c r="T118" s="7"/>
      <c r="U118" s="7"/>
      <c r="V118" s="7"/>
      <c r="W118" s="23">
        <f>SUM(CierreVentas[[#This Row],[Compras]:[Otros]])</f>
        <v>4.71</v>
      </c>
      <c r="X118" s="7">
        <v>185.04</v>
      </c>
      <c r="Y118" s="7"/>
      <c r="Z118" s="4">
        <f>CierreVentas[[#This Row],[Efectivo]]-CierreVentas[[#This Row],[Total Gastos]]-CierreVentas[[#This Row],[Deposito
1]]-CierreVentas[[#This Row],[Deposito
2]]</f>
        <v>-4.7099999999999795</v>
      </c>
      <c r="AA118" s="7"/>
      <c r="AB118" s="7"/>
      <c r="AC118" s="7"/>
      <c r="AD118" s="7"/>
      <c r="AE118" s="23">
        <f>SUM(CierreVentas[[#This Row],[Empleados]:[Promociones]])</f>
        <v>0</v>
      </c>
    </row>
    <row r="119" spans="1:31" x14ac:dyDescent="0.3">
      <c r="A119" s="5">
        <v>6</v>
      </c>
      <c r="B119" s="6">
        <v>44670</v>
      </c>
      <c r="C119" s="7">
        <v>204.09</v>
      </c>
      <c r="D119" s="7"/>
      <c r="E119" s="7">
        <v>74.790000000000006</v>
      </c>
      <c r="F119" s="7"/>
      <c r="G119" s="7"/>
      <c r="H119" s="7">
        <v>6.94</v>
      </c>
      <c r="I119" s="7"/>
      <c r="J119" s="7"/>
      <c r="K119" s="7"/>
      <c r="L119" s="4">
        <f>CierreVentas[[#This Row],[Venta 
Total]]-SUM(CierreVentas[[#This Row],[Datafast]:[Transferencias]])</f>
        <v>122.36</v>
      </c>
      <c r="M119" s="7"/>
      <c r="N119" s="7"/>
      <c r="O119" s="7">
        <v>25</v>
      </c>
      <c r="P119" s="7">
        <v>90.36</v>
      </c>
      <c r="Q119" s="7"/>
      <c r="R119" s="7"/>
      <c r="S119" s="7">
        <v>7</v>
      </c>
      <c r="T119" s="7"/>
      <c r="U119" s="7"/>
      <c r="V119" s="7"/>
      <c r="W119" s="23">
        <f>SUM(CierreVentas[[#This Row],[Compras]:[Otros]])</f>
        <v>122.36</v>
      </c>
      <c r="X119" s="7"/>
      <c r="Y119" s="7"/>
      <c r="Z119" s="4">
        <f>CierreVentas[[#This Row],[Efectivo]]-CierreVentas[[#This Row],[Total Gastos]]-CierreVentas[[#This Row],[Deposito
1]]-CierreVentas[[#This Row],[Deposito
2]]</f>
        <v>0</v>
      </c>
      <c r="AA119" s="7"/>
      <c r="AB119" s="7"/>
      <c r="AC119" s="7"/>
      <c r="AD119" s="7"/>
      <c r="AE119" s="23">
        <f>SUM(CierreVentas[[#This Row],[Empleados]:[Promociones]])</f>
        <v>0</v>
      </c>
    </row>
    <row r="120" spans="1:31" x14ac:dyDescent="0.3">
      <c r="A120" s="5">
        <v>6</v>
      </c>
      <c r="B120" s="6">
        <v>44671</v>
      </c>
      <c r="C120" s="7">
        <v>368.75</v>
      </c>
      <c r="D120" s="7"/>
      <c r="E120" s="7">
        <v>128.19</v>
      </c>
      <c r="F120" s="7">
        <v>20.2</v>
      </c>
      <c r="G120" s="7"/>
      <c r="H120" s="7"/>
      <c r="I120" s="7"/>
      <c r="J120" s="7"/>
      <c r="K120" s="7"/>
      <c r="L120" s="4">
        <f>CierreVentas[[#This Row],[Venta 
Total]]-SUM(CierreVentas[[#This Row],[Datafast]:[Transferencias]])</f>
        <v>220.36</v>
      </c>
      <c r="M120" s="7"/>
      <c r="N120" s="7"/>
      <c r="O120" s="7"/>
      <c r="P120" s="7">
        <v>213.36</v>
      </c>
      <c r="Q120" s="7"/>
      <c r="R120" s="7"/>
      <c r="S120" s="7">
        <v>7</v>
      </c>
      <c r="T120" s="7"/>
      <c r="U120" s="7"/>
      <c r="V120" s="7"/>
      <c r="W120" s="23">
        <f>SUM(CierreVentas[[#This Row],[Compras]:[Otros]])</f>
        <v>220.36</v>
      </c>
      <c r="X120" s="7"/>
      <c r="Y120" s="7"/>
      <c r="Z120" s="4">
        <f>CierreVentas[[#This Row],[Efectivo]]-CierreVentas[[#This Row],[Total Gastos]]-CierreVentas[[#This Row],[Deposito
1]]-CierreVentas[[#This Row],[Deposito
2]]</f>
        <v>0</v>
      </c>
      <c r="AA120" s="7"/>
      <c r="AB120" s="7"/>
      <c r="AC120" s="7">
        <v>7.8</v>
      </c>
      <c r="AD120" s="7"/>
      <c r="AE120" s="23">
        <f>SUM(CierreVentas[[#This Row],[Empleados]:[Promociones]])</f>
        <v>7.8</v>
      </c>
    </row>
    <row r="121" spans="1:31" x14ac:dyDescent="0.3">
      <c r="A121" s="5">
        <v>6</v>
      </c>
      <c r="B121" s="6">
        <v>44672</v>
      </c>
      <c r="C121" s="7">
        <v>339.11</v>
      </c>
      <c r="D121" s="7"/>
      <c r="E121" s="7">
        <v>131.11000000000001</v>
      </c>
      <c r="F121" s="7">
        <v>30.94</v>
      </c>
      <c r="G121" s="7"/>
      <c r="H121" s="7"/>
      <c r="I121" s="7"/>
      <c r="J121" s="7"/>
      <c r="K121" s="7"/>
      <c r="L121" s="4">
        <f>CierreVentas[[#This Row],[Venta 
Total]]-SUM(CierreVentas[[#This Row],[Datafast]:[Transferencias]])</f>
        <v>177.06</v>
      </c>
      <c r="M121" s="7"/>
      <c r="N121" s="7"/>
      <c r="O121" s="7"/>
      <c r="P121" s="7">
        <v>170.06</v>
      </c>
      <c r="Q121" s="7"/>
      <c r="R121" s="7"/>
      <c r="S121" s="7">
        <v>7</v>
      </c>
      <c r="T121" s="7"/>
      <c r="U121" s="7"/>
      <c r="V121" s="7"/>
      <c r="W121" s="23">
        <f>SUM(CierreVentas[[#This Row],[Compras]:[Otros]])</f>
        <v>177.06</v>
      </c>
      <c r="X121" s="7"/>
      <c r="Y121" s="7"/>
      <c r="Z121" s="4">
        <f>CierreVentas[[#This Row],[Efectivo]]-CierreVentas[[#This Row],[Total Gastos]]-CierreVentas[[#This Row],[Deposito
1]]-CierreVentas[[#This Row],[Deposito
2]]</f>
        <v>0</v>
      </c>
      <c r="AA121" s="7"/>
      <c r="AB121" s="7"/>
      <c r="AC121" s="7"/>
      <c r="AD121" s="7"/>
      <c r="AE121" s="23">
        <f>SUM(CierreVentas[[#This Row],[Empleados]:[Promociones]])</f>
        <v>0</v>
      </c>
    </row>
    <row r="122" spans="1:31" x14ac:dyDescent="0.3">
      <c r="A122" s="5">
        <v>6</v>
      </c>
      <c r="B122" s="6">
        <v>44673</v>
      </c>
      <c r="C122" s="7">
        <v>316.67</v>
      </c>
      <c r="D122" s="7"/>
      <c r="E122" s="7">
        <v>80.03</v>
      </c>
      <c r="F122" s="7"/>
      <c r="G122" s="7"/>
      <c r="H122" s="7"/>
      <c r="I122" s="7"/>
      <c r="J122" s="7"/>
      <c r="K122" s="7"/>
      <c r="L122" s="4">
        <f>CierreVentas[[#This Row],[Venta 
Total]]-SUM(CierreVentas[[#This Row],[Datafast]:[Transferencias]])</f>
        <v>236.64000000000001</v>
      </c>
      <c r="M122" s="7"/>
      <c r="N122" s="7"/>
      <c r="O122" s="7"/>
      <c r="P122" s="7">
        <v>226.14</v>
      </c>
      <c r="Q122" s="7"/>
      <c r="R122" s="7"/>
      <c r="S122" s="7">
        <v>7</v>
      </c>
      <c r="T122" s="7"/>
      <c r="U122" s="7"/>
      <c r="V122" s="7">
        <v>3.5</v>
      </c>
      <c r="W122" s="23">
        <f>SUM(CierreVentas[[#This Row],[Compras]:[Otros]])</f>
        <v>236.64</v>
      </c>
      <c r="X122" s="7"/>
      <c r="Y122" s="7"/>
      <c r="Z122" s="4">
        <f>CierreVentas[[#This Row],[Efectivo]]-CierreVentas[[#This Row],[Total Gastos]]-CierreVentas[[#This Row],[Deposito
1]]-CierreVentas[[#This Row],[Deposito
2]]</f>
        <v>2.8421709430404007E-14</v>
      </c>
      <c r="AA122" s="7"/>
      <c r="AB122" s="7"/>
      <c r="AC122" s="7"/>
      <c r="AD122" s="7">
        <v>23.4</v>
      </c>
      <c r="AE122" s="23">
        <f>SUM(CierreVentas[[#This Row],[Empleados]:[Promociones]])</f>
        <v>23.4</v>
      </c>
    </row>
    <row r="123" spans="1:31" x14ac:dyDescent="0.3">
      <c r="A123" s="5">
        <v>6</v>
      </c>
      <c r="B123" s="6">
        <v>44674</v>
      </c>
      <c r="C123" s="7">
        <v>1182.4100000000001</v>
      </c>
      <c r="D123" s="7"/>
      <c r="E123" s="7">
        <v>514.91999999999996</v>
      </c>
      <c r="F123" s="7">
        <v>20.71</v>
      </c>
      <c r="G123" s="7">
        <v>54.3</v>
      </c>
      <c r="H123" s="7">
        <v>6.94</v>
      </c>
      <c r="I123" s="7"/>
      <c r="J123" s="7"/>
      <c r="K123" s="7"/>
      <c r="L123" s="4">
        <f>CierreVentas[[#This Row],[Venta 
Total]]-SUM(CierreVentas[[#This Row],[Datafast]:[Transferencias]])</f>
        <v>585.54000000000008</v>
      </c>
      <c r="M123" s="7">
        <v>8.0500000000000007</v>
      </c>
      <c r="N123" s="7"/>
      <c r="O123" s="7"/>
      <c r="P123" s="7">
        <v>4.08</v>
      </c>
      <c r="Q123" s="7"/>
      <c r="R123" s="7"/>
      <c r="S123" s="7">
        <v>29</v>
      </c>
      <c r="T123" s="7"/>
      <c r="U123" s="7"/>
      <c r="V123" s="7"/>
      <c r="W123" s="23">
        <f>SUM(CierreVentas[[#This Row],[Compras]:[Otros]])</f>
        <v>41.13</v>
      </c>
      <c r="X123" s="7">
        <v>544.41</v>
      </c>
      <c r="Y123" s="7"/>
      <c r="Z123" s="4">
        <f>CierreVentas[[#This Row],[Efectivo]]-CierreVentas[[#This Row],[Total Gastos]]-CierreVentas[[#This Row],[Deposito
1]]-CierreVentas[[#This Row],[Deposito
2]]</f>
        <v>1.1368683772161603E-13</v>
      </c>
      <c r="AA123" s="7"/>
      <c r="AB123" s="7"/>
      <c r="AC123" s="7">
        <v>78</v>
      </c>
      <c r="AD123" s="7"/>
      <c r="AE123" s="23">
        <f>SUM(CierreVentas[[#This Row],[Empleados]:[Promociones]])</f>
        <v>78</v>
      </c>
    </row>
    <row r="124" spans="1:31" x14ac:dyDescent="0.3">
      <c r="A124" s="5">
        <v>6</v>
      </c>
      <c r="B124" s="6">
        <v>44675</v>
      </c>
      <c r="C124" s="7">
        <v>1256.92</v>
      </c>
      <c r="D124" s="7"/>
      <c r="E124" s="7">
        <v>452.22</v>
      </c>
      <c r="F124" s="7">
        <v>160.22</v>
      </c>
      <c r="G124" s="7">
        <v>65.8</v>
      </c>
      <c r="H124" s="7"/>
      <c r="I124" s="7"/>
      <c r="J124" s="7"/>
      <c r="K124" s="7"/>
      <c r="L124" s="4">
        <f>CierreVentas[[#This Row],[Venta 
Total]]-SUM(CierreVentas[[#This Row],[Datafast]:[Transferencias]])</f>
        <v>578.68000000000006</v>
      </c>
      <c r="M124" s="7"/>
      <c r="N124" s="7"/>
      <c r="O124" s="7">
        <v>40</v>
      </c>
      <c r="P124" s="7"/>
      <c r="Q124" s="7"/>
      <c r="R124" s="7"/>
      <c r="S124" s="7">
        <v>36</v>
      </c>
      <c r="T124" s="7"/>
      <c r="U124" s="7"/>
      <c r="V124" s="7"/>
      <c r="W124" s="23">
        <f>SUM(CierreVentas[[#This Row],[Compras]:[Otros]])</f>
        <v>76</v>
      </c>
      <c r="X124" s="7">
        <v>502.64</v>
      </c>
      <c r="Y124" s="7"/>
      <c r="Z124" s="4">
        <f>CierreVentas[[#This Row],[Efectivo]]-CierreVentas[[#This Row],[Total Gastos]]-CierreVentas[[#This Row],[Deposito
1]]-CierreVentas[[#This Row],[Deposito
2]]</f>
        <v>4.0000000000077307E-2</v>
      </c>
      <c r="AA124" s="7"/>
      <c r="AB124" s="7"/>
      <c r="AC124" s="7">
        <v>15.6</v>
      </c>
      <c r="AD124" s="7">
        <v>7.8</v>
      </c>
      <c r="AE124" s="23">
        <f>SUM(CierreVentas[[#This Row],[Empleados]:[Promociones]])</f>
        <v>23.4</v>
      </c>
    </row>
    <row r="125" spans="1:31" x14ac:dyDescent="0.3">
      <c r="A125" s="5">
        <v>6</v>
      </c>
      <c r="B125" s="6">
        <v>44676</v>
      </c>
      <c r="C125" s="7">
        <v>345.89</v>
      </c>
      <c r="D125" s="7"/>
      <c r="E125" s="7">
        <v>74</v>
      </c>
      <c r="F125" s="7">
        <v>13.78</v>
      </c>
      <c r="G125" s="7">
        <v>16.29</v>
      </c>
      <c r="H125" s="7"/>
      <c r="I125" s="7"/>
      <c r="J125" s="7"/>
      <c r="K125" s="7"/>
      <c r="L125" s="4">
        <f>CierreVentas[[#This Row],[Venta 
Total]]-SUM(CierreVentas[[#This Row],[Datafast]:[Transferencias]])</f>
        <v>241.82</v>
      </c>
      <c r="M125" s="7">
        <v>28.37</v>
      </c>
      <c r="N125" s="7"/>
      <c r="O125" s="7">
        <v>20</v>
      </c>
      <c r="P125" s="7"/>
      <c r="Q125" s="7"/>
      <c r="R125" s="7"/>
      <c r="S125" s="7"/>
      <c r="T125" s="7"/>
      <c r="U125" s="7"/>
      <c r="V125" s="7">
        <v>2</v>
      </c>
      <c r="W125" s="23">
        <f>SUM(CierreVentas[[#This Row],[Compras]:[Otros]])</f>
        <v>50.370000000000005</v>
      </c>
      <c r="X125" s="7">
        <v>191.45</v>
      </c>
      <c r="Y125" s="7"/>
      <c r="Z125" s="4">
        <f>CierreVentas[[#This Row],[Efectivo]]-CierreVentas[[#This Row],[Total Gastos]]-CierreVentas[[#This Row],[Deposito
1]]-CierreVentas[[#This Row],[Deposito
2]]</f>
        <v>0</v>
      </c>
      <c r="AA125" s="7"/>
      <c r="AB125" s="7"/>
      <c r="AC125" s="7">
        <v>7.8</v>
      </c>
      <c r="AD125" s="7"/>
      <c r="AE125" s="23">
        <f>SUM(CierreVentas[[#This Row],[Empleados]:[Promociones]])</f>
        <v>7.8</v>
      </c>
    </row>
    <row r="126" spans="1:31" x14ac:dyDescent="0.3">
      <c r="A126" s="5">
        <v>6</v>
      </c>
      <c r="B126" s="6">
        <v>44677</v>
      </c>
      <c r="C126" s="7">
        <v>334.7</v>
      </c>
      <c r="D126" s="7"/>
      <c r="E126" s="7">
        <v>111.06</v>
      </c>
      <c r="F126" s="7">
        <v>22.78</v>
      </c>
      <c r="G126" s="7"/>
      <c r="H126" s="7"/>
      <c r="I126" s="7"/>
      <c r="J126" s="7"/>
      <c r="K126" s="7"/>
      <c r="L126" s="4">
        <f>CierreVentas[[#This Row],[Venta 
Total]]-SUM(CierreVentas[[#This Row],[Datafast]:[Transferencias]])</f>
        <v>200.85999999999999</v>
      </c>
      <c r="M126" s="7">
        <v>18.16</v>
      </c>
      <c r="N126" s="7"/>
      <c r="O126" s="7"/>
      <c r="P126" s="7"/>
      <c r="Q126" s="7"/>
      <c r="R126" s="7"/>
      <c r="S126" s="7">
        <v>7</v>
      </c>
      <c r="T126" s="7"/>
      <c r="U126" s="7"/>
      <c r="V126" s="7"/>
      <c r="W126" s="23">
        <f>SUM(CierreVentas[[#This Row],[Compras]:[Otros]])</f>
        <v>25.16</v>
      </c>
      <c r="X126" s="7">
        <v>175.7</v>
      </c>
      <c r="Y126" s="7"/>
      <c r="Z126" s="4">
        <f>CierreVentas[[#This Row],[Efectivo]]-CierreVentas[[#This Row],[Total Gastos]]-CierreVentas[[#This Row],[Deposito
1]]-CierreVentas[[#This Row],[Deposito
2]]</f>
        <v>0</v>
      </c>
      <c r="AA126" s="7"/>
      <c r="AB126" s="7"/>
      <c r="AC126" s="7"/>
      <c r="AD126" s="7">
        <v>7.8</v>
      </c>
      <c r="AE126" s="23">
        <f>SUM(CierreVentas[[#This Row],[Empleados]:[Promociones]])</f>
        <v>7.8</v>
      </c>
    </row>
    <row r="127" spans="1:31" x14ac:dyDescent="0.3">
      <c r="A127" s="5">
        <v>6</v>
      </c>
      <c r="B127" s="6">
        <v>44678</v>
      </c>
      <c r="C127" s="7">
        <v>320.36</v>
      </c>
      <c r="D127" s="7"/>
      <c r="E127" s="7">
        <v>69.64</v>
      </c>
      <c r="F127" s="7">
        <v>21</v>
      </c>
      <c r="G127" s="7"/>
      <c r="H127" s="7"/>
      <c r="I127" s="7"/>
      <c r="J127" s="7"/>
      <c r="K127" s="7"/>
      <c r="L127" s="4">
        <f>CierreVentas[[#This Row],[Venta 
Total]]-SUM(CierreVentas[[#This Row],[Datafast]:[Transferencias]])</f>
        <v>229.72000000000003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23">
        <f>SUM(CierreVentas[[#This Row],[Compras]:[Otros]])</f>
        <v>0</v>
      </c>
      <c r="X127" s="7">
        <v>229.72</v>
      </c>
      <c r="Y127" s="7"/>
      <c r="Z127" s="4">
        <f>CierreVentas[[#This Row],[Efectivo]]-CierreVentas[[#This Row],[Total Gastos]]-CierreVentas[[#This Row],[Deposito
1]]-CierreVentas[[#This Row],[Deposito
2]]</f>
        <v>2.8421709430404007E-14</v>
      </c>
      <c r="AA127" s="7"/>
      <c r="AB127" s="7"/>
      <c r="AC127" s="7"/>
      <c r="AD127" s="7">
        <v>7.8</v>
      </c>
      <c r="AE127" s="23">
        <f>SUM(CierreVentas[[#This Row],[Empleados]:[Promociones]])</f>
        <v>7.8</v>
      </c>
    </row>
    <row r="128" spans="1:31" x14ac:dyDescent="0.3">
      <c r="A128" s="5">
        <v>6</v>
      </c>
      <c r="B128" s="6">
        <v>44679</v>
      </c>
      <c r="C128" s="7">
        <v>325.95999999999998</v>
      </c>
      <c r="D128" s="7"/>
      <c r="E128" s="7">
        <v>162.79</v>
      </c>
      <c r="F128" s="7"/>
      <c r="G128" s="7"/>
      <c r="H128" s="7"/>
      <c r="I128" s="7"/>
      <c r="J128" s="7"/>
      <c r="K128" s="7"/>
      <c r="L128" s="4">
        <f>CierreVentas[[#This Row],[Venta 
Total]]-SUM(CierreVentas[[#This Row],[Datafast]:[Transferencias]])</f>
        <v>163.16999999999999</v>
      </c>
      <c r="M128" s="7"/>
      <c r="N128" s="7"/>
      <c r="O128" s="7"/>
      <c r="P128" s="7"/>
      <c r="Q128" s="7">
        <v>8.74</v>
      </c>
      <c r="R128" s="7"/>
      <c r="S128" s="7"/>
      <c r="T128" s="7"/>
      <c r="U128" s="7">
        <v>150</v>
      </c>
      <c r="V128" s="7"/>
      <c r="W128" s="23">
        <f>SUM(CierreVentas[[#This Row],[Compras]:[Otros]])</f>
        <v>158.74</v>
      </c>
      <c r="X128" s="7">
        <v>4.43</v>
      </c>
      <c r="Y128" s="7"/>
      <c r="Z128" s="4">
        <f>CierreVentas[[#This Row],[Efectivo]]-CierreVentas[[#This Row],[Total Gastos]]-CierreVentas[[#This Row],[Deposito
1]]-CierreVentas[[#This Row],[Deposito
2]]</f>
        <v>-2.1316282072803006E-14</v>
      </c>
      <c r="AA128" s="7"/>
      <c r="AB128" s="7"/>
      <c r="AC128" s="7">
        <v>7.8</v>
      </c>
      <c r="AD128" s="7"/>
      <c r="AE128" s="23">
        <f>SUM(CierreVentas[[#This Row],[Empleados]:[Promociones]])</f>
        <v>7.8</v>
      </c>
    </row>
    <row r="129" spans="1:31" x14ac:dyDescent="0.3">
      <c r="A129" s="5">
        <v>6</v>
      </c>
      <c r="B129" s="6">
        <v>44680</v>
      </c>
      <c r="C129" s="7">
        <v>541.01</v>
      </c>
      <c r="D129" s="7"/>
      <c r="E129" s="7">
        <v>186.59</v>
      </c>
      <c r="F129" s="7">
        <v>8.3699999999999992</v>
      </c>
      <c r="G129" s="7">
        <v>28.17</v>
      </c>
      <c r="H129" s="7"/>
      <c r="I129" s="7"/>
      <c r="J129" s="7"/>
      <c r="K129" s="7"/>
      <c r="L129" s="4">
        <f>CierreVentas[[#This Row],[Venta 
Total]]-SUM(CierreVentas[[#This Row],[Datafast]:[Transferencias]])</f>
        <v>317.88</v>
      </c>
      <c r="M129" s="7"/>
      <c r="N129" s="7"/>
      <c r="O129" s="7"/>
      <c r="P129" s="7"/>
      <c r="Q129" s="7"/>
      <c r="R129" s="7"/>
      <c r="S129" s="7">
        <v>22</v>
      </c>
      <c r="T129" s="7"/>
      <c r="U129" s="7">
        <v>150</v>
      </c>
      <c r="V129" s="7"/>
      <c r="W129" s="23">
        <f>SUM(CierreVentas[[#This Row],[Compras]:[Otros]])</f>
        <v>172</v>
      </c>
      <c r="X129" s="7">
        <v>145.88</v>
      </c>
      <c r="Y129" s="7"/>
      <c r="Z129" s="4">
        <f>CierreVentas[[#This Row],[Efectivo]]-CierreVentas[[#This Row],[Total Gastos]]-CierreVentas[[#This Row],[Deposito
1]]-CierreVentas[[#This Row],[Deposito
2]]</f>
        <v>0</v>
      </c>
      <c r="AA129" s="7"/>
      <c r="AB129" s="7"/>
      <c r="AC129" s="7">
        <v>15.6</v>
      </c>
      <c r="AD129" s="7">
        <v>31.2</v>
      </c>
      <c r="AE129" s="23">
        <f>SUM(CierreVentas[[#This Row],[Empleados]:[Promociones]])</f>
        <v>46.8</v>
      </c>
    </row>
    <row r="130" spans="1:31" x14ac:dyDescent="0.3">
      <c r="A130" s="5">
        <v>6</v>
      </c>
      <c r="B130" s="6">
        <v>44681</v>
      </c>
      <c r="C130" s="7">
        <v>1194.8800000000001</v>
      </c>
      <c r="D130" s="7"/>
      <c r="E130" s="7">
        <v>457.04</v>
      </c>
      <c r="F130" s="7">
        <v>99.31</v>
      </c>
      <c r="G130" s="7">
        <v>31.08</v>
      </c>
      <c r="H130" s="7">
        <v>10.08</v>
      </c>
      <c r="I130" s="7"/>
      <c r="J130" s="7"/>
      <c r="K130" s="7"/>
      <c r="L130" s="4">
        <f>CierreVentas[[#This Row],[Venta 
Total]]-SUM(CierreVentas[[#This Row],[Datafast]:[Transferencias]])</f>
        <v>597.37</v>
      </c>
      <c r="M130" s="7">
        <v>10.029999999999999</v>
      </c>
      <c r="N130" s="7"/>
      <c r="O130" s="7"/>
      <c r="P130" s="7"/>
      <c r="Q130" s="7"/>
      <c r="R130" s="7"/>
      <c r="S130" s="7">
        <v>36</v>
      </c>
      <c r="T130" s="7"/>
      <c r="U130" s="7"/>
      <c r="V130" s="7"/>
      <c r="W130" s="23">
        <f>SUM(CierreVentas[[#This Row],[Compras]:[Otros]])</f>
        <v>46.03</v>
      </c>
      <c r="X130" s="7">
        <v>551.34</v>
      </c>
      <c r="Y130" s="7"/>
      <c r="Z130" s="4">
        <f>CierreVentas[[#This Row],[Efectivo]]-CierreVentas[[#This Row],[Total Gastos]]-CierreVentas[[#This Row],[Deposito
1]]-CierreVentas[[#This Row],[Deposito
2]]</f>
        <v>0</v>
      </c>
      <c r="AA130" s="7"/>
      <c r="AB130" s="7"/>
      <c r="AC130" s="7">
        <v>23.4</v>
      </c>
      <c r="AD130" s="7">
        <v>31.2</v>
      </c>
      <c r="AE130" s="23">
        <f>SUM(CierreVentas[[#This Row],[Empleados]:[Promociones]])</f>
        <v>54.599999999999994</v>
      </c>
    </row>
    <row r="131" spans="1:31" x14ac:dyDescent="0.3">
      <c r="A131" s="5">
        <v>13</v>
      </c>
      <c r="B131" s="6">
        <v>44652</v>
      </c>
      <c r="C131" s="7">
        <v>1035.4000000000001</v>
      </c>
      <c r="D131" s="7"/>
      <c r="E131" s="7">
        <v>615.30999999999995</v>
      </c>
      <c r="F131" s="7"/>
      <c r="G131" s="7"/>
      <c r="H131" s="7">
        <v>79.31</v>
      </c>
      <c r="I131" s="7"/>
      <c r="J131" s="7"/>
      <c r="K131" s="7"/>
      <c r="L131" s="4">
        <f>CierreVentas[[#This Row],[Venta 
Total]]-SUM(CierreVentas[[#This Row],[Datafast]:[Transferencias]])</f>
        <v>340.7800000000002</v>
      </c>
      <c r="M131" s="7"/>
      <c r="N131" s="7"/>
      <c r="O131" s="7"/>
      <c r="P131" s="7"/>
      <c r="Q131" s="7"/>
      <c r="R131" s="7"/>
      <c r="S131" s="7">
        <v>20</v>
      </c>
      <c r="T131" s="7"/>
      <c r="U131" s="7"/>
      <c r="V131" s="7"/>
      <c r="W131" s="23">
        <f>SUM(CierreVentas[[#This Row],[Compras]:[Otros]])</f>
        <v>20</v>
      </c>
      <c r="X131" s="7">
        <v>320</v>
      </c>
      <c r="Y131" s="7">
        <v>0.78</v>
      </c>
      <c r="Z131" s="4">
        <f>CierreVentas[[#This Row],[Efectivo]]-CierreVentas[[#This Row],[Total Gastos]]-CierreVentas[[#This Row],[Deposito
1]]-CierreVentas[[#This Row],[Deposito
2]]</f>
        <v>2.0006218903745321E-13</v>
      </c>
      <c r="AA131" s="7"/>
      <c r="AB131" s="7"/>
      <c r="AC131" s="7">
        <v>75.2</v>
      </c>
      <c r="AD131" s="7"/>
      <c r="AE131" s="23">
        <f>SUM(CierreVentas[[#This Row],[Empleados]:[Promociones]])</f>
        <v>75.2</v>
      </c>
    </row>
    <row r="132" spans="1:31" x14ac:dyDescent="0.3">
      <c r="A132" s="5">
        <v>13</v>
      </c>
      <c r="B132" s="6">
        <v>44653</v>
      </c>
      <c r="C132" s="7">
        <v>1129.5999999999999</v>
      </c>
      <c r="D132" s="7"/>
      <c r="E132" s="7">
        <v>445.74</v>
      </c>
      <c r="F132" s="7">
        <v>85.54</v>
      </c>
      <c r="G132" s="7">
        <v>32.47</v>
      </c>
      <c r="H132" s="7">
        <v>47.01</v>
      </c>
      <c r="I132" s="7"/>
      <c r="J132" s="7"/>
      <c r="K132" s="7"/>
      <c r="L132" s="4">
        <f>CierreVentas[[#This Row],[Venta 
Total]]-SUM(CierreVentas[[#This Row],[Datafast]:[Transferencias]])</f>
        <v>518.83999999999992</v>
      </c>
      <c r="M132" s="7"/>
      <c r="N132" s="7"/>
      <c r="O132" s="7"/>
      <c r="P132" s="7"/>
      <c r="Q132" s="7"/>
      <c r="R132" s="7"/>
      <c r="S132" s="7">
        <v>25</v>
      </c>
      <c r="T132" s="7"/>
      <c r="U132" s="7"/>
      <c r="V132" s="7"/>
      <c r="W132" s="23">
        <f>SUM(CierreVentas[[#This Row],[Compras]:[Otros]])</f>
        <v>25</v>
      </c>
      <c r="X132" s="7">
        <v>480</v>
      </c>
      <c r="Y132" s="7">
        <v>13.84</v>
      </c>
      <c r="Z132" s="4">
        <f>CierreVentas[[#This Row],[Efectivo]]-CierreVentas[[#This Row],[Total Gastos]]-CierreVentas[[#This Row],[Deposito
1]]-CierreVentas[[#This Row],[Deposito
2]]</f>
        <v>-8.1712414612411521E-14</v>
      </c>
      <c r="AA132" s="7"/>
      <c r="AB132" s="7"/>
      <c r="AC132" s="7"/>
      <c r="AD132" s="7">
        <v>76.8</v>
      </c>
      <c r="AE132" s="23">
        <f>SUM(CierreVentas[[#This Row],[Empleados]:[Promociones]])</f>
        <v>76.8</v>
      </c>
    </row>
    <row r="133" spans="1:31" x14ac:dyDescent="0.3">
      <c r="A133" s="5">
        <v>13</v>
      </c>
      <c r="B133" s="6">
        <v>44654</v>
      </c>
      <c r="C133" s="7">
        <v>1288.29</v>
      </c>
      <c r="D133" s="7"/>
      <c r="E133" s="7">
        <v>598.45000000000005</v>
      </c>
      <c r="F133" s="7">
        <v>104.08</v>
      </c>
      <c r="G133" s="7">
        <v>69.78</v>
      </c>
      <c r="H133" s="7">
        <v>9.85</v>
      </c>
      <c r="I133" s="7"/>
      <c r="J133" s="7"/>
      <c r="K133" s="7"/>
      <c r="L133" s="4">
        <f>CierreVentas[[#This Row],[Venta 
Total]]-SUM(CierreVentas[[#This Row],[Datafast]:[Transferencias]])</f>
        <v>506.12999999999988</v>
      </c>
      <c r="M133" s="7"/>
      <c r="N133" s="7"/>
      <c r="O133" s="7"/>
      <c r="P133" s="7"/>
      <c r="Q133" s="7"/>
      <c r="R133" s="7"/>
      <c r="S133" s="7">
        <v>25</v>
      </c>
      <c r="T133" s="7">
        <v>4.9800000000000004</v>
      </c>
      <c r="U133" s="7"/>
      <c r="V133" s="7"/>
      <c r="W133" s="23">
        <f>SUM(CierreVentas[[#This Row],[Compras]:[Otros]])</f>
        <v>29.98</v>
      </c>
      <c r="X133" s="7">
        <v>476.15</v>
      </c>
      <c r="Y133" s="7"/>
      <c r="Z133" s="4">
        <f>CierreVentas[[#This Row],[Efectivo]]-CierreVentas[[#This Row],[Total Gastos]]-CierreVentas[[#This Row],[Deposito
1]]-CierreVentas[[#This Row],[Deposito
2]]</f>
        <v>-1.1368683772161603E-13</v>
      </c>
      <c r="AA133" s="7"/>
      <c r="AB133" s="7"/>
      <c r="AC133" s="7"/>
      <c r="AD133" s="7">
        <v>101.6</v>
      </c>
      <c r="AE133" s="23">
        <f>SUM(CierreVentas[[#This Row],[Empleados]:[Promociones]])</f>
        <v>101.6</v>
      </c>
    </row>
    <row r="134" spans="1:31" x14ac:dyDescent="0.3">
      <c r="A134" s="5">
        <v>13</v>
      </c>
      <c r="B134" s="6">
        <v>44655</v>
      </c>
      <c r="C134" s="7">
        <v>476.13</v>
      </c>
      <c r="D134" s="7"/>
      <c r="E134" s="7">
        <v>180.91</v>
      </c>
      <c r="F134" s="7"/>
      <c r="G134" s="7"/>
      <c r="H134" s="7"/>
      <c r="I134" s="7"/>
      <c r="J134" s="7"/>
      <c r="K134" s="7"/>
      <c r="L134" s="4">
        <f>CierreVentas[[#This Row],[Venta 
Total]]-SUM(CierreVentas[[#This Row],[Datafast]:[Transferencias]])</f>
        <v>295.22000000000003</v>
      </c>
      <c r="M134" s="7"/>
      <c r="N134" s="7"/>
      <c r="O134" s="7"/>
      <c r="P134" s="7"/>
      <c r="Q134" s="7"/>
      <c r="R134" s="7"/>
      <c r="S134" s="7">
        <v>30</v>
      </c>
      <c r="T134" s="7"/>
      <c r="U134" s="7"/>
      <c r="V134" s="7"/>
      <c r="W134" s="23">
        <f>SUM(CierreVentas[[#This Row],[Compras]:[Otros]])</f>
        <v>30</v>
      </c>
      <c r="X134" s="7">
        <v>265.22000000000003</v>
      </c>
      <c r="Y134" s="7"/>
      <c r="Z134" s="4">
        <f>CierreVentas[[#This Row],[Efectivo]]-CierreVentas[[#This Row],[Total Gastos]]-CierreVentas[[#This Row],[Deposito
1]]-CierreVentas[[#This Row],[Deposito
2]]</f>
        <v>0</v>
      </c>
      <c r="AA134" s="7"/>
      <c r="AB134" s="7"/>
      <c r="AC134" s="7"/>
      <c r="AD134" s="7">
        <v>7.8</v>
      </c>
      <c r="AE134" s="23">
        <f>SUM(CierreVentas[[#This Row],[Empleados]:[Promociones]])</f>
        <v>7.8</v>
      </c>
    </row>
    <row r="135" spans="1:31" x14ac:dyDescent="0.3">
      <c r="A135" s="5">
        <v>13</v>
      </c>
      <c r="B135" s="6">
        <v>44656</v>
      </c>
      <c r="C135" s="7">
        <v>699.56</v>
      </c>
      <c r="D135" s="7"/>
      <c r="E135" s="7">
        <v>272.61</v>
      </c>
      <c r="F135" s="7"/>
      <c r="G135" s="7"/>
      <c r="H135" s="7">
        <v>37.01</v>
      </c>
      <c r="I135" s="7"/>
      <c r="J135" s="7"/>
      <c r="K135" s="7"/>
      <c r="L135" s="4">
        <f>CierreVentas[[#This Row],[Venta 
Total]]-SUM(CierreVentas[[#This Row],[Datafast]:[Transferencias]])</f>
        <v>389.93999999999994</v>
      </c>
      <c r="M135" s="7"/>
      <c r="N135" s="7"/>
      <c r="O135" s="7"/>
      <c r="P135" s="7"/>
      <c r="Q135" s="7"/>
      <c r="R135" s="7"/>
      <c r="S135" s="7">
        <v>20</v>
      </c>
      <c r="T135" s="7"/>
      <c r="U135" s="7"/>
      <c r="V135" s="7"/>
      <c r="W135" s="23">
        <f>SUM(CierreVentas[[#This Row],[Compras]:[Otros]])</f>
        <v>20</v>
      </c>
      <c r="X135" s="7">
        <v>369.94</v>
      </c>
      <c r="Y135" s="7"/>
      <c r="Z135" s="4">
        <f>CierreVentas[[#This Row],[Efectivo]]-CierreVentas[[#This Row],[Total Gastos]]-CierreVentas[[#This Row],[Deposito
1]]-CierreVentas[[#This Row],[Deposito
2]]</f>
        <v>-5.6843418860808015E-14</v>
      </c>
      <c r="AA135" s="7"/>
      <c r="AB135" s="7"/>
      <c r="AC135" s="7"/>
      <c r="AD135" s="7">
        <v>15.6</v>
      </c>
      <c r="AE135" s="23">
        <f>SUM(CierreVentas[[#This Row],[Empleados]:[Promociones]])</f>
        <v>15.6</v>
      </c>
    </row>
    <row r="136" spans="1:31" x14ac:dyDescent="0.3">
      <c r="A136" s="5">
        <v>13</v>
      </c>
      <c r="B136" s="6">
        <v>44657</v>
      </c>
      <c r="C136" s="7">
        <v>528.38</v>
      </c>
      <c r="D136" s="7"/>
      <c r="E136" s="7">
        <v>188.58</v>
      </c>
      <c r="F136" s="7">
        <v>21.95</v>
      </c>
      <c r="G136" s="7">
        <v>26.93</v>
      </c>
      <c r="H136" s="7"/>
      <c r="I136" s="7"/>
      <c r="J136" s="7"/>
      <c r="K136" s="7"/>
      <c r="L136" s="4">
        <f>CierreVentas[[#This Row],[Venta 
Total]]-SUM(CierreVentas[[#This Row],[Datafast]:[Transferencias]])</f>
        <v>290.91999999999996</v>
      </c>
      <c r="M136" s="7"/>
      <c r="N136" s="7"/>
      <c r="O136" s="7"/>
      <c r="P136" s="7"/>
      <c r="Q136" s="7"/>
      <c r="R136" s="7"/>
      <c r="S136" s="7">
        <v>25</v>
      </c>
      <c r="T136" s="7"/>
      <c r="U136" s="7"/>
      <c r="V136" s="7"/>
      <c r="W136" s="23">
        <f>SUM(CierreVentas[[#This Row],[Compras]:[Otros]])</f>
        <v>25</v>
      </c>
      <c r="X136" s="7">
        <v>265.92</v>
      </c>
      <c r="Y136" s="7"/>
      <c r="Z136" s="4">
        <f>CierreVentas[[#This Row],[Efectivo]]-CierreVentas[[#This Row],[Total Gastos]]-CierreVentas[[#This Row],[Deposito
1]]-CierreVentas[[#This Row],[Deposito
2]]</f>
        <v>-5.6843418860808015E-14</v>
      </c>
      <c r="AA136" s="7"/>
      <c r="AB136" s="7"/>
      <c r="AC136" s="7"/>
      <c r="AD136" s="7">
        <v>15.6</v>
      </c>
      <c r="AE136" s="23">
        <f>SUM(CierreVentas[[#This Row],[Empleados]:[Promociones]])</f>
        <v>15.6</v>
      </c>
    </row>
    <row r="137" spans="1:31" x14ac:dyDescent="0.3">
      <c r="A137" s="5">
        <v>13</v>
      </c>
      <c r="B137" s="6">
        <v>44658</v>
      </c>
      <c r="C137" s="7">
        <v>480.99</v>
      </c>
      <c r="D137" s="7"/>
      <c r="E137" s="7">
        <v>185.53</v>
      </c>
      <c r="F137" s="7"/>
      <c r="G137" s="7"/>
      <c r="H137" s="7"/>
      <c r="I137" s="7"/>
      <c r="J137" s="7"/>
      <c r="K137" s="7"/>
      <c r="L137" s="4">
        <f>CierreVentas[[#This Row],[Venta 
Total]]-SUM(CierreVentas[[#This Row],[Datafast]:[Transferencias]])</f>
        <v>295.46000000000004</v>
      </c>
      <c r="M137" s="7">
        <v>15.65</v>
      </c>
      <c r="N137" s="7"/>
      <c r="O137" s="7"/>
      <c r="P137" s="7"/>
      <c r="Q137" s="7"/>
      <c r="R137" s="7"/>
      <c r="S137" s="7">
        <v>20</v>
      </c>
      <c r="T137" s="7"/>
      <c r="U137" s="7"/>
      <c r="V137" s="7"/>
      <c r="W137" s="23">
        <f>SUM(CierreVentas[[#This Row],[Compras]:[Otros]])</f>
        <v>35.65</v>
      </c>
      <c r="X137" s="7">
        <v>259.81</v>
      </c>
      <c r="Y137" s="7"/>
      <c r="Z137" s="4">
        <f>CierreVentas[[#This Row],[Efectivo]]-CierreVentas[[#This Row],[Total Gastos]]-CierreVentas[[#This Row],[Deposito
1]]-CierreVentas[[#This Row],[Deposito
2]]</f>
        <v>5.6843418860808015E-14</v>
      </c>
      <c r="AA137" s="7"/>
      <c r="AB137" s="7"/>
      <c r="AC137" s="7"/>
      <c r="AD137" s="7">
        <v>15.6</v>
      </c>
      <c r="AE137" s="23">
        <f>SUM(CierreVentas[[#This Row],[Empleados]:[Promociones]])</f>
        <v>15.6</v>
      </c>
    </row>
    <row r="138" spans="1:31" x14ac:dyDescent="0.3">
      <c r="A138" s="5">
        <v>13</v>
      </c>
      <c r="B138" s="6">
        <v>44659</v>
      </c>
      <c r="C138" s="7">
        <v>788.39</v>
      </c>
      <c r="D138" s="7"/>
      <c r="E138" s="7">
        <v>338.93</v>
      </c>
      <c r="F138" s="7"/>
      <c r="G138" s="7">
        <v>6.44</v>
      </c>
      <c r="H138" s="7">
        <v>12.42</v>
      </c>
      <c r="I138" s="7"/>
      <c r="J138" s="7"/>
      <c r="K138" s="7"/>
      <c r="L138" s="4">
        <f>CierreVentas[[#This Row],[Venta 
Total]]-SUM(CierreVentas[[#This Row],[Datafast]:[Transferencias]])</f>
        <v>430.59999999999997</v>
      </c>
      <c r="M138" s="7"/>
      <c r="N138" s="7"/>
      <c r="O138" s="7"/>
      <c r="P138" s="7"/>
      <c r="Q138" s="7"/>
      <c r="R138" s="7"/>
      <c r="S138" s="7">
        <v>20</v>
      </c>
      <c r="T138" s="7"/>
      <c r="U138" s="7"/>
      <c r="V138" s="7"/>
      <c r="W138" s="23">
        <f>SUM(CierreVentas[[#This Row],[Compras]:[Otros]])</f>
        <v>20</v>
      </c>
      <c r="X138" s="7">
        <v>410.6</v>
      </c>
      <c r="Y138" s="7"/>
      <c r="Z138" s="4">
        <f>CierreVentas[[#This Row],[Efectivo]]-CierreVentas[[#This Row],[Total Gastos]]-CierreVentas[[#This Row],[Deposito
1]]-CierreVentas[[#This Row],[Deposito
2]]</f>
        <v>-5.6843418860808015E-14</v>
      </c>
      <c r="AA138" s="7"/>
      <c r="AB138" s="7"/>
      <c r="AC138" s="7"/>
      <c r="AD138" s="7">
        <v>46.8</v>
      </c>
      <c r="AE138" s="23">
        <f>SUM(CierreVentas[[#This Row],[Empleados]:[Promociones]])</f>
        <v>46.8</v>
      </c>
    </row>
    <row r="139" spans="1:31" x14ac:dyDescent="0.3">
      <c r="A139" s="5">
        <v>13</v>
      </c>
      <c r="B139" s="6">
        <v>44660</v>
      </c>
      <c r="C139" s="7">
        <v>1068.45</v>
      </c>
      <c r="D139" s="7"/>
      <c r="E139" s="7">
        <v>774.54</v>
      </c>
      <c r="F139" s="7">
        <v>25.19</v>
      </c>
      <c r="G139" s="7"/>
      <c r="H139" s="7">
        <v>6.94</v>
      </c>
      <c r="I139" s="7"/>
      <c r="J139" s="7"/>
      <c r="K139" s="7"/>
      <c r="L139" s="4">
        <f>CierreVentas[[#This Row],[Venta 
Total]]-SUM(CierreVentas[[#This Row],[Datafast]:[Transferencias]])</f>
        <v>261.77999999999997</v>
      </c>
      <c r="M139" s="7">
        <v>1.05</v>
      </c>
      <c r="N139" s="7"/>
      <c r="O139" s="7"/>
      <c r="P139" s="7"/>
      <c r="Q139" s="7"/>
      <c r="R139" s="7"/>
      <c r="S139" s="7">
        <v>25</v>
      </c>
      <c r="T139" s="7"/>
      <c r="U139" s="7"/>
      <c r="V139" s="7"/>
      <c r="W139" s="23">
        <f>SUM(CierreVentas[[#This Row],[Compras]:[Otros]])</f>
        <v>26.05</v>
      </c>
      <c r="X139" s="7">
        <v>220</v>
      </c>
      <c r="Y139" s="7">
        <v>15.73</v>
      </c>
      <c r="Z139" s="4">
        <f>CierreVentas[[#This Row],[Efectivo]]-CierreVentas[[#This Row],[Total Gastos]]-CierreVentas[[#This Row],[Deposito
1]]-CierreVentas[[#This Row],[Deposito
2]]</f>
        <v>-3.907985046680551E-14</v>
      </c>
      <c r="AA139" s="7"/>
      <c r="AB139" s="7"/>
      <c r="AC139" s="7"/>
      <c r="AD139" s="7">
        <v>31.2</v>
      </c>
      <c r="AE139" s="23">
        <f>SUM(CierreVentas[[#This Row],[Empleados]:[Promociones]])</f>
        <v>31.2</v>
      </c>
    </row>
    <row r="140" spans="1:31" x14ac:dyDescent="0.3">
      <c r="A140" s="5">
        <v>13</v>
      </c>
      <c r="B140" s="6">
        <v>44661</v>
      </c>
      <c r="C140" s="7">
        <v>1154.77</v>
      </c>
      <c r="D140" s="7"/>
      <c r="E140" s="7">
        <v>538.89</v>
      </c>
      <c r="F140" s="7"/>
      <c r="G140" s="7">
        <v>121.55</v>
      </c>
      <c r="H140" s="7"/>
      <c r="I140" s="7"/>
      <c r="J140" s="7"/>
      <c r="K140" s="7"/>
      <c r="L140" s="4">
        <f>CierreVentas[[#This Row],[Venta 
Total]]-SUM(CierreVentas[[#This Row],[Datafast]:[Transferencias]])</f>
        <v>494.33000000000004</v>
      </c>
      <c r="M140" s="7"/>
      <c r="N140" s="7"/>
      <c r="O140" s="7"/>
      <c r="P140" s="7"/>
      <c r="Q140" s="7"/>
      <c r="R140" s="7"/>
      <c r="S140" s="7">
        <v>20</v>
      </c>
      <c r="T140" s="7"/>
      <c r="U140" s="7"/>
      <c r="V140" s="7"/>
      <c r="W140" s="23">
        <f>SUM(CierreVentas[[#This Row],[Compras]:[Otros]])</f>
        <v>20</v>
      </c>
      <c r="X140" s="7">
        <v>474.33</v>
      </c>
      <c r="Y140" s="7"/>
      <c r="Z140" s="4">
        <f>CierreVentas[[#This Row],[Efectivo]]-CierreVentas[[#This Row],[Total Gastos]]-CierreVentas[[#This Row],[Deposito
1]]-CierreVentas[[#This Row],[Deposito
2]]</f>
        <v>5.6843418860808015E-14</v>
      </c>
      <c r="AA140" s="7"/>
      <c r="AB140" s="7"/>
      <c r="AC140" s="7"/>
      <c r="AD140" s="7">
        <v>46.8</v>
      </c>
      <c r="AE140" s="23">
        <f>SUM(CierreVentas[[#This Row],[Empleados]:[Promociones]])</f>
        <v>46.8</v>
      </c>
    </row>
    <row r="141" spans="1:31" x14ac:dyDescent="0.3">
      <c r="A141" s="5">
        <v>13</v>
      </c>
      <c r="B141" s="6">
        <v>44662</v>
      </c>
      <c r="C141" s="7">
        <v>550.99</v>
      </c>
      <c r="D141" s="7"/>
      <c r="E141" s="7">
        <v>275.69</v>
      </c>
      <c r="F141" s="7"/>
      <c r="G141" s="7">
        <v>25.18</v>
      </c>
      <c r="H141" s="7"/>
      <c r="I141" s="7"/>
      <c r="J141" s="7"/>
      <c r="K141" s="7"/>
      <c r="L141" s="4">
        <f>CierreVentas[[#This Row],[Venta 
Total]]-SUM(CierreVentas[[#This Row],[Datafast]:[Transferencias]])</f>
        <v>250.12</v>
      </c>
      <c r="M141" s="7"/>
      <c r="N141" s="7"/>
      <c r="O141" s="7"/>
      <c r="P141" s="7"/>
      <c r="Q141" s="7"/>
      <c r="R141" s="7"/>
      <c r="S141" s="7">
        <v>30</v>
      </c>
      <c r="T141" s="7"/>
      <c r="U141" s="7"/>
      <c r="V141" s="7"/>
      <c r="W141" s="23">
        <f>SUM(CierreVentas[[#This Row],[Compras]:[Otros]])</f>
        <v>30</v>
      </c>
      <c r="X141" s="7">
        <v>220.12</v>
      </c>
      <c r="Y141" s="7"/>
      <c r="Z141" s="4">
        <f>CierreVentas[[#This Row],[Efectivo]]-CierreVentas[[#This Row],[Total Gastos]]-CierreVentas[[#This Row],[Deposito
1]]-CierreVentas[[#This Row],[Deposito
2]]</f>
        <v>0</v>
      </c>
      <c r="AA141" s="7"/>
      <c r="AB141" s="7"/>
      <c r="AC141" s="7"/>
      <c r="AD141" s="7">
        <v>39</v>
      </c>
      <c r="AE141" s="23">
        <f>SUM(CierreVentas[[#This Row],[Empleados]:[Promociones]])</f>
        <v>39</v>
      </c>
    </row>
    <row r="142" spans="1:31" x14ac:dyDescent="0.3">
      <c r="A142" s="5">
        <v>13</v>
      </c>
      <c r="B142" s="6">
        <v>44663</v>
      </c>
      <c r="C142" s="7">
        <v>364.14</v>
      </c>
      <c r="D142" s="7"/>
      <c r="E142" s="7">
        <v>111.96</v>
      </c>
      <c r="F142" s="7"/>
      <c r="G142" s="7">
        <v>19.68</v>
      </c>
      <c r="H142" s="7">
        <v>70.59</v>
      </c>
      <c r="I142" s="7"/>
      <c r="J142" s="7"/>
      <c r="K142" s="7"/>
      <c r="L142" s="4">
        <f>CierreVentas[[#This Row],[Venta 
Total]]-SUM(CierreVentas[[#This Row],[Datafast]:[Transferencias]])</f>
        <v>161.91</v>
      </c>
      <c r="M142" s="7"/>
      <c r="N142" s="7"/>
      <c r="O142" s="7"/>
      <c r="P142" s="7"/>
      <c r="Q142" s="7"/>
      <c r="R142" s="7"/>
      <c r="S142" s="7">
        <v>20</v>
      </c>
      <c r="T142" s="7"/>
      <c r="U142" s="7"/>
      <c r="V142" s="7">
        <v>2.5</v>
      </c>
      <c r="W142" s="23">
        <f>SUM(CierreVentas[[#This Row],[Compras]:[Otros]])</f>
        <v>22.5</v>
      </c>
      <c r="X142" s="7">
        <v>139.41</v>
      </c>
      <c r="Y142" s="7"/>
      <c r="Z142" s="4">
        <f>CierreVentas[[#This Row],[Efectivo]]-CierreVentas[[#This Row],[Total Gastos]]-CierreVentas[[#This Row],[Deposito
1]]-CierreVentas[[#This Row],[Deposito
2]]</f>
        <v>0</v>
      </c>
      <c r="AA142" s="7"/>
      <c r="AB142" s="7"/>
      <c r="AC142" s="7"/>
      <c r="AD142" s="7">
        <v>15.6</v>
      </c>
      <c r="AE142" s="23">
        <f>SUM(CierreVentas[[#This Row],[Empleados]:[Promociones]])</f>
        <v>15.6</v>
      </c>
    </row>
    <row r="143" spans="1:31" x14ac:dyDescent="0.3">
      <c r="A143" s="5">
        <v>13</v>
      </c>
      <c r="B143" s="6">
        <v>44664</v>
      </c>
      <c r="C143" s="7">
        <v>466.54</v>
      </c>
      <c r="D143" s="7"/>
      <c r="E143" s="7">
        <v>216.86</v>
      </c>
      <c r="F143" s="7"/>
      <c r="G143" s="7">
        <v>41.85</v>
      </c>
      <c r="H143" s="7"/>
      <c r="I143" s="7"/>
      <c r="J143" s="7"/>
      <c r="K143" s="7"/>
      <c r="L143" s="4">
        <f>CierreVentas[[#This Row],[Venta 
Total]]-SUM(CierreVentas[[#This Row],[Datafast]:[Transferencias]])</f>
        <v>207.82999999999998</v>
      </c>
      <c r="M143" s="7"/>
      <c r="N143" s="7"/>
      <c r="O143" s="7"/>
      <c r="P143" s="7"/>
      <c r="Q143" s="7"/>
      <c r="R143" s="7"/>
      <c r="S143" s="7">
        <v>20</v>
      </c>
      <c r="T143" s="7"/>
      <c r="U143" s="7"/>
      <c r="V143" s="7"/>
      <c r="W143" s="23">
        <f>SUM(CierreVentas[[#This Row],[Compras]:[Otros]])</f>
        <v>20</v>
      </c>
      <c r="X143" s="7">
        <v>187.85</v>
      </c>
      <c r="Y143" s="7"/>
      <c r="Z143" s="4">
        <f>CierreVentas[[#This Row],[Efectivo]]-CierreVentas[[#This Row],[Total Gastos]]-CierreVentas[[#This Row],[Deposito
1]]-CierreVentas[[#This Row],[Deposito
2]]</f>
        <v>-2.0000000000010232E-2</v>
      </c>
      <c r="AA143" s="7"/>
      <c r="AB143" s="7"/>
      <c r="AC143" s="7"/>
      <c r="AD143" s="7">
        <v>23.4</v>
      </c>
      <c r="AE143" s="23">
        <f>SUM(CierreVentas[[#This Row],[Empleados]:[Promociones]])</f>
        <v>23.4</v>
      </c>
    </row>
    <row r="144" spans="1:31" x14ac:dyDescent="0.3">
      <c r="A144" s="5">
        <v>13</v>
      </c>
      <c r="B144" s="6">
        <v>44665</v>
      </c>
      <c r="C144" s="7">
        <v>1078.27</v>
      </c>
      <c r="D144" s="7"/>
      <c r="E144" s="7">
        <v>423.27</v>
      </c>
      <c r="F144" s="7">
        <v>45.47</v>
      </c>
      <c r="G144" s="7">
        <v>101.17</v>
      </c>
      <c r="H144" s="7"/>
      <c r="I144" s="7"/>
      <c r="J144" s="7"/>
      <c r="K144" s="7"/>
      <c r="L144" s="4">
        <f>CierreVentas[[#This Row],[Venta 
Total]]-SUM(CierreVentas[[#This Row],[Datafast]:[Transferencias]])</f>
        <v>508.36</v>
      </c>
      <c r="M144" s="7"/>
      <c r="N144" s="7"/>
      <c r="O144" s="7"/>
      <c r="P144" s="7"/>
      <c r="Q144" s="7"/>
      <c r="R144" s="7"/>
      <c r="S144" s="7">
        <v>25</v>
      </c>
      <c r="T144" s="7"/>
      <c r="U144" s="7"/>
      <c r="V144" s="7"/>
      <c r="W144" s="23">
        <f>SUM(CierreVentas[[#This Row],[Compras]:[Otros]])</f>
        <v>25</v>
      </c>
      <c r="X144" s="7">
        <v>483.36</v>
      </c>
      <c r="Y144" s="7"/>
      <c r="Z144" s="4">
        <f>CierreVentas[[#This Row],[Efectivo]]-CierreVentas[[#This Row],[Total Gastos]]-CierreVentas[[#This Row],[Deposito
1]]-CierreVentas[[#This Row],[Deposito
2]]</f>
        <v>0</v>
      </c>
      <c r="AA144" s="7"/>
      <c r="AB144" s="7"/>
      <c r="AC144" s="7"/>
      <c r="AD144" s="7">
        <v>54.6</v>
      </c>
      <c r="AE144" s="23">
        <f>SUM(CierreVentas[[#This Row],[Empleados]:[Promociones]])</f>
        <v>54.6</v>
      </c>
    </row>
    <row r="145" spans="1:31" x14ac:dyDescent="0.3">
      <c r="A145" s="5">
        <v>13</v>
      </c>
      <c r="B145" s="6">
        <v>44666</v>
      </c>
      <c r="C145" s="7">
        <v>1247.44</v>
      </c>
      <c r="D145" s="7"/>
      <c r="E145" s="7">
        <v>631.79999999999995</v>
      </c>
      <c r="F145" s="7">
        <v>86.76</v>
      </c>
      <c r="G145" s="7">
        <v>39.159999999999997</v>
      </c>
      <c r="H145" s="7"/>
      <c r="I145" s="7"/>
      <c r="J145" s="7"/>
      <c r="K145" s="7"/>
      <c r="L145" s="4">
        <f>CierreVentas[[#This Row],[Venta 
Total]]-SUM(CierreVentas[[#This Row],[Datafast]:[Transferencias]])</f>
        <v>489.72000000000014</v>
      </c>
      <c r="M145" s="7"/>
      <c r="N145" s="7"/>
      <c r="O145" s="7"/>
      <c r="P145" s="7"/>
      <c r="Q145" s="7"/>
      <c r="R145" s="7"/>
      <c r="S145" s="7">
        <v>20</v>
      </c>
      <c r="T145" s="7"/>
      <c r="U145" s="7"/>
      <c r="V145" s="7"/>
      <c r="W145" s="23">
        <f>SUM(CierreVentas[[#This Row],[Compras]:[Otros]])</f>
        <v>20</v>
      </c>
      <c r="X145" s="7">
        <v>469.72</v>
      </c>
      <c r="Y145" s="7"/>
      <c r="Z145" s="4">
        <f>CierreVentas[[#This Row],[Efectivo]]-CierreVentas[[#This Row],[Total Gastos]]-CierreVentas[[#This Row],[Deposito
1]]-CierreVentas[[#This Row],[Deposito
2]]</f>
        <v>1.1368683772161603E-13</v>
      </c>
      <c r="AA145" s="7"/>
      <c r="AB145" s="7"/>
      <c r="AC145" s="7"/>
      <c r="AD145" s="7">
        <v>117</v>
      </c>
      <c r="AE145" s="23">
        <f>SUM(CierreVentas[[#This Row],[Empleados]:[Promociones]])</f>
        <v>117</v>
      </c>
    </row>
    <row r="146" spans="1:31" x14ac:dyDescent="0.3">
      <c r="A146" s="5">
        <v>13</v>
      </c>
      <c r="B146" s="6">
        <v>44667</v>
      </c>
      <c r="C146" s="7">
        <v>962.67</v>
      </c>
      <c r="D146" s="7"/>
      <c r="E146" s="7">
        <v>517.02</v>
      </c>
      <c r="F146" s="7"/>
      <c r="G146" s="7">
        <v>25.48</v>
      </c>
      <c r="H146" s="7">
        <v>22.41</v>
      </c>
      <c r="I146" s="7"/>
      <c r="J146" s="7"/>
      <c r="K146" s="7"/>
      <c r="L146" s="4">
        <f>CierreVentas[[#This Row],[Venta 
Total]]-SUM(CierreVentas[[#This Row],[Datafast]:[Transferencias]])</f>
        <v>397.76</v>
      </c>
      <c r="M146" s="7"/>
      <c r="N146" s="7"/>
      <c r="O146" s="7"/>
      <c r="P146" s="7"/>
      <c r="Q146" s="7"/>
      <c r="R146" s="7"/>
      <c r="S146" s="7">
        <v>25</v>
      </c>
      <c r="T146" s="7"/>
      <c r="U146" s="7"/>
      <c r="V146" s="7"/>
      <c r="W146" s="23">
        <f>SUM(CierreVentas[[#This Row],[Compras]:[Otros]])</f>
        <v>25</v>
      </c>
      <c r="X146" s="7">
        <v>330</v>
      </c>
      <c r="Y146" s="7">
        <v>42.76</v>
      </c>
      <c r="Z146" s="4">
        <f>CierreVentas[[#This Row],[Efectivo]]-CierreVentas[[#This Row],[Total Gastos]]-CierreVentas[[#This Row],[Deposito
1]]-CierreVentas[[#This Row],[Deposito
2]]</f>
        <v>0</v>
      </c>
      <c r="AA146" s="7"/>
      <c r="AB146" s="7"/>
      <c r="AC146" s="7"/>
      <c r="AD146" s="7">
        <v>46.8</v>
      </c>
      <c r="AE146" s="23">
        <f>SUM(CierreVentas[[#This Row],[Empleados]:[Promociones]])</f>
        <v>46.8</v>
      </c>
    </row>
    <row r="147" spans="1:31" x14ac:dyDescent="0.3">
      <c r="A147" s="5">
        <v>13</v>
      </c>
      <c r="B147" s="6">
        <v>44668</v>
      </c>
      <c r="C147" s="7">
        <v>876.99</v>
      </c>
      <c r="D147" s="7"/>
      <c r="E147" s="7">
        <v>437.53</v>
      </c>
      <c r="F147" s="7">
        <v>9.2799999999999994</v>
      </c>
      <c r="G147" s="7">
        <v>60.78</v>
      </c>
      <c r="H147" s="7"/>
      <c r="I147" s="7"/>
      <c r="J147" s="7"/>
      <c r="K147" s="7"/>
      <c r="L147" s="4">
        <f>CierreVentas[[#This Row],[Venta 
Total]]-SUM(CierreVentas[[#This Row],[Datafast]:[Transferencias]])</f>
        <v>369.40000000000009</v>
      </c>
      <c r="M147" s="7"/>
      <c r="N147" s="7"/>
      <c r="O147" s="7"/>
      <c r="P147" s="7"/>
      <c r="Q147" s="7"/>
      <c r="R147" s="7"/>
      <c r="S147" s="7">
        <v>25</v>
      </c>
      <c r="T147" s="7"/>
      <c r="U147" s="7"/>
      <c r="V147" s="7"/>
      <c r="W147" s="23">
        <f>SUM(CierreVentas[[#This Row],[Compras]:[Otros]])</f>
        <v>25</v>
      </c>
      <c r="X147" s="7">
        <v>344.4</v>
      </c>
      <c r="Y147" s="7"/>
      <c r="Z147" s="4">
        <f>CierreVentas[[#This Row],[Efectivo]]-CierreVentas[[#This Row],[Total Gastos]]-CierreVentas[[#This Row],[Deposito
1]]-CierreVentas[[#This Row],[Deposito
2]]</f>
        <v>1.1368683772161603E-13</v>
      </c>
      <c r="AA147" s="7"/>
      <c r="AB147" s="7"/>
      <c r="AC147" s="7"/>
      <c r="AD147" s="7">
        <v>31.2</v>
      </c>
      <c r="AE147" s="23">
        <f>SUM(CierreVentas[[#This Row],[Empleados]:[Promociones]])</f>
        <v>31.2</v>
      </c>
    </row>
    <row r="148" spans="1:31" x14ac:dyDescent="0.3">
      <c r="A148" s="5">
        <v>13</v>
      </c>
      <c r="B148" s="6">
        <v>44669</v>
      </c>
      <c r="C148" s="7">
        <v>534.65</v>
      </c>
      <c r="D148" s="7"/>
      <c r="E148" s="7">
        <v>288.33</v>
      </c>
      <c r="F148" s="7">
        <v>10.63</v>
      </c>
      <c r="G148" s="7"/>
      <c r="H148" s="7"/>
      <c r="I148" s="7"/>
      <c r="J148" s="7"/>
      <c r="K148" s="7"/>
      <c r="L148" s="4">
        <f>CierreVentas[[#This Row],[Venta 
Total]]-SUM(CierreVentas[[#This Row],[Datafast]:[Transferencias]])</f>
        <v>235.69</v>
      </c>
      <c r="M148" s="7"/>
      <c r="N148" s="7"/>
      <c r="O148" s="7"/>
      <c r="P148" s="7"/>
      <c r="Q148" s="7"/>
      <c r="R148" s="7"/>
      <c r="S148" s="7">
        <v>30</v>
      </c>
      <c r="T148" s="7"/>
      <c r="U148" s="7"/>
      <c r="V148" s="7"/>
      <c r="W148" s="23">
        <f>SUM(CierreVentas[[#This Row],[Compras]:[Otros]])</f>
        <v>30</v>
      </c>
      <c r="X148" s="7">
        <v>205.69</v>
      </c>
      <c r="Y148" s="7"/>
      <c r="Z148" s="4">
        <f>CierreVentas[[#This Row],[Efectivo]]-CierreVentas[[#This Row],[Total Gastos]]-CierreVentas[[#This Row],[Deposito
1]]-CierreVentas[[#This Row],[Deposito
2]]</f>
        <v>0</v>
      </c>
      <c r="AA148" s="7"/>
      <c r="AB148" s="7"/>
      <c r="AC148" s="7"/>
      <c r="AD148" s="7">
        <v>23.4</v>
      </c>
      <c r="AE148" s="23">
        <f>SUM(CierreVentas[[#This Row],[Empleados]:[Promociones]])</f>
        <v>23.4</v>
      </c>
    </row>
    <row r="149" spans="1:31" x14ac:dyDescent="0.3">
      <c r="A149" s="5">
        <v>13</v>
      </c>
      <c r="B149" s="6">
        <v>44670</v>
      </c>
      <c r="C149" s="7">
        <v>439.48</v>
      </c>
      <c r="D149" s="7"/>
      <c r="E149" s="7">
        <v>216.34</v>
      </c>
      <c r="F149" s="7">
        <v>31.38</v>
      </c>
      <c r="G149" s="7"/>
      <c r="H149" s="7"/>
      <c r="I149" s="7"/>
      <c r="J149" s="7"/>
      <c r="K149" s="7"/>
      <c r="L149" s="4">
        <f>CierreVentas[[#This Row],[Venta 
Total]]-SUM(CierreVentas[[#This Row],[Datafast]:[Transferencias]])</f>
        <v>191.76000000000002</v>
      </c>
      <c r="M149" s="7"/>
      <c r="N149" s="7"/>
      <c r="O149" s="7"/>
      <c r="P149" s="7">
        <v>66.760000000000005</v>
      </c>
      <c r="Q149" s="7"/>
      <c r="R149" s="7"/>
      <c r="S149" s="7">
        <v>20</v>
      </c>
      <c r="T149" s="7"/>
      <c r="U149" s="7">
        <v>105</v>
      </c>
      <c r="V149" s="7"/>
      <c r="W149" s="23">
        <f>SUM(CierreVentas[[#This Row],[Compras]:[Otros]])</f>
        <v>191.76</v>
      </c>
      <c r="X149" s="7"/>
      <c r="Y149" s="7"/>
      <c r="Z149" s="4">
        <f>CierreVentas[[#This Row],[Efectivo]]-CierreVentas[[#This Row],[Total Gastos]]-CierreVentas[[#This Row],[Deposito
1]]-CierreVentas[[#This Row],[Deposito
2]]</f>
        <v>2.8421709430404007E-14</v>
      </c>
      <c r="AA149" s="7"/>
      <c r="AB149" s="7"/>
      <c r="AC149" s="7"/>
      <c r="AD149" s="7">
        <v>23.4</v>
      </c>
      <c r="AE149" s="23">
        <f>SUM(CierreVentas[[#This Row],[Empleados]:[Promociones]])</f>
        <v>23.4</v>
      </c>
    </row>
    <row r="150" spans="1:31" x14ac:dyDescent="0.3">
      <c r="A150" s="5">
        <v>13</v>
      </c>
      <c r="B150" s="6">
        <v>44671</v>
      </c>
      <c r="C150" s="7">
        <v>482.58</v>
      </c>
      <c r="D150" s="7"/>
      <c r="E150" s="7">
        <v>167.03</v>
      </c>
      <c r="F150" s="7">
        <v>71.56</v>
      </c>
      <c r="G150" s="7"/>
      <c r="H150" s="7"/>
      <c r="I150" s="7"/>
      <c r="J150" s="7"/>
      <c r="K150" s="7"/>
      <c r="L150" s="4">
        <f>CierreVentas[[#This Row],[Venta 
Total]]-SUM(CierreVentas[[#This Row],[Datafast]:[Transferencias]])</f>
        <v>243.98999999999998</v>
      </c>
      <c r="M150" s="7"/>
      <c r="N150" s="7"/>
      <c r="O150" s="7"/>
      <c r="P150" s="7">
        <v>223.99</v>
      </c>
      <c r="Q150" s="7"/>
      <c r="R150" s="7"/>
      <c r="S150" s="7">
        <v>20</v>
      </c>
      <c r="T150" s="7"/>
      <c r="U150" s="7"/>
      <c r="V150" s="7"/>
      <c r="W150" s="23">
        <f>SUM(CierreVentas[[#This Row],[Compras]:[Otros]])</f>
        <v>243.99</v>
      </c>
      <c r="X150" s="7"/>
      <c r="Y150" s="7"/>
      <c r="Z150" s="4">
        <f>CierreVentas[[#This Row],[Efectivo]]-CierreVentas[[#This Row],[Total Gastos]]-CierreVentas[[#This Row],[Deposito
1]]-CierreVentas[[#This Row],[Deposito
2]]</f>
        <v>-2.8421709430404007E-14</v>
      </c>
      <c r="AA150" s="7"/>
      <c r="AB150" s="7"/>
      <c r="AC150" s="7"/>
      <c r="AD150" s="7">
        <v>23.4</v>
      </c>
      <c r="AE150" s="23">
        <f>SUM(CierreVentas[[#This Row],[Empleados]:[Promociones]])</f>
        <v>23.4</v>
      </c>
    </row>
    <row r="151" spans="1:31" x14ac:dyDescent="0.3">
      <c r="A151" s="5">
        <v>13</v>
      </c>
      <c r="B151" s="6">
        <v>44672</v>
      </c>
      <c r="C151" s="7">
        <v>574.44000000000005</v>
      </c>
      <c r="D151" s="7"/>
      <c r="E151" s="7">
        <v>173.05</v>
      </c>
      <c r="F151" s="7">
        <v>26.29</v>
      </c>
      <c r="G151" s="7">
        <v>54.48</v>
      </c>
      <c r="H151" s="7">
        <v>9.85</v>
      </c>
      <c r="I151" s="7"/>
      <c r="J151" s="7"/>
      <c r="K151" s="7"/>
      <c r="L151" s="4">
        <f>CierreVentas[[#This Row],[Venta 
Total]]-SUM(CierreVentas[[#This Row],[Datafast]:[Transferencias]])</f>
        <v>310.77000000000004</v>
      </c>
      <c r="M151" s="7">
        <v>9.68</v>
      </c>
      <c r="N151" s="7"/>
      <c r="O151" s="7"/>
      <c r="P151" s="7">
        <v>276.08999999999997</v>
      </c>
      <c r="Q151" s="7"/>
      <c r="R151" s="7"/>
      <c r="S151" s="7">
        <v>25</v>
      </c>
      <c r="T151" s="7"/>
      <c r="U151" s="7"/>
      <c r="V151" s="7"/>
      <c r="W151" s="23">
        <f>SUM(CierreVentas[[#This Row],[Compras]:[Otros]])</f>
        <v>310.77</v>
      </c>
      <c r="X151" s="7"/>
      <c r="Y151" s="7"/>
      <c r="Z151" s="4">
        <f>CierreVentas[[#This Row],[Efectivo]]-CierreVentas[[#This Row],[Total Gastos]]-CierreVentas[[#This Row],[Deposito
1]]-CierreVentas[[#This Row],[Deposito
2]]</f>
        <v>5.6843418860808015E-14</v>
      </c>
      <c r="AA151" s="7"/>
      <c r="AB151" s="7"/>
      <c r="AC151" s="7"/>
      <c r="AD151" s="7">
        <v>23.4</v>
      </c>
      <c r="AE151" s="23">
        <f>SUM(CierreVentas[[#This Row],[Empleados]:[Promociones]])</f>
        <v>23.4</v>
      </c>
    </row>
    <row r="152" spans="1:31" x14ac:dyDescent="0.3">
      <c r="A152" s="5">
        <v>13</v>
      </c>
      <c r="B152" s="6">
        <v>44673</v>
      </c>
      <c r="C152" s="7">
        <v>698.72</v>
      </c>
      <c r="D152" s="7"/>
      <c r="E152" s="7">
        <v>352.61</v>
      </c>
      <c r="F152" s="7">
        <v>25.85</v>
      </c>
      <c r="G152" s="7">
        <v>4.9800000000000004</v>
      </c>
      <c r="H152" s="7">
        <v>9.85</v>
      </c>
      <c r="I152" s="7"/>
      <c r="J152" s="7"/>
      <c r="K152" s="7"/>
      <c r="L152" s="4">
        <f>CierreVentas[[#This Row],[Venta 
Total]]-SUM(CierreVentas[[#This Row],[Datafast]:[Transferencias]])</f>
        <v>305.42999999999995</v>
      </c>
      <c r="M152" s="7"/>
      <c r="N152" s="7"/>
      <c r="O152" s="7"/>
      <c r="P152" s="7">
        <v>125.53</v>
      </c>
      <c r="Q152" s="7"/>
      <c r="R152" s="7"/>
      <c r="S152" s="7">
        <v>20</v>
      </c>
      <c r="T152" s="7"/>
      <c r="U152" s="7"/>
      <c r="V152" s="7"/>
      <c r="W152" s="23">
        <f>SUM(CierreVentas[[#This Row],[Compras]:[Otros]])</f>
        <v>145.53</v>
      </c>
      <c r="X152" s="7">
        <v>159.9</v>
      </c>
      <c r="Y152" s="7"/>
      <c r="Z152" s="4">
        <f>CierreVentas[[#This Row],[Efectivo]]-CierreVentas[[#This Row],[Total Gastos]]-CierreVentas[[#This Row],[Deposito
1]]-CierreVentas[[#This Row],[Deposito
2]]</f>
        <v>-5.6843418860808015E-14</v>
      </c>
      <c r="AA152" s="7"/>
      <c r="AB152" s="7"/>
      <c r="AC152" s="7"/>
      <c r="AD152" s="7">
        <v>15.6</v>
      </c>
      <c r="AE152" s="23">
        <f>SUM(CierreVentas[[#This Row],[Empleados]:[Promociones]])</f>
        <v>15.6</v>
      </c>
    </row>
    <row r="153" spans="1:31" x14ac:dyDescent="0.3">
      <c r="A153" s="5">
        <v>13</v>
      </c>
      <c r="B153" s="6">
        <v>44674</v>
      </c>
      <c r="C153" s="7">
        <v>1274.7</v>
      </c>
      <c r="D153" s="7"/>
      <c r="E153" s="7">
        <v>665.54</v>
      </c>
      <c r="F153" s="7">
        <v>81.099999999999994</v>
      </c>
      <c r="G153" s="7">
        <v>80.34</v>
      </c>
      <c r="H153" s="7">
        <v>32.47</v>
      </c>
      <c r="I153" s="7"/>
      <c r="J153" s="7"/>
      <c r="K153" s="7"/>
      <c r="L153" s="4">
        <f>CierreVentas[[#This Row],[Venta 
Total]]-SUM(CierreVentas[[#This Row],[Datafast]:[Transferencias]])</f>
        <v>415.25</v>
      </c>
      <c r="M153" s="7"/>
      <c r="N153" s="7"/>
      <c r="O153" s="7"/>
      <c r="P153" s="7">
        <v>16.100000000000001</v>
      </c>
      <c r="Q153" s="7"/>
      <c r="R153" s="7"/>
      <c r="S153" s="7">
        <v>25</v>
      </c>
      <c r="T153" s="7"/>
      <c r="U153" s="7"/>
      <c r="V153" s="7"/>
      <c r="W153" s="23">
        <f>SUM(CierreVentas[[#This Row],[Compras]:[Otros]])</f>
        <v>41.1</v>
      </c>
      <c r="X153" s="7">
        <v>374.15</v>
      </c>
      <c r="Y153" s="7"/>
      <c r="Z153" s="4">
        <f>CierreVentas[[#This Row],[Efectivo]]-CierreVentas[[#This Row],[Total Gastos]]-CierreVentas[[#This Row],[Deposito
1]]-CierreVentas[[#This Row],[Deposito
2]]</f>
        <v>0</v>
      </c>
      <c r="AA153" s="7"/>
      <c r="AB153" s="7"/>
      <c r="AC153" s="7"/>
      <c r="AD153" s="7">
        <v>87.6</v>
      </c>
      <c r="AE153" s="23">
        <f>SUM(CierreVentas[[#This Row],[Empleados]:[Promociones]])</f>
        <v>87.6</v>
      </c>
    </row>
    <row r="154" spans="1:31" x14ac:dyDescent="0.3">
      <c r="A154" s="5">
        <v>13</v>
      </c>
      <c r="B154" s="6">
        <v>44675</v>
      </c>
      <c r="C154" s="7">
        <v>1313.94</v>
      </c>
      <c r="D154" s="7"/>
      <c r="E154" s="7">
        <v>563.91</v>
      </c>
      <c r="F154" s="7">
        <v>9.85</v>
      </c>
      <c r="G154" s="7">
        <v>34.76</v>
      </c>
      <c r="H154" s="7">
        <v>20.71</v>
      </c>
      <c r="I154" s="7"/>
      <c r="J154" s="7"/>
      <c r="K154" s="7"/>
      <c r="L154" s="4">
        <f>CierreVentas[[#This Row],[Venta 
Total]]-SUM(CierreVentas[[#This Row],[Datafast]:[Transferencias]])</f>
        <v>684.71</v>
      </c>
      <c r="M154" s="7">
        <v>2.8</v>
      </c>
      <c r="N154" s="7"/>
      <c r="O154" s="7"/>
      <c r="P154" s="7"/>
      <c r="Q154" s="7"/>
      <c r="R154" s="7"/>
      <c r="S154" s="7">
        <v>20</v>
      </c>
      <c r="T154" s="7"/>
      <c r="U154" s="7"/>
      <c r="V154" s="7"/>
      <c r="W154" s="23">
        <f>SUM(CierreVentas[[#This Row],[Compras]:[Otros]])</f>
        <v>22.8</v>
      </c>
      <c r="X154" s="7">
        <v>661.91</v>
      </c>
      <c r="Y154" s="7"/>
      <c r="Z154" s="4">
        <f>CierreVentas[[#This Row],[Efectivo]]-CierreVentas[[#This Row],[Total Gastos]]-CierreVentas[[#This Row],[Deposito
1]]-CierreVentas[[#This Row],[Deposito
2]]</f>
        <v>1.1368683772161603E-13</v>
      </c>
      <c r="AA154" s="7"/>
      <c r="AB154" s="7"/>
      <c r="AC154" s="7"/>
      <c r="AD154" s="7">
        <v>46.8</v>
      </c>
      <c r="AE154" s="23">
        <f>SUM(CierreVentas[[#This Row],[Empleados]:[Promociones]])</f>
        <v>46.8</v>
      </c>
    </row>
    <row r="155" spans="1:31" x14ac:dyDescent="0.3">
      <c r="A155" s="5">
        <v>13</v>
      </c>
      <c r="B155" s="6">
        <v>44676</v>
      </c>
      <c r="C155" s="7">
        <v>622.41</v>
      </c>
      <c r="D155" s="7"/>
      <c r="E155" s="7">
        <v>278.37</v>
      </c>
      <c r="F155" s="7">
        <v>59.02</v>
      </c>
      <c r="G155" s="7">
        <v>25.55</v>
      </c>
      <c r="H155" s="7"/>
      <c r="I155" s="7"/>
      <c r="J155" s="7"/>
      <c r="K155" s="7"/>
      <c r="L155" s="4">
        <f>CierreVentas[[#This Row],[Venta 
Total]]-SUM(CierreVentas[[#This Row],[Datafast]:[Transferencias]])</f>
        <v>259.46999999999997</v>
      </c>
      <c r="M155" s="7">
        <v>14.82</v>
      </c>
      <c r="N155" s="7"/>
      <c r="O155" s="7"/>
      <c r="P155" s="7"/>
      <c r="Q155" s="7"/>
      <c r="R155" s="7"/>
      <c r="S155" s="7">
        <v>30</v>
      </c>
      <c r="T155" s="7"/>
      <c r="U155" s="7"/>
      <c r="V155" s="7">
        <v>2.91</v>
      </c>
      <c r="W155" s="23">
        <f>SUM(CierreVentas[[#This Row],[Compras]:[Otros]])</f>
        <v>47.730000000000004</v>
      </c>
      <c r="X155" s="7">
        <v>211.74</v>
      </c>
      <c r="Y155" s="7"/>
      <c r="Z155" s="4">
        <f>CierreVentas[[#This Row],[Efectivo]]-CierreVentas[[#This Row],[Total Gastos]]-CierreVentas[[#This Row],[Deposito
1]]-CierreVentas[[#This Row],[Deposito
2]]</f>
        <v>-5.6843418860808015E-14</v>
      </c>
      <c r="AA155" s="7"/>
      <c r="AB155" s="7"/>
      <c r="AC155" s="7"/>
      <c r="AD155" s="7">
        <v>15.6</v>
      </c>
      <c r="AE155" s="23">
        <f>SUM(CierreVentas[[#This Row],[Empleados]:[Promociones]])</f>
        <v>15.6</v>
      </c>
    </row>
    <row r="156" spans="1:31" x14ac:dyDescent="0.3">
      <c r="A156" s="5">
        <v>13</v>
      </c>
      <c r="B156" s="6">
        <v>44677</v>
      </c>
      <c r="C156" s="7">
        <v>633.58000000000004</v>
      </c>
      <c r="D156" s="7"/>
      <c r="E156" s="7">
        <v>302.77</v>
      </c>
      <c r="F156" s="7">
        <v>46.09</v>
      </c>
      <c r="G156" s="7"/>
      <c r="H156" s="7"/>
      <c r="I156" s="7"/>
      <c r="J156" s="7"/>
      <c r="K156" s="7"/>
      <c r="L156" s="4">
        <f>CierreVentas[[#This Row],[Venta 
Total]]-SUM(CierreVentas[[#This Row],[Datafast]:[Transferencias]])</f>
        <v>284.72000000000003</v>
      </c>
      <c r="M156" s="7"/>
      <c r="N156" s="7"/>
      <c r="O156" s="7"/>
      <c r="P156" s="7"/>
      <c r="Q156" s="7"/>
      <c r="R156" s="7"/>
      <c r="S156" s="7">
        <v>20</v>
      </c>
      <c r="T156" s="7"/>
      <c r="U156" s="7"/>
      <c r="V156" s="7">
        <v>1.4</v>
      </c>
      <c r="W156" s="23">
        <f>SUM(CierreVentas[[#This Row],[Compras]:[Otros]])</f>
        <v>21.4</v>
      </c>
      <c r="X156" s="7">
        <v>263.32</v>
      </c>
      <c r="Y156" s="7"/>
      <c r="Z156" s="4">
        <f>CierreVentas[[#This Row],[Efectivo]]-CierreVentas[[#This Row],[Total Gastos]]-CierreVentas[[#This Row],[Deposito
1]]-CierreVentas[[#This Row],[Deposito
2]]</f>
        <v>5.6843418860808015E-14</v>
      </c>
      <c r="AA156" s="7"/>
      <c r="AB156" s="7"/>
      <c r="AC156" s="7"/>
      <c r="AD156" s="7">
        <v>48.4</v>
      </c>
      <c r="AE156" s="23">
        <f>SUM(CierreVentas[[#This Row],[Empleados]:[Promociones]])</f>
        <v>48.4</v>
      </c>
    </row>
    <row r="157" spans="1:31" x14ac:dyDescent="0.3">
      <c r="A157" s="5">
        <v>13</v>
      </c>
      <c r="B157" s="6">
        <v>44678</v>
      </c>
      <c r="C157" s="7">
        <v>577.64</v>
      </c>
      <c r="D157" s="7"/>
      <c r="E157" s="7">
        <v>246.95</v>
      </c>
      <c r="F157" s="7">
        <v>59.13</v>
      </c>
      <c r="G157" s="7"/>
      <c r="H157" s="7"/>
      <c r="I157" s="7"/>
      <c r="J157" s="7"/>
      <c r="K157" s="7"/>
      <c r="L157" s="4">
        <f>CierreVentas[[#This Row],[Venta 
Total]]-SUM(CierreVentas[[#This Row],[Datafast]:[Transferencias]])</f>
        <v>271.56</v>
      </c>
      <c r="M157" s="7"/>
      <c r="N157" s="7"/>
      <c r="O157" s="7"/>
      <c r="P157" s="7"/>
      <c r="Q157" s="7"/>
      <c r="R157" s="7"/>
      <c r="S157" s="7">
        <v>20</v>
      </c>
      <c r="T157" s="7"/>
      <c r="U157" s="7"/>
      <c r="V157" s="7"/>
      <c r="W157" s="23">
        <f>SUM(CierreVentas[[#This Row],[Compras]:[Otros]])</f>
        <v>20</v>
      </c>
      <c r="X157" s="7">
        <v>252.56</v>
      </c>
      <c r="Y157" s="7"/>
      <c r="Z157" s="4">
        <f>CierreVentas[[#This Row],[Efectivo]]-CierreVentas[[#This Row],[Total Gastos]]-CierreVentas[[#This Row],[Deposito
1]]-CierreVentas[[#This Row],[Deposito
2]]</f>
        <v>-1</v>
      </c>
      <c r="AA157" s="7"/>
      <c r="AB157" s="7"/>
      <c r="AC157" s="7"/>
      <c r="AD157" s="7">
        <v>23.4</v>
      </c>
      <c r="AE157" s="23">
        <f>SUM(CierreVentas[[#This Row],[Empleados]:[Promociones]])</f>
        <v>23.4</v>
      </c>
    </row>
    <row r="158" spans="1:31" x14ac:dyDescent="0.3">
      <c r="A158" s="5">
        <v>13</v>
      </c>
      <c r="B158" s="6">
        <v>44679</v>
      </c>
      <c r="C158" s="7">
        <v>578.28</v>
      </c>
      <c r="D158" s="7"/>
      <c r="E158" s="7">
        <v>298.95999999999998</v>
      </c>
      <c r="F158" s="7">
        <v>18.98</v>
      </c>
      <c r="G158" s="7">
        <v>30.29</v>
      </c>
      <c r="H158" s="7"/>
      <c r="I158" s="7"/>
      <c r="J158" s="7"/>
      <c r="K158" s="7"/>
      <c r="L158" s="4">
        <f>CierreVentas[[#This Row],[Venta 
Total]]-SUM(CierreVentas[[#This Row],[Datafast]:[Transferencias]])</f>
        <v>230.04999999999995</v>
      </c>
      <c r="M158" s="7"/>
      <c r="N158" s="7"/>
      <c r="O158" s="7"/>
      <c r="P158" s="7"/>
      <c r="Q158" s="7"/>
      <c r="R158" s="7"/>
      <c r="S158" s="7">
        <v>25</v>
      </c>
      <c r="T158" s="7"/>
      <c r="U158" s="7"/>
      <c r="V158" s="7"/>
      <c r="W158" s="23">
        <f>SUM(CierreVentas[[#This Row],[Compras]:[Otros]])</f>
        <v>25</v>
      </c>
      <c r="X158" s="7">
        <v>205.05</v>
      </c>
      <c r="Y158" s="7"/>
      <c r="Z158" s="4">
        <f>CierreVentas[[#This Row],[Efectivo]]-CierreVentas[[#This Row],[Total Gastos]]-CierreVentas[[#This Row],[Deposito
1]]-CierreVentas[[#This Row],[Deposito
2]]</f>
        <v>-5.6843418860808015E-14</v>
      </c>
      <c r="AA158" s="7"/>
      <c r="AB158" s="7"/>
      <c r="AC158" s="7"/>
      <c r="AD158" s="7">
        <v>62.4</v>
      </c>
      <c r="AE158" s="23">
        <f>SUM(CierreVentas[[#This Row],[Empleados]:[Promociones]])</f>
        <v>62.4</v>
      </c>
    </row>
    <row r="159" spans="1:31" x14ac:dyDescent="0.3">
      <c r="A159" s="5">
        <v>13</v>
      </c>
      <c r="B159" s="6">
        <v>44680</v>
      </c>
      <c r="C159" s="7">
        <v>754.62</v>
      </c>
      <c r="D159" s="7"/>
      <c r="E159" s="7">
        <v>318.72000000000003</v>
      </c>
      <c r="F159" s="7">
        <v>14.7</v>
      </c>
      <c r="G159" s="7">
        <v>18.72</v>
      </c>
      <c r="H159" s="7"/>
      <c r="I159" s="7"/>
      <c r="J159" s="7"/>
      <c r="K159" s="7"/>
      <c r="L159" s="4">
        <f>CierreVentas[[#This Row],[Venta 
Total]]-SUM(CierreVentas[[#This Row],[Datafast]:[Transferencias]])</f>
        <v>402.48</v>
      </c>
      <c r="M159" s="7"/>
      <c r="N159" s="7"/>
      <c r="O159" s="7"/>
      <c r="P159" s="7"/>
      <c r="Q159" s="7"/>
      <c r="R159" s="7"/>
      <c r="S159" s="7">
        <v>20</v>
      </c>
      <c r="T159" s="7"/>
      <c r="U159" s="7"/>
      <c r="V159" s="7"/>
      <c r="W159" s="23">
        <f>SUM(CierreVentas[[#This Row],[Compras]:[Otros]])</f>
        <v>20</v>
      </c>
      <c r="X159" s="7">
        <v>382.48</v>
      </c>
      <c r="Y159" s="7"/>
      <c r="Z159" s="4">
        <f>CierreVentas[[#This Row],[Efectivo]]-CierreVentas[[#This Row],[Total Gastos]]-CierreVentas[[#This Row],[Deposito
1]]-CierreVentas[[#This Row],[Deposito
2]]</f>
        <v>0</v>
      </c>
      <c r="AA159" s="7"/>
      <c r="AB159" s="7"/>
      <c r="AC159" s="7"/>
      <c r="AD159" s="7">
        <v>39</v>
      </c>
      <c r="AE159" s="23">
        <f>SUM(CierreVentas[[#This Row],[Empleados]:[Promociones]])</f>
        <v>39</v>
      </c>
    </row>
    <row r="160" spans="1:31" x14ac:dyDescent="0.3">
      <c r="A160" s="5">
        <v>13</v>
      </c>
      <c r="B160" s="6">
        <v>44681</v>
      </c>
      <c r="C160" s="7">
        <v>1383.67</v>
      </c>
      <c r="D160" s="7"/>
      <c r="E160" s="7">
        <v>798.6</v>
      </c>
      <c r="F160" s="7">
        <v>35.950000000000003</v>
      </c>
      <c r="G160" s="7">
        <v>35.5</v>
      </c>
      <c r="H160" s="7">
        <v>57.69</v>
      </c>
      <c r="I160" s="7"/>
      <c r="J160" s="7"/>
      <c r="K160" s="7"/>
      <c r="L160" s="4">
        <f>CierreVentas[[#This Row],[Venta 
Total]]-SUM(CierreVentas[[#This Row],[Datafast]:[Transferencias]])</f>
        <v>455.93000000000006</v>
      </c>
      <c r="M160" s="7"/>
      <c r="N160" s="7"/>
      <c r="O160" s="7"/>
      <c r="P160" s="7"/>
      <c r="Q160" s="7"/>
      <c r="R160" s="7"/>
      <c r="S160" s="7">
        <v>25</v>
      </c>
      <c r="T160" s="7"/>
      <c r="U160" s="7"/>
      <c r="V160" s="7"/>
      <c r="W160" s="23">
        <f>SUM(CierreVentas[[#This Row],[Compras]:[Otros]])</f>
        <v>25</v>
      </c>
      <c r="X160" s="7">
        <v>430.93</v>
      </c>
      <c r="Y160" s="7"/>
      <c r="Z160" s="4">
        <f>CierreVentas[[#This Row],[Efectivo]]-CierreVentas[[#This Row],[Total Gastos]]-CierreVentas[[#This Row],[Deposito
1]]-CierreVentas[[#This Row],[Deposito
2]]</f>
        <v>5.6843418860808015E-14</v>
      </c>
      <c r="AA160" s="7"/>
      <c r="AB160" s="7"/>
      <c r="AC160" s="7"/>
      <c r="AD160" s="7">
        <v>70.2</v>
      </c>
      <c r="AE160" s="23">
        <f>SUM(CierreVentas[[#This Row],[Empleados]:[Promociones]])</f>
        <v>70.2</v>
      </c>
    </row>
    <row r="161" spans="1:31" x14ac:dyDescent="0.3">
      <c r="A161" s="5">
        <v>11</v>
      </c>
      <c r="B161" s="6">
        <v>44652</v>
      </c>
      <c r="C161" s="7">
        <v>1448.3</v>
      </c>
      <c r="D161" s="7"/>
      <c r="E161" s="7">
        <v>689.63</v>
      </c>
      <c r="F161" s="7">
        <v>226.64</v>
      </c>
      <c r="G161" s="7">
        <v>51.53</v>
      </c>
      <c r="H161" s="7">
        <v>49.42</v>
      </c>
      <c r="I161" s="7"/>
      <c r="J161" s="7"/>
      <c r="K161" s="7"/>
      <c r="L161" s="4">
        <f>CierreVentas[[#This Row],[Venta 
Total]]-SUM(CierreVentas[[#This Row],[Datafast]:[Transferencias]])</f>
        <v>431.08000000000004</v>
      </c>
      <c r="M161" s="7"/>
      <c r="N161" s="7"/>
      <c r="O161" s="7">
        <v>20</v>
      </c>
      <c r="P161" s="7"/>
      <c r="Q161" s="7">
        <v>50</v>
      </c>
      <c r="R161" s="7"/>
      <c r="S161" s="7">
        <v>34</v>
      </c>
      <c r="T161" s="7"/>
      <c r="U161" s="7"/>
      <c r="V161" s="7">
        <v>21.16</v>
      </c>
      <c r="W161" s="23">
        <f>SUM(CierreVentas[[#This Row],[Compras]:[Otros]])</f>
        <v>125.16</v>
      </c>
      <c r="X161" s="7">
        <v>305.92</v>
      </c>
      <c r="Y161" s="7"/>
      <c r="Z161" s="4">
        <f>CierreVentas[[#This Row],[Efectivo]]-CierreVentas[[#This Row],[Total Gastos]]-CierreVentas[[#This Row],[Deposito
1]]-CierreVentas[[#This Row],[Deposito
2]]</f>
        <v>5.6843418860808015E-14</v>
      </c>
      <c r="AA161" s="7"/>
      <c r="AB161" s="7"/>
      <c r="AC161" s="7"/>
      <c r="AD161" s="7">
        <v>176.8</v>
      </c>
      <c r="AE161" s="23">
        <f>SUM(CierreVentas[[#This Row],[Empleados]:[Promociones]])</f>
        <v>176.8</v>
      </c>
    </row>
    <row r="162" spans="1:31" x14ac:dyDescent="0.3">
      <c r="A162" s="5">
        <v>11</v>
      </c>
      <c r="B162" s="6">
        <v>44653</v>
      </c>
      <c r="C162" s="7">
        <v>2194.02</v>
      </c>
      <c r="D162" s="7"/>
      <c r="E162" s="7">
        <v>1077.49</v>
      </c>
      <c r="F162" s="7">
        <v>206.72</v>
      </c>
      <c r="G162" s="7">
        <v>212.5</v>
      </c>
      <c r="H162" s="7">
        <v>40.54</v>
      </c>
      <c r="I162" s="7"/>
      <c r="J162" s="7"/>
      <c r="K162" s="7"/>
      <c r="L162" s="4">
        <f>CierreVentas[[#This Row],[Venta 
Total]]-SUM(CierreVentas[[#This Row],[Datafast]:[Transferencias]])</f>
        <v>656.77</v>
      </c>
      <c r="M162" s="7"/>
      <c r="N162" s="7"/>
      <c r="O162" s="7"/>
      <c r="P162" s="7"/>
      <c r="Q162" s="7"/>
      <c r="R162" s="7"/>
      <c r="S162" s="7">
        <v>25</v>
      </c>
      <c r="T162" s="7"/>
      <c r="U162" s="7"/>
      <c r="V162" s="7">
        <v>10</v>
      </c>
      <c r="W162" s="23">
        <f>SUM(CierreVentas[[#This Row],[Compras]:[Otros]])</f>
        <v>35</v>
      </c>
      <c r="X162" s="7">
        <v>621.77</v>
      </c>
      <c r="Y162" s="7"/>
      <c r="Z162" s="4">
        <f>CierreVentas[[#This Row],[Efectivo]]-CierreVentas[[#This Row],[Total Gastos]]-CierreVentas[[#This Row],[Deposito
1]]-CierreVentas[[#This Row],[Deposito
2]]</f>
        <v>0</v>
      </c>
      <c r="AA162" s="7"/>
      <c r="AB162" s="7"/>
      <c r="AC162" s="7"/>
      <c r="AD162" s="7">
        <v>125.75</v>
      </c>
      <c r="AE162" s="23">
        <f>SUM(CierreVentas[[#This Row],[Empleados]:[Promociones]])</f>
        <v>125.75</v>
      </c>
    </row>
    <row r="163" spans="1:31" x14ac:dyDescent="0.3">
      <c r="A163" s="5">
        <v>11</v>
      </c>
      <c r="B163" s="6">
        <v>44654</v>
      </c>
      <c r="C163" s="7">
        <v>1995.87</v>
      </c>
      <c r="D163" s="7"/>
      <c r="E163" s="7">
        <v>988.85</v>
      </c>
      <c r="F163" s="7">
        <v>253.8</v>
      </c>
      <c r="G163" s="7">
        <v>76.91</v>
      </c>
      <c r="H163" s="7">
        <v>140.49</v>
      </c>
      <c r="I163" s="7"/>
      <c r="J163" s="7"/>
      <c r="K163" s="7"/>
      <c r="L163" s="4">
        <f>CierreVentas[[#This Row],[Venta 
Total]]-SUM(CierreVentas[[#This Row],[Datafast]:[Transferencias]])</f>
        <v>535.81999999999971</v>
      </c>
      <c r="M163" s="7">
        <v>4.49</v>
      </c>
      <c r="N163" s="7"/>
      <c r="O163" s="7">
        <v>140</v>
      </c>
      <c r="P163" s="7"/>
      <c r="Q163" s="7">
        <v>30</v>
      </c>
      <c r="R163" s="7"/>
      <c r="S163" s="7">
        <v>34</v>
      </c>
      <c r="T163" s="7"/>
      <c r="U163" s="7"/>
      <c r="V163" s="7"/>
      <c r="W163" s="23">
        <f>SUM(CierreVentas[[#This Row],[Compras]:[Otros]])</f>
        <v>208.49</v>
      </c>
      <c r="X163" s="7">
        <v>327.33</v>
      </c>
      <c r="Y163" s="7"/>
      <c r="Z163" s="4">
        <f>CierreVentas[[#This Row],[Efectivo]]-CierreVentas[[#This Row],[Total Gastos]]-CierreVentas[[#This Row],[Deposito
1]]-CierreVentas[[#This Row],[Deposito
2]]</f>
        <v>-2.8421709430404007E-13</v>
      </c>
      <c r="AA163" s="7"/>
      <c r="AB163" s="7"/>
      <c r="AC163" s="7"/>
      <c r="AD163" s="7">
        <v>132.80000000000001</v>
      </c>
      <c r="AE163" s="23">
        <f>SUM(CierreVentas[[#This Row],[Empleados]:[Promociones]])</f>
        <v>132.80000000000001</v>
      </c>
    </row>
    <row r="164" spans="1:31" x14ac:dyDescent="0.3">
      <c r="A164" s="5">
        <v>11</v>
      </c>
      <c r="B164" s="6">
        <v>44655</v>
      </c>
      <c r="C164" s="7">
        <v>944.78</v>
      </c>
      <c r="D164" s="7"/>
      <c r="E164" s="7">
        <v>507.2</v>
      </c>
      <c r="F164" s="7">
        <v>43.17</v>
      </c>
      <c r="G164" s="7">
        <v>20.6</v>
      </c>
      <c r="H164" s="7">
        <v>17.670000000000002</v>
      </c>
      <c r="I164" s="7"/>
      <c r="J164" s="7"/>
      <c r="K164" s="7"/>
      <c r="L164" s="4">
        <f>CierreVentas[[#This Row],[Venta 
Total]]-SUM(CierreVentas[[#This Row],[Datafast]:[Transferencias]])</f>
        <v>356.14</v>
      </c>
      <c r="M164" s="7"/>
      <c r="N164" s="7"/>
      <c r="O164" s="7"/>
      <c r="P164" s="7"/>
      <c r="Q164" s="7">
        <v>20</v>
      </c>
      <c r="R164" s="7"/>
      <c r="S164" s="7">
        <v>18</v>
      </c>
      <c r="T164" s="7"/>
      <c r="U164" s="7"/>
      <c r="V164" s="7"/>
      <c r="W164" s="23">
        <f>SUM(CierreVentas[[#This Row],[Compras]:[Otros]])</f>
        <v>38</v>
      </c>
      <c r="X164" s="7">
        <v>318.14999999999998</v>
      </c>
      <c r="Y164" s="7"/>
      <c r="Z164" s="4">
        <f>CierreVentas[[#This Row],[Efectivo]]-CierreVentas[[#This Row],[Total Gastos]]-CierreVentas[[#This Row],[Deposito
1]]-CierreVentas[[#This Row],[Deposito
2]]</f>
        <v>-9.9999999999909051E-3</v>
      </c>
      <c r="AA164" s="7"/>
      <c r="AB164" s="7"/>
      <c r="AC164" s="7"/>
      <c r="AD164" s="7">
        <v>54.6</v>
      </c>
      <c r="AE164" s="23">
        <f>SUM(CierreVentas[[#This Row],[Empleados]:[Promociones]])</f>
        <v>54.6</v>
      </c>
    </row>
    <row r="165" spans="1:31" x14ac:dyDescent="0.3">
      <c r="A165" s="5">
        <v>11</v>
      </c>
      <c r="B165" s="6">
        <v>44656</v>
      </c>
      <c r="C165" s="7">
        <v>1014.59</v>
      </c>
      <c r="D165" s="7"/>
      <c r="E165" s="7">
        <v>409.02</v>
      </c>
      <c r="F165" s="7"/>
      <c r="G165" s="7"/>
      <c r="H165" s="7">
        <v>20.440000000000001</v>
      </c>
      <c r="I165" s="7"/>
      <c r="J165" s="7"/>
      <c r="K165" s="7"/>
      <c r="L165" s="4">
        <f>CierreVentas[[#This Row],[Venta 
Total]]-SUM(CierreVentas[[#This Row],[Datafast]:[Transferencias]])</f>
        <v>585.13000000000011</v>
      </c>
      <c r="M165" s="7">
        <v>15.96</v>
      </c>
      <c r="N165" s="7"/>
      <c r="O165" s="7"/>
      <c r="P165" s="7">
        <v>100</v>
      </c>
      <c r="Q165" s="7"/>
      <c r="R165" s="7"/>
      <c r="S165" s="7">
        <v>17</v>
      </c>
      <c r="T165" s="7"/>
      <c r="U165" s="7"/>
      <c r="V165" s="7"/>
      <c r="W165" s="23">
        <f>SUM(CierreVentas[[#This Row],[Compras]:[Otros]])</f>
        <v>132.96</v>
      </c>
      <c r="X165" s="7">
        <v>452.17</v>
      </c>
      <c r="Y165" s="7"/>
      <c r="Z165" s="4">
        <f>CierreVentas[[#This Row],[Efectivo]]-CierreVentas[[#This Row],[Total Gastos]]-CierreVentas[[#This Row],[Deposito
1]]-CierreVentas[[#This Row],[Deposito
2]]</f>
        <v>5.6843418860808015E-14</v>
      </c>
      <c r="AA165" s="7"/>
      <c r="AB165" s="7"/>
      <c r="AC165" s="7"/>
      <c r="AD165" s="7">
        <v>46.8</v>
      </c>
      <c r="AE165" s="23">
        <f>SUM(CierreVentas[[#This Row],[Empleados]:[Promociones]])</f>
        <v>46.8</v>
      </c>
    </row>
    <row r="166" spans="1:31" x14ac:dyDescent="0.3">
      <c r="A166" s="5">
        <v>11</v>
      </c>
      <c r="B166" s="6">
        <v>44657</v>
      </c>
      <c r="C166" s="7">
        <v>569.85</v>
      </c>
      <c r="D166" s="7"/>
      <c r="E166" s="7">
        <v>246.69</v>
      </c>
      <c r="F166" s="7">
        <v>8.91</v>
      </c>
      <c r="G166" s="7">
        <v>21.31</v>
      </c>
      <c r="H166" s="7"/>
      <c r="I166" s="7"/>
      <c r="J166" s="7"/>
      <c r="K166" s="7"/>
      <c r="L166" s="4">
        <f>CierreVentas[[#This Row],[Venta 
Total]]-SUM(CierreVentas[[#This Row],[Datafast]:[Transferencias]])</f>
        <v>292.94000000000005</v>
      </c>
      <c r="M166" s="7">
        <v>9.48</v>
      </c>
      <c r="N166" s="7"/>
      <c r="O166" s="7"/>
      <c r="P166" s="7"/>
      <c r="Q166" s="7"/>
      <c r="R166" s="7"/>
      <c r="S166" s="7">
        <v>17</v>
      </c>
      <c r="T166" s="7"/>
      <c r="U166" s="7"/>
      <c r="V166" s="7"/>
      <c r="W166" s="23">
        <f>SUM(CierreVentas[[#This Row],[Compras]:[Otros]])</f>
        <v>26.48</v>
      </c>
      <c r="X166" s="7">
        <v>266.45999999999998</v>
      </c>
      <c r="Y166" s="7"/>
      <c r="Z166" s="4">
        <f>CierreVentas[[#This Row],[Efectivo]]-CierreVentas[[#This Row],[Total Gastos]]-CierreVentas[[#This Row],[Deposito
1]]-CierreVentas[[#This Row],[Deposito
2]]</f>
        <v>5.6843418860808015E-14</v>
      </c>
      <c r="AA166" s="7"/>
      <c r="AB166" s="7"/>
      <c r="AC166" s="7"/>
      <c r="AD166" s="7">
        <v>31.2</v>
      </c>
      <c r="AE166" s="23">
        <f>SUM(CierreVentas[[#This Row],[Empleados]:[Promociones]])</f>
        <v>31.2</v>
      </c>
    </row>
    <row r="167" spans="1:31" x14ac:dyDescent="0.3">
      <c r="A167" s="5">
        <v>11</v>
      </c>
      <c r="B167" s="6">
        <v>44658</v>
      </c>
      <c r="C167" s="7">
        <v>962.98</v>
      </c>
      <c r="D167" s="7"/>
      <c r="E167" s="7">
        <v>493.79</v>
      </c>
      <c r="F167" s="7">
        <v>30.24</v>
      </c>
      <c r="G167" s="7">
        <v>16.79</v>
      </c>
      <c r="H167" s="7"/>
      <c r="I167" s="7"/>
      <c r="J167" s="7"/>
      <c r="K167" s="7"/>
      <c r="L167" s="4">
        <f>CierreVentas[[#This Row],[Venta 
Total]]-SUM(CierreVentas[[#This Row],[Datafast]:[Transferencias]])</f>
        <v>422.16000000000008</v>
      </c>
      <c r="M167" s="7"/>
      <c r="N167" s="7"/>
      <c r="O167" s="7"/>
      <c r="P167" s="7"/>
      <c r="Q167" s="7"/>
      <c r="R167" s="7"/>
      <c r="S167" s="7">
        <v>22</v>
      </c>
      <c r="T167" s="7"/>
      <c r="U167" s="7"/>
      <c r="V167" s="7"/>
      <c r="W167" s="23">
        <f>SUM(CierreVentas[[#This Row],[Compras]:[Otros]])</f>
        <v>22</v>
      </c>
      <c r="X167" s="7">
        <v>400.3</v>
      </c>
      <c r="Y167" s="7"/>
      <c r="Z167" s="4">
        <f>CierreVentas[[#This Row],[Efectivo]]-CierreVentas[[#This Row],[Total Gastos]]-CierreVentas[[#This Row],[Deposito
1]]-CierreVentas[[#This Row],[Deposito
2]]</f>
        <v>-0.13999999999992951</v>
      </c>
      <c r="AA167" s="7"/>
      <c r="AB167" s="7"/>
      <c r="AC167" s="7"/>
      <c r="AD167" s="7">
        <v>103.55</v>
      </c>
      <c r="AE167" s="23">
        <f>SUM(CierreVentas[[#This Row],[Empleados]:[Promociones]])</f>
        <v>103.55</v>
      </c>
    </row>
    <row r="168" spans="1:31" x14ac:dyDescent="0.3">
      <c r="A168" s="5">
        <v>11</v>
      </c>
      <c r="B168" s="6">
        <v>44659</v>
      </c>
      <c r="C168" s="7">
        <v>1466.56</v>
      </c>
      <c r="D168" s="7"/>
      <c r="E168" s="7">
        <v>783.03</v>
      </c>
      <c r="F168" s="7">
        <v>14.7</v>
      </c>
      <c r="G168" s="7">
        <v>63.69</v>
      </c>
      <c r="H168" s="7">
        <v>11.23</v>
      </c>
      <c r="I168" s="7"/>
      <c r="J168" s="7"/>
      <c r="K168" s="7"/>
      <c r="L168" s="4">
        <f>CierreVentas[[#This Row],[Venta 
Total]]-SUM(CierreVentas[[#This Row],[Datafast]:[Transferencias]])</f>
        <v>593.90999999999985</v>
      </c>
      <c r="M168" s="7"/>
      <c r="N168" s="7"/>
      <c r="O168" s="7"/>
      <c r="P168" s="7"/>
      <c r="Q168" s="7"/>
      <c r="R168" s="7"/>
      <c r="S168" s="7">
        <v>22</v>
      </c>
      <c r="T168" s="7"/>
      <c r="U168" s="7"/>
      <c r="V168" s="7">
        <v>20</v>
      </c>
      <c r="W168" s="23">
        <f>SUM(CierreVentas[[#This Row],[Compras]:[Otros]])</f>
        <v>42</v>
      </c>
      <c r="X168" s="7">
        <v>541.91</v>
      </c>
      <c r="Y168" s="7"/>
      <c r="Z168" s="4">
        <f>CierreVentas[[#This Row],[Efectivo]]-CierreVentas[[#This Row],[Total Gastos]]-CierreVentas[[#This Row],[Deposito
1]]-CierreVentas[[#This Row],[Deposito
2]]</f>
        <v>9.9999999999998863</v>
      </c>
      <c r="AA168" s="7"/>
      <c r="AB168" s="7"/>
      <c r="AC168" s="7"/>
      <c r="AD168" s="7">
        <v>62.4</v>
      </c>
      <c r="AE168" s="23">
        <f>SUM(CierreVentas[[#This Row],[Empleados]:[Promociones]])</f>
        <v>62.4</v>
      </c>
    </row>
    <row r="169" spans="1:31" x14ac:dyDescent="0.3">
      <c r="A169" s="5">
        <v>11</v>
      </c>
      <c r="B169" s="6">
        <v>44660</v>
      </c>
      <c r="C169" s="7">
        <v>1955.8</v>
      </c>
      <c r="D169" s="7"/>
      <c r="E169" s="7">
        <v>1187.43</v>
      </c>
      <c r="F169" s="7">
        <v>65.08</v>
      </c>
      <c r="G169" s="7">
        <v>17</v>
      </c>
      <c r="H169" s="7"/>
      <c r="I169" s="7"/>
      <c r="J169" s="7"/>
      <c r="K169" s="7"/>
      <c r="L169" s="4">
        <f>CierreVentas[[#This Row],[Venta 
Total]]-SUM(CierreVentas[[#This Row],[Datafast]:[Transferencias]])</f>
        <v>686.29</v>
      </c>
      <c r="M169" s="7"/>
      <c r="N169" s="7"/>
      <c r="O169" s="7"/>
      <c r="P169" s="7"/>
      <c r="Q169" s="7">
        <v>30</v>
      </c>
      <c r="R169" s="7"/>
      <c r="S169" s="7">
        <v>30</v>
      </c>
      <c r="T169" s="7"/>
      <c r="U169" s="7"/>
      <c r="V169" s="7"/>
      <c r="W169" s="23">
        <f>SUM(CierreVentas[[#This Row],[Compras]:[Otros]])</f>
        <v>60</v>
      </c>
      <c r="X169" s="7">
        <v>626.29999999999995</v>
      </c>
      <c r="Y169" s="7"/>
      <c r="Z169" s="4">
        <f>CierreVentas[[#This Row],[Efectivo]]-CierreVentas[[#This Row],[Total Gastos]]-CierreVentas[[#This Row],[Deposito
1]]-CierreVentas[[#This Row],[Deposito
2]]</f>
        <v>-9.9999999999909051E-3</v>
      </c>
      <c r="AA169" s="7"/>
      <c r="AB169" s="7"/>
      <c r="AC169" s="7"/>
      <c r="AD169" s="7">
        <v>148.19999999999999</v>
      </c>
      <c r="AE169" s="23">
        <f>SUM(CierreVentas[[#This Row],[Empleados]:[Promociones]])</f>
        <v>148.19999999999999</v>
      </c>
    </row>
    <row r="170" spans="1:31" x14ac:dyDescent="0.3">
      <c r="A170" s="5">
        <v>11</v>
      </c>
      <c r="B170" s="6">
        <v>44661</v>
      </c>
      <c r="C170" s="7">
        <v>1684.59</v>
      </c>
      <c r="D170" s="7"/>
      <c r="E170" s="7">
        <v>876.98</v>
      </c>
      <c r="F170" s="7">
        <v>72.760000000000005</v>
      </c>
      <c r="G170" s="7">
        <v>149.71</v>
      </c>
      <c r="H170" s="7">
        <v>66.48</v>
      </c>
      <c r="I170" s="7"/>
      <c r="J170" s="7"/>
      <c r="K170" s="7"/>
      <c r="L170" s="4">
        <f>CierreVentas[[#This Row],[Venta 
Total]]-SUM(CierreVentas[[#This Row],[Datafast]:[Transferencias]])</f>
        <v>518.65999999999985</v>
      </c>
      <c r="M170" s="7">
        <v>8.82</v>
      </c>
      <c r="N170" s="7"/>
      <c r="O170" s="7">
        <v>80</v>
      </c>
      <c r="P170" s="7"/>
      <c r="Q170" s="7">
        <v>30.97</v>
      </c>
      <c r="R170" s="7"/>
      <c r="S170" s="7">
        <v>34</v>
      </c>
      <c r="T170" s="7"/>
      <c r="U170" s="7"/>
      <c r="V170" s="7"/>
      <c r="W170" s="23">
        <f>SUM(CierreVentas[[#This Row],[Compras]:[Otros]])</f>
        <v>153.79</v>
      </c>
      <c r="X170" s="7">
        <v>364.9</v>
      </c>
      <c r="Y170" s="7"/>
      <c r="Z170" s="4">
        <f>CierreVentas[[#This Row],[Efectivo]]-CierreVentas[[#This Row],[Total Gastos]]-CierreVentas[[#This Row],[Deposito
1]]-CierreVentas[[#This Row],[Deposito
2]]</f>
        <v>-3.0000000000086402E-2</v>
      </c>
      <c r="AA170" s="7"/>
      <c r="AB170" s="7"/>
      <c r="AC170" s="7"/>
      <c r="AD170" s="7">
        <v>70.2</v>
      </c>
      <c r="AE170" s="23">
        <f>SUM(CierreVentas[[#This Row],[Empleados]:[Promociones]])</f>
        <v>70.2</v>
      </c>
    </row>
    <row r="171" spans="1:31" x14ac:dyDescent="0.3">
      <c r="A171" s="5">
        <v>11</v>
      </c>
      <c r="B171" s="6">
        <v>44662</v>
      </c>
      <c r="C171" s="7">
        <v>692.32</v>
      </c>
      <c r="D171" s="7"/>
      <c r="E171" s="7">
        <v>269.55</v>
      </c>
      <c r="F171" s="7">
        <v>29.84</v>
      </c>
      <c r="G171" s="7">
        <v>30.18</v>
      </c>
      <c r="H171" s="7">
        <v>26.72</v>
      </c>
      <c r="I171" s="7"/>
      <c r="J171" s="7"/>
      <c r="K171" s="7"/>
      <c r="L171" s="4">
        <f>CierreVentas[[#This Row],[Venta 
Total]]-SUM(CierreVentas[[#This Row],[Datafast]:[Transferencias]])</f>
        <v>336.03000000000009</v>
      </c>
      <c r="M171" s="7"/>
      <c r="N171" s="7"/>
      <c r="O171" s="7"/>
      <c r="P171" s="7"/>
      <c r="Q171" s="7"/>
      <c r="R171" s="7"/>
      <c r="S171" s="7">
        <v>18</v>
      </c>
      <c r="T171" s="7"/>
      <c r="U171" s="7"/>
      <c r="V171" s="7"/>
      <c r="W171" s="23">
        <f>SUM(CierreVentas[[#This Row],[Compras]:[Otros]])</f>
        <v>18</v>
      </c>
      <c r="X171" s="7">
        <v>318.02999999999997</v>
      </c>
      <c r="Y171" s="7"/>
      <c r="Z171" s="4">
        <f>CierreVentas[[#This Row],[Efectivo]]-CierreVentas[[#This Row],[Total Gastos]]-CierreVentas[[#This Row],[Deposito
1]]-CierreVentas[[#This Row],[Deposito
2]]</f>
        <v>1.1368683772161603E-13</v>
      </c>
      <c r="AA171" s="7"/>
      <c r="AB171" s="7"/>
      <c r="AC171" s="7"/>
      <c r="AD171" s="7">
        <v>31.2</v>
      </c>
      <c r="AE171" s="23">
        <f>SUM(CierreVentas[[#This Row],[Empleados]:[Promociones]])</f>
        <v>31.2</v>
      </c>
    </row>
    <row r="172" spans="1:31" x14ac:dyDescent="0.3">
      <c r="A172" s="5">
        <v>11</v>
      </c>
      <c r="B172" s="6">
        <v>44663</v>
      </c>
      <c r="C172" s="7">
        <v>670.09</v>
      </c>
      <c r="D172" s="7"/>
      <c r="E172" s="7">
        <v>348.2</v>
      </c>
      <c r="F172" s="7"/>
      <c r="G172" s="7">
        <v>44</v>
      </c>
      <c r="H172" s="7"/>
      <c r="I172" s="7"/>
      <c r="J172" s="7"/>
      <c r="K172" s="7"/>
      <c r="L172" s="4">
        <f>CierreVentas[[#This Row],[Venta 
Total]]-SUM(CierreVentas[[#This Row],[Datafast]:[Transferencias]])</f>
        <v>277.89000000000004</v>
      </c>
      <c r="M172" s="7"/>
      <c r="N172" s="7"/>
      <c r="O172" s="7"/>
      <c r="P172" s="7"/>
      <c r="Q172" s="7"/>
      <c r="R172" s="7"/>
      <c r="S172" s="7">
        <v>17</v>
      </c>
      <c r="T172" s="7"/>
      <c r="U172" s="7"/>
      <c r="V172" s="7"/>
      <c r="W172" s="23">
        <f>SUM(CierreVentas[[#This Row],[Compras]:[Otros]])</f>
        <v>17</v>
      </c>
      <c r="X172" s="7">
        <v>260.89</v>
      </c>
      <c r="Y172" s="7"/>
      <c r="Z172" s="4">
        <f>CierreVentas[[#This Row],[Efectivo]]-CierreVentas[[#This Row],[Total Gastos]]-CierreVentas[[#This Row],[Deposito
1]]-CierreVentas[[#This Row],[Deposito
2]]</f>
        <v>5.6843418860808015E-14</v>
      </c>
      <c r="AA172" s="7"/>
      <c r="AB172" s="7"/>
      <c r="AC172" s="7"/>
      <c r="AD172" s="7">
        <v>38</v>
      </c>
      <c r="AE172" s="23">
        <f>SUM(CierreVentas[[#This Row],[Empleados]:[Promociones]])</f>
        <v>38</v>
      </c>
    </row>
    <row r="173" spans="1:31" x14ac:dyDescent="0.3">
      <c r="A173" s="5">
        <v>11</v>
      </c>
      <c r="B173" s="6">
        <v>44664</v>
      </c>
      <c r="C173" s="7">
        <v>897.31</v>
      </c>
      <c r="D173" s="7"/>
      <c r="E173" s="7">
        <v>476.77</v>
      </c>
      <c r="F173" s="7">
        <v>25.19</v>
      </c>
      <c r="G173" s="7">
        <v>22.44</v>
      </c>
      <c r="H173" s="7"/>
      <c r="I173" s="7"/>
      <c r="J173" s="7"/>
      <c r="K173" s="7"/>
      <c r="L173" s="4">
        <f>CierreVentas[[#This Row],[Venta 
Total]]-SUM(CierreVentas[[#This Row],[Datafast]:[Transferencias]])</f>
        <v>372.90999999999997</v>
      </c>
      <c r="M173" s="7">
        <v>15.7</v>
      </c>
      <c r="N173" s="7"/>
      <c r="O173" s="7"/>
      <c r="P173" s="7"/>
      <c r="Q173" s="7">
        <v>20</v>
      </c>
      <c r="R173" s="7"/>
      <c r="S173" s="7">
        <v>17</v>
      </c>
      <c r="T173" s="7"/>
      <c r="U173" s="7">
        <v>85</v>
      </c>
      <c r="V173" s="7"/>
      <c r="W173" s="23">
        <f>SUM(CierreVentas[[#This Row],[Compras]:[Otros]])</f>
        <v>137.69999999999999</v>
      </c>
      <c r="X173" s="7">
        <v>235.21</v>
      </c>
      <c r="Y173" s="7"/>
      <c r="Z173" s="4">
        <f>CierreVentas[[#This Row],[Efectivo]]-CierreVentas[[#This Row],[Total Gastos]]-CierreVentas[[#This Row],[Deposito
1]]-CierreVentas[[#This Row],[Deposito
2]]</f>
        <v>-2.8421709430404007E-14</v>
      </c>
      <c r="AA173" s="7"/>
      <c r="AB173" s="7"/>
      <c r="AC173" s="7"/>
      <c r="AD173" s="7">
        <v>85.8</v>
      </c>
      <c r="AE173" s="23">
        <f>SUM(CierreVentas[[#This Row],[Empleados]:[Promociones]])</f>
        <v>85.8</v>
      </c>
    </row>
    <row r="174" spans="1:31" x14ac:dyDescent="0.3">
      <c r="A174" s="5">
        <v>11</v>
      </c>
      <c r="B174" s="6">
        <v>44665</v>
      </c>
      <c r="C174" s="7">
        <v>1411.04</v>
      </c>
      <c r="D174" s="7"/>
      <c r="E174" s="7">
        <v>798.94</v>
      </c>
      <c r="F174" s="7">
        <v>139.74</v>
      </c>
      <c r="G174" s="7">
        <v>19.93</v>
      </c>
      <c r="H174" s="7">
        <v>27.52</v>
      </c>
      <c r="I174" s="7"/>
      <c r="J174" s="7"/>
      <c r="K174" s="7"/>
      <c r="L174" s="4">
        <f>CierreVentas[[#This Row],[Venta 
Total]]-SUM(CierreVentas[[#This Row],[Datafast]:[Transferencias]])</f>
        <v>424.90999999999997</v>
      </c>
      <c r="M174" s="7"/>
      <c r="N174" s="7"/>
      <c r="O174" s="7"/>
      <c r="P174" s="7"/>
      <c r="Q174" s="7"/>
      <c r="R174" s="7"/>
      <c r="S174" s="7">
        <v>27</v>
      </c>
      <c r="T174" s="7"/>
      <c r="U174" s="7"/>
      <c r="V174" s="7"/>
      <c r="W174" s="23">
        <f>SUM(CierreVentas[[#This Row],[Compras]:[Otros]])</f>
        <v>27</v>
      </c>
      <c r="X174" s="7">
        <v>397.91</v>
      </c>
      <c r="Y174" s="7"/>
      <c r="Z174" s="4">
        <f>CierreVentas[[#This Row],[Efectivo]]-CierreVentas[[#This Row],[Total Gastos]]-CierreVentas[[#This Row],[Deposito
1]]-CierreVentas[[#This Row],[Deposito
2]]</f>
        <v>-5.6843418860808015E-14</v>
      </c>
      <c r="AA174" s="7"/>
      <c r="AB174" s="7"/>
      <c r="AC174" s="7"/>
      <c r="AD174" s="7">
        <v>70.2</v>
      </c>
      <c r="AE174" s="23">
        <f>SUM(CierreVentas[[#This Row],[Empleados]:[Promociones]])</f>
        <v>70.2</v>
      </c>
    </row>
    <row r="175" spans="1:31" x14ac:dyDescent="0.3">
      <c r="A175" s="5">
        <v>11</v>
      </c>
      <c r="B175" s="6">
        <v>44666</v>
      </c>
      <c r="C175" s="7">
        <v>1913.8</v>
      </c>
      <c r="D175" s="7"/>
      <c r="E175" s="7">
        <v>917.61</v>
      </c>
      <c r="F175" s="7">
        <v>65.37</v>
      </c>
      <c r="G175" s="7">
        <v>79.92</v>
      </c>
      <c r="H175" s="7">
        <v>85.66</v>
      </c>
      <c r="I175" s="7"/>
      <c r="J175" s="7"/>
      <c r="K175" s="7"/>
      <c r="L175" s="4"/>
      <c r="M175" s="7"/>
      <c r="N175" s="7"/>
      <c r="O175" s="7"/>
      <c r="P175" s="7"/>
      <c r="Q175" s="7"/>
      <c r="R175" s="7"/>
      <c r="S175" s="7">
        <v>27</v>
      </c>
      <c r="T175" s="7"/>
      <c r="U175" s="7"/>
      <c r="V175" s="7"/>
      <c r="W175" s="23"/>
      <c r="X175" s="7">
        <v>738.24</v>
      </c>
      <c r="Y175" s="7"/>
      <c r="Z175" s="4"/>
      <c r="AA175" s="7"/>
      <c r="AB175" s="7"/>
      <c r="AC175" s="7"/>
      <c r="AD175" s="7">
        <v>54.6</v>
      </c>
      <c r="AE175" s="23"/>
    </row>
    <row r="176" spans="1:31" x14ac:dyDescent="0.3">
      <c r="A176" s="5">
        <v>11</v>
      </c>
      <c r="B176" s="6">
        <v>44667</v>
      </c>
      <c r="C176" s="7">
        <v>1466</v>
      </c>
      <c r="D176" s="7"/>
      <c r="E176" s="7">
        <v>825.63</v>
      </c>
      <c r="F176" s="7"/>
      <c r="G176" s="7"/>
      <c r="H176" s="7"/>
      <c r="I176" s="7"/>
      <c r="J176" s="7"/>
      <c r="K176" s="7"/>
      <c r="L176" s="4">
        <f>CierreVentas[[#This Row],[Venta 
Total]]-SUM(CierreVentas[[#This Row],[Datafast]:[Transferencias]])</f>
        <v>640.37</v>
      </c>
      <c r="M176" s="7"/>
      <c r="N176" s="7"/>
      <c r="O176" s="7"/>
      <c r="P176" s="7"/>
      <c r="Q176" s="7">
        <v>40</v>
      </c>
      <c r="R176" s="7"/>
      <c r="S176" s="7">
        <v>40</v>
      </c>
      <c r="T176" s="7"/>
      <c r="U176" s="7"/>
      <c r="V176" s="7">
        <v>7.32</v>
      </c>
      <c r="W176" s="23">
        <f>SUM(CierreVentas[[#This Row],[Compras]:[Otros]])</f>
        <v>87.32</v>
      </c>
      <c r="X176" s="7">
        <v>553.04999999999995</v>
      </c>
      <c r="Y176" s="7"/>
      <c r="Z176" s="4">
        <f>CierreVentas[[#This Row],[Efectivo]]-CierreVentas[[#This Row],[Total Gastos]]-CierreVentas[[#This Row],[Deposito
1]]-CierreVentas[[#This Row],[Deposito
2]]</f>
        <v>0</v>
      </c>
      <c r="AA176" s="7"/>
      <c r="AB176" s="7"/>
      <c r="AC176" s="7"/>
      <c r="AD176" s="7">
        <v>93.6</v>
      </c>
      <c r="AE176" s="23">
        <f>SUM(CierreVentas[[#This Row],[Empleados]:[Promociones]])</f>
        <v>93.6</v>
      </c>
    </row>
    <row r="177" spans="1:31" x14ac:dyDescent="0.3">
      <c r="A177" s="5">
        <v>11</v>
      </c>
      <c r="B177" s="6">
        <v>44668</v>
      </c>
      <c r="C177" s="7">
        <v>1306.31</v>
      </c>
      <c r="D177" s="7"/>
      <c r="E177" s="7">
        <v>706.84</v>
      </c>
      <c r="F177" s="7">
        <v>41.14</v>
      </c>
      <c r="G177" s="7">
        <v>26.67</v>
      </c>
      <c r="H177" s="7">
        <v>29.15</v>
      </c>
      <c r="I177" s="7"/>
      <c r="J177" s="7"/>
      <c r="K177" s="7"/>
      <c r="L177" s="4">
        <f>CierreVentas[[#This Row],[Venta 
Total]]-SUM(CierreVentas[[#This Row],[Datafast]:[Transferencias]])</f>
        <v>502.51</v>
      </c>
      <c r="M177" s="7"/>
      <c r="N177" s="7"/>
      <c r="O177" s="7">
        <v>120</v>
      </c>
      <c r="P177" s="7"/>
      <c r="Q177" s="7"/>
      <c r="R177" s="7"/>
      <c r="S177" s="7">
        <v>34</v>
      </c>
      <c r="T177" s="7"/>
      <c r="U177" s="7"/>
      <c r="V177" s="7"/>
      <c r="W177" s="23">
        <f>SUM(CierreVentas[[#This Row],[Compras]:[Otros]])</f>
        <v>154</v>
      </c>
      <c r="X177" s="7">
        <v>348.71</v>
      </c>
      <c r="Y177" s="7"/>
      <c r="Z177" s="4">
        <f>CierreVentas[[#This Row],[Efectivo]]-CierreVentas[[#This Row],[Total Gastos]]-CierreVentas[[#This Row],[Deposito
1]]-CierreVentas[[#This Row],[Deposito
2]]</f>
        <v>-0.19999999999998863</v>
      </c>
      <c r="AA177" s="7"/>
      <c r="AB177" s="7"/>
      <c r="AC177" s="7"/>
      <c r="AD177" s="7">
        <v>85.8</v>
      </c>
      <c r="AE177" s="23">
        <f>SUM(CierreVentas[[#This Row],[Empleados]:[Promociones]])</f>
        <v>85.8</v>
      </c>
    </row>
    <row r="178" spans="1:31" x14ac:dyDescent="0.3">
      <c r="A178" s="5">
        <v>11</v>
      </c>
      <c r="B178" s="6">
        <v>44669</v>
      </c>
      <c r="C178" s="7">
        <v>732.67</v>
      </c>
      <c r="D178" s="7"/>
      <c r="E178" s="7">
        <v>369.64</v>
      </c>
      <c r="F178" s="7"/>
      <c r="G178" s="7">
        <v>10.97</v>
      </c>
      <c r="H178" s="7">
        <v>25.62</v>
      </c>
      <c r="I178" s="7"/>
      <c r="J178" s="7"/>
      <c r="K178" s="7"/>
      <c r="L178" s="4">
        <f>CierreVentas[[#This Row],[Venta 
Total]]-SUM(CierreVentas[[#This Row],[Datafast]:[Transferencias]])</f>
        <v>326.43999999999994</v>
      </c>
      <c r="M178" s="7"/>
      <c r="N178" s="7"/>
      <c r="O178" s="7"/>
      <c r="P178" s="7"/>
      <c r="Q178" s="7"/>
      <c r="R178" s="7"/>
      <c r="S178" s="7">
        <v>18</v>
      </c>
      <c r="T178" s="7"/>
      <c r="U178" s="7"/>
      <c r="V178" s="7"/>
      <c r="W178" s="23">
        <f>SUM(CierreVentas[[#This Row],[Compras]:[Otros]])</f>
        <v>18</v>
      </c>
      <c r="X178" s="7">
        <v>308.44</v>
      </c>
      <c r="Y178" s="7"/>
      <c r="Z178" s="4">
        <f>CierreVentas[[#This Row],[Efectivo]]-CierreVentas[[#This Row],[Total Gastos]]-CierreVentas[[#This Row],[Deposito
1]]-CierreVentas[[#This Row],[Deposito
2]]</f>
        <v>-5.6843418860808015E-14</v>
      </c>
      <c r="AA178" s="7"/>
      <c r="AB178" s="7"/>
      <c r="AC178" s="7"/>
      <c r="AD178" s="7">
        <v>23.8</v>
      </c>
      <c r="AE178" s="23">
        <f>SUM(CierreVentas[[#This Row],[Empleados]:[Promociones]])</f>
        <v>23.8</v>
      </c>
    </row>
    <row r="179" spans="1:31" x14ac:dyDescent="0.3">
      <c r="A179" s="5">
        <v>11</v>
      </c>
      <c r="B179" s="6">
        <v>44670</v>
      </c>
      <c r="C179" s="7">
        <v>585.23</v>
      </c>
      <c r="D179" s="7"/>
      <c r="E179" s="7">
        <v>297.39</v>
      </c>
      <c r="F179" s="7">
        <v>10.59</v>
      </c>
      <c r="G179" s="7">
        <v>19.93</v>
      </c>
      <c r="H179" s="7">
        <v>13.79</v>
      </c>
      <c r="I179" s="7"/>
      <c r="J179" s="7"/>
      <c r="K179" s="7"/>
      <c r="L179" s="4">
        <f>CierreVentas[[#This Row],[Venta 
Total]]-SUM(CierreVentas[[#This Row],[Datafast]:[Transferencias]])</f>
        <v>243.53000000000003</v>
      </c>
      <c r="M179" s="7">
        <v>3.47</v>
      </c>
      <c r="N179" s="7"/>
      <c r="O179" s="7"/>
      <c r="P179" s="7">
        <v>220.06</v>
      </c>
      <c r="Q179" s="7"/>
      <c r="R179" s="7"/>
      <c r="S179" s="7">
        <v>20</v>
      </c>
      <c r="T179" s="7"/>
      <c r="U179" s="7"/>
      <c r="V179" s="7"/>
      <c r="W179" s="23">
        <f>SUM(CierreVentas[[#This Row],[Compras]:[Otros]])</f>
        <v>243.53</v>
      </c>
      <c r="X179" s="7"/>
      <c r="Y179" s="7"/>
      <c r="Z179" s="4">
        <f>CierreVentas[[#This Row],[Efectivo]]-CierreVentas[[#This Row],[Total Gastos]]-CierreVentas[[#This Row],[Deposito
1]]-CierreVentas[[#This Row],[Deposito
2]]</f>
        <v>2.8421709430404007E-14</v>
      </c>
      <c r="AA179" s="7"/>
      <c r="AB179" s="7">
        <v>9.6</v>
      </c>
      <c r="AC179" s="7"/>
      <c r="AD179" s="7">
        <v>23.4</v>
      </c>
      <c r="AE179" s="23">
        <f>SUM(CierreVentas[[#This Row],[Empleados]:[Promociones]])</f>
        <v>33</v>
      </c>
    </row>
    <row r="180" spans="1:31" x14ac:dyDescent="0.3">
      <c r="A180" s="5">
        <v>11</v>
      </c>
      <c r="B180" s="6">
        <v>44671</v>
      </c>
      <c r="C180" s="7">
        <v>892.51</v>
      </c>
      <c r="D180" s="7"/>
      <c r="E180" s="7">
        <v>427.71</v>
      </c>
      <c r="F180" s="7">
        <v>24.23</v>
      </c>
      <c r="G180" s="7">
        <v>84.67</v>
      </c>
      <c r="H180" s="7">
        <v>20.71</v>
      </c>
      <c r="I180" s="7"/>
      <c r="J180" s="7"/>
      <c r="K180" s="7"/>
      <c r="L180" s="4">
        <f>CierreVentas[[#This Row],[Venta 
Total]]-SUM(CierreVentas[[#This Row],[Datafast]:[Transferencias]])</f>
        <v>335.18999999999994</v>
      </c>
      <c r="M180" s="7"/>
      <c r="N180" s="7"/>
      <c r="O180" s="7"/>
      <c r="P180" s="7">
        <v>313.19</v>
      </c>
      <c r="Q180" s="7"/>
      <c r="R180" s="7"/>
      <c r="S180" s="7">
        <v>22</v>
      </c>
      <c r="T180" s="7"/>
      <c r="U180" s="7"/>
      <c r="V180" s="7"/>
      <c r="W180" s="23">
        <f>SUM(CierreVentas[[#This Row],[Compras]:[Otros]])</f>
        <v>335.19</v>
      </c>
      <c r="X180" s="7"/>
      <c r="Y180" s="7"/>
      <c r="Z180" s="4">
        <f>CierreVentas[[#This Row],[Efectivo]]-CierreVentas[[#This Row],[Total Gastos]]-CierreVentas[[#This Row],[Deposito
1]]-CierreVentas[[#This Row],[Deposito
2]]</f>
        <v>-5.6843418860808015E-14</v>
      </c>
      <c r="AA180" s="7"/>
      <c r="AB180" s="7"/>
      <c r="AC180" s="7"/>
      <c r="AD180" s="7">
        <v>45.8</v>
      </c>
      <c r="AE180" s="23">
        <f>SUM(CierreVentas[[#This Row],[Empleados]:[Promociones]])</f>
        <v>45.8</v>
      </c>
    </row>
    <row r="181" spans="1:31" x14ac:dyDescent="0.3">
      <c r="A181" s="5">
        <v>11</v>
      </c>
      <c r="B181" s="6">
        <v>44672</v>
      </c>
      <c r="C181" s="7">
        <v>695.74</v>
      </c>
      <c r="D181" s="7"/>
      <c r="E181" s="7">
        <v>358.19</v>
      </c>
      <c r="F181" s="7">
        <v>49.4</v>
      </c>
      <c r="G181" s="7"/>
      <c r="H181" s="7"/>
      <c r="I181" s="7"/>
      <c r="J181" s="7"/>
      <c r="K181" s="7"/>
      <c r="L181" s="4">
        <f>CierreVentas[[#This Row],[Venta 
Total]]-SUM(CierreVentas[[#This Row],[Datafast]:[Transferencias]])</f>
        <v>288.15000000000003</v>
      </c>
      <c r="M181" s="7"/>
      <c r="N181" s="7"/>
      <c r="O181" s="7"/>
      <c r="P181" s="7">
        <v>271.14999999999998</v>
      </c>
      <c r="Q181" s="7"/>
      <c r="R181" s="7"/>
      <c r="S181" s="7">
        <v>17</v>
      </c>
      <c r="T181" s="7"/>
      <c r="U181" s="7"/>
      <c r="V181" s="7"/>
      <c r="W181" s="23">
        <f>SUM(CierreVentas[[#This Row],[Compras]:[Otros]])</f>
        <v>288.14999999999998</v>
      </c>
      <c r="X181" s="7"/>
      <c r="Y181" s="7"/>
      <c r="Z181" s="4">
        <f>CierreVentas[[#This Row],[Efectivo]]-CierreVentas[[#This Row],[Total Gastos]]-CierreVentas[[#This Row],[Deposito
1]]-CierreVentas[[#This Row],[Deposito
2]]</f>
        <v>5.6843418860808015E-14</v>
      </c>
      <c r="AA181" s="7"/>
      <c r="AB181" s="7"/>
      <c r="AC181" s="7"/>
      <c r="AD181" s="7">
        <v>70.2</v>
      </c>
      <c r="AE181" s="23">
        <f>SUM(CierreVentas[[#This Row],[Empleados]:[Promociones]])</f>
        <v>70.2</v>
      </c>
    </row>
    <row r="182" spans="1:31" x14ac:dyDescent="0.3">
      <c r="A182" s="5">
        <v>11</v>
      </c>
      <c r="B182" s="6">
        <v>44673</v>
      </c>
      <c r="C182" s="7">
        <v>1217.99</v>
      </c>
      <c r="D182" s="7"/>
      <c r="E182" s="7">
        <v>730.75</v>
      </c>
      <c r="F182" s="7">
        <v>66.12</v>
      </c>
      <c r="G182" s="7">
        <v>19.93</v>
      </c>
      <c r="H182" s="7">
        <v>5.48</v>
      </c>
      <c r="I182" s="7"/>
      <c r="J182" s="7"/>
      <c r="K182" s="7"/>
      <c r="L182" s="4">
        <f>CierreVentas[[#This Row],[Venta 
Total]]-SUM(CierreVentas[[#This Row],[Datafast]:[Transferencias]])</f>
        <v>395.71000000000004</v>
      </c>
      <c r="M182" s="7">
        <v>19.329999999999998</v>
      </c>
      <c r="N182" s="7"/>
      <c r="O182" s="7">
        <v>20</v>
      </c>
      <c r="P182" s="7">
        <v>80.849999999999994</v>
      </c>
      <c r="Q182" s="7">
        <v>5</v>
      </c>
      <c r="R182" s="7"/>
      <c r="S182" s="7">
        <v>29</v>
      </c>
      <c r="T182" s="7"/>
      <c r="U182" s="7"/>
      <c r="V182" s="7"/>
      <c r="W182" s="23">
        <f>SUM(CierreVentas[[#This Row],[Compras]:[Otros]])</f>
        <v>154.18</v>
      </c>
      <c r="X182" s="7">
        <v>241.53</v>
      </c>
      <c r="Y182" s="7"/>
      <c r="Z182" s="4">
        <f>CierreVentas[[#This Row],[Efectivo]]-CierreVentas[[#This Row],[Total Gastos]]-CierreVentas[[#This Row],[Deposito
1]]-CierreVentas[[#This Row],[Deposito
2]]</f>
        <v>2.8421709430404007E-14</v>
      </c>
      <c r="AA182" s="7"/>
      <c r="AB182" s="7"/>
      <c r="AC182" s="7"/>
      <c r="AD182" s="7">
        <v>78</v>
      </c>
      <c r="AE182" s="23">
        <f>SUM(CierreVentas[[#This Row],[Empleados]:[Promociones]])</f>
        <v>78</v>
      </c>
    </row>
    <row r="183" spans="1:31" x14ac:dyDescent="0.3">
      <c r="A183" s="5">
        <v>11</v>
      </c>
      <c r="B183" s="6">
        <v>44674</v>
      </c>
      <c r="C183" s="7">
        <v>1676.44</v>
      </c>
      <c r="D183" s="7"/>
      <c r="E183" s="7">
        <v>875.02</v>
      </c>
      <c r="F183" s="7">
        <v>122</v>
      </c>
      <c r="G183" s="7">
        <v>6.94</v>
      </c>
      <c r="H183" s="7"/>
      <c r="I183" s="7"/>
      <c r="J183" s="7"/>
      <c r="K183" s="7"/>
      <c r="L183" s="4">
        <f>CierreVentas[[#This Row],[Venta 
Total]]-SUM(CierreVentas[[#This Row],[Datafast]:[Transferencias]])</f>
        <v>672.48</v>
      </c>
      <c r="M183" s="7"/>
      <c r="N183" s="7"/>
      <c r="O183" s="7"/>
      <c r="P183" s="7"/>
      <c r="Q183" s="7"/>
      <c r="R183" s="7"/>
      <c r="S183" s="7">
        <v>25</v>
      </c>
      <c r="T183" s="7"/>
      <c r="U183" s="7"/>
      <c r="V183" s="7">
        <v>5</v>
      </c>
      <c r="W183" s="23">
        <f>SUM(CierreVentas[[#This Row],[Compras]:[Otros]])</f>
        <v>30</v>
      </c>
      <c r="X183" s="7">
        <v>642.48</v>
      </c>
      <c r="Y183" s="7"/>
      <c r="Z183" s="4">
        <f>CierreVentas[[#This Row],[Efectivo]]-CierreVentas[[#This Row],[Total Gastos]]-CierreVentas[[#This Row],[Deposito
1]]-CierreVentas[[#This Row],[Deposito
2]]</f>
        <v>0</v>
      </c>
      <c r="AA183" s="7"/>
      <c r="AB183" s="7"/>
      <c r="AC183" s="7"/>
      <c r="AD183" s="7">
        <v>116</v>
      </c>
      <c r="AE183" s="23">
        <f>SUM(CierreVentas[[#This Row],[Empleados]:[Promociones]])</f>
        <v>116</v>
      </c>
    </row>
    <row r="184" spans="1:31" x14ac:dyDescent="0.3">
      <c r="A184" s="5">
        <v>11</v>
      </c>
      <c r="B184" s="6">
        <v>44675</v>
      </c>
      <c r="C184" s="7">
        <v>2180.12</v>
      </c>
      <c r="D184" s="7"/>
      <c r="E184" s="7">
        <v>1167.47</v>
      </c>
      <c r="F184" s="7">
        <v>40.700000000000003</v>
      </c>
      <c r="G184" s="7">
        <v>47.29</v>
      </c>
      <c r="H184" s="7">
        <v>89.95</v>
      </c>
      <c r="I184" s="7"/>
      <c r="J184" s="7"/>
      <c r="K184" s="7"/>
      <c r="L184" s="4">
        <f>CierreVentas[[#This Row],[Venta 
Total]]-SUM(CierreVentas[[#This Row],[Datafast]:[Transferencias]])</f>
        <v>834.70999999999981</v>
      </c>
      <c r="M184" s="7">
        <v>7.81</v>
      </c>
      <c r="N184" s="7"/>
      <c r="O184" s="7">
        <v>80</v>
      </c>
      <c r="P184" s="7"/>
      <c r="Q184" s="7">
        <v>51.27</v>
      </c>
      <c r="R184" s="7"/>
      <c r="S184" s="7">
        <v>29</v>
      </c>
      <c r="T184" s="7"/>
      <c r="U184" s="7"/>
      <c r="V184" s="7"/>
      <c r="W184" s="23">
        <f>SUM(CierreVentas[[#This Row],[Compras]:[Otros]])</f>
        <v>168.08</v>
      </c>
      <c r="X184" s="7">
        <v>666.63</v>
      </c>
      <c r="Y184" s="7"/>
      <c r="Z184" s="4">
        <f>CierreVentas[[#This Row],[Efectivo]]-CierreVentas[[#This Row],[Total Gastos]]-CierreVentas[[#This Row],[Deposito
1]]-CierreVentas[[#This Row],[Deposito
2]]</f>
        <v>-2.2737367544323206E-13</v>
      </c>
      <c r="AA184" s="7"/>
      <c r="AB184" s="7"/>
      <c r="AC184" s="7"/>
      <c r="AD184" s="7">
        <v>56.2</v>
      </c>
      <c r="AE184" s="23">
        <f>SUM(CierreVentas[[#This Row],[Empleados]:[Promociones]])</f>
        <v>56.2</v>
      </c>
    </row>
    <row r="185" spans="1:31" x14ac:dyDescent="0.3">
      <c r="A185" s="5">
        <v>11</v>
      </c>
      <c r="B185" s="6">
        <v>44676</v>
      </c>
      <c r="C185" s="7">
        <v>785.38</v>
      </c>
      <c r="D185" s="7"/>
      <c r="E185" s="7">
        <v>406.77</v>
      </c>
      <c r="F185" s="7">
        <v>19.989999999999998</v>
      </c>
      <c r="G185" s="7">
        <v>22.84</v>
      </c>
      <c r="H185" s="7">
        <v>11.31</v>
      </c>
      <c r="I185" s="7"/>
      <c r="J185" s="7"/>
      <c r="K185" s="7"/>
      <c r="L185" s="4">
        <f>CierreVentas[[#This Row],[Venta 
Total]]-SUM(CierreVentas[[#This Row],[Datafast]:[Transferencias]])</f>
        <v>324.47000000000003</v>
      </c>
      <c r="M185" s="7"/>
      <c r="N185" s="7"/>
      <c r="O185" s="7"/>
      <c r="P185" s="7"/>
      <c r="Q185" s="7"/>
      <c r="R185" s="7"/>
      <c r="S185" s="7">
        <v>30</v>
      </c>
      <c r="T185" s="7"/>
      <c r="U185" s="7"/>
      <c r="V185" s="7"/>
      <c r="W185" s="23">
        <f>SUM(CierreVentas[[#This Row],[Compras]:[Otros]])</f>
        <v>30</v>
      </c>
      <c r="X185" s="7">
        <v>294.47000000000003</v>
      </c>
      <c r="Y185" s="7"/>
      <c r="Z185" s="4">
        <f>CierreVentas[[#This Row],[Efectivo]]-CierreVentas[[#This Row],[Total Gastos]]-CierreVentas[[#This Row],[Deposito
1]]-CierreVentas[[#This Row],[Deposito
2]]</f>
        <v>0</v>
      </c>
      <c r="AA185" s="7"/>
      <c r="AB185" s="7"/>
      <c r="AC185" s="7"/>
      <c r="AD185" s="7">
        <v>23.4</v>
      </c>
      <c r="AE185" s="23">
        <f>SUM(CierreVentas[[#This Row],[Empleados]:[Promociones]])</f>
        <v>23.4</v>
      </c>
    </row>
    <row r="186" spans="1:31" x14ac:dyDescent="0.3">
      <c r="A186" s="5">
        <v>11</v>
      </c>
      <c r="B186" s="6">
        <v>44677</v>
      </c>
      <c r="C186" s="7">
        <v>726.06</v>
      </c>
      <c r="D186" s="7"/>
      <c r="E186" s="7">
        <v>352.67</v>
      </c>
      <c r="F186" s="7"/>
      <c r="G186" s="7"/>
      <c r="H186" s="7">
        <v>12.18</v>
      </c>
      <c r="I186" s="7"/>
      <c r="J186" s="7"/>
      <c r="K186" s="7"/>
      <c r="L186" s="4">
        <f>CierreVentas[[#This Row],[Venta 
Total]]-SUM(CierreVentas[[#This Row],[Datafast]:[Transferencias]])</f>
        <v>361.20999999999992</v>
      </c>
      <c r="M186" s="7">
        <v>14.06</v>
      </c>
      <c r="N186" s="7"/>
      <c r="O186" s="7"/>
      <c r="P186" s="7"/>
      <c r="Q186" s="7"/>
      <c r="R186" s="7"/>
      <c r="S186" s="7">
        <v>22</v>
      </c>
      <c r="T186" s="7"/>
      <c r="U186" s="7">
        <v>80</v>
      </c>
      <c r="V186" s="7"/>
      <c r="W186" s="23">
        <f>SUM(CierreVentas[[#This Row],[Compras]:[Otros]])</f>
        <v>116.06</v>
      </c>
      <c r="X186" s="7">
        <v>245.15</v>
      </c>
      <c r="Y186" s="7"/>
      <c r="Z186" s="4">
        <f>CierreVentas[[#This Row],[Efectivo]]-CierreVentas[[#This Row],[Total Gastos]]-CierreVentas[[#This Row],[Deposito
1]]-CierreVentas[[#This Row],[Deposito
2]]</f>
        <v>-8.5265128291212022E-14</v>
      </c>
      <c r="AA186" s="7"/>
      <c r="AB186" s="7"/>
      <c r="AC186" s="7"/>
      <c r="AD186" s="7">
        <v>46.8</v>
      </c>
      <c r="AE186" s="23">
        <f>SUM(CierreVentas[[#This Row],[Empleados]:[Promociones]])</f>
        <v>46.8</v>
      </c>
    </row>
    <row r="187" spans="1:31" x14ac:dyDescent="0.3">
      <c r="A187" s="5">
        <v>11</v>
      </c>
      <c r="B187" s="6">
        <v>44678</v>
      </c>
      <c r="C187" s="7">
        <v>853.19</v>
      </c>
      <c r="D187" s="7"/>
      <c r="E187" s="7">
        <v>398.45</v>
      </c>
      <c r="F187" s="7">
        <v>41.99</v>
      </c>
      <c r="G187" s="7">
        <v>19.309999999999999</v>
      </c>
      <c r="H187" s="7">
        <v>10.97</v>
      </c>
      <c r="I187" s="7"/>
      <c r="J187" s="7"/>
      <c r="K187" s="7"/>
      <c r="L187" s="4">
        <f>CierreVentas[[#This Row],[Venta 
Total]]-SUM(CierreVentas[[#This Row],[Datafast]:[Transferencias]])</f>
        <v>382.47</v>
      </c>
      <c r="M187" s="7">
        <v>13.84</v>
      </c>
      <c r="N187" s="7"/>
      <c r="O187" s="7"/>
      <c r="P187" s="7"/>
      <c r="Q187" s="7"/>
      <c r="R187" s="7"/>
      <c r="S187" s="7">
        <v>17</v>
      </c>
      <c r="T187" s="7"/>
      <c r="U187" s="7"/>
      <c r="V187" s="7"/>
      <c r="W187" s="23">
        <f>SUM(CierreVentas[[#This Row],[Compras]:[Otros]])</f>
        <v>30.84</v>
      </c>
      <c r="X187" s="7">
        <v>351.63</v>
      </c>
      <c r="Y187" s="7"/>
      <c r="Z187" s="4">
        <f>CierreVentas[[#This Row],[Efectivo]]-CierreVentas[[#This Row],[Total Gastos]]-CierreVentas[[#This Row],[Deposito
1]]-CierreVentas[[#This Row],[Deposito
2]]</f>
        <v>5.6843418860808015E-14</v>
      </c>
      <c r="AA187" s="7"/>
      <c r="AB187" s="7"/>
      <c r="AC187" s="7"/>
      <c r="AD187" s="7">
        <v>43.45</v>
      </c>
      <c r="AE187" s="23">
        <f>SUM(CierreVentas[[#This Row],[Empleados]:[Promociones]])</f>
        <v>43.45</v>
      </c>
    </row>
    <row r="188" spans="1:31" x14ac:dyDescent="0.3">
      <c r="A188" s="5">
        <v>11</v>
      </c>
      <c r="B188" s="6">
        <v>44679</v>
      </c>
      <c r="C188" s="7">
        <v>896.45</v>
      </c>
      <c r="D188" s="7"/>
      <c r="E188" s="7">
        <v>498.07</v>
      </c>
      <c r="F188" s="7">
        <v>9.85</v>
      </c>
      <c r="G188" s="7">
        <v>4.9800000000000004</v>
      </c>
      <c r="H188" s="7">
        <v>27.15</v>
      </c>
      <c r="I188" s="7"/>
      <c r="J188" s="7"/>
      <c r="K188" s="7"/>
      <c r="L188" s="4">
        <f>CierreVentas[[#This Row],[Venta 
Total]]-SUM(CierreVentas[[#This Row],[Datafast]:[Transferencias]])</f>
        <v>356.40000000000009</v>
      </c>
      <c r="M188" s="7"/>
      <c r="N188" s="7"/>
      <c r="O188" s="7"/>
      <c r="P188" s="7"/>
      <c r="Q188" s="7"/>
      <c r="R188" s="7"/>
      <c r="S188" s="7">
        <v>18</v>
      </c>
      <c r="T188" s="7"/>
      <c r="U188" s="7"/>
      <c r="V188" s="7"/>
      <c r="W188" s="23">
        <f>SUM(CierreVentas[[#This Row],[Compras]:[Otros]])</f>
        <v>18</v>
      </c>
      <c r="X188" s="7">
        <v>338.43</v>
      </c>
      <c r="Y188" s="7"/>
      <c r="Z188" s="4">
        <f>CierreVentas[[#This Row],[Efectivo]]-CierreVentas[[#This Row],[Total Gastos]]-CierreVentas[[#This Row],[Deposito
1]]-CierreVentas[[#This Row],[Deposito
2]]</f>
        <v>-2.9999999999915872E-2</v>
      </c>
      <c r="AA188" s="7"/>
      <c r="AB188" s="7"/>
      <c r="AC188" s="7"/>
      <c r="AD188" s="7">
        <v>70.2</v>
      </c>
      <c r="AE188" s="23">
        <f>SUM(CierreVentas[[#This Row],[Empleados]:[Promociones]])</f>
        <v>70.2</v>
      </c>
    </row>
    <row r="189" spans="1:31" x14ac:dyDescent="0.3">
      <c r="A189" s="5">
        <v>11</v>
      </c>
      <c r="B189" s="6">
        <v>44680</v>
      </c>
      <c r="C189" s="7">
        <v>1413.86</v>
      </c>
      <c r="D189" s="7"/>
      <c r="E189" s="7">
        <v>706.56</v>
      </c>
      <c r="F189" s="7">
        <v>42.23</v>
      </c>
      <c r="G189" s="7">
        <v>69.17</v>
      </c>
      <c r="H189" s="7">
        <v>15.34</v>
      </c>
      <c r="I189" s="7"/>
      <c r="J189" s="7"/>
      <c r="K189" s="7"/>
      <c r="L189" s="4">
        <f>CierreVentas[[#This Row],[Venta 
Total]]-SUM(CierreVentas[[#This Row],[Datafast]:[Transferencias]])</f>
        <v>580.55999999999995</v>
      </c>
      <c r="M189" s="7"/>
      <c r="N189" s="7"/>
      <c r="O189" s="7"/>
      <c r="P189" s="7"/>
      <c r="Q189" s="7"/>
      <c r="R189" s="7"/>
      <c r="S189" s="7">
        <v>39</v>
      </c>
      <c r="T189" s="7"/>
      <c r="U189" s="7"/>
      <c r="V189" s="7"/>
      <c r="W189" s="23">
        <f>SUM(CierreVentas[[#This Row],[Compras]:[Otros]])</f>
        <v>39</v>
      </c>
      <c r="X189" s="7">
        <v>541.55999999999995</v>
      </c>
      <c r="Y189" s="7"/>
      <c r="Z189" s="4">
        <f>CierreVentas[[#This Row],[Efectivo]]-CierreVentas[[#This Row],[Total Gastos]]-CierreVentas[[#This Row],[Deposito
1]]-CierreVentas[[#This Row],[Deposito
2]]</f>
        <v>0</v>
      </c>
      <c r="AA189" s="7"/>
      <c r="AB189" s="7"/>
      <c r="AC189" s="7"/>
      <c r="AD189" s="7">
        <v>54.8</v>
      </c>
      <c r="AE189" s="23">
        <f>SUM(CierreVentas[[#This Row],[Empleados]:[Promociones]])</f>
        <v>54.8</v>
      </c>
    </row>
    <row r="190" spans="1:31" x14ac:dyDescent="0.3">
      <c r="A190" s="5">
        <v>11</v>
      </c>
      <c r="B190" s="6">
        <v>44681</v>
      </c>
      <c r="C190" s="7">
        <v>2263.12</v>
      </c>
      <c r="D190" s="7"/>
      <c r="E190" s="7">
        <v>1372.84</v>
      </c>
      <c r="F190" s="7">
        <v>85.33</v>
      </c>
      <c r="G190" s="7">
        <v>70.8</v>
      </c>
      <c r="H190" s="7"/>
      <c r="I190" s="7"/>
      <c r="J190" s="7"/>
      <c r="K190" s="7"/>
      <c r="L190" s="4">
        <f>CierreVentas[[#This Row],[Venta 
Total]]-SUM(CierreVentas[[#This Row],[Datafast]:[Transferencias]])</f>
        <v>734.15000000000009</v>
      </c>
      <c r="M190" s="7"/>
      <c r="N190" s="7"/>
      <c r="O190" s="7"/>
      <c r="P190" s="7"/>
      <c r="Q190" s="7"/>
      <c r="R190" s="7"/>
      <c r="S190" s="7">
        <v>38</v>
      </c>
      <c r="T190" s="7"/>
      <c r="U190" s="7"/>
      <c r="V190" s="7"/>
      <c r="W190" s="23">
        <f>SUM(CierreVentas[[#This Row],[Compras]:[Otros]])</f>
        <v>38</v>
      </c>
      <c r="X190" s="7">
        <v>696.15</v>
      </c>
      <c r="Y190" s="7"/>
      <c r="Z190" s="4">
        <f>CierreVentas[[#This Row],[Efectivo]]-CierreVentas[[#This Row],[Total Gastos]]-CierreVentas[[#This Row],[Deposito
1]]-CierreVentas[[#This Row],[Deposito
2]]</f>
        <v>1.1368683772161603E-13</v>
      </c>
      <c r="AA190" s="7"/>
      <c r="AB190" s="7"/>
      <c r="AC190" s="7"/>
      <c r="AD190" s="7">
        <v>78</v>
      </c>
      <c r="AE190" s="23">
        <f>SUM(CierreVentas[[#This Row],[Empleados]:[Promociones]])</f>
        <v>78</v>
      </c>
    </row>
    <row r="191" spans="1:31" x14ac:dyDescent="0.3">
      <c r="A191" s="18" t="s">
        <v>26</v>
      </c>
      <c r="B191" s="18"/>
      <c r="C191" s="20">
        <f t="shared" ref="C191:AE191" si="0">SUBTOTAL(9,C11:C190)</f>
        <v>136517.48000000001</v>
      </c>
      <c r="D191" s="21">
        <f t="shared" si="0"/>
        <v>4170.8200000000006</v>
      </c>
      <c r="E191" s="20">
        <f t="shared" si="0"/>
        <v>58644.369999999981</v>
      </c>
      <c r="F191" s="20">
        <f t="shared" si="0"/>
        <v>6174.2399999999989</v>
      </c>
      <c r="G191" s="20">
        <f t="shared" si="0"/>
        <v>3615.5000000000005</v>
      </c>
      <c r="H191" s="20">
        <f t="shared" si="0"/>
        <v>1735.6600000000005</v>
      </c>
      <c r="I191" s="20">
        <f t="shared" si="0"/>
        <v>0</v>
      </c>
      <c r="J191" s="20">
        <f t="shared" si="0"/>
        <v>76.489999999999995</v>
      </c>
      <c r="K191" s="20">
        <f t="shared" si="0"/>
        <v>0</v>
      </c>
      <c r="L191" s="20">
        <f t="shared" si="0"/>
        <v>61335.160000000025</v>
      </c>
      <c r="M191" s="20">
        <f t="shared" si="0"/>
        <v>638.08000000000015</v>
      </c>
      <c r="N191" s="20">
        <f t="shared" si="0"/>
        <v>265</v>
      </c>
      <c r="O191" s="20">
        <f t="shared" si="0"/>
        <v>1490</v>
      </c>
      <c r="P191" s="20">
        <f t="shared" si="0"/>
        <v>4575.2000000000007</v>
      </c>
      <c r="Q191" s="20">
        <f t="shared" si="0"/>
        <v>484.57000000000005</v>
      </c>
      <c r="R191" s="20">
        <f t="shared" si="0"/>
        <v>0</v>
      </c>
      <c r="S191" s="20">
        <f t="shared" si="0"/>
        <v>2072.5</v>
      </c>
      <c r="T191" s="20">
        <f t="shared" si="0"/>
        <v>9.7800000000000011</v>
      </c>
      <c r="U191" s="20">
        <f t="shared" si="0"/>
        <v>1686.02</v>
      </c>
      <c r="V191" s="20">
        <f t="shared" si="0"/>
        <v>1122.5100000000002</v>
      </c>
      <c r="W191" s="20">
        <f t="shared" si="0"/>
        <v>12316.659999999998</v>
      </c>
      <c r="X191" s="20">
        <f t="shared" si="0"/>
        <v>49623.170000000042</v>
      </c>
      <c r="Y191" s="20">
        <f t="shared" si="0"/>
        <v>131.11000000000001</v>
      </c>
      <c r="Z191" s="20">
        <f t="shared" si="0"/>
        <v>2.4600000000007851</v>
      </c>
      <c r="AA191" s="20">
        <f t="shared" si="0"/>
        <v>0</v>
      </c>
      <c r="AB191" s="20">
        <f t="shared" si="0"/>
        <v>9.6</v>
      </c>
      <c r="AC191" s="20">
        <f t="shared" si="0"/>
        <v>367.25</v>
      </c>
      <c r="AD191" s="20">
        <f t="shared" si="0"/>
        <v>6889.82</v>
      </c>
      <c r="AE191" s="20">
        <f t="shared" si="0"/>
        <v>7212.0700000000024</v>
      </c>
    </row>
  </sheetData>
  <sheetProtection insertRows="0" deleteRows="0" sort="0" autoFilter="0"/>
  <mergeCells count="3">
    <mergeCell ref="D9:K9"/>
    <mergeCell ref="M9:W9"/>
    <mergeCell ref="AA9:AE9"/>
  </mergeCells>
  <dataValidations count="2">
    <dataValidation type="whole" showInputMessage="1" showErrorMessage="1" sqref="A11:A190">
      <formula1>1</formula1>
      <formula2>13</formula2>
    </dataValidation>
    <dataValidation type="date" operator="notEqual" showInputMessage="1" showErrorMessage="1" sqref="B11:B190">
      <formula1>44197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CierreVentas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PALMERAS</dc:creator>
  <cp:lastModifiedBy>Andreita</cp:lastModifiedBy>
  <dcterms:created xsi:type="dcterms:W3CDTF">2022-05-26T17:07:47Z</dcterms:created>
  <dcterms:modified xsi:type="dcterms:W3CDTF">2022-06-15T17:46:15Z</dcterms:modified>
</cp:coreProperties>
</file>