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iago\1_Laguna_Merin\"/>
    </mc:Choice>
  </mc:AlternateContent>
  <xr:revisionPtr revIDLastSave="0" documentId="13_ncr:1_{A0D384A4-D3D7-45A3-BE47-6E18FAE538F8}" xr6:coauthVersionLast="47" xr6:coauthVersionMax="47" xr10:uidLastSave="{00000000-0000-0000-0000-000000000000}"/>
  <bookViews>
    <workbookView xWindow="-108" yWindow="-108" windowWidth="23256" windowHeight="12456" xr2:uid="{C3E7449E-C935-401A-A895-5B97A412D674}"/>
  </bookViews>
  <sheets>
    <sheet name="Comparacion" sheetId="1" r:id="rId1"/>
    <sheet name="Correlacion" sheetId="2" r:id="rId2"/>
    <sheet name="Conversió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3" l="1"/>
  <c r="F3" i="3"/>
  <c r="C7" i="3"/>
  <c r="H46" i="1"/>
  <c r="H11" i="1" s="1"/>
  <c r="G46" i="1"/>
  <c r="C3" i="3"/>
  <c r="J4" i="1"/>
  <c r="J5" i="1"/>
  <c r="J6" i="1"/>
  <c r="J7" i="1"/>
  <c r="J8" i="1"/>
  <c r="J9" i="1"/>
  <c r="J10" i="1"/>
  <c r="J11" i="1"/>
  <c r="J12" i="1"/>
  <c r="J13" i="1"/>
  <c r="J14" i="1"/>
  <c r="J3" i="1"/>
  <c r="I4" i="1"/>
  <c r="I5" i="1"/>
  <c r="I6" i="1"/>
  <c r="I7" i="1"/>
  <c r="I8" i="1"/>
  <c r="I9" i="1"/>
  <c r="I10" i="1"/>
  <c r="I11" i="1"/>
  <c r="I12" i="1"/>
  <c r="I13" i="1"/>
  <c r="I14" i="1"/>
  <c r="I3" i="1"/>
  <c r="H4" i="1"/>
  <c r="H5" i="1"/>
  <c r="H6" i="1"/>
  <c r="H7" i="1"/>
  <c r="H8" i="1"/>
  <c r="H9" i="1"/>
  <c r="H10" i="1"/>
  <c r="H12" i="1"/>
  <c r="H13" i="1"/>
  <c r="H14" i="1"/>
  <c r="H3" i="1"/>
</calcChain>
</file>

<file path=xl/sharedStrings.xml><?xml version="1.0" encoding="utf-8"?>
<sst xmlns="http://schemas.openxmlformats.org/spreadsheetml/2006/main" count="175" uniqueCount="96">
  <si>
    <t>2019-01</t>
  </si>
  <si>
    <t>2019-02</t>
  </si>
  <si>
    <t>2019-04</t>
  </si>
  <si>
    <t>2019-05</t>
  </si>
  <si>
    <t>2019-06</t>
  </si>
  <si>
    <t>2019-07</t>
  </si>
  <si>
    <t>2019-08</t>
  </si>
  <si>
    <t>2020-01</t>
  </si>
  <si>
    <t>2020-02</t>
  </si>
  <si>
    <t>2020-03</t>
  </si>
  <si>
    <t>2020-04</t>
  </si>
  <si>
    <t>2020-05</t>
  </si>
  <si>
    <t>2020-06</t>
  </si>
  <si>
    <t>2020-07</t>
  </si>
  <si>
    <t>2020-09</t>
  </si>
  <si>
    <t>2020-10</t>
  </si>
  <si>
    <t>2020-11</t>
  </si>
  <si>
    <t>2021-01</t>
  </si>
  <si>
    <t>2021-02</t>
  </si>
  <si>
    <t>2021-03</t>
  </si>
  <si>
    <t>2021-04</t>
  </si>
  <si>
    <t>2021-05</t>
  </si>
  <si>
    <t>2021-06</t>
  </si>
  <si>
    <t>2021-07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</si>
  <si>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</si>
  <si>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</si>
  <si>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</si>
  <si>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</si>
  <si>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</si>
  <si>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</si>
  <si>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</si>
  <si>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</si>
  <si>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</si>
  <si>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</si>
  <si>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</si>
  <si>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</si>
  <si>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</si>
  <si>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</si>
  <si>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</si>
  <si>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</si>
  <si>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2023-04</t>
  </si>
  <si>
    <t>2023-05</t>
  </si>
  <si>
    <t>2023-06</t>
  </si>
  <si>
    <t>2023-07</t>
  </si>
  <si>
    <t>2023-09</t>
  </si>
  <si>
    <t>2023-10</t>
  </si>
  <si>
    <t>2023-11</t>
  </si>
  <si>
    <t>2023-12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</si>
  <si>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</si>
  <si>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</si>
  <si>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</si>
  <si>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</si>
  <si>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</si>
  <si>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</si>
  <si>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</si>
  <si>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</si>
  <si>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</si>
  <si>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2025-01</t>
  </si>
  <si>
    <t>2025-02</t>
  </si>
  <si>
    <t>2025-03</t>
  </si>
  <si>
    <t>2025-04</t>
  </si>
  <si>
    <t>2025-05</t>
  </si>
  <si>
    <t>2025-06</t>
  </si>
  <si>
    <t>2019-09</t>
  </si>
  <si>
    <t>2019-11</t>
  </si>
  <si>
    <t>2019-12</t>
  </si>
  <si>
    <t>obs</t>
  </si>
  <si>
    <t>2019-03</t>
  </si>
  <si>
    <t>2019-10</t>
  </si>
  <si>
    <t>2020-08</t>
  </si>
  <si>
    <t>2020-12</t>
  </si>
  <si>
    <t>2021-08</t>
  </si>
  <si>
    <t>2021-09</t>
  </si>
  <si>
    <t>2023-08</t>
  </si>
  <si>
    <t>2024-01</t>
  </si>
  <si>
    <t>2024-11</t>
  </si>
  <si>
    <t>2024-12</t>
  </si>
  <si>
    <t>fecha</t>
  </si>
  <si>
    <t>Area (sat)</t>
  </si>
  <si>
    <t>est. 36</t>
  </si>
  <si>
    <t>2022-06</t>
  </si>
  <si>
    <t>stc. 98</t>
  </si>
  <si>
    <t>Climatologia</t>
  </si>
  <si>
    <t>2018-12</t>
  </si>
  <si>
    <t>A max</t>
  </si>
  <si>
    <t>A min</t>
  </si>
  <si>
    <t>Valor de nivel Est. 98</t>
  </si>
  <si>
    <t>Valor de área calculado</t>
  </si>
  <si>
    <t>Valor de nivel Est. 38</t>
  </si>
  <si>
    <t>Valor área</t>
  </si>
  <si>
    <t>Nivel calculado est 98</t>
  </si>
  <si>
    <t>Nivel calculado est 36</t>
  </si>
  <si>
    <t>Correlación</t>
  </si>
  <si>
    <t>R² = 0.7433</t>
  </si>
  <si>
    <t>R² = 0.8322</t>
  </si>
  <si>
    <t>2025-07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</si>
</sst>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1" fontId="0" fillId="0" borderId="0" xfId="0" applyNumberFormat="1" applyBorder="1"/>
    <xf numFmtId="0" fontId="2" fillId="0" borderId="0" xfId="1" applyBorder="1"/>
    <xf numFmtId="0" fontId="2" fillId="0" borderId="5" xfId="1" applyBorder="1"/>
    <xf numFmtId="0" fontId="0" fillId="0" borderId="6" xfId="0" applyBorder="1"/>
    <xf numFmtId="1" fontId="0" fillId="0" borderId="7" xfId="0" applyNumberFormat="1" applyBorder="1"/>
    <xf numFmtId="0" fontId="0" fillId="0" borderId="7" xfId="0" applyBorder="1"/>
    <xf numFmtId="0" fontId="0" fillId="0" borderId="8" xfId="0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5" xfId="0" applyBorder="1" applyAlignment="1">
      <alignment horizontal="right"/>
    </xf>
    <xf numFmtId="1" fontId="0" fillId="0" borderId="0" xfId="0" applyNumberFormat="1" applyFill="1" applyBorder="1"/>
    <xf numFmtId="1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9" xfId="0" applyBorder="1"/>
    <xf numFmtId="0" fontId="0" fillId="2" borderId="8" xfId="0" applyFill="1" applyBorder="1"/>
    <xf numFmtId="0" fontId="0" fillId="2" borderId="10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8" xfId="1" applyBorder="1"/>
  </cellXfs>
  <cellStyles count="2">
    <cellStyle name="Normal" xfId="0" builtinId="0"/>
    <cellStyle name="Normal 2" xfId="1" xr:uid="{3CF14A89-BD85-4A88-8AAF-3650C4CB62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Series observadas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Comparacion!$D$2</c:f>
              <c:strCache>
                <c:ptCount val="1"/>
                <c:pt idx="0">
                  <c:v>est. 36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Comparacion!$B$3:$B$80</c:f>
              <c:strCache>
                <c:ptCount val="78"/>
                <c:pt idx="0">
                  <c:v>2019-01</c:v>
                </c:pt>
                <c:pt idx="1">
                  <c:v>2019-02</c:v>
                </c:pt>
                <c:pt idx="2">
                  <c:v>2019-03</c:v>
                </c:pt>
                <c:pt idx="3">
                  <c:v>2019-04</c:v>
                </c:pt>
                <c:pt idx="4">
                  <c:v>2019-05</c:v>
                </c:pt>
                <c:pt idx="5">
                  <c:v>2019-06</c:v>
                </c:pt>
                <c:pt idx="6">
                  <c:v>2019-07</c:v>
                </c:pt>
                <c:pt idx="7">
                  <c:v>2019-08</c:v>
                </c:pt>
                <c:pt idx="8">
                  <c:v>2019-09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  <c:pt idx="12">
                  <c:v>2020-01</c:v>
                </c:pt>
                <c:pt idx="13">
                  <c:v>2020-02</c:v>
                </c:pt>
                <c:pt idx="14">
                  <c:v>2020-03</c:v>
                </c:pt>
                <c:pt idx="15">
                  <c:v>2020-04</c:v>
                </c:pt>
                <c:pt idx="16">
                  <c:v>2020-05</c:v>
                </c:pt>
                <c:pt idx="17">
                  <c:v>2020-06</c:v>
                </c:pt>
                <c:pt idx="18">
                  <c:v>2020-07</c:v>
                </c:pt>
                <c:pt idx="19">
                  <c:v>2020-08</c:v>
                </c:pt>
                <c:pt idx="20">
                  <c:v>2020-09</c:v>
                </c:pt>
                <c:pt idx="21">
                  <c:v>2020-10</c:v>
                </c:pt>
                <c:pt idx="22">
                  <c:v>2020-11</c:v>
                </c:pt>
                <c:pt idx="23">
                  <c:v>2020-12</c:v>
                </c:pt>
                <c:pt idx="24">
                  <c:v>2021-01</c:v>
                </c:pt>
                <c:pt idx="25">
                  <c:v>2021-02</c:v>
                </c:pt>
                <c:pt idx="26">
                  <c:v>2021-03</c:v>
                </c:pt>
                <c:pt idx="27">
                  <c:v>2021-04</c:v>
                </c:pt>
                <c:pt idx="28">
                  <c:v>2021-05</c:v>
                </c:pt>
                <c:pt idx="29">
                  <c:v>2021-06</c:v>
                </c:pt>
                <c:pt idx="30">
                  <c:v>2021-07</c:v>
                </c:pt>
                <c:pt idx="31">
                  <c:v>2021-08</c:v>
                </c:pt>
                <c:pt idx="32">
                  <c:v>2021-09</c:v>
                </c:pt>
                <c:pt idx="33">
                  <c:v>2021-10</c:v>
                </c:pt>
                <c:pt idx="34">
                  <c:v>2021-11</c:v>
                </c:pt>
                <c:pt idx="35">
                  <c:v>2021-12</c:v>
                </c:pt>
                <c:pt idx="36">
                  <c:v>2022-01</c:v>
                </c:pt>
                <c:pt idx="37">
                  <c:v>2022-02</c:v>
                </c:pt>
                <c:pt idx="38">
                  <c:v>2022-03</c:v>
                </c:pt>
                <c:pt idx="39">
                  <c:v>2022-04</c:v>
                </c:pt>
                <c:pt idx="40">
                  <c:v>2022-05</c:v>
                </c:pt>
                <c:pt idx="41">
                  <c:v>2022-06</c:v>
                </c:pt>
                <c:pt idx="42">
                  <c:v>2022-07</c:v>
                </c:pt>
                <c:pt idx="43">
                  <c:v>2022-08</c:v>
                </c:pt>
                <c:pt idx="44">
                  <c:v>2022-09</c:v>
                </c:pt>
                <c:pt idx="45">
                  <c:v>2022-10</c:v>
                </c:pt>
                <c:pt idx="46">
                  <c:v>2022-11</c:v>
                </c:pt>
                <c:pt idx="47">
                  <c:v>2022-12</c:v>
                </c:pt>
                <c:pt idx="48">
                  <c:v>2023-01</c:v>
                </c:pt>
                <c:pt idx="49">
                  <c:v>2023-02</c:v>
                </c:pt>
                <c:pt idx="50">
                  <c:v>2023-04</c:v>
                </c:pt>
                <c:pt idx="51">
                  <c:v>2023-05</c:v>
                </c:pt>
                <c:pt idx="52">
                  <c:v>2023-06</c:v>
                </c:pt>
                <c:pt idx="53">
                  <c:v>2023-07</c:v>
                </c:pt>
                <c:pt idx="54">
                  <c:v>2023-08</c:v>
                </c:pt>
                <c:pt idx="55">
                  <c:v>2023-09</c:v>
                </c:pt>
                <c:pt idx="56">
                  <c:v>2023-10</c:v>
                </c:pt>
                <c:pt idx="57">
                  <c:v>2023-11</c:v>
                </c:pt>
                <c:pt idx="58">
                  <c:v>2023-12</c:v>
                </c:pt>
                <c:pt idx="59">
                  <c:v>2024-01</c:v>
                </c:pt>
                <c:pt idx="60">
                  <c:v>2024-02</c:v>
                </c:pt>
                <c:pt idx="61">
                  <c:v>2024-03</c:v>
                </c:pt>
                <c:pt idx="62">
                  <c:v>2024-04</c:v>
                </c:pt>
                <c:pt idx="63">
                  <c:v>2024-05</c:v>
                </c:pt>
                <c:pt idx="64">
                  <c:v>2024-06</c:v>
                </c:pt>
                <c:pt idx="65">
                  <c:v>2024-07</c:v>
                </c:pt>
                <c:pt idx="66">
                  <c:v>2024-08</c:v>
                </c:pt>
                <c:pt idx="67">
                  <c:v>2024-09</c:v>
                </c:pt>
                <c:pt idx="68">
                  <c:v>2024-10</c:v>
                </c:pt>
                <c:pt idx="69">
                  <c:v>2024-11</c:v>
                </c:pt>
                <c:pt idx="70">
                  <c:v>2024-12</c:v>
                </c:pt>
                <c:pt idx="71">
                  <c:v>2025-01</c:v>
                </c:pt>
                <c:pt idx="72">
                  <c:v>2025-02</c:v>
                </c:pt>
                <c:pt idx="73">
                  <c:v>2025-03</c:v>
                </c:pt>
                <c:pt idx="74">
                  <c:v>2025-04</c:v>
                </c:pt>
                <c:pt idx="75">
                  <c:v>2025-05</c:v>
                </c:pt>
                <c:pt idx="76">
                  <c:v>2025-06</c:v>
                </c:pt>
                <c:pt idx="77">
                  <c:v>2025-07</c:v>
                </c:pt>
              </c:strCache>
            </c:strRef>
          </c:xVal>
          <c:yVal>
            <c:numRef>
              <c:f>Comparacion!$D$3:$D$80</c:f>
              <c:numCache>
                <c:formatCode>General</c:formatCode>
                <c:ptCount val="78"/>
                <c:pt idx="0">
                  <c:v>3.61</c:v>
                </c:pt>
                <c:pt idx="1">
                  <c:v>3.62</c:v>
                </c:pt>
                <c:pt idx="2">
                  <c:v>3.14</c:v>
                </c:pt>
                <c:pt idx="3">
                  <c:v>2.75</c:v>
                </c:pt>
                <c:pt idx="4">
                  <c:v>2.58</c:v>
                </c:pt>
                <c:pt idx="5">
                  <c:v>2.79</c:v>
                </c:pt>
                <c:pt idx="6">
                  <c:v>3.24</c:v>
                </c:pt>
                <c:pt idx="7">
                  <c:v>3.76</c:v>
                </c:pt>
                <c:pt idx="8">
                  <c:v>4.1100000000000003</c:v>
                </c:pt>
                <c:pt idx="11">
                  <c:v>4.34</c:v>
                </c:pt>
                <c:pt idx="12">
                  <c:v>3.83</c:v>
                </c:pt>
                <c:pt idx="13">
                  <c:v>3.22</c:v>
                </c:pt>
                <c:pt idx="14">
                  <c:v>2.77</c:v>
                </c:pt>
                <c:pt idx="15">
                  <c:v>2.3199999999999998</c:v>
                </c:pt>
                <c:pt idx="16">
                  <c:v>2.21</c:v>
                </c:pt>
                <c:pt idx="17">
                  <c:v>2.5</c:v>
                </c:pt>
                <c:pt idx="18">
                  <c:v>3.07</c:v>
                </c:pt>
                <c:pt idx="19">
                  <c:v>2.92</c:v>
                </c:pt>
                <c:pt idx="20">
                  <c:v>3.13</c:v>
                </c:pt>
                <c:pt idx="21">
                  <c:v>3.2</c:v>
                </c:pt>
                <c:pt idx="22">
                  <c:v>2.91</c:v>
                </c:pt>
                <c:pt idx="23">
                  <c:v>2.5299999999999998</c:v>
                </c:pt>
                <c:pt idx="24">
                  <c:v>2.2799999999999998</c:v>
                </c:pt>
                <c:pt idx="25">
                  <c:v>2.71</c:v>
                </c:pt>
                <c:pt idx="26">
                  <c:v>2.76</c:v>
                </c:pt>
                <c:pt idx="27">
                  <c:v>2.85</c:v>
                </c:pt>
                <c:pt idx="28">
                  <c:v>2.67</c:v>
                </c:pt>
                <c:pt idx="29">
                  <c:v>2.63</c:v>
                </c:pt>
                <c:pt idx="30">
                  <c:v>2.96</c:v>
                </c:pt>
                <c:pt idx="31">
                  <c:v>3.05</c:v>
                </c:pt>
                <c:pt idx="32">
                  <c:v>3.62</c:v>
                </c:pt>
                <c:pt idx="33">
                  <c:v>3.84</c:v>
                </c:pt>
                <c:pt idx="34">
                  <c:v>3.3</c:v>
                </c:pt>
                <c:pt idx="35">
                  <c:v>2.83</c:v>
                </c:pt>
                <c:pt idx="36">
                  <c:v>2.46</c:v>
                </c:pt>
                <c:pt idx="37">
                  <c:v>2.4700000000000002</c:v>
                </c:pt>
                <c:pt idx="38">
                  <c:v>2.37</c:v>
                </c:pt>
                <c:pt idx="39">
                  <c:v>2.3199999999999998</c:v>
                </c:pt>
                <c:pt idx="40">
                  <c:v>2.33</c:v>
                </c:pt>
                <c:pt idx="41">
                  <c:v>2.4</c:v>
                </c:pt>
                <c:pt idx="42">
                  <c:v>3.33</c:v>
                </c:pt>
                <c:pt idx="43">
                  <c:v>4</c:v>
                </c:pt>
                <c:pt idx="44">
                  <c:v>3.62</c:v>
                </c:pt>
                <c:pt idx="45">
                  <c:v>3.2</c:v>
                </c:pt>
                <c:pt idx="46">
                  <c:v>2.9</c:v>
                </c:pt>
                <c:pt idx="47">
                  <c:v>2.44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2E-4168-8D06-566B6A063C43}"/>
            </c:ext>
          </c:extLst>
        </c:ser>
        <c:ser>
          <c:idx val="2"/>
          <c:order val="2"/>
          <c:tx>
            <c:strRef>
              <c:f>Comparacion!$E$2</c:f>
              <c:strCache>
                <c:ptCount val="1"/>
                <c:pt idx="0">
                  <c:v>stc. 98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Comparacion!$B$3:$B$80</c:f>
              <c:strCache>
                <c:ptCount val="78"/>
                <c:pt idx="0">
                  <c:v>2019-01</c:v>
                </c:pt>
                <c:pt idx="1">
                  <c:v>2019-02</c:v>
                </c:pt>
                <c:pt idx="2">
                  <c:v>2019-03</c:v>
                </c:pt>
                <c:pt idx="3">
                  <c:v>2019-04</c:v>
                </c:pt>
                <c:pt idx="4">
                  <c:v>2019-05</c:v>
                </c:pt>
                <c:pt idx="5">
                  <c:v>2019-06</c:v>
                </c:pt>
                <c:pt idx="6">
                  <c:v>2019-07</c:v>
                </c:pt>
                <c:pt idx="7">
                  <c:v>2019-08</c:v>
                </c:pt>
                <c:pt idx="8">
                  <c:v>2019-09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  <c:pt idx="12">
                  <c:v>2020-01</c:v>
                </c:pt>
                <c:pt idx="13">
                  <c:v>2020-02</c:v>
                </c:pt>
                <c:pt idx="14">
                  <c:v>2020-03</c:v>
                </c:pt>
                <c:pt idx="15">
                  <c:v>2020-04</c:v>
                </c:pt>
                <c:pt idx="16">
                  <c:v>2020-05</c:v>
                </c:pt>
                <c:pt idx="17">
                  <c:v>2020-06</c:v>
                </c:pt>
                <c:pt idx="18">
                  <c:v>2020-07</c:v>
                </c:pt>
                <c:pt idx="19">
                  <c:v>2020-08</c:v>
                </c:pt>
                <c:pt idx="20">
                  <c:v>2020-09</c:v>
                </c:pt>
                <c:pt idx="21">
                  <c:v>2020-10</c:v>
                </c:pt>
                <c:pt idx="22">
                  <c:v>2020-11</c:v>
                </c:pt>
                <c:pt idx="23">
                  <c:v>2020-12</c:v>
                </c:pt>
                <c:pt idx="24">
                  <c:v>2021-01</c:v>
                </c:pt>
                <c:pt idx="25">
                  <c:v>2021-02</c:v>
                </c:pt>
                <c:pt idx="26">
                  <c:v>2021-03</c:v>
                </c:pt>
                <c:pt idx="27">
                  <c:v>2021-04</c:v>
                </c:pt>
                <c:pt idx="28">
                  <c:v>2021-05</c:v>
                </c:pt>
                <c:pt idx="29">
                  <c:v>2021-06</c:v>
                </c:pt>
                <c:pt idx="30">
                  <c:v>2021-07</c:v>
                </c:pt>
                <c:pt idx="31">
                  <c:v>2021-08</c:v>
                </c:pt>
                <c:pt idx="32">
                  <c:v>2021-09</c:v>
                </c:pt>
                <c:pt idx="33">
                  <c:v>2021-10</c:v>
                </c:pt>
                <c:pt idx="34">
                  <c:v>2021-11</c:v>
                </c:pt>
                <c:pt idx="35">
                  <c:v>2021-12</c:v>
                </c:pt>
                <c:pt idx="36">
                  <c:v>2022-01</c:v>
                </c:pt>
                <c:pt idx="37">
                  <c:v>2022-02</c:v>
                </c:pt>
                <c:pt idx="38">
                  <c:v>2022-03</c:v>
                </c:pt>
                <c:pt idx="39">
                  <c:v>2022-04</c:v>
                </c:pt>
                <c:pt idx="40">
                  <c:v>2022-05</c:v>
                </c:pt>
                <c:pt idx="41">
                  <c:v>2022-06</c:v>
                </c:pt>
                <c:pt idx="42">
                  <c:v>2022-07</c:v>
                </c:pt>
                <c:pt idx="43">
                  <c:v>2022-08</c:v>
                </c:pt>
                <c:pt idx="44">
                  <c:v>2022-09</c:v>
                </c:pt>
                <c:pt idx="45">
                  <c:v>2022-10</c:v>
                </c:pt>
                <c:pt idx="46">
                  <c:v>2022-11</c:v>
                </c:pt>
                <c:pt idx="47">
                  <c:v>2022-12</c:v>
                </c:pt>
                <c:pt idx="48">
                  <c:v>2023-01</c:v>
                </c:pt>
                <c:pt idx="49">
                  <c:v>2023-02</c:v>
                </c:pt>
                <c:pt idx="50">
                  <c:v>2023-04</c:v>
                </c:pt>
                <c:pt idx="51">
                  <c:v>2023-05</c:v>
                </c:pt>
                <c:pt idx="52">
                  <c:v>2023-06</c:v>
                </c:pt>
                <c:pt idx="53">
                  <c:v>2023-07</c:v>
                </c:pt>
                <c:pt idx="54">
                  <c:v>2023-08</c:v>
                </c:pt>
                <c:pt idx="55">
                  <c:v>2023-09</c:v>
                </c:pt>
                <c:pt idx="56">
                  <c:v>2023-10</c:v>
                </c:pt>
                <c:pt idx="57">
                  <c:v>2023-11</c:v>
                </c:pt>
                <c:pt idx="58">
                  <c:v>2023-12</c:v>
                </c:pt>
                <c:pt idx="59">
                  <c:v>2024-01</c:v>
                </c:pt>
                <c:pt idx="60">
                  <c:v>2024-02</c:v>
                </c:pt>
                <c:pt idx="61">
                  <c:v>2024-03</c:v>
                </c:pt>
                <c:pt idx="62">
                  <c:v>2024-04</c:v>
                </c:pt>
                <c:pt idx="63">
                  <c:v>2024-05</c:v>
                </c:pt>
                <c:pt idx="64">
                  <c:v>2024-06</c:v>
                </c:pt>
                <c:pt idx="65">
                  <c:v>2024-07</c:v>
                </c:pt>
                <c:pt idx="66">
                  <c:v>2024-08</c:v>
                </c:pt>
                <c:pt idx="67">
                  <c:v>2024-09</c:v>
                </c:pt>
                <c:pt idx="68">
                  <c:v>2024-10</c:v>
                </c:pt>
                <c:pt idx="69">
                  <c:v>2024-11</c:v>
                </c:pt>
                <c:pt idx="70">
                  <c:v>2024-12</c:v>
                </c:pt>
                <c:pt idx="71">
                  <c:v>2025-01</c:v>
                </c:pt>
                <c:pt idx="72">
                  <c:v>2025-02</c:v>
                </c:pt>
                <c:pt idx="73">
                  <c:v>2025-03</c:v>
                </c:pt>
                <c:pt idx="74">
                  <c:v>2025-04</c:v>
                </c:pt>
                <c:pt idx="75">
                  <c:v>2025-05</c:v>
                </c:pt>
                <c:pt idx="76">
                  <c:v>2025-06</c:v>
                </c:pt>
                <c:pt idx="77">
                  <c:v>2025-07</c:v>
                </c:pt>
              </c:strCache>
            </c:strRef>
          </c:xVal>
          <c:yVal>
            <c:numRef>
              <c:f>Comparacion!$E$3:$E$80</c:f>
              <c:numCache>
                <c:formatCode>General</c:formatCode>
                <c:ptCount val="78"/>
                <c:pt idx="0">
                  <c:v>3.65</c:v>
                </c:pt>
                <c:pt idx="1">
                  <c:v>3.71</c:v>
                </c:pt>
                <c:pt idx="2">
                  <c:v>3.24</c:v>
                </c:pt>
                <c:pt idx="3">
                  <c:v>2.84</c:v>
                </c:pt>
                <c:pt idx="4">
                  <c:v>2.67</c:v>
                </c:pt>
                <c:pt idx="5">
                  <c:v>2.82</c:v>
                </c:pt>
                <c:pt idx="6">
                  <c:v>3.34</c:v>
                </c:pt>
                <c:pt idx="7">
                  <c:v>3.88</c:v>
                </c:pt>
                <c:pt idx="8">
                  <c:v>4.22</c:v>
                </c:pt>
                <c:pt idx="9">
                  <c:v>4.79</c:v>
                </c:pt>
                <c:pt idx="10">
                  <c:v>5.21</c:v>
                </c:pt>
                <c:pt idx="11">
                  <c:v>4.53</c:v>
                </c:pt>
                <c:pt idx="12">
                  <c:v>3.86</c:v>
                </c:pt>
                <c:pt idx="13">
                  <c:v>3.25</c:v>
                </c:pt>
                <c:pt idx="14">
                  <c:v>2.78</c:v>
                </c:pt>
                <c:pt idx="15">
                  <c:v>2.61</c:v>
                </c:pt>
                <c:pt idx="16">
                  <c:v>2.5499999999999998</c:v>
                </c:pt>
                <c:pt idx="17">
                  <c:v>2.65</c:v>
                </c:pt>
                <c:pt idx="18">
                  <c:v>3.16</c:v>
                </c:pt>
                <c:pt idx="19">
                  <c:v>2.97</c:v>
                </c:pt>
                <c:pt idx="20">
                  <c:v>3.18</c:v>
                </c:pt>
                <c:pt idx="21">
                  <c:v>3.31</c:v>
                </c:pt>
                <c:pt idx="22">
                  <c:v>2.96</c:v>
                </c:pt>
                <c:pt idx="23">
                  <c:v>2.52</c:v>
                </c:pt>
                <c:pt idx="24">
                  <c:v>2.2000000000000002</c:v>
                </c:pt>
                <c:pt idx="25">
                  <c:v>2.69</c:v>
                </c:pt>
                <c:pt idx="26">
                  <c:v>2.75</c:v>
                </c:pt>
                <c:pt idx="27">
                  <c:v>2.77</c:v>
                </c:pt>
                <c:pt idx="28">
                  <c:v>2.64</c:v>
                </c:pt>
                <c:pt idx="29">
                  <c:v>2.59</c:v>
                </c:pt>
                <c:pt idx="30">
                  <c:v>2.93</c:v>
                </c:pt>
                <c:pt idx="31">
                  <c:v>3</c:v>
                </c:pt>
                <c:pt idx="32">
                  <c:v>3.55</c:v>
                </c:pt>
                <c:pt idx="33">
                  <c:v>3.77</c:v>
                </c:pt>
                <c:pt idx="34">
                  <c:v>3.25</c:v>
                </c:pt>
                <c:pt idx="35">
                  <c:v>2.8</c:v>
                </c:pt>
                <c:pt idx="36">
                  <c:v>2.56</c:v>
                </c:pt>
                <c:pt idx="37">
                  <c:v>2.5299999999999998</c:v>
                </c:pt>
                <c:pt idx="38">
                  <c:v>2.62</c:v>
                </c:pt>
                <c:pt idx="39">
                  <c:v>2.56</c:v>
                </c:pt>
                <c:pt idx="40">
                  <c:v>2.6</c:v>
                </c:pt>
                <c:pt idx="41">
                  <c:v>2.62</c:v>
                </c:pt>
                <c:pt idx="47">
                  <c:v>2.4</c:v>
                </c:pt>
                <c:pt idx="48">
                  <c:v>2.09</c:v>
                </c:pt>
                <c:pt idx="49">
                  <c:v>1.9</c:v>
                </c:pt>
                <c:pt idx="50">
                  <c:v>1.92</c:v>
                </c:pt>
                <c:pt idx="51">
                  <c:v>1.89</c:v>
                </c:pt>
                <c:pt idx="54">
                  <c:v>2.0299999999999998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2E-4168-8D06-566B6A063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338895"/>
        <c:axId val="1179340975"/>
      </c:scatterChart>
      <c:scatterChart>
        <c:scatterStyle val="smoothMarker"/>
        <c:varyColors val="0"/>
        <c:ser>
          <c:idx val="0"/>
          <c:order val="0"/>
          <c:tx>
            <c:strRef>
              <c:f>Comparacion!$C$2</c:f>
              <c:strCache>
                <c:ptCount val="1"/>
                <c:pt idx="0">
                  <c:v>Area (sat)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Comparacion!$B$3:$B$80</c:f>
              <c:strCache>
                <c:ptCount val="78"/>
                <c:pt idx="0">
                  <c:v>2019-01</c:v>
                </c:pt>
                <c:pt idx="1">
                  <c:v>2019-02</c:v>
                </c:pt>
                <c:pt idx="2">
                  <c:v>2019-03</c:v>
                </c:pt>
                <c:pt idx="3">
                  <c:v>2019-04</c:v>
                </c:pt>
                <c:pt idx="4">
                  <c:v>2019-05</c:v>
                </c:pt>
                <c:pt idx="5">
                  <c:v>2019-06</c:v>
                </c:pt>
                <c:pt idx="6">
                  <c:v>2019-07</c:v>
                </c:pt>
                <c:pt idx="7">
                  <c:v>2019-08</c:v>
                </c:pt>
                <c:pt idx="8">
                  <c:v>2019-09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  <c:pt idx="12">
                  <c:v>2020-01</c:v>
                </c:pt>
                <c:pt idx="13">
                  <c:v>2020-02</c:v>
                </c:pt>
                <c:pt idx="14">
                  <c:v>2020-03</c:v>
                </c:pt>
                <c:pt idx="15">
                  <c:v>2020-04</c:v>
                </c:pt>
                <c:pt idx="16">
                  <c:v>2020-05</c:v>
                </c:pt>
                <c:pt idx="17">
                  <c:v>2020-06</c:v>
                </c:pt>
                <c:pt idx="18">
                  <c:v>2020-07</c:v>
                </c:pt>
                <c:pt idx="19">
                  <c:v>2020-08</c:v>
                </c:pt>
                <c:pt idx="20">
                  <c:v>2020-09</c:v>
                </c:pt>
                <c:pt idx="21">
                  <c:v>2020-10</c:v>
                </c:pt>
                <c:pt idx="22">
                  <c:v>2020-11</c:v>
                </c:pt>
                <c:pt idx="23">
                  <c:v>2020-12</c:v>
                </c:pt>
                <c:pt idx="24">
                  <c:v>2021-01</c:v>
                </c:pt>
                <c:pt idx="25">
                  <c:v>2021-02</c:v>
                </c:pt>
                <c:pt idx="26">
                  <c:v>2021-03</c:v>
                </c:pt>
                <c:pt idx="27">
                  <c:v>2021-04</c:v>
                </c:pt>
                <c:pt idx="28">
                  <c:v>2021-05</c:v>
                </c:pt>
                <c:pt idx="29">
                  <c:v>2021-06</c:v>
                </c:pt>
                <c:pt idx="30">
                  <c:v>2021-07</c:v>
                </c:pt>
                <c:pt idx="31">
                  <c:v>2021-08</c:v>
                </c:pt>
                <c:pt idx="32">
                  <c:v>2021-09</c:v>
                </c:pt>
                <c:pt idx="33">
                  <c:v>2021-10</c:v>
                </c:pt>
                <c:pt idx="34">
                  <c:v>2021-11</c:v>
                </c:pt>
                <c:pt idx="35">
                  <c:v>2021-12</c:v>
                </c:pt>
                <c:pt idx="36">
                  <c:v>2022-01</c:v>
                </c:pt>
                <c:pt idx="37">
                  <c:v>2022-02</c:v>
                </c:pt>
                <c:pt idx="38">
                  <c:v>2022-03</c:v>
                </c:pt>
                <c:pt idx="39">
                  <c:v>2022-04</c:v>
                </c:pt>
                <c:pt idx="40">
                  <c:v>2022-05</c:v>
                </c:pt>
                <c:pt idx="41">
                  <c:v>2022-06</c:v>
                </c:pt>
                <c:pt idx="42">
                  <c:v>2022-07</c:v>
                </c:pt>
                <c:pt idx="43">
                  <c:v>2022-08</c:v>
                </c:pt>
                <c:pt idx="44">
                  <c:v>2022-09</c:v>
                </c:pt>
                <c:pt idx="45">
                  <c:v>2022-10</c:v>
                </c:pt>
                <c:pt idx="46">
                  <c:v>2022-11</c:v>
                </c:pt>
                <c:pt idx="47">
                  <c:v>2022-12</c:v>
                </c:pt>
                <c:pt idx="48">
                  <c:v>2023-01</c:v>
                </c:pt>
                <c:pt idx="49">
                  <c:v>2023-02</c:v>
                </c:pt>
                <c:pt idx="50">
                  <c:v>2023-04</c:v>
                </c:pt>
                <c:pt idx="51">
                  <c:v>2023-05</c:v>
                </c:pt>
                <c:pt idx="52">
                  <c:v>2023-06</c:v>
                </c:pt>
                <c:pt idx="53">
                  <c:v>2023-07</c:v>
                </c:pt>
                <c:pt idx="54">
                  <c:v>2023-08</c:v>
                </c:pt>
                <c:pt idx="55">
                  <c:v>2023-09</c:v>
                </c:pt>
                <c:pt idx="56">
                  <c:v>2023-10</c:v>
                </c:pt>
                <c:pt idx="57">
                  <c:v>2023-11</c:v>
                </c:pt>
                <c:pt idx="58">
                  <c:v>2023-12</c:v>
                </c:pt>
                <c:pt idx="59">
                  <c:v>2024-01</c:v>
                </c:pt>
                <c:pt idx="60">
                  <c:v>2024-02</c:v>
                </c:pt>
                <c:pt idx="61">
                  <c:v>2024-03</c:v>
                </c:pt>
                <c:pt idx="62">
                  <c:v>2024-04</c:v>
                </c:pt>
                <c:pt idx="63">
                  <c:v>2024-05</c:v>
                </c:pt>
                <c:pt idx="64">
                  <c:v>2024-06</c:v>
                </c:pt>
                <c:pt idx="65">
                  <c:v>2024-07</c:v>
                </c:pt>
                <c:pt idx="66">
                  <c:v>2024-08</c:v>
                </c:pt>
                <c:pt idx="67">
                  <c:v>2024-09</c:v>
                </c:pt>
                <c:pt idx="68">
                  <c:v>2024-10</c:v>
                </c:pt>
                <c:pt idx="69">
                  <c:v>2024-11</c:v>
                </c:pt>
                <c:pt idx="70">
                  <c:v>2024-12</c:v>
                </c:pt>
                <c:pt idx="71">
                  <c:v>2025-01</c:v>
                </c:pt>
                <c:pt idx="72">
                  <c:v>2025-02</c:v>
                </c:pt>
                <c:pt idx="73">
                  <c:v>2025-03</c:v>
                </c:pt>
                <c:pt idx="74">
                  <c:v>2025-04</c:v>
                </c:pt>
                <c:pt idx="75">
                  <c:v>2025-05</c:v>
                </c:pt>
                <c:pt idx="76">
                  <c:v>2025-06</c:v>
                </c:pt>
                <c:pt idx="77">
                  <c:v>2025-07</c:v>
                </c:pt>
              </c:strCache>
            </c:strRef>
          </c:xVal>
          <c:yVal>
            <c:numRef>
              <c:f>Comparacion!$C$3:$C$80</c:f>
              <c:numCache>
                <c:formatCode>0</c:formatCode>
                <c:ptCount val="78"/>
                <c:pt idx="0">
                  <c:v>400817.90526623698</c:v>
                </c:pt>
                <c:pt idx="1">
                  <c:v>400636.047827731</c:v>
                </c:pt>
                <c:pt idx="3">
                  <c:v>397884.39922805998</c:v>
                </c:pt>
                <c:pt idx="4">
                  <c:v>396316.67571625899</c:v>
                </c:pt>
                <c:pt idx="5">
                  <c:v>397881.18426997302</c:v>
                </c:pt>
                <c:pt idx="6">
                  <c:v>400583.566421556</c:v>
                </c:pt>
                <c:pt idx="7">
                  <c:v>407582.17153543502</c:v>
                </c:pt>
                <c:pt idx="8">
                  <c:v>421525.13282663398</c:v>
                </c:pt>
                <c:pt idx="10">
                  <c:v>446554.876985004</c:v>
                </c:pt>
                <c:pt idx="11">
                  <c:v>414845.218224874</c:v>
                </c:pt>
                <c:pt idx="12">
                  <c:v>404233.72472775698</c:v>
                </c:pt>
                <c:pt idx="13">
                  <c:v>399072.43973914499</c:v>
                </c:pt>
                <c:pt idx="14">
                  <c:v>397619.91632577701</c:v>
                </c:pt>
                <c:pt idx="15">
                  <c:v>395110.14218265598</c:v>
                </c:pt>
                <c:pt idx="16">
                  <c:v>393042.44753662299</c:v>
                </c:pt>
                <c:pt idx="17">
                  <c:v>395093.33869493002</c:v>
                </c:pt>
                <c:pt idx="18">
                  <c:v>400630.86836863199</c:v>
                </c:pt>
                <c:pt idx="20">
                  <c:v>400933.46345886</c:v>
                </c:pt>
                <c:pt idx="21">
                  <c:v>400972.827459761</c:v>
                </c:pt>
                <c:pt idx="22">
                  <c:v>398171.93064295797</c:v>
                </c:pt>
                <c:pt idx="24">
                  <c:v>395275.71643616201</c:v>
                </c:pt>
                <c:pt idx="25">
                  <c:v>399949.76233556599</c:v>
                </c:pt>
                <c:pt idx="26">
                  <c:v>397495.28765057999</c:v>
                </c:pt>
                <c:pt idx="27">
                  <c:v>397495.28765056602</c:v>
                </c:pt>
                <c:pt idx="28">
                  <c:v>396766.02897708898</c:v>
                </c:pt>
                <c:pt idx="29">
                  <c:v>389605.26266163198</c:v>
                </c:pt>
                <c:pt idx="30">
                  <c:v>399490.70562772697</c:v>
                </c:pt>
                <c:pt idx="33">
                  <c:v>403267.01763155201</c:v>
                </c:pt>
                <c:pt idx="34">
                  <c:v>400234.52829177398</c:v>
                </c:pt>
                <c:pt idx="35">
                  <c:v>394779.377919172</c:v>
                </c:pt>
                <c:pt idx="36">
                  <c:v>391498.29722338502</c:v>
                </c:pt>
                <c:pt idx="37">
                  <c:v>392959.33536642202</c:v>
                </c:pt>
                <c:pt idx="38">
                  <c:v>392037.97343141999</c:v>
                </c:pt>
                <c:pt idx="39">
                  <c:v>389918.72745860397</c:v>
                </c:pt>
                <c:pt idx="40">
                  <c:v>392903.52224025503</c:v>
                </c:pt>
                <c:pt idx="41">
                  <c:v>393412.24239999999</c:v>
                </c:pt>
                <c:pt idx="42">
                  <c:v>396586.75278108299</c:v>
                </c:pt>
                <c:pt idx="43">
                  <c:v>411460.76247698802</c:v>
                </c:pt>
                <c:pt idx="44">
                  <c:v>403462.78077781398</c:v>
                </c:pt>
                <c:pt idx="45">
                  <c:v>399103.286035272</c:v>
                </c:pt>
                <c:pt idx="46">
                  <c:v>389908.377279718</c:v>
                </c:pt>
                <c:pt idx="47">
                  <c:v>391614.53302186099</c:v>
                </c:pt>
                <c:pt idx="48">
                  <c:v>384345.095007025</c:v>
                </c:pt>
                <c:pt idx="49">
                  <c:v>382542.6774246</c:v>
                </c:pt>
                <c:pt idx="50">
                  <c:v>379952.31987290498</c:v>
                </c:pt>
                <c:pt idx="51">
                  <c:v>383884.14975032402</c:v>
                </c:pt>
                <c:pt idx="52">
                  <c:v>384420.536864536</c:v>
                </c:pt>
                <c:pt idx="53">
                  <c:v>395425.50784360402</c:v>
                </c:pt>
                <c:pt idx="55">
                  <c:v>407315.08879234502</c:v>
                </c:pt>
                <c:pt idx="56">
                  <c:v>431559.87964996498</c:v>
                </c:pt>
                <c:pt idx="57">
                  <c:v>418686.58434035198</c:v>
                </c:pt>
                <c:pt idx="58">
                  <c:v>408908.63196603901</c:v>
                </c:pt>
                <c:pt idx="60">
                  <c:v>399994.87376247498</c:v>
                </c:pt>
                <c:pt idx="61">
                  <c:v>398080.55096492101</c:v>
                </c:pt>
                <c:pt idx="62">
                  <c:v>399254.50124462298</c:v>
                </c:pt>
                <c:pt idx="63">
                  <c:v>479996.31032636098</c:v>
                </c:pt>
                <c:pt idx="64">
                  <c:v>486679.936650761</c:v>
                </c:pt>
                <c:pt idx="65">
                  <c:v>457528.90348344401</c:v>
                </c:pt>
                <c:pt idx="66">
                  <c:v>448487.00568506197</c:v>
                </c:pt>
                <c:pt idx="67">
                  <c:v>452019.10058910801</c:v>
                </c:pt>
                <c:pt idx="68">
                  <c:v>447975.13852428901</c:v>
                </c:pt>
                <c:pt idx="71">
                  <c:v>402570.09122785699</c:v>
                </c:pt>
                <c:pt idx="72">
                  <c:v>399530.51507353998</c:v>
                </c:pt>
                <c:pt idx="73">
                  <c:v>397336.42583073501</c:v>
                </c:pt>
                <c:pt idx="74">
                  <c:v>398251.84127528302</c:v>
                </c:pt>
                <c:pt idx="75">
                  <c:v>396513.29066434398</c:v>
                </c:pt>
                <c:pt idx="76">
                  <c:v>397449.29173044401</c:v>
                </c:pt>
                <c:pt idx="77">
                  <c:v>398687.67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2E-4168-8D06-566B6A063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880463"/>
        <c:axId val="1254878799"/>
      </c:scatterChart>
      <c:valAx>
        <c:axId val="11793388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79340975"/>
        <c:crosses val="autoZero"/>
        <c:crossBetween val="midCat"/>
      </c:valAx>
      <c:valAx>
        <c:axId val="1179340975"/>
        <c:scaling>
          <c:orientation val="minMax"/>
          <c:max val="8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179338895"/>
        <c:crossesAt val="0"/>
        <c:crossBetween val="midCat"/>
      </c:valAx>
      <c:valAx>
        <c:axId val="1254878799"/>
        <c:scaling>
          <c:orientation val="minMax"/>
          <c:max val="500000"/>
          <c:min val="25000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254880463"/>
        <c:crosses val="max"/>
        <c:crossBetween val="midCat"/>
      </c:valAx>
      <c:valAx>
        <c:axId val="1254880463"/>
        <c:scaling>
          <c:orientation val="minMax"/>
        </c:scaling>
        <c:delete val="1"/>
        <c:axPos val="t"/>
        <c:majorTickMark val="out"/>
        <c:minorTickMark val="none"/>
        <c:tickLblPos val="nextTo"/>
        <c:crossAx val="125487879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Climatologia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Comparacion!$I$2</c:f>
              <c:strCache>
                <c:ptCount val="1"/>
                <c:pt idx="0">
                  <c:v>est. 36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Comparacion!$G$3:$G$14</c:f>
              <c:strCache>
                <c:ptCount val="12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2019-08</c:v>
                </c:pt>
                <c:pt idx="8">
                  <c:v>2019-09</c:v>
                </c:pt>
                <c:pt idx="9">
                  <c:v>2021-10</c:v>
                </c:pt>
                <c:pt idx="10">
                  <c:v>2021-11</c:v>
                </c:pt>
                <c:pt idx="11">
                  <c:v>2021-12</c:v>
                </c:pt>
              </c:strCache>
            </c:strRef>
          </c:xVal>
          <c:yVal>
            <c:numRef>
              <c:f>Comparacion!$I$3:$I$14</c:f>
              <c:numCache>
                <c:formatCode>0.00</c:formatCode>
                <c:ptCount val="12"/>
                <c:pt idx="0">
                  <c:v>3.0449999999999999</c:v>
                </c:pt>
                <c:pt idx="1">
                  <c:v>3.0050000000000003</c:v>
                </c:pt>
                <c:pt idx="2">
                  <c:v>2.76</c:v>
                </c:pt>
                <c:pt idx="3">
                  <c:v>2.56</c:v>
                </c:pt>
                <c:pt idx="4">
                  <c:v>2.4474999999999998</c:v>
                </c:pt>
                <c:pt idx="5">
                  <c:v>2.58</c:v>
                </c:pt>
                <c:pt idx="6">
                  <c:v>3.15</c:v>
                </c:pt>
                <c:pt idx="7">
                  <c:v>3.4325000000000001</c:v>
                </c:pt>
                <c:pt idx="8">
                  <c:v>3.62</c:v>
                </c:pt>
                <c:pt idx="9">
                  <c:v>3.4133333333333336</c:v>
                </c:pt>
                <c:pt idx="10">
                  <c:v>3.0366666666666666</c:v>
                </c:pt>
                <c:pt idx="11">
                  <c:v>3.0349999999999997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1E-450F-A736-14ED94FEA563}"/>
            </c:ext>
          </c:extLst>
        </c:ser>
        <c:ser>
          <c:idx val="2"/>
          <c:order val="2"/>
          <c:tx>
            <c:strRef>
              <c:f>Comparacion!$J$2</c:f>
              <c:strCache>
                <c:ptCount val="1"/>
                <c:pt idx="0">
                  <c:v>stc. 98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Comparacion!$G$3:$G$14</c:f>
              <c:strCache>
                <c:ptCount val="12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2019-08</c:v>
                </c:pt>
                <c:pt idx="8">
                  <c:v>2019-09</c:v>
                </c:pt>
                <c:pt idx="9">
                  <c:v>2021-10</c:v>
                </c:pt>
                <c:pt idx="10">
                  <c:v>2021-11</c:v>
                </c:pt>
                <c:pt idx="11">
                  <c:v>2021-12</c:v>
                </c:pt>
              </c:strCache>
            </c:strRef>
          </c:xVal>
          <c:yVal>
            <c:numRef>
              <c:f>Comparacion!$J$3:$J$14</c:f>
              <c:numCache>
                <c:formatCode>0.00</c:formatCode>
                <c:ptCount val="12"/>
                <c:pt idx="0">
                  <c:v>2.8720000000000003</c:v>
                </c:pt>
                <c:pt idx="1">
                  <c:v>2.8159999999999998</c:v>
                </c:pt>
                <c:pt idx="2">
                  <c:v>2.6619999999999999</c:v>
                </c:pt>
                <c:pt idx="3">
                  <c:v>2.5339999999999998</c:v>
                </c:pt>
                <c:pt idx="4">
                  <c:v>2.6149999999999998</c:v>
                </c:pt>
                <c:pt idx="5">
                  <c:v>2.67</c:v>
                </c:pt>
                <c:pt idx="6">
                  <c:v>2.8649999999999998</c:v>
                </c:pt>
                <c:pt idx="7">
                  <c:v>3.2833333333333332</c:v>
                </c:pt>
                <c:pt idx="8">
                  <c:v>3.65</c:v>
                </c:pt>
                <c:pt idx="9">
                  <c:v>3.9566666666666666</c:v>
                </c:pt>
                <c:pt idx="10">
                  <c:v>3.8066666666666666</c:v>
                </c:pt>
                <c:pt idx="11">
                  <c:v>3.0625000000000004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1E-450F-A736-14ED94FEA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371807"/>
        <c:axId val="1241365567"/>
      </c:scatterChart>
      <c:scatterChart>
        <c:scatterStyle val="smoothMarker"/>
        <c:varyColors val="0"/>
        <c:ser>
          <c:idx val="0"/>
          <c:order val="0"/>
          <c:tx>
            <c:strRef>
              <c:f>Comparacion!$H$2</c:f>
              <c:strCache>
                <c:ptCount val="1"/>
                <c:pt idx="0">
                  <c:v>Area (sat)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Comparacion!$G$3:$G$14</c:f>
              <c:strCache>
                <c:ptCount val="12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2019-08</c:v>
                </c:pt>
                <c:pt idx="8">
                  <c:v>2019-09</c:v>
                </c:pt>
                <c:pt idx="9">
                  <c:v>2021-10</c:v>
                </c:pt>
                <c:pt idx="10">
                  <c:v>2021-11</c:v>
                </c:pt>
                <c:pt idx="11">
                  <c:v>2021-12</c:v>
                </c:pt>
              </c:strCache>
            </c:strRef>
          </c:xVal>
          <c:yVal>
            <c:numRef>
              <c:f>Comparacion!$H$3:$H$14</c:f>
              <c:numCache>
                <c:formatCode>0</c:formatCode>
                <c:ptCount val="12"/>
                <c:pt idx="0">
                  <c:v>396456.80498140381</c:v>
                </c:pt>
                <c:pt idx="1">
                  <c:v>396383.66450421134</c:v>
                </c:pt>
                <c:pt idx="2">
                  <c:v>393753.74567938969</c:v>
                </c:pt>
                <c:pt idx="3">
                  <c:v>394542.72125573084</c:v>
                </c:pt>
                <c:pt idx="4">
                  <c:v>405708.40176078101</c:v>
                </c:pt>
                <c:pt idx="5">
                  <c:v>408112.1632172715</c:v>
                </c:pt>
                <c:pt idx="6">
                  <c:v>410964.15933648834</c:v>
                </c:pt>
                <c:pt idx="7">
                  <c:v>0</c:v>
                </c:pt>
                <c:pt idx="8">
                  <c:v>414908.77952921437</c:v>
                </c:pt>
                <c:pt idx="9">
                  <c:v>414000.97079824522</c:v>
                </c:pt>
                <c:pt idx="10">
                  <c:v>408755.66903309862</c:v>
                </c:pt>
                <c:pt idx="11">
                  <c:v>400413.04305530229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1E-450F-A736-14ED94FEA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983887"/>
        <c:axId val="1269984303"/>
      </c:scatterChart>
      <c:valAx>
        <c:axId val="124137180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41365567"/>
        <c:crosses val="autoZero"/>
        <c:crossBetween val="midCat"/>
      </c:valAx>
      <c:valAx>
        <c:axId val="124136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241371807"/>
        <c:crosses val="autoZero"/>
        <c:crossBetween val="midCat"/>
      </c:valAx>
      <c:valAx>
        <c:axId val="1269984303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269983887"/>
        <c:crosses val="max"/>
        <c:crossBetween val="midCat"/>
      </c:valAx>
      <c:valAx>
        <c:axId val="1269983887"/>
        <c:scaling>
          <c:orientation val="minMax"/>
        </c:scaling>
        <c:delete val="1"/>
        <c:axPos val="t"/>
        <c:majorTickMark val="out"/>
        <c:minorTickMark val="none"/>
        <c:tickLblPos val="nextTo"/>
        <c:crossAx val="1269984303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Correlacion!$D$3</c:f>
              <c:strCache>
                <c:ptCount val="1"/>
                <c:pt idx="0">
                  <c:v>est. 36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86315442117328356"/>
                  <c:y val="-5.69527074581564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UY"/>
                </a:p>
              </c:txPr>
            </c:trendlineLbl>
          </c:trendline>
          <c:xVal>
            <c:numRef>
              <c:f>Correlacion!$C$4:$C$52</c:f>
              <c:numCache>
                <c:formatCode>0</c:formatCode>
                <c:ptCount val="49"/>
                <c:pt idx="0" formatCode="General">
                  <c:v>398338.75851891399</c:v>
                </c:pt>
                <c:pt idx="1">
                  <c:v>400817.90526623698</c:v>
                </c:pt>
                <c:pt idx="2">
                  <c:v>400636.047827731</c:v>
                </c:pt>
                <c:pt idx="4">
                  <c:v>397884.39922805998</c:v>
                </c:pt>
                <c:pt idx="5">
                  <c:v>396316.67571625899</c:v>
                </c:pt>
                <c:pt idx="6">
                  <c:v>397881.18426997302</c:v>
                </c:pt>
                <c:pt idx="7">
                  <c:v>400583.566421556</c:v>
                </c:pt>
                <c:pt idx="8">
                  <c:v>407582.17153543502</c:v>
                </c:pt>
                <c:pt idx="9">
                  <c:v>421525.13282663398</c:v>
                </c:pt>
                <c:pt idx="11">
                  <c:v>446554.876985004</c:v>
                </c:pt>
                <c:pt idx="12">
                  <c:v>414845.218224874</c:v>
                </c:pt>
                <c:pt idx="13">
                  <c:v>404233.72472775698</c:v>
                </c:pt>
                <c:pt idx="14">
                  <c:v>399072.43973914499</c:v>
                </c:pt>
                <c:pt idx="15">
                  <c:v>397619.91632577701</c:v>
                </c:pt>
                <c:pt idx="16">
                  <c:v>395110.14218265598</c:v>
                </c:pt>
                <c:pt idx="17">
                  <c:v>393042.44753662299</c:v>
                </c:pt>
                <c:pt idx="18">
                  <c:v>395093.33869493002</c:v>
                </c:pt>
                <c:pt idx="19">
                  <c:v>400630.86836863199</c:v>
                </c:pt>
                <c:pt idx="21">
                  <c:v>400933.46345886</c:v>
                </c:pt>
                <c:pt idx="22">
                  <c:v>400972.827459761</c:v>
                </c:pt>
                <c:pt idx="23">
                  <c:v>398171.93064295797</c:v>
                </c:pt>
                <c:pt idx="25">
                  <c:v>395275.71643616201</c:v>
                </c:pt>
                <c:pt idx="26">
                  <c:v>399949.76233556599</c:v>
                </c:pt>
                <c:pt idx="27">
                  <c:v>397495.28765057999</c:v>
                </c:pt>
                <c:pt idx="28">
                  <c:v>397495.28765056602</c:v>
                </c:pt>
                <c:pt idx="29">
                  <c:v>396766.02897708898</c:v>
                </c:pt>
                <c:pt idx="30">
                  <c:v>389605.26266163198</c:v>
                </c:pt>
                <c:pt idx="31">
                  <c:v>399490.70562772697</c:v>
                </c:pt>
                <c:pt idx="34">
                  <c:v>403267.01763155201</c:v>
                </c:pt>
                <c:pt idx="35">
                  <c:v>400234.52829177398</c:v>
                </c:pt>
                <c:pt idx="36">
                  <c:v>394779.377919172</c:v>
                </c:pt>
                <c:pt idx="37">
                  <c:v>391498.29722338502</c:v>
                </c:pt>
                <c:pt idx="38">
                  <c:v>392959.33536642202</c:v>
                </c:pt>
                <c:pt idx="39">
                  <c:v>392037.97343141999</c:v>
                </c:pt>
                <c:pt idx="40">
                  <c:v>389918.72745860397</c:v>
                </c:pt>
                <c:pt idx="41">
                  <c:v>392903.52224025503</c:v>
                </c:pt>
                <c:pt idx="42">
                  <c:v>393412.24239999999</c:v>
                </c:pt>
                <c:pt idx="43">
                  <c:v>396586.75278108299</c:v>
                </c:pt>
                <c:pt idx="44">
                  <c:v>411460.76247698802</c:v>
                </c:pt>
                <c:pt idx="45">
                  <c:v>403462.78077781398</c:v>
                </c:pt>
                <c:pt idx="46">
                  <c:v>399103.286035272</c:v>
                </c:pt>
                <c:pt idx="47">
                  <c:v>389908.377279718</c:v>
                </c:pt>
                <c:pt idx="48">
                  <c:v>391614.53302186099</c:v>
                </c:pt>
              </c:numCache>
            </c:numRef>
          </c:xVal>
          <c:yVal>
            <c:numRef>
              <c:f>Correlacion!$D$4:$D$52</c:f>
              <c:numCache>
                <c:formatCode>General</c:formatCode>
                <c:ptCount val="49"/>
                <c:pt idx="0">
                  <c:v>3.39</c:v>
                </c:pt>
                <c:pt idx="1">
                  <c:v>3.61</c:v>
                </c:pt>
                <c:pt idx="2">
                  <c:v>3.62</c:v>
                </c:pt>
                <c:pt idx="3">
                  <c:v>3.14</c:v>
                </c:pt>
                <c:pt idx="4">
                  <c:v>2.75</c:v>
                </c:pt>
                <c:pt idx="5">
                  <c:v>2.58</c:v>
                </c:pt>
                <c:pt idx="6">
                  <c:v>2.79</c:v>
                </c:pt>
                <c:pt idx="7">
                  <c:v>3.24</c:v>
                </c:pt>
                <c:pt idx="8">
                  <c:v>3.76</c:v>
                </c:pt>
                <c:pt idx="9">
                  <c:v>4.1100000000000003</c:v>
                </c:pt>
                <c:pt idx="12">
                  <c:v>4.34</c:v>
                </c:pt>
                <c:pt idx="13">
                  <c:v>3.83</c:v>
                </c:pt>
                <c:pt idx="14">
                  <c:v>3.22</c:v>
                </c:pt>
                <c:pt idx="15">
                  <c:v>2.77</c:v>
                </c:pt>
                <c:pt idx="16">
                  <c:v>2.3199999999999998</c:v>
                </c:pt>
                <c:pt idx="17">
                  <c:v>2.21</c:v>
                </c:pt>
                <c:pt idx="18">
                  <c:v>2.5</c:v>
                </c:pt>
                <c:pt idx="19">
                  <c:v>3.07</c:v>
                </c:pt>
                <c:pt idx="20">
                  <c:v>2.92</c:v>
                </c:pt>
                <c:pt idx="21">
                  <c:v>3.13</c:v>
                </c:pt>
                <c:pt idx="22">
                  <c:v>3.2</c:v>
                </c:pt>
                <c:pt idx="23">
                  <c:v>2.91</c:v>
                </c:pt>
                <c:pt idx="24">
                  <c:v>2.5299999999999998</c:v>
                </c:pt>
                <c:pt idx="25">
                  <c:v>2.2799999999999998</c:v>
                </c:pt>
                <c:pt idx="26">
                  <c:v>2.71</c:v>
                </c:pt>
                <c:pt idx="27">
                  <c:v>2.76</c:v>
                </c:pt>
                <c:pt idx="28">
                  <c:v>2.85</c:v>
                </c:pt>
                <c:pt idx="29">
                  <c:v>2.67</c:v>
                </c:pt>
                <c:pt idx="30">
                  <c:v>2.63</c:v>
                </c:pt>
                <c:pt idx="31">
                  <c:v>2.96</c:v>
                </c:pt>
                <c:pt idx="32">
                  <c:v>3.05</c:v>
                </c:pt>
                <c:pt idx="33">
                  <c:v>3.62</c:v>
                </c:pt>
                <c:pt idx="34">
                  <c:v>3.84</c:v>
                </c:pt>
                <c:pt idx="35">
                  <c:v>3.3</c:v>
                </c:pt>
                <c:pt idx="36">
                  <c:v>2.83</c:v>
                </c:pt>
                <c:pt idx="37">
                  <c:v>2.46</c:v>
                </c:pt>
                <c:pt idx="38">
                  <c:v>2.4700000000000002</c:v>
                </c:pt>
                <c:pt idx="39">
                  <c:v>2.37</c:v>
                </c:pt>
                <c:pt idx="40">
                  <c:v>2.3199999999999998</c:v>
                </c:pt>
                <c:pt idx="41">
                  <c:v>2.33</c:v>
                </c:pt>
                <c:pt idx="42">
                  <c:v>2.4</c:v>
                </c:pt>
                <c:pt idx="43">
                  <c:v>3.33</c:v>
                </c:pt>
                <c:pt idx="44">
                  <c:v>4</c:v>
                </c:pt>
                <c:pt idx="45">
                  <c:v>3.62</c:v>
                </c:pt>
                <c:pt idx="46">
                  <c:v>3.2</c:v>
                </c:pt>
                <c:pt idx="47">
                  <c:v>2.9</c:v>
                </c:pt>
                <c:pt idx="48">
                  <c:v>2.44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C4-434A-B4F8-11B080178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973983"/>
        <c:axId val="1246968575"/>
      </c:scatterChart>
      <c:valAx>
        <c:axId val="1246973983"/>
        <c:scaling>
          <c:orientation val="minMax"/>
          <c:max val="4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246968575"/>
        <c:crosses val="autoZero"/>
        <c:crossBetween val="midCat"/>
      </c:valAx>
      <c:valAx>
        <c:axId val="1246968575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24697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Correlacion!$E$3</c:f>
              <c:strCache>
                <c:ptCount val="1"/>
                <c:pt idx="0">
                  <c:v>stc. 98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77959424555032009"/>
                  <c:y val="-7.3068440053882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UY"/>
                </a:p>
              </c:txPr>
            </c:trendlineLbl>
          </c:trendline>
          <c:xVal>
            <c:numRef>
              <c:f>Correlacion!$C$4:$C$59</c:f>
              <c:numCache>
                <c:formatCode>0</c:formatCode>
                <c:ptCount val="56"/>
                <c:pt idx="0" formatCode="General">
                  <c:v>398338.75851891399</c:v>
                </c:pt>
                <c:pt idx="1">
                  <c:v>400817.90526623698</c:v>
                </c:pt>
                <c:pt idx="2">
                  <c:v>400636.047827731</c:v>
                </c:pt>
                <c:pt idx="4">
                  <c:v>397884.39922805998</c:v>
                </c:pt>
                <c:pt idx="5">
                  <c:v>396316.67571625899</c:v>
                </c:pt>
                <c:pt idx="6">
                  <c:v>397881.18426997302</c:v>
                </c:pt>
                <c:pt idx="7">
                  <c:v>400583.566421556</c:v>
                </c:pt>
                <c:pt idx="8">
                  <c:v>407582.17153543502</c:v>
                </c:pt>
                <c:pt idx="9">
                  <c:v>421525.13282663398</c:v>
                </c:pt>
                <c:pt idx="11">
                  <c:v>446554.876985004</c:v>
                </c:pt>
                <c:pt idx="12">
                  <c:v>414845.218224874</c:v>
                </c:pt>
                <c:pt idx="13">
                  <c:v>404233.72472775698</c:v>
                </c:pt>
                <c:pt idx="14">
                  <c:v>399072.43973914499</c:v>
                </c:pt>
                <c:pt idx="15">
                  <c:v>397619.91632577701</c:v>
                </c:pt>
                <c:pt idx="16">
                  <c:v>395110.14218265598</c:v>
                </c:pt>
                <c:pt idx="17">
                  <c:v>393042.44753662299</c:v>
                </c:pt>
                <c:pt idx="18">
                  <c:v>395093.33869493002</c:v>
                </c:pt>
                <c:pt idx="19">
                  <c:v>400630.86836863199</c:v>
                </c:pt>
                <c:pt idx="21">
                  <c:v>400933.46345886</c:v>
                </c:pt>
                <c:pt idx="22">
                  <c:v>400972.827459761</c:v>
                </c:pt>
                <c:pt idx="23">
                  <c:v>398171.93064295797</c:v>
                </c:pt>
                <c:pt idx="25">
                  <c:v>395275.71643616201</c:v>
                </c:pt>
                <c:pt idx="26">
                  <c:v>399949.76233556599</c:v>
                </c:pt>
                <c:pt idx="27">
                  <c:v>397495.28765057999</c:v>
                </c:pt>
                <c:pt idx="28">
                  <c:v>397495.28765056602</c:v>
                </c:pt>
                <c:pt idx="29">
                  <c:v>396766.02897708898</c:v>
                </c:pt>
                <c:pt idx="30">
                  <c:v>389605.26266163198</c:v>
                </c:pt>
                <c:pt idx="31">
                  <c:v>399490.70562772697</c:v>
                </c:pt>
                <c:pt idx="34">
                  <c:v>403267.01763155201</c:v>
                </c:pt>
                <c:pt idx="35">
                  <c:v>400234.52829177398</c:v>
                </c:pt>
                <c:pt idx="36">
                  <c:v>394779.377919172</c:v>
                </c:pt>
                <c:pt idx="37">
                  <c:v>391498.29722338502</c:v>
                </c:pt>
                <c:pt idx="38">
                  <c:v>392959.33536642202</c:v>
                </c:pt>
                <c:pt idx="39">
                  <c:v>392037.97343141999</c:v>
                </c:pt>
                <c:pt idx="40">
                  <c:v>389918.72745860397</c:v>
                </c:pt>
                <c:pt idx="41">
                  <c:v>392903.52224025503</c:v>
                </c:pt>
                <c:pt idx="42">
                  <c:v>393412.24239999999</c:v>
                </c:pt>
                <c:pt idx="43">
                  <c:v>396586.75278108299</c:v>
                </c:pt>
                <c:pt idx="44">
                  <c:v>411460.76247698802</c:v>
                </c:pt>
                <c:pt idx="45">
                  <c:v>403462.78077781398</c:v>
                </c:pt>
                <c:pt idx="46">
                  <c:v>399103.286035272</c:v>
                </c:pt>
                <c:pt idx="47">
                  <c:v>389908.377279718</c:v>
                </c:pt>
                <c:pt idx="48">
                  <c:v>391614.53302186099</c:v>
                </c:pt>
                <c:pt idx="49">
                  <c:v>384345.095007025</c:v>
                </c:pt>
                <c:pt idx="50">
                  <c:v>382542.6774246</c:v>
                </c:pt>
                <c:pt idx="51">
                  <c:v>379952.31987290498</c:v>
                </c:pt>
                <c:pt idx="52">
                  <c:v>383884.14975032402</c:v>
                </c:pt>
                <c:pt idx="53">
                  <c:v>384420.536864536</c:v>
                </c:pt>
                <c:pt idx="54">
                  <c:v>395425.50784360402</c:v>
                </c:pt>
              </c:numCache>
            </c:numRef>
          </c:xVal>
          <c:yVal>
            <c:numRef>
              <c:f>Correlacion!$E$4:$E$59</c:f>
              <c:numCache>
                <c:formatCode>General</c:formatCode>
                <c:ptCount val="56"/>
                <c:pt idx="0">
                  <c:v>3.46</c:v>
                </c:pt>
                <c:pt idx="1">
                  <c:v>3.65</c:v>
                </c:pt>
                <c:pt idx="2">
                  <c:v>3.71</c:v>
                </c:pt>
                <c:pt idx="3">
                  <c:v>3.24</c:v>
                </c:pt>
                <c:pt idx="4">
                  <c:v>2.84</c:v>
                </c:pt>
                <c:pt idx="5">
                  <c:v>2.67</c:v>
                </c:pt>
                <c:pt idx="6">
                  <c:v>2.82</c:v>
                </c:pt>
                <c:pt idx="7">
                  <c:v>3.34</c:v>
                </c:pt>
                <c:pt idx="8">
                  <c:v>3.88</c:v>
                </c:pt>
                <c:pt idx="9">
                  <c:v>4.22</c:v>
                </c:pt>
                <c:pt idx="10">
                  <c:v>4.79</c:v>
                </c:pt>
                <c:pt idx="11">
                  <c:v>5.21</c:v>
                </c:pt>
                <c:pt idx="12">
                  <c:v>4.53</c:v>
                </c:pt>
                <c:pt idx="13">
                  <c:v>3.86</c:v>
                </c:pt>
                <c:pt idx="14">
                  <c:v>3.25</c:v>
                </c:pt>
                <c:pt idx="15">
                  <c:v>2.78</c:v>
                </c:pt>
                <c:pt idx="16">
                  <c:v>2.61</c:v>
                </c:pt>
                <c:pt idx="17">
                  <c:v>2.5499999999999998</c:v>
                </c:pt>
                <c:pt idx="18">
                  <c:v>2.65</c:v>
                </c:pt>
                <c:pt idx="19">
                  <c:v>3.16</c:v>
                </c:pt>
                <c:pt idx="20">
                  <c:v>2.97</c:v>
                </c:pt>
                <c:pt idx="21">
                  <c:v>3.18</c:v>
                </c:pt>
                <c:pt idx="22">
                  <c:v>3.31</c:v>
                </c:pt>
                <c:pt idx="23">
                  <c:v>2.96</c:v>
                </c:pt>
                <c:pt idx="24">
                  <c:v>2.52</c:v>
                </c:pt>
                <c:pt idx="25">
                  <c:v>2.2000000000000002</c:v>
                </c:pt>
                <c:pt idx="26">
                  <c:v>2.69</c:v>
                </c:pt>
                <c:pt idx="27">
                  <c:v>2.75</c:v>
                </c:pt>
                <c:pt idx="28">
                  <c:v>2.77</c:v>
                </c:pt>
                <c:pt idx="29">
                  <c:v>2.64</c:v>
                </c:pt>
                <c:pt idx="30">
                  <c:v>2.59</c:v>
                </c:pt>
                <c:pt idx="31">
                  <c:v>2.93</c:v>
                </c:pt>
                <c:pt idx="32">
                  <c:v>3</c:v>
                </c:pt>
                <c:pt idx="33">
                  <c:v>3.55</c:v>
                </c:pt>
                <c:pt idx="34">
                  <c:v>3.77</c:v>
                </c:pt>
                <c:pt idx="35">
                  <c:v>3.25</c:v>
                </c:pt>
                <c:pt idx="36">
                  <c:v>2.8</c:v>
                </c:pt>
                <c:pt idx="37">
                  <c:v>2.56</c:v>
                </c:pt>
                <c:pt idx="38">
                  <c:v>2.5299999999999998</c:v>
                </c:pt>
                <c:pt idx="39">
                  <c:v>2.62</c:v>
                </c:pt>
                <c:pt idx="40">
                  <c:v>2.56</c:v>
                </c:pt>
                <c:pt idx="41">
                  <c:v>2.6</c:v>
                </c:pt>
                <c:pt idx="42">
                  <c:v>2.62</c:v>
                </c:pt>
                <c:pt idx="48">
                  <c:v>2.4</c:v>
                </c:pt>
                <c:pt idx="49">
                  <c:v>2.09</c:v>
                </c:pt>
                <c:pt idx="50">
                  <c:v>1.9</c:v>
                </c:pt>
                <c:pt idx="51">
                  <c:v>1.92</c:v>
                </c:pt>
                <c:pt idx="52">
                  <c:v>1.89</c:v>
                </c:pt>
                <c:pt idx="55">
                  <c:v>2.0299999999999998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E-43CD-A295-77D117FAE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663935"/>
        <c:axId val="1183664351"/>
      </c:scatterChart>
      <c:valAx>
        <c:axId val="118366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183664351"/>
        <c:crosses val="autoZero"/>
        <c:crossBetween val="midCat"/>
      </c:valAx>
      <c:valAx>
        <c:axId val="118366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18366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Correlacion!$D$3</c:f>
              <c:strCache>
                <c:ptCount val="1"/>
                <c:pt idx="0">
                  <c:v>est. 36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71944833582918699"/>
                  <c:y val="-0.27963764946048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UY"/>
                </a:p>
              </c:txPr>
            </c:trendlineLbl>
          </c:trendline>
          <c:xVal>
            <c:numRef>
              <c:f>Correlacion!$D$4:$D$52</c:f>
              <c:numCache>
                <c:formatCode>General</c:formatCode>
                <c:ptCount val="49"/>
                <c:pt idx="0">
                  <c:v>3.39</c:v>
                </c:pt>
                <c:pt idx="1">
                  <c:v>3.61</c:v>
                </c:pt>
                <c:pt idx="2">
                  <c:v>3.62</c:v>
                </c:pt>
                <c:pt idx="3">
                  <c:v>3.14</c:v>
                </c:pt>
                <c:pt idx="4">
                  <c:v>2.75</c:v>
                </c:pt>
                <c:pt idx="5">
                  <c:v>2.58</c:v>
                </c:pt>
                <c:pt idx="6">
                  <c:v>2.79</c:v>
                </c:pt>
                <c:pt idx="7">
                  <c:v>3.24</c:v>
                </c:pt>
                <c:pt idx="8">
                  <c:v>3.76</c:v>
                </c:pt>
                <c:pt idx="9">
                  <c:v>4.1100000000000003</c:v>
                </c:pt>
                <c:pt idx="12">
                  <c:v>4.34</c:v>
                </c:pt>
                <c:pt idx="13">
                  <c:v>3.83</c:v>
                </c:pt>
                <c:pt idx="14">
                  <c:v>3.22</c:v>
                </c:pt>
                <c:pt idx="15">
                  <c:v>2.77</c:v>
                </c:pt>
                <c:pt idx="16">
                  <c:v>2.3199999999999998</c:v>
                </c:pt>
                <c:pt idx="17">
                  <c:v>2.21</c:v>
                </c:pt>
                <c:pt idx="18">
                  <c:v>2.5</c:v>
                </c:pt>
                <c:pt idx="19">
                  <c:v>3.07</c:v>
                </c:pt>
                <c:pt idx="20">
                  <c:v>2.92</c:v>
                </c:pt>
                <c:pt idx="21">
                  <c:v>3.13</c:v>
                </c:pt>
                <c:pt idx="22">
                  <c:v>3.2</c:v>
                </c:pt>
                <c:pt idx="23">
                  <c:v>2.91</c:v>
                </c:pt>
                <c:pt idx="24">
                  <c:v>2.5299999999999998</c:v>
                </c:pt>
                <c:pt idx="25">
                  <c:v>2.2799999999999998</c:v>
                </c:pt>
                <c:pt idx="26">
                  <c:v>2.71</c:v>
                </c:pt>
                <c:pt idx="27">
                  <c:v>2.76</c:v>
                </c:pt>
                <c:pt idx="28">
                  <c:v>2.85</c:v>
                </c:pt>
                <c:pt idx="29">
                  <c:v>2.67</c:v>
                </c:pt>
                <c:pt idx="30">
                  <c:v>2.63</c:v>
                </c:pt>
                <c:pt idx="31">
                  <c:v>2.96</c:v>
                </c:pt>
                <c:pt idx="32">
                  <c:v>3.05</c:v>
                </c:pt>
                <c:pt idx="33">
                  <c:v>3.62</c:v>
                </c:pt>
                <c:pt idx="34">
                  <c:v>3.84</c:v>
                </c:pt>
                <c:pt idx="35">
                  <c:v>3.3</c:v>
                </c:pt>
                <c:pt idx="36">
                  <c:v>2.83</c:v>
                </c:pt>
                <c:pt idx="37">
                  <c:v>2.46</c:v>
                </c:pt>
                <c:pt idx="38">
                  <c:v>2.4700000000000002</c:v>
                </c:pt>
                <c:pt idx="39">
                  <c:v>2.37</c:v>
                </c:pt>
                <c:pt idx="40">
                  <c:v>2.3199999999999998</c:v>
                </c:pt>
                <c:pt idx="41">
                  <c:v>2.33</c:v>
                </c:pt>
                <c:pt idx="42">
                  <c:v>2.4</c:v>
                </c:pt>
                <c:pt idx="43">
                  <c:v>3.33</c:v>
                </c:pt>
                <c:pt idx="44">
                  <c:v>4</c:v>
                </c:pt>
                <c:pt idx="45">
                  <c:v>3.62</c:v>
                </c:pt>
                <c:pt idx="46">
                  <c:v>3.2</c:v>
                </c:pt>
                <c:pt idx="47">
                  <c:v>2.9</c:v>
                </c:pt>
                <c:pt idx="48">
                  <c:v>2.44</c:v>
                </c:pt>
              </c:numCache>
            </c:numRef>
          </c:xVal>
          <c:yVal>
            <c:numRef>
              <c:f>Correlacion!$C$4:$C$52</c:f>
              <c:numCache>
                <c:formatCode>0</c:formatCode>
                <c:ptCount val="49"/>
                <c:pt idx="0" formatCode="General">
                  <c:v>398338.75851891399</c:v>
                </c:pt>
                <c:pt idx="1">
                  <c:v>400817.90526623698</c:v>
                </c:pt>
                <c:pt idx="2">
                  <c:v>400636.047827731</c:v>
                </c:pt>
                <c:pt idx="4">
                  <c:v>397884.39922805998</c:v>
                </c:pt>
                <c:pt idx="5">
                  <c:v>396316.67571625899</c:v>
                </c:pt>
                <c:pt idx="6">
                  <c:v>397881.18426997302</c:v>
                </c:pt>
                <c:pt idx="7">
                  <c:v>400583.566421556</c:v>
                </c:pt>
                <c:pt idx="8">
                  <c:v>407582.17153543502</c:v>
                </c:pt>
                <c:pt idx="9">
                  <c:v>421525.13282663398</c:v>
                </c:pt>
                <c:pt idx="11">
                  <c:v>446554.876985004</c:v>
                </c:pt>
                <c:pt idx="12">
                  <c:v>414845.218224874</c:v>
                </c:pt>
                <c:pt idx="13">
                  <c:v>404233.72472775698</c:v>
                </c:pt>
                <c:pt idx="14">
                  <c:v>399072.43973914499</c:v>
                </c:pt>
                <c:pt idx="15">
                  <c:v>397619.91632577701</c:v>
                </c:pt>
                <c:pt idx="16">
                  <c:v>395110.14218265598</c:v>
                </c:pt>
                <c:pt idx="17">
                  <c:v>393042.44753662299</c:v>
                </c:pt>
                <c:pt idx="18">
                  <c:v>395093.33869493002</c:v>
                </c:pt>
                <c:pt idx="19">
                  <c:v>400630.86836863199</c:v>
                </c:pt>
                <c:pt idx="21">
                  <c:v>400933.46345886</c:v>
                </c:pt>
                <c:pt idx="22">
                  <c:v>400972.827459761</c:v>
                </c:pt>
                <c:pt idx="23">
                  <c:v>398171.93064295797</c:v>
                </c:pt>
                <c:pt idx="25">
                  <c:v>395275.71643616201</c:v>
                </c:pt>
                <c:pt idx="26">
                  <c:v>399949.76233556599</c:v>
                </c:pt>
                <c:pt idx="27">
                  <c:v>397495.28765057999</c:v>
                </c:pt>
                <c:pt idx="28">
                  <c:v>397495.28765056602</c:v>
                </c:pt>
                <c:pt idx="29">
                  <c:v>396766.02897708898</c:v>
                </c:pt>
                <c:pt idx="30">
                  <c:v>389605.26266163198</c:v>
                </c:pt>
                <c:pt idx="31">
                  <c:v>399490.70562772697</c:v>
                </c:pt>
                <c:pt idx="34">
                  <c:v>403267.01763155201</c:v>
                </c:pt>
                <c:pt idx="35">
                  <c:v>400234.52829177398</c:v>
                </c:pt>
                <c:pt idx="36">
                  <c:v>394779.377919172</c:v>
                </c:pt>
                <c:pt idx="37">
                  <c:v>391498.29722338502</c:v>
                </c:pt>
                <c:pt idx="38">
                  <c:v>392959.33536642202</c:v>
                </c:pt>
                <c:pt idx="39">
                  <c:v>392037.97343141999</c:v>
                </c:pt>
                <c:pt idx="40">
                  <c:v>389918.72745860397</c:v>
                </c:pt>
                <c:pt idx="41">
                  <c:v>392903.52224025503</c:v>
                </c:pt>
                <c:pt idx="42">
                  <c:v>393412.24239999999</c:v>
                </c:pt>
                <c:pt idx="43">
                  <c:v>396586.75278108299</c:v>
                </c:pt>
                <c:pt idx="44">
                  <c:v>411460.76247698802</c:v>
                </c:pt>
                <c:pt idx="45">
                  <c:v>403462.78077781398</c:v>
                </c:pt>
                <c:pt idx="46">
                  <c:v>399103.286035272</c:v>
                </c:pt>
                <c:pt idx="47">
                  <c:v>389908.377279718</c:v>
                </c:pt>
                <c:pt idx="48">
                  <c:v>391614.53302186099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F5-4D43-AF9C-365DB2CCA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915231"/>
        <c:axId val="697917311"/>
      </c:scatterChart>
      <c:valAx>
        <c:axId val="697915231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97917311"/>
        <c:crosses val="autoZero"/>
        <c:crossBetween val="midCat"/>
      </c:valAx>
      <c:valAx>
        <c:axId val="69791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9791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Correlacion!$E$3</c:f>
              <c:strCache>
                <c:ptCount val="1"/>
                <c:pt idx="0">
                  <c:v>stc. 98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72152764359209698"/>
                  <c:y val="-9.49927092446777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UY"/>
                </a:p>
              </c:txPr>
            </c:trendlineLbl>
          </c:trendline>
          <c:xVal>
            <c:numRef>
              <c:f>Correlacion!$E$4:$E$59</c:f>
              <c:numCache>
                <c:formatCode>General</c:formatCode>
                <c:ptCount val="56"/>
                <c:pt idx="0">
                  <c:v>3.46</c:v>
                </c:pt>
                <c:pt idx="1">
                  <c:v>3.65</c:v>
                </c:pt>
                <c:pt idx="2">
                  <c:v>3.71</c:v>
                </c:pt>
                <c:pt idx="3">
                  <c:v>3.24</c:v>
                </c:pt>
                <c:pt idx="4">
                  <c:v>2.84</c:v>
                </c:pt>
                <c:pt idx="5">
                  <c:v>2.67</c:v>
                </c:pt>
                <c:pt idx="6">
                  <c:v>2.82</c:v>
                </c:pt>
                <c:pt idx="7">
                  <c:v>3.34</c:v>
                </c:pt>
                <c:pt idx="8">
                  <c:v>3.88</c:v>
                </c:pt>
                <c:pt idx="9">
                  <c:v>4.22</c:v>
                </c:pt>
                <c:pt idx="10">
                  <c:v>4.79</c:v>
                </c:pt>
                <c:pt idx="11">
                  <c:v>5.21</c:v>
                </c:pt>
                <c:pt idx="12">
                  <c:v>4.53</c:v>
                </c:pt>
                <c:pt idx="13">
                  <c:v>3.86</c:v>
                </c:pt>
                <c:pt idx="14">
                  <c:v>3.25</c:v>
                </c:pt>
                <c:pt idx="15">
                  <c:v>2.78</c:v>
                </c:pt>
                <c:pt idx="16">
                  <c:v>2.61</c:v>
                </c:pt>
                <c:pt idx="17">
                  <c:v>2.5499999999999998</c:v>
                </c:pt>
                <c:pt idx="18">
                  <c:v>2.65</c:v>
                </c:pt>
                <c:pt idx="19">
                  <c:v>3.16</c:v>
                </c:pt>
                <c:pt idx="20">
                  <c:v>2.97</c:v>
                </c:pt>
                <c:pt idx="21">
                  <c:v>3.18</c:v>
                </c:pt>
                <c:pt idx="22">
                  <c:v>3.31</c:v>
                </c:pt>
                <c:pt idx="23">
                  <c:v>2.96</c:v>
                </c:pt>
                <c:pt idx="24">
                  <c:v>2.52</c:v>
                </c:pt>
                <c:pt idx="25">
                  <c:v>2.2000000000000002</c:v>
                </c:pt>
                <c:pt idx="26">
                  <c:v>2.69</c:v>
                </c:pt>
                <c:pt idx="27">
                  <c:v>2.75</c:v>
                </c:pt>
                <c:pt idx="28">
                  <c:v>2.77</c:v>
                </c:pt>
                <c:pt idx="29">
                  <c:v>2.64</c:v>
                </c:pt>
                <c:pt idx="30">
                  <c:v>2.59</c:v>
                </c:pt>
                <c:pt idx="31">
                  <c:v>2.93</c:v>
                </c:pt>
                <c:pt idx="32">
                  <c:v>3</c:v>
                </c:pt>
                <c:pt idx="33">
                  <c:v>3.55</c:v>
                </c:pt>
                <c:pt idx="34">
                  <c:v>3.77</c:v>
                </c:pt>
                <c:pt idx="35">
                  <c:v>3.25</c:v>
                </c:pt>
                <c:pt idx="36">
                  <c:v>2.8</c:v>
                </c:pt>
                <c:pt idx="37">
                  <c:v>2.56</c:v>
                </c:pt>
                <c:pt idx="38">
                  <c:v>2.5299999999999998</c:v>
                </c:pt>
                <c:pt idx="39">
                  <c:v>2.62</c:v>
                </c:pt>
                <c:pt idx="40">
                  <c:v>2.56</c:v>
                </c:pt>
                <c:pt idx="41">
                  <c:v>2.6</c:v>
                </c:pt>
                <c:pt idx="42">
                  <c:v>2.62</c:v>
                </c:pt>
                <c:pt idx="48">
                  <c:v>2.4</c:v>
                </c:pt>
                <c:pt idx="49">
                  <c:v>2.09</c:v>
                </c:pt>
                <c:pt idx="50">
                  <c:v>1.9</c:v>
                </c:pt>
                <c:pt idx="51">
                  <c:v>1.92</c:v>
                </c:pt>
                <c:pt idx="52">
                  <c:v>1.89</c:v>
                </c:pt>
                <c:pt idx="55">
                  <c:v>2.0299999999999998</c:v>
                </c:pt>
              </c:numCache>
            </c:numRef>
          </c:xVal>
          <c:yVal>
            <c:numRef>
              <c:f>Correlacion!$C$4:$C$59</c:f>
              <c:numCache>
                <c:formatCode>0</c:formatCode>
                <c:ptCount val="56"/>
                <c:pt idx="0" formatCode="General">
                  <c:v>398338.75851891399</c:v>
                </c:pt>
                <c:pt idx="1">
                  <c:v>400817.90526623698</c:v>
                </c:pt>
                <c:pt idx="2">
                  <c:v>400636.047827731</c:v>
                </c:pt>
                <c:pt idx="4">
                  <c:v>397884.39922805998</c:v>
                </c:pt>
                <c:pt idx="5">
                  <c:v>396316.67571625899</c:v>
                </c:pt>
                <c:pt idx="6">
                  <c:v>397881.18426997302</c:v>
                </c:pt>
                <c:pt idx="7">
                  <c:v>400583.566421556</c:v>
                </c:pt>
                <c:pt idx="8">
                  <c:v>407582.17153543502</c:v>
                </c:pt>
                <c:pt idx="9">
                  <c:v>421525.13282663398</c:v>
                </c:pt>
                <c:pt idx="11">
                  <c:v>446554.876985004</c:v>
                </c:pt>
                <c:pt idx="12">
                  <c:v>414845.218224874</c:v>
                </c:pt>
                <c:pt idx="13">
                  <c:v>404233.72472775698</c:v>
                </c:pt>
                <c:pt idx="14">
                  <c:v>399072.43973914499</c:v>
                </c:pt>
                <c:pt idx="15">
                  <c:v>397619.91632577701</c:v>
                </c:pt>
                <c:pt idx="16">
                  <c:v>395110.14218265598</c:v>
                </c:pt>
                <c:pt idx="17">
                  <c:v>393042.44753662299</c:v>
                </c:pt>
                <c:pt idx="18">
                  <c:v>395093.33869493002</c:v>
                </c:pt>
                <c:pt idx="19">
                  <c:v>400630.86836863199</c:v>
                </c:pt>
                <c:pt idx="21">
                  <c:v>400933.46345886</c:v>
                </c:pt>
                <c:pt idx="22">
                  <c:v>400972.827459761</c:v>
                </c:pt>
                <c:pt idx="23">
                  <c:v>398171.93064295797</c:v>
                </c:pt>
                <c:pt idx="25">
                  <c:v>395275.71643616201</c:v>
                </c:pt>
                <c:pt idx="26">
                  <c:v>399949.76233556599</c:v>
                </c:pt>
                <c:pt idx="27">
                  <c:v>397495.28765057999</c:v>
                </c:pt>
                <c:pt idx="28">
                  <c:v>397495.28765056602</c:v>
                </c:pt>
                <c:pt idx="29">
                  <c:v>396766.02897708898</c:v>
                </c:pt>
                <c:pt idx="30">
                  <c:v>389605.26266163198</c:v>
                </c:pt>
                <c:pt idx="31">
                  <c:v>399490.70562772697</c:v>
                </c:pt>
                <c:pt idx="34">
                  <c:v>403267.01763155201</c:v>
                </c:pt>
                <c:pt idx="35">
                  <c:v>400234.52829177398</c:v>
                </c:pt>
                <c:pt idx="36">
                  <c:v>394779.377919172</c:v>
                </c:pt>
                <c:pt idx="37">
                  <c:v>391498.29722338502</c:v>
                </c:pt>
                <c:pt idx="38">
                  <c:v>392959.33536642202</c:v>
                </c:pt>
                <c:pt idx="39">
                  <c:v>392037.97343141999</c:v>
                </c:pt>
                <c:pt idx="40">
                  <c:v>389918.72745860397</c:v>
                </c:pt>
                <c:pt idx="41">
                  <c:v>392903.52224025503</c:v>
                </c:pt>
                <c:pt idx="42">
                  <c:v>393412.24239999999</c:v>
                </c:pt>
                <c:pt idx="43">
                  <c:v>396586.75278108299</c:v>
                </c:pt>
                <c:pt idx="44">
                  <c:v>411460.76247698802</c:v>
                </c:pt>
                <c:pt idx="45">
                  <c:v>403462.78077781398</c:v>
                </c:pt>
                <c:pt idx="46">
                  <c:v>399103.286035272</c:v>
                </c:pt>
                <c:pt idx="47">
                  <c:v>389908.377279718</c:v>
                </c:pt>
                <c:pt idx="48">
                  <c:v>391614.53302186099</c:v>
                </c:pt>
                <c:pt idx="49">
                  <c:v>384345.095007025</c:v>
                </c:pt>
                <c:pt idx="50">
                  <c:v>382542.6774246</c:v>
                </c:pt>
                <c:pt idx="51">
                  <c:v>379952.31987290498</c:v>
                </c:pt>
                <c:pt idx="52">
                  <c:v>383884.14975032402</c:v>
                </c:pt>
                <c:pt idx="53">
                  <c:v>384420.536864536</c:v>
                </c:pt>
                <c:pt idx="54">
                  <c:v>395425.50784360402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5D-4C72-B431-E9BF3611D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915231"/>
        <c:axId val="697917311"/>
      </c:scatterChart>
      <c:valAx>
        <c:axId val="697915231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97917311"/>
        <c:crosses val="autoZero"/>
        <c:crossBetween val="midCat"/>
      </c:valAx>
      <c:valAx>
        <c:axId val="69791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9791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15</xdr:row>
      <xdr:rowOff>123825</xdr:rowOff>
    </xdr:from>
    <xdr:to>
      <xdr:col>23</xdr:col>
      <xdr:colOff>257175</xdr:colOff>
      <xdr:row>41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6603F78-F029-43EB-B206-D7C176E7A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609600</xdr:colOff>
      <xdr:row>0</xdr:row>
      <xdr:rowOff>176212</xdr:rowOff>
    </xdr:from>
    <xdr:to>
      <xdr:col>23</xdr:col>
      <xdr:colOff>247650</xdr:colOff>
      <xdr:row>15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37F4826-3B27-4BC5-A904-E0871790B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761999</xdr:colOff>
      <xdr:row>0</xdr:row>
      <xdr:rowOff>195262</xdr:rowOff>
    </xdr:from>
    <xdr:to>
      <xdr:col>18</xdr:col>
      <xdr:colOff>438150</xdr:colOff>
      <xdr:row>17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69758B-AB79-407A-A64B-95CFEC065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18</xdr:row>
      <xdr:rowOff>61911</xdr:rowOff>
    </xdr:from>
    <xdr:to>
      <xdr:col>18</xdr:col>
      <xdr:colOff>457200</xdr:colOff>
      <xdr:row>33</xdr:row>
      <xdr:rowOff>104774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5B981A5-30E2-47AD-84F2-53A992CA7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22860</xdr:colOff>
      <xdr:row>35</xdr:row>
      <xdr:rowOff>3810</xdr:rowOff>
    </xdr:from>
    <xdr:to>
      <xdr:col>18</xdr:col>
      <xdr:colOff>449580</xdr:colOff>
      <xdr:row>50</xdr:row>
      <xdr:rowOff>3810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89A0C16-5F0E-4928-BC99-5E2FAB9CB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51</xdr:row>
      <xdr:rowOff>0</xdr:rowOff>
    </xdr:from>
    <xdr:to>
      <xdr:col>18</xdr:col>
      <xdr:colOff>426720</xdr:colOff>
      <xdr:row>66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9D34D29-D807-4401-A92C-EC5357C0A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9533D-81C7-4C34-AB0D-B0BC0D3125C1}">
  <dimension ref="B1:J80"/>
  <sheetViews>
    <sheetView tabSelected="1" workbookViewId="0">
      <selection activeCell="J15" sqref="G15:J15"/>
    </sheetView>
  </sheetViews>
  <sheetFormatPr baseColWidth="10" defaultRowHeight="14.4" x14ac:dyDescent="0.3"/>
  <cols>
    <col min="1" max="1" width="2.5546875" customWidth="1"/>
    <col min="6" max="6" width="3.5546875" customWidth="1"/>
  </cols>
  <sheetData>
    <row r="1" spans="2:10" x14ac:dyDescent="0.3">
      <c r="B1" s="24" t="s">
        <v>66</v>
      </c>
      <c r="C1" s="25"/>
      <c r="D1" s="25"/>
      <c r="E1" s="26"/>
      <c r="F1" s="1"/>
      <c r="G1" s="24" t="s">
        <v>82</v>
      </c>
      <c r="H1" s="25"/>
      <c r="I1" s="25"/>
      <c r="J1" s="26"/>
    </row>
    <row r="2" spans="2:10" x14ac:dyDescent="0.3">
      <c r="B2" s="2" t="s">
        <v>77</v>
      </c>
      <c r="C2" s="3" t="s">
        <v>78</v>
      </c>
      <c r="D2" s="3" t="s">
        <v>79</v>
      </c>
      <c r="E2" s="4" t="s">
        <v>81</v>
      </c>
      <c r="G2" s="2" t="s">
        <v>77</v>
      </c>
      <c r="H2" s="3" t="s">
        <v>78</v>
      </c>
      <c r="I2" s="3" t="s">
        <v>79</v>
      </c>
      <c r="J2" s="4" t="s">
        <v>81</v>
      </c>
    </row>
    <row r="3" spans="2:10" x14ac:dyDescent="0.3">
      <c r="B3" s="2" t="s">
        <v>0</v>
      </c>
      <c r="C3" s="5">
        <v>400817.90526623698</v>
      </c>
      <c r="D3" s="6">
        <v>3.61</v>
      </c>
      <c r="E3" s="7">
        <v>3.65</v>
      </c>
      <c r="G3" s="2" t="s">
        <v>7</v>
      </c>
      <c r="H3" s="5">
        <f>AVERAGE(C3,C15,C27,C39,C51,C62,C74)</f>
        <v>396456.80498140381</v>
      </c>
      <c r="I3" s="12">
        <f>AVERAGE(D3,D15,D27,D39,D51,D62,D74)</f>
        <v>3.0449999999999999</v>
      </c>
      <c r="J3" s="13">
        <f>AVERAGE(E3,E15,E27,E39,E51,E62,E74)</f>
        <v>2.8720000000000003</v>
      </c>
    </row>
    <row r="4" spans="2:10" x14ac:dyDescent="0.3">
      <c r="B4" s="2" t="s">
        <v>1</v>
      </c>
      <c r="C4" s="5">
        <v>400636.047827731</v>
      </c>
      <c r="D4" s="6">
        <v>3.62</v>
      </c>
      <c r="E4" s="7">
        <v>3.71</v>
      </c>
      <c r="G4" s="2" t="s">
        <v>8</v>
      </c>
      <c r="H4" s="5">
        <f t="shared" ref="H4:H7" si="0">AVERAGE(C4,C16,C28,C40,C52,C63,C75)</f>
        <v>396383.66450421134</v>
      </c>
      <c r="I4" s="12">
        <f t="shared" ref="I4:I7" si="1">AVERAGE(D4,D16,D28,D40,D52,D63,D75)</f>
        <v>3.0050000000000003</v>
      </c>
      <c r="J4" s="13">
        <f t="shared" ref="J4:J7" si="2">AVERAGE(E4,E16,E28,E40,E52,E63,E75)</f>
        <v>2.8159999999999998</v>
      </c>
    </row>
    <row r="5" spans="2:10" x14ac:dyDescent="0.3">
      <c r="B5" s="2" t="s">
        <v>67</v>
      </c>
      <c r="C5" s="5"/>
      <c r="D5" s="6">
        <v>3.14</v>
      </c>
      <c r="E5" s="7">
        <v>3.24</v>
      </c>
      <c r="G5" s="2" t="s">
        <v>9</v>
      </c>
      <c r="H5" s="5">
        <f t="shared" si="0"/>
        <v>393753.74567938969</v>
      </c>
      <c r="I5" s="12">
        <f t="shared" si="1"/>
        <v>2.76</v>
      </c>
      <c r="J5" s="13">
        <f t="shared" si="2"/>
        <v>2.6619999999999999</v>
      </c>
    </row>
    <row r="6" spans="2:10" x14ac:dyDescent="0.3">
      <c r="B6" s="2" t="s">
        <v>2</v>
      </c>
      <c r="C6" s="5">
        <v>397884.39922805998</v>
      </c>
      <c r="D6" s="6">
        <v>2.75</v>
      </c>
      <c r="E6" s="7">
        <v>2.84</v>
      </c>
      <c r="G6" s="2" t="s">
        <v>10</v>
      </c>
      <c r="H6" s="5">
        <f t="shared" si="0"/>
        <v>394542.72125573084</v>
      </c>
      <c r="I6" s="12">
        <f t="shared" si="1"/>
        <v>2.56</v>
      </c>
      <c r="J6" s="13">
        <f t="shared" si="2"/>
        <v>2.5339999999999998</v>
      </c>
    </row>
    <row r="7" spans="2:10" x14ac:dyDescent="0.3">
      <c r="B7" s="2" t="s">
        <v>3</v>
      </c>
      <c r="C7" s="5">
        <v>396316.67571625899</v>
      </c>
      <c r="D7" s="6">
        <v>2.58</v>
      </c>
      <c r="E7" s="7">
        <v>2.67</v>
      </c>
      <c r="G7" s="2" t="s">
        <v>11</v>
      </c>
      <c r="H7" s="5">
        <f t="shared" si="0"/>
        <v>405708.40176078101</v>
      </c>
      <c r="I7" s="12">
        <f t="shared" si="1"/>
        <v>2.4474999999999998</v>
      </c>
      <c r="J7" s="13">
        <f t="shared" si="2"/>
        <v>2.6149999999999998</v>
      </c>
    </row>
    <row r="8" spans="2:10" x14ac:dyDescent="0.3">
      <c r="B8" s="2" t="s">
        <v>4</v>
      </c>
      <c r="C8" s="5">
        <v>397881.18426997302</v>
      </c>
      <c r="D8" s="6">
        <v>2.79</v>
      </c>
      <c r="E8" s="7">
        <v>2.82</v>
      </c>
      <c r="G8" s="2" t="s">
        <v>12</v>
      </c>
      <c r="H8" s="5">
        <f>AVERAGE(C8,C20,C32,C44,C56,C67,C80)</f>
        <v>408112.1632172715</v>
      </c>
      <c r="I8" s="12">
        <f>AVERAGE(D8,D20,D32,D44,D56,D67,D80)</f>
        <v>2.58</v>
      </c>
      <c r="J8" s="13">
        <f>AVERAGE(E8,E20,E32,E44,E56,E67,E80)</f>
        <v>2.67</v>
      </c>
    </row>
    <row r="9" spans="2:10" x14ac:dyDescent="0.3">
      <c r="B9" s="2" t="s">
        <v>5</v>
      </c>
      <c r="C9" s="5">
        <v>400583.566421556</v>
      </c>
      <c r="D9" s="6">
        <v>3.24</v>
      </c>
      <c r="E9" s="7">
        <v>3.34</v>
      </c>
      <c r="G9" s="2" t="s">
        <v>13</v>
      </c>
      <c r="H9" s="5">
        <f>AVERAGE(C9,C21,C33,C45,C57,C68,C81)</f>
        <v>410964.15933648834</v>
      </c>
      <c r="I9" s="12">
        <f>AVERAGE(D9,D21,D33,D45,D57,D68,D81)</f>
        <v>3.15</v>
      </c>
      <c r="J9" s="13">
        <f>AVERAGE(E9,E21,E33,E45,E57,E68,E81)</f>
        <v>2.8649999999999998</v>
      </c>
    </row>
    <row r="10" spans="2:10" x14ac:dyDescent="0.3">
      <c r="B10" s="2" t="s">
        <v>6</v>
      </c>
      <c r="C10" s="5">
        <v>407582.17153543502</v>
      </c>
      <c r="D10" s="6">
        <v>3.76</v>
      </c>
      <c r="E10" s="7">
        <v>3.88</v>
      </c>
      <c r="G10" s="2" t="s">
        <v>6</v>
      </c>
      <c r="H10" s="5" t="e">
        <f>AVERAGE(C10,C22,C34,C46,C58,C69,#REF!)</f>
        <v>#REF!</v>
      </c>
      <c r="I10" s="12">
        <f>AVERAGE(D10,D22,D34,D46,D58,D69,D82)</f>
        <v>3.4325000000000001</v>
      </c>
      <c r="J10" s="13">
        <f>AVERAGE(E10,E22,E34,E46,E58,E69,E82)</f>
        <v>3.2833333333333332</v>
      </c>
    </row>
    <row r="11" spans="2:10" x14ac:dyDescent="0.3">
      <c r="B11" s="2" t="s">
        <v>63</v>
      </c>
      <c r="C11" s="5">
        <v>421525.13282663398</v>
      </c>
      <c r="D11" s="6">
        <v>4.1100000000000003</v>
      </c>
      <c r="E11" s="7">
        <v>4.22</v>
      </c>
      <c r="G11" s="2" t="s">
        <v>63</v>
      </c>
      <c r="H11" s="5">
        <f>AVERAGE(C11,C23,C35,C47,C59,C70,H46)</f>
        <v>414908.77952921437</v>
      </c>
      <c r="I11" s="12">
        <f>AVERAGE(D11,D23,D35,D47,D59,D70,D83)</f>
        <v>3.62</v>
      </c>
      <c r="J11" s="13">
        <f>AVERAGE(E11,E23,E35,E47,E59,E70,E83)</f>
        <v>3.65</v>
      </c>
    </row>
    <row r="12" spans="2:10" x14ac:dyDescent="0.3">
      <c r="B12" s="2" t="s">
        <v>68</v>
      </c>
      <c r="C12" s="5"/>
      <c r="D12" s="3"/>
      <c r="E12" s="7">
        <v>4.79</v>
      </c>
      <c r="G12" s="2" t="s">
        <v>24</v>
      </c>
      <c r="H12" s="5">
        <f>AVERAGE(C12,C24,C36,C48,C60,C71,C84)</f>
        <v>414000.97079824522</v>
      </c>
      <c r="I12" s="12">
        <f>AVERAGE(D12,D24,D36,D48,D60,D71,D84)</f>
        <v>3.4133333333333336</v>
      </c>
      <c r="J12" s="13">
        <f>AVERAGE(E12,E24,E36,E48,E60,E71,E84)</f>
        <v>3.9566666666666666</v>
      </c>
    </row>
    <row r="13" spans="2:10" x14ac:dyDescent="0.3">
      <c r="B13" s="2" t="s">
        <v>64</v>
      </c>
      <c r="C13" s="5">
        <v>446554.876985004</v>
      </c>
      <c r="D13" s="3"/>
      <c r="E13" s="7">
        <v>5.21</v>
      </c>
      <c r="G13" s="2" t="s">
        <v>25</v>
      </c>
      <c r="H13" s="5">
        <f>AVERAGE(C13,C25,C37,C49,C61,C72,C85)</f>
        <v>408755.66903309862</v>
      </c>
      <c r="I13" s="12">
        <f>AVERAGE(D13,D25,D37,D49,D61,D72,D85)</f>
        <v>3.0366666666666666</v>
      </c>
      <c r="J13" s="13">
        <f>AVERAGE(E13,E25,E37,E49,E61,E72,E85)</f>
        <v>3.8066666666666666</v>
      </c>
    </row>
    <row r="14" spans="2:10" ht="15" thickBot="1" x14ac:dyDescent="0.35">
      <c r="B14" s="2" t="s">
        <v>65</v>
      </c>
      <c r="C14" s="5">
        <v>414845.218224874</v>
      </c>
      <c r="D14" s="6">
        <v>4.34</v>
      </c>
      <c r="E14" s="7">
        <v>4.53</v>
      </c>
      <c r="G14" s="8" t="s">
        <v>26</v>
      </c>
      <c r="H14" s="9">
        <f>AVERAGE(C14,C26,C38,C50,C62,C73,C86)</f>
        <v>400413.04305530229</v>
      </c>
      <c r="I14" s="14">
        <f>AVERAGE(D14,D26,D38,D50,D62,D73,D86)</f>
        <v>3.0349999999999997</v>
      </c>
      <c r="J14" s="15">
        <f>AVERAGE(E14,E26,E38,E50,E62,E73,E86)</f>
        <v>3.0625000000000004</v>
      </c>
    </row>
    <row r="15" spans="2:10" x14ac:dyDescent="0.3">
      <c r="B15" s="2" t="s">
        <v>7</v>
      </c>
      <c r="C15" s="5">
        <v>404233.72472775698</v>
      </c>
      <c r="D15" s="6">
        <v>3.83</v>
      </c>
      <c r="E15" s="7">
        <v>3.86</v>
      </c>
    </row>
    <row r="16" spans="2:10" x14ac:dyDescent="0.3">
      <c r="B16" s="2" t="s">
        <v>8</v>
      </c>
      <c r="C16" s="5">
        <v>399072.43973914499</v>
      </c>
      <c r="D16" s="6">
        <v>3.22</v>
      </c>
      <c r="E16" s="7">
        <v>3.25</v>
      </c>
    </row>
    <row r="17" spans="2:5" x14ac:dyDescent="0.3">
      <c r="B17" s="2" t="s">
        <v>9</v>
      </c>
      <c r="C17" s="5">
        <v>397619.91632577701</v>
      </c>
      <c r="D17" s="6">
        <v>2.77</v>
      </c>
      <c r="E17" s="7">
        <v>2.78</v>
      </c>
    </row>
    <row r="18" spans="2:5" x14ac:dyDescent="0.3">
      <c r="B18" s="2" t="s">
        <v>10</v>
      </c>
      <c r="C18" s="5">
        <v>395110.14218265598</v>
      </c>
      <c r="D18" s="6">
        <v>2.3199999999999998</v>
      </c>
      <c r="E18" s="7">
        <v>2.61</v>
      </c>
    </row>
    <row r="19" spans="2:5" x14ac:dyDescent="0.3">
      <c r="B19" s="2" t="s">
        <v>11</v>
      </c>
      <c r="C19" s="5">
        <v>393042.44753662299</v>
      </c>
      <c r="D19" s="6">
        <v>2.21</v>
      </c>
      <c r="E19" s="7">
        <v>2.5499999999999998</v>
      </c>
    </row>
    <row r="20" spans="2:5" x14ac:dyDescent="0.3">
      <c r="B20" s="2" t="s">
        <v>12</v>
      </c>
      <c r="C20" s="5">
        <v>395093.33869493002</v>
      </c>
      <c r="D20" s="6">
        <v>2.5</v>
      </c>
      <c r="E20" s="7">
        <v>2.65</v>
      </c>
    </row>
    <row r="21" spans="2:5" x14ac:dyDescent="0.3">
      <c r="B21" s="2" t="s">
        <v>13</v>
      </c>
      <c r="C21" s="5">
        <v>400630.86836863199</v>
      </c>
      <c r="D21" s="6">
        <v>3.07</v>
      </c>
      <c r="E21" s="7">
        <v>3.16</v>
      </c>
    </row>
    <row r="22" spans="2:5" x14ac:dyDescent="0.3">
      <c r="B22" s="2" t="s">
        <v>69</v>
      </c>
      <c r="C22" s="5"/>
      <c r="D22" s="6">
        <v>2.92</v>
      </c>
      <c r="E22" s="7">
        <v>2.97</v>
      </c>
    </row>
    <row r="23" spans="2:5" x14ac:dyDescent="0.3">
      <c r="B23" s="2" t="s">
        <v>14</v>
      </c>
      <c r="C23" s="5">
        <v>400933.46345886</v>
      </c>
      <c r="D23" s="6">
        <v>3.13</v>
      </c>
      <c r="E23" s="7">
        <v>3.18</v>
      </c>
    </row>
    <row r="24" spans="2:5" x14ac:dyDescent="0.3">
      <c r="B24" s="2" t="s">
        <v>15</v>
      </c>
      <c r="C24" s="5">
        <v>400972.827459761</v>
      </c>
      <c r="D24" s="6">
        <v>3.2</v>
      </c>
      <c r="E24" s="7">
        <v>3.31</v>
      </c>
    </row>
    <row r="25" spans="2:5" x14ac:dyDescent="0.3">
      <c r="B25" s="2" t="s">
        <v>16</v>
      </c>
      <c r="C25" s="5">
        <v>398171.93064295797</v>
      </c>
      <c r="D25" s="6">
        <v>2.91</v>
      </c>
      <c r="E25" s="7">
        <v>2.96</v>
      </c>
    </row>
    <row r="26" spans="2:5" x14ac:dyDescent="0.3">
      <c r="B26" s="2" t="s">
        <v>70</v>
      </c>
      <c r="C26" s="5"/>
      <c r="D26" s="6">
        <v>2.5299999999999998</v>
      </c>
      <c r="E26" s="7">
        <v>2.52</v>
      </c>
    </row>
    <row r="27" spans="2:5" x14ac:dyDescent="0.3">
      <c r="B27" s="2" t="s">
        <v>17</v>
      </c>
      <c r="C27" s="5">
        <v>395275.71643616201</v>
      </c>
      <c r="D27" s="6">
        <v>2.2799999999999998</v>
      </c>
      <c r="E27" s="7">
        <v>2.2000000000000002</v>
      </c>
    </row>
    <row r="28" spans="2:5" x14ac:dyDescent="0.3">
      <c r="B28" s="2" t="s">
        <v>18</v>
      </c>
      <c r="C28" s="5">
        <v>399949.76233556599</v>
      </c>
      <c r="D28" s="6">
        <v>2.71</v>
      </c>
      <c r="E28" s="7">
        <v>2.69</v>
      </c>
    </row>
    <row r="29" spans="2:5" x14ac:dyDescent="0.3">
      <c r="B29" s="2" t="s">
        <v>19</v>
      </c>
      <c r="C29" s="5">
        <v>397495.28765057999</v>
      </c>
      <c r="D29" s="6">
        <v>2.76</v>
      </c>
      <c r="E29" s="7">
        <v>2.75</v>
      </c>
    </row>
    <row r="30" spans="2:5" x14ac:dyDescent="0.3">
      <c r="B30" s="2" t="s">
        <v>20</v>
      </c>
      <c r="C30" s="5">
        <v>397495.28765056602</v>
      </c>
      <c r="D30" s="6">
        <v>2.85</v>
      </c>
      <c r="E30" s="7">
        <v>2.77</v>
      </c>
    </row>
    <row r="31" spans="2:5" x14ac:dyDescent="0.3">
      <c r="B31" s="2" t="s">
        <v>21</v>
      </c>
      <c r="C31" s="5">
        <v>396766.02897708898</v>
      </c>
      <c r="D31" s="6">
        <v>2.67</v>
      </c>
      <c r="E31" s="7">
        <v>2.64</v>
      </c>
    </row>
    <row r="32" spans="2:5" x14ac:dyDescent="0.3">
      <c r="B32" s="2" t="s">
        <v>22</v>
      </c>
      <c r="C32" s="5">
        <v>389605.26266163198</v>
      </c>
      <c r="D32" s="6">
        <v>2.63</v>
      </c>
      <c r="E32" s="7">
        <v>2.59</v>
      </c>
    </row>
    <row r="33" spans="2:8" x14ac:dyDescent="0.3">
      <c r="B33" s="2" t="s">
        <v>23</v>
      </c>
      <c r="C33" s="5">
        <v>399490.70562772697</v>
      </c>
      <c r="D33" s="6">
        <v>2.96</v>
      </c>
      <c r="E33" s="7">
        <v>2.93</v>
      </c>
    </row>
    <row r="34" spans="2:8" x14ac:dyDescent="0.3">
      <c r="B34" s="2" t="s">
        <v>71</v>
      </c>
      <c r="C34" s="3"/>
      <c r="D34" s="6">
        <v>3.05</v>
      </c>
      <c r="E34" s="7">
        <v>3</v>
      </c>
    </row>
    <row r="35" spans="2:8" x14ac:dyDescent="0.3">
      <c r="B35" s="2" t="s">
        <v>72</v>
      </c>
      <c r="C35" s="5"/>
      <c r="D35" s="6">
        <v>3.62</v>
      </c>
      <c r="E35" s="7">
        <v>3.55</v>
      </c>
    </row>
    <row r="36" spans="2:8" x14ac:dyDescent="0.3">
      <c r="B36" s="2" t="s">
        <v>24</v>
      </c>
      <c r="C36" s="5">
        <v>403267.01763155201</v>
      </c>
      <c r="D36" s="6">
        <v>3.84</v>
      </c>
      <c r="E36" s="7">
        <v>3.77</v>
      </c>
    </row>
    <row r="37" spans="2:8" x14ac:dyDescent="0.3">
      <c r="B37" s="2" t="s">
        <v>25</v>
      </c>
      <c r="C37" s="5">
        <v>400234.52829177398</v>
      </c>
      <c r="D37" s="6">
        <v>3.3</v>
      </c>
      <c r="E37" s="7">
        <v>3.25</v>
      </c>
    </row>
    <row r="38" spans="2:8" x14ac:dyDescent="0.3">
      <c r="B38" s="2" t="s">
        <v>26</v>
      </c>
      <c r="C38" s="5">
        <v>394779.377919172</v>
      </c>
      <c r="D38" s="6">
        <v>2.83</v>
      </c>
      <c r="E38" s="7">
        <v>2.8</v>
      </c>
    </row>
    <row r="39" spans="2:8" x14ac:dyDescent="0.3">
      <c r="B39" s="2" t="s">
        <v>27</v>
      </c>
      <c r="C39" s="5">
        <v>391498.29722338502</v>
      </c>
      <c r="D39" s="6">
        <v>2.46</v>
      </c>
      <c r="E39" s="7">
        <v>2.56</v>
      </c>
    </row>
    <row r="40" spans="2:8" x14ac:dyDescent="0.3">
      <c r="B40" s="2" t="s">
        <v>28</v>
      </c>
      <c r="C40" s="5">
        <v>392959.33536642202</v>
      </c>
      <c r="D40" s="6">
        <v>2.4700000000000002</v>
      </c>
      <c r="E40" s="7">
        <v>2.5299999999999998</v>
      </c>
    </row>
    <row r="41" spans="2:8" x14ac:dyDescent="0.3">
      <c r="B41" s="2" t="s">
        <v>29</v>
      </c>
      <c r="C41" s="5">
        <v>392037.97343141999</v>
      </c>
      <c r="D41" s="6">
        <v>2.37</v>
      </c>
      <c r="E41" s="7">
        <v>2.62</v>
      </c>
    </row>
    <row r="42" spans="2:8" x14ac:dyDescent="0.3">
      <c r="B42" s="2" t="s">
        <v>30</v>
      </c>
      <c r="C42" s="5">
        <v>389918.72745860397</v>
      </c>
      <c r="D42" s="6">
        <v>2.3199999999999998</v>
      </c>
      <c r="E42" s="7">
        <v>2.56</v>
      </c>
    </row>
    <row r="43" spans="2:8" x14ac:dyDescent="0.3">
      <c r="B43" s="2" t="s">
        <v>31</v>
      </c>
      <c r="C43" s="5">
        <v>392903.52224025503</v>
      </c>
      <c r="D43" s="6">
        <v>2.33</v>
      </c>
      <c r="E43" s="7">
        <v>2.6</v>
      </c>
    </row>
    <row r="44" spans="2:8" x14ac:dyDescent="0.3">
      <c r="B44" s="2" t="s">
        <v>80</v>
      </c>
      <c r="C44" s="17">
        <v>393412.24239999999</v>
      </c>
      <c r="D44" s="6">
        <v>2.4</v>
      </c>
      <c r="E44" s="7">
        <v>2.62</v>
      </c>
    </row>
    <row r="45" spans="2:8" x14ac:dyDescent="0.3">
      <c r="B45" s="2" t="s">
        <v>32</v>
      </c>
      <c r="C45" s="5">
        <v>396586.75278108299</v>
      </c>
      <c r="D45" s="6">
        <v>3.33</v>
      </c>
      <c r="E45" s="4"/>
      <c r="G45" t="s">
        <v>84</v>
      </c>
      <c r="H45" t="s">
        <v>85</v>
      </c>
    </row>
    <row r="46" spans="2:8" x14ac:dyDescent="0.3">
      <c r="B46" s="2" t="s">
        <v>33</v>
      </c>
      <c r="C46" s="5">
        <v>411460.76247698802</v>
      </c>
      <c r="D46" s="6">
        <v>4</v>
      </c>
      <c r="E46" s="4"/>
      <c r="G46" s="18">
        <f>MAX(C3:C80)</f>
        <v>486679.936650761</v>
      </c>
      <c r="H46" s="18">
        <f>MIN(C3:C80)</f>
        <v>379952.31987290498</v>
      </c>
    </row>
    <row r="47" spans="2:8" x14ac:dyDescent="0.3">
      <c r="B47" s="2" t="s">
        <v>34</v>
      </c>
      <c r="C47" s="5">
        <v>403462.78077781398</v>
      </c>
      <c r="D47" s="6">
        <v>3.62</v>
      </c>
      <c r="E47" s="4"/>
    </row>
    <row r="48" spans="2:8" x14ac:dyDescent="0.3">
      <c r="B48" s="2" t="s">
        <v>35</v>
      </c>
      <c r="C48" s="5">
        <v>399103.286035272</v>
      </c>
      <c r="D48" s="6">
        <v>3.2</v>
      </c>
      <c r="E48" s="4"/>
    </row>
    <row r="49" spans="2:5" x14ac:dyDescent="0.3">
      <c r="B49" s="2" t="s">
        <v>36</v>
      </c>
      <c r="C49" s="5">
        <v>389908.377279718</v>
      </c>
      <c r="D49" s="6">
        <v>2.9</v>
      </c>
      <c r="E49" s="4"/>
    </row>
    <row r="50" spans="2:5" x14ac:dyDescent="0.3">
      <c r="B50" s="2" t="s">
        <v>37</v>
      </c>
      <c r="C50" s="5">
        <v>391614.53302186099</v>
      </c>
      <c r="D50" s="6">
        <v>2.44</v>
      </c>
      <c r="E50" s="7">
        <v>2.4</v>
      </c>
    </row>
    <row r="51" spans="2:5" x14ac:dyDescent="0.3">
      <c r="B51" s="2" t="s">
        <v>38</v>
      </c>
      <c r="C51" s="5">
        <v>384345.095007025</v>
      </c>
      <c r="D51" s="3"/>
      <c r="E51" s="7">
        <v>2.09</v>
      </c>
    </row>
    <row r="52" spans="2:5" x14ac:dyDescent="0.3">
      <c r="B52" s="2" t="s">
        <v>39</v>
      </c>
      <c r="C52" s="5">
        <v>382542.6774246</v>
      </c>
      <c r="D52" s="3"/>
      <c r="E52" s="7">
        <v>1.9</v>
      </c>
    </row>
    <row r="53" spans="2:5" x14ac:dyDescent="0.3">
      <c r="B53" s="2" t="s">
        <v>40</v>
      </c>
      <c r="C53" s="5">
        <v>379952.31987290498</v>
      </c>
      <c r="D53" s="3"/>
      <c r="E53" s="7">
        <v>1.92</v>
      </c>
    </row>
    <row r="54" spans="2:5" x14ac:dyDescent="0.3">
      <c r="B54" s="2" t="s">
        <v>41</v>
      </c>
      <c r="C54" s="5">
        <v>383884.14975032402</v>
      </c>
      <c r="D54" s="3"/>
      <c r="E54" s="7">
        <v>1.89</v>
      </c>
    </row>
    <row r="55" spans="2:5" x14ac:dyDescent="0.3">
      <c r="B55" s="2" t="s">
        <v>42</v>
      </c>
      <c r="C55" s="5">
        <v>384420.536864536</v>
      </c>
      <c r="D55" s="3"/>
      <c r="E55" s="4"/>
    </row>
    <row r="56" spans="2:5" x14ac:dyDescent="0.3">
      <c r="B56" s="2" t="s">
        <v>43</v>
      </c>
      <c r="C56" s="5">
        <v>395425.50784360402</v>
      </c>
      <c r="D56" s="3"/>
      <c r="E56" s="4"/>
    </row>
    <row r="57" spans="2:5" x14ac:dyDescent="0.3">
      <c r="B57" s="2" t="s">
        <v>73</v>
      </c>
      <c r="C57" s="3"/>
      <c r="D57" s="3"/>
      <c r="E57" s="7">
        <v>2.0299999999999998</v>
      </c>
    </row>
    <row r="58" spans="2:5" x14ac:dyDescent="0.3">
      <c r="B58" s="2" t="s">
        <v>44</v>
      </c>
      <c r="C58" s="5">
        <v>407315.08879234502</v>
      </c>
      <c r="D58" s="3"/>
      <c r="E58" s="4"/>
    </row>
    <row r="59" spans="2:5" x14ac:dyDescent="0.3">
      <c r="B59" s="2" t="s">
        <v>45</v>
      </c>
      <c r="C59" s="5">
        <v>431559.87964996498</v>
      </c>
      <c r="D59" s="3"/>
      <c r="E59" s="4"/>
    </row>
    <row r="60" spans="2:5" x14ac:dyDescent="0.3">
      <c r="B60" s="2" t="s">
        <v>46</v>
      </c>
      <c r="C60" s="5">
        <v>418686.58434035198</v>
      </c>
      <c r="D60" s="3"/>
      <c r="E60" s="4"/>
    </row>
    <row r="61" spans="2:5" x14ac:dyDescent="0.3">
      <c r="B61" s="2" t="s">
        <v>47</v>
      </c>
      <c r="C61" s="5">
        <v>408908.63196603901</v>
      </c>
      <c r="D61" s="3"/>
      <c r="E61" s="4"/>
    </row>
    <row r="62" spans="2:5" x14ac:dyDescent="0.3">
      <c r="B62" s="2" t="s">
        <v>74</v>
      </c>
      <c r="C62" s="5"/>
      <c r="D62" s="3"/>
      <c r="E62" s="4"/>
    </row>
    <row r="63" spans="2:5" x14ac:dyDescent="0.3">
      <c r="B63" s="2" t="s">
        <v>48</v>
      </c>
      <c r="C63" s="5">
        <v>399994.87376247498</v>
      </c>
      <c r="D63" s="3"/>
      <c r="E63" s="4"/>
    </row>
    <row r="64" spans="2:5" x14ac:dyDescent="0.3">
      <c r="B64" s="2" t="s">
        <v>49</v>
      </c>
      <c r="C64" s="5">
        <v>398080.55096492101</v>
      </c>
      <c r="D64" s="3"/>
      <c r="E64" s="4"/>
    </row>
    <row r="65" spans="2:5" x14ac:dyDescent="0.3">
      <c r="B65" s="2" t="s">
        <v>50</v>
      </c>
      <c r="C65" s="5">
        <v>399254.50124462298</v>
      </c>
      <c r="D65" s="3"/>
      <c r="E65" s="4"/>
    </row>
    <row r="66" spans="2:5" x14ac:dyDescent="0.3">
      <c r="B66" s="2" t="s">
        <v>51</v>
      </c>
      <c r="C66" s="5">
        <v>479996.31032636098</v>
      </c>
      <c r="D66" s="3"/>
      <c r="E66" s="4"/>
    </row>
    <row r="67" spans="2:5" x14ac:dyDescent="0.3">
      <c r="B67" s="2" t="s">
        <v>52</v>
      </c>
      <c r="C67" s="5">
        <v>486679.936650761</v>
      </c>
      <c r="D67" s="3"/>
      <c r="E67" s="4"/>
    </row>
    <row r="68" spans="2:5" x14ac:dyDescent="0.3">
      <c r="B68" s="2" t="s">
        <v>53</v>
      </c>
      <c r="C68" s="5">
        <v>457528.90348344401</v>
      </c>
      <c r="D68" s="3"/>
      <c r="E68" s="4"/>
    </row>
    <row r="69" spans="2:5" x14ac:dyDescent="0.3">
      <c r="B69" s="2" t="s">
        <v>54</v>
      </c>
      <c r="C69" s="5">
        <v>448487.00568506197</v>
      </c>
      <c r="D69" s="3"/>
      <c r="E69" s="4"/>
    </row>
    <row r="70" spans="2:5" x14ac:dyDescent="0.3">
      <c r="B70" s="2" t="s">
        <v>55</v>
      </c>
      <c r="C70" s="5">
        <v>452019.10058910801</v>
      </c>
      <c r="D70" s="3"/>
      <c r="E70" s="4"/>
    </row>
    <row r="71" spans="2:5" x14ac:dyDescent="0.3">
      <c r="B71" s="2" t="s">
        <v>56</v>
      </c>
      <c r="C71" s="5">
        <v>447975.13852428901</v>
      </c>
      <c r="D71" s="3"/>
      <c r="E71" s="4"/>
    </row>
    <row r="72" spans="2:5" x14ac:dyDescent="0.3">
      <c r="B72" s="2" t="s">
        <v>75</v>
      </c>
      <c r="C72" s="5"/>
      <c r="D72" s="3"/>
      <c r="E72" s="4"/>
    </row>
    <row r="73" spans="2:5" x14ac:dyDescent="0.3">
      <c r="B73" s="2" t="s">
        <v>76</v>
      </c>
      <c r="C73" s="5"/>
      <c r="D73" s="3"/>
      <c r="E73" s="4"/>
    </row>
    <row r="74" spans="2:5" x14ac:dyDescent="0.3">
      <c r="B74" s="2" t="s">
        <v>57</v>
      </c>
      <c r="C74" s="5">
        <v>402570.09122785699</v>
      </c>
      <c r="D74" s="3"/>
      <c r="E74" s="4"/>
    </row>
    <row r="75" spans="2:5" x14ac:dyDescent="0.3">
      <c r="B75" s="2" t="s">
        <v>58</v>
      </c>
      <c r="C75" s="5">
        <v>399530.51507353998</v>
      </c>
      <c r="D75" s="3"/>
      <c r="E75" s="4"/>
    </row>
    <row r="76" spans="2:5" x14ac:dyDescent="0.3">
      <c r="B76" s="2" t="s">
        <v>59</v>
      </c>
      <c r="C76" s="5">
        <v>397336.42583073501</v>
      </c>
      <c r="D76" s="3"/>
      <c r="E76" s="4"/>
    </row>
    <row r="77" spans="2:5" x14ac:dyDescent="0.3">
      <c r="B77" s="2" t="s">
        <v>60</v>
      </c>
      <c r="C77" s="5">
        <v>398251.84127528302</v>
      </c>
      <c r="D77" s="3"/>
      <c r="E77" s="4"/>
    </row>
    <row r="78" spans="2:5" x14ac:dyDescent="0.3">
      <c r="B78" s="2" t="s">
        <v>61</v>
      </c>
      <c r="C78" s="5">
        <v>396513.29066434398</v>
      </c>
      <c r="D78" s="3"/>
      <c r="E78" s="4"/>
    </row>
    <row r="79" spans="2:5" x14ac:dyDescent="0.3">
      <c r="B79" s="2" t="s">
        <v>62</v>
      </c>
      <c r="C79" s="5">
        <v>397449.29173044401</v>
      </c>
      <c r="D79" s="3"/>
      <c r="E79" s="4"/>
    </row>
    <row r="80" spans="2:5" ht="15" thickBot="1" x14ac:dyDescent="0.35">
      <c r="B80" s="8" t="s">
        <v>95</v>
      </c>
      <c r="C80" s="9">
        <v>398687.67</v>
      </c>
      <c r="D80" s="10"/>
      <c r="E80" s="11"/>
    </row>
  </sheetData>
  <mergeCells count="2">
    <mergeCell ref="G1:J1"/>
    <mergeCell ref="B1:E1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21720-235C-4E85-AA60-91409F96DBD5}">
  <dimension ref="B1:E59"/>
  <sheetViews>
    <sheetView workbookViewId="0">
      <selection activeCell="D65" sqref="D65"/>
    </sheetView>
  </sheetViews>
  <sheetFormatPr baseColWidth="10" defaultRowHeight="14.4" x14ac:dyDescent="0.3"/>
  <cols>
    <col min="1" max="1" width="5.109375" customWidth="1"/>
  </cols>
  <sheetData>
    <row r="1" spans="2:5" ht="15" thickBot="1" x14ac:dyDescent="0.35"/>
    <row r="2" spans="2:5" x14ac:dyDescent="0.3">
      <c r="B2" s="24" t="s">
        <v>66</v>
      </c>
      <c r="C2" s="25"/>
      <c r="D2" s="25"/>
      <c r="E2" s="26"/>
    </row>
    <row r="3" spans="2:5" x14ac:dyDescent="0.3">
      <c r="B3" s="2" t="s">
        <v>77</v>
      </c>
      <c r="C3" s="3" t="s">
        <v>78</v>
      </c>
      <c r="D3" s="3" t="s">
        <v>79</v>
      </c>
      <c r="E3" s="4" t="s">
        <v>81</v>
      </c>
    </row>
    <row r="4" spans="2:5" x14ac:dyDescent="0.3">
      <c r="B4" s="2" t="s">
        <v>83</v>
      </c>
      <c r="C4" s="3">
        <v>398338.75851891399</v>
      </c>
      <c r="D4" s="3">
        <v>3.39</v>
      </c>
      <c r="E4" s="16">
        <v>3.46</v>
      </c>
    </row>
    <row r="5" spans="2:5" x14ac:dyDescent="0.3">
      <c r="B5" s="2" t="s">
        <v>0</v>
      </c>
      <c r="C5" s="5">
        <v>400817.90526623698</v>
      </c>
      <c r="D5" s="6">
        <v>3.61</v>
      </c>
      <c r="E5" s="7">
        <v>3.65</v>
      </c>
    </row>
    <row r="6" spans="2:5" x14ac:dyDescent="0.3">
      <c r="B6" s="2" t="s">
        <v>1</v>
      </c>
      <c r="C6" s="5">
        <v>400636.047827731</v>
      </c>
      <c r="D6" s="6">
        <v>3.62</v>
      </c>
      <c r="E6" s="7">
        <v>3.71</v>
      </c>
    </row>
    <row r="7" spans="2:5" x14ac:dyDescent="0.3">
      <c r="B7" s="2" t="s">
        <v>67</v>
      </c>
      <c r="C7" s="5"/>
      <c r="D7" s="6">
        <v>3.14</v>
      </c>
      <c r="E7" s="7">
        <v>3.24</v>
      </c>
    </row>
    <row r="8" spans="2:5" x14ac:dyDescent="0.3">
      <c r="B8" s="2" t="s">
        <v>2</v>
      </c>
      <c r="C8" s="5">
        <v>397884.39922805998</v>
      </c>
      <c r="D8" s="6">
        <v>2.75</v>
      </c>
      <c r="E8" s="7">
        <v>2.84</v>
      </c>
    </row>
    <row r="9" spans="2:5" x14ac:dyDescent="0.3">
      <c r="B9" s="2" t="s">
        <v>3</v>
      </c>
      <c r="C9" s="5">
        <v>396316.67571625899</v>
      </c>
      <c r="D9" s="6">
        <v>2.58</v>
      </c>
      <c r="E9" s="7">
        <v>2.67</v>
      </c>
    </row>
    <row r="10" spans="2:5" x14ac:dyDescent="0.3">
      <c r="B10" s="2" t="s">
        <v>4</v>
      </c>
      <c r="C10" s="5">
        <v>397881.18426997302</v>
      </c>
      <c r="D10" s="6">
        <v>2.79</v>
      </c>
      <c r="E10" s="7">
        <v>2.82</v>
      </c>
    </row>
    <row r="11" spans="2:5" x14ac:dyDescent="0.3">
      <c r="B11" s="2" t="s">
        <v>5</v>
      </c>
      <c r="C11" s="5">
        <v>400583.566421556</v>
      </c>
      <c r="D11" s="6">
        <v>3.24</v>
      </c>
      <c r="E11" s="7">
        <v>3.34</v>
      </c>
    </row>
    <row r="12" spans="2:5" x14ac:dyDescent="0.3">
      <c r="B12" s="2" t="s">
        <v>6</v>
      </c>
      <c r="C12" s="5">
        <v>407582.17153543502</v>
      </c>
      <c r="D12" s="6">
        <v>3.76</v>
      </c>
      <c r="E12" s="7">
        <v>3.88</v>
      </c>
    </row>
    <row r="13" spans="2:5" x14ac:dyDescent="0.3">
      <c r="B13" s="2" t="s">
        <v>63</v>
      </c>
      <c r="C13" s="5">
        <v>421525.13282663398</v>
      </c>
      <c r="D13" s="6">
        <v>4.1100000000000003</v>
      </c>
      <c r="E13" s="7">
        <v>4.22</v>
      </c>
    </row>
    <row r="14" spans="2:5" x14ac:dyDescent="0.3">
      <c r="B14" s="2" t="s">
        <v>68</v>
      </c>
      <c r="C14" s="5"/>
      <c r="D14" s="3"/>
      <c r="E14" s="7">
        <v>4.79</v>
      </c>
    </row>
    <row r="15" spans="2:5" x14ac:dyDescent="0.3">
      <c r="B15" s="2" t="s">
        <v>64</v>
      </c>
      <c r="C15" s="5">
        <v>446554.876985004</v>
      </c>
      <c r="D15" s="3"/>
      <c r="E15" s="7">
        <v>5.21</v>
      </c>
    </row>
    <row r="16" spans="2:5" x14ac:dyDescent="0.3">
      <c r="B16" s="2" t="s">
        <v>65</v>
      </c>
      <c r="C16" s="5">
        <v>414845.218224874</v>
      </c>
      <c r="D16" s="6">
        <v>4.34</v>
      </c>
      <c r="E16" s="7">
        <v>4.53</v>
      </c>
    </row>
    <row r="17" spans="2:5" x14ac:dyDescent="0.3">
      <c r="B17" s="2" t="s">
        <v>7</v>
      </c>
      <c r="C17" s="5">
        <v>404233.72472775698</v>
      </c>
      <c r="D17" s="6">
        <v>3.83</v>
      </c>
      <c r="E17" s="7">
        <v>3.86</v>
      </c>
    </row>
    <row r="18" spans="2:5" x14ac:dyDescent="0.3">
      <c r="B18" s="2" t="s">
        <v>8</v>
      </c>
      <c r="C18" s="5">
        <v>399072.43973914499</v>
      </c>
      <c r="D18" s="6">
        <v>3.22</v>
      </c>
      <c r="E18" s="7">
        <v>3.25</v>
      </c>
    </row>
    <row r="19" spans="2:5" x14ac:dyDescent="0.3">
      <c r="B19" s="2" t="s">
        <v>9</v>
      </c>
      <c r="C19" s="5">
        <v>397619.91632577701</v>
      </c>
      <c r="D19" s="6">
        <v>2.77</v>
      </c>
      <c r="E19" s="7">
        <v>2.78</v>
      </c>
    </row>
    <row r="20" spans="2:5" x14ac:dyDescent="0.3">
      <c r="B20" s="2" t="s">
        <v>10</v>
      </c>
      <c r="C20" s="5">
        <v>395110.14218265598</v>
      </c>
      <c r="D20" s="6">
        <v>2.3199999999999998</v>
      </c>
      <c r="E20" s="7">
        <v>2.61</v>
      </c>
    </row>
    <row r="21" spans="2:5" x14ac:dyDescent="0.3">
      <c r="B21" s="2" t="s">
        <v>11</v>
      </c>
      <c r="C21" s="5">
        <v>393042.44753662299</v>
      </c>
      <c r="D21" s="6">
        <v>2.21</v>
      </c>
      <c r="E21" s="7">
        <v>2.5499999999999998</v>
      </c>
    </row>
    <row r="22" spans="2:5" x14ac:dyDescent="0.3">
      <c r="B22" s="2" t="s">
        <v>12</v>
      </c>
      <c r="C22" s="5">
        <v>395093.33869493002</v>
      </c>
      <c r="D22" s="6">
        <v>2.5</v>
      </c>
      <c r="E22" s="7">
        <v>2.65</v>
      </c>
    </row>
    <row r="23" spans="2:5" x14ac:dyDescent="0.3">
      <c r="B23" s="2" t="s">
        <v>13</v>
      </c>
      <c r="C23" s="5">
        <v>400630.86836863199</v>
      </c>
      <c r="D23" s="6">
        <v>3.07</v>
      </c>
      <c r="E23" s="7">
        <v>3.16</v>
      </c>
    </row>
    <row r="24" spans="2:5" x14ac:dyDescent="0.3">
      <c r="B24" s="2" t="s">
        <v>69</v>
      </c>
      <c r="C24" s="5"/>
      <c r="D24" s="6">
        <v>2.92</v>
      </c>
      <c r="E24" s="7">
        <v>2.97</v>
      </c>
    </row>
    <row r="25" spans="2:5" x14ac:dyDescent="0.3">
      <c r="B25" s="2" t="s">
        <v>14</v>
      </c>
      <c r="C25" s="5">
        <v>400933.46345886</v>
      </c>
      <c r="D25" s="6">
        <v>3.13</v>
      </c>
      <c r="E25" s="7">
        <v>3.18</v>
      </c>
    </row>
    <row r="26" spans="2:5" x14ac:dyDescent="0.3">
      <c r="B26" s="2" t="s">
        <v>15</v>
      </c>
      <c r="C26" s="5">
        <v>400972.827459761</v>
      </c>
      <c r="D26" s="6">
        <v>3.2</v>
      </c>
      <c r="E26" s="7">
        <v>3.31</v>
      </c>
    </row>
    <row r="27" spans="2:5" x14ac:dyDescent="0.3">
      <c r="B27" s="2" t="s">
        <v>16</v>
      </c>
      <c r="C27" s="5">
        <v>398171.93064295797</v>
      </c>
      <c r="D27" s="6">
        <v>2.91</v>
      </c>
      <c r="E27" s="7">
        <v>2.96</v>
      </c>
    </row>
    <row r="28" spans="2:5" x14ac:dyDescent="0.3">
      <c r="B28" s="2" t="s">
        <v>70</v>
      </c>
      <c r="C28" s="5"/>
      <c r="D28" s="6">
        <v>2.5299999999999998</v>
      </c>
      <c r="E28" s="7">
        <v>2.52</v>
      </c>
    </row>
    <row r="29" spans="2:5" x14ac:dyDescent="0.3">
      <c r="B29" s="2" t="s">
        <v>17</v>
      </c>
      <c r="C29" s="5">
        <v>395275.71643616201</v>
      </c>
      <c r="D29" s="6">
        <v>2.2799999999999998</v>
      </c>
      <c r="E29" s="7">
        <v>2.2000000000000002</v>
      </c>
    </row>
    <row r="30" spans="2:5" x14ac:dyDescent="0.3">
      <c r="B30" s="2" t="s">
        <v>18</v>
      </c>
      <c r="C30" s="5">
        <v>399949.76233556599</v>
      </c>
      <c r="D30" s="6">
        <v>2.71</v>
      </c>
      <c r="E30" s="7">
        <v>2.69</v>
      </c>
    </row>
    <row r="31" spans="2:5" x14ac:dyDescent="0.3">
      <c r="B31" s="2" t="s">
        <v>19</v>
      </c>
      <c r="C31" s="5">
        <v>397495.28765057999</v>
      </c>
      <c r="D31" s="6">
        <v>2.76</v>
      </c>
      <c r="E31" s="7">
        <v>2.75</v>
      </c>
    </row>
    <row r="32" spans="2:5" x14ac:dyDescent="0.3">
      <c r="B32" s="2" t="s">
        <v>20</v>
      </c>
      <c r="C32" s="5">
        <v>397495.28765056602</v>
      </c>
      <c r="D32" s="6">
        <v>2.85</v>
      </c>
      <c r="E32" s="7">
        <v>2.77</v>
      </c>
    </row>
    <row r="33" spans="2:5" x14ac:dyDescent="0.3">
      <c r="B33" s="2" t="s">
        <v>21</v>
      </c>
      <c r="C33" s="5">
        <v>396766.02897708898</v>
      </c>
      <c r="D33" s="6">
        <v>2.67</v>
      </c>
      <c r="E33" s="7">
        <v>2.64</v>
      </c>
    </row>
    <row r="34" spans="2:5" x14ac:dyDescent="0.3">
      <c r="B34" s="2" t="s">
        <v>22</v>
      </c>
      <c r="C34" s="5">
        <v>389605.26266163198</v>
      </c>
      <c r="D34" s="6">
        <v>2.63</v>
      </c>
      <c r="E34" s="7">
        <v>2.59</v>
      </c>
    </row>
    <row r="35" spans="2:5" x14ac:dyDescent="0.3">
      <c r="B35" s="2" t="s">
        <v>23</v>
      </c>
      <c r="C35" s="5">
        <v>399490.70562772697</v>
      </c>
      <c r="D35" s="6">
        <v>2.96</v>
      </c>
      <c r="E35" s="7">
        <v>2.93</v>
      </c>
    </row>
    <row r="36" spans="2:5" x14ac:dyDescent="0.3">
      <c r="B36" s="2" t="s">
        <v>71</v>
      </c>
      <c r="C36" s="3"/>
      <c r="D36" s="6">
        <v>3.05</v>
      </c>
      <c r="E36" s="7">
        <v>3</v>
      </c>
    </row>
    <row r="37" spans="2:5" x14ac:dyDescent="0.3">
      <c r="B37" s="2" t="s">
        <v>72</v>
      </c>
      <c r="C37" s="5"/>
      <c r="D37" s="6">
        <v>3.62</v>
      </c>
      <c r="E37" s="7">
        <v>3.55</v>
      </c>
    </row>
    <row r="38" spans="2:5" x14ac:dyDescent="0.3">
      <c r="B38" s="2" t="s">
        <v>24</v>
      </c>
      <c r="C38" s="5">
        <v>403267.01763155201</v>
      </c>
      <c r="D38" s="6">
        <v>3.84</v>
      </c>
      <c r="E38" s="7">
        <v>3.77</v>
      </c>
    </row>
    <row r="39" spans="2:5" x14ac:dyDescent="0.3">
      <c r="B39" s="2" t="s">
        <v>25</v>
      </c>
      <c r="C39" s="5">
        <v>400234.52829177398</v>
      </c>
      <c r="D39" s="6">
        <v>3.3</v>
      </c>
      <c r="E39" s="7">
        <v>3.25</v>
      </c>
    </row>
    <row r="40" spans="2:5" x14ac:dyDescent="0.3">
      <c r="B40" s="2" t="s">
        <v>26</v>
      </c>
      <c r="C40" s="5">
        <v>394779.377919172</v>
      </c>
      <c r="D40" s="6">
        <v>2.83</v>
      </c>
      <c r="E40" s="7">
        <v>2.8</v>
      </c>
    </row>
    <row r="41" spans="2:5" x14ac:dyDescent="0.3">
      <c r="B41" s="2" t="s">
        <v>27</v>
      </c>
      <c r="C41" s="5">
        <v>391498.29722338502</v>
      </c>
      <c r="D41" s="6">
        <v>2.46</v>
      </c>
      <c r="E41" s="7">
        <v>2.56</v>
      </c>
    </row>
    <row r="42" spans="2:5" x14ac:dyDescent="0.3">
      <c r="B42" s="2" t="s">
        <v>28</v>
      </c>
      <c r="C42" s="5">
        <v>392959.33536642202</v>
      </c>
      <c r="D42" s="6">
        <v>2.4700000000000002</v>
      </c>
      <c r="E42" s="7">
        <v>2.5299999999999998</v>
      </c>
    </row>
    <row r="43" spans="2:5" x14ac:dyDescent="0.3">
      <c r="B43" s="2" t="s">
        <v>29</v>
      </c>
      <c r="C43" s="5">
        <v>392037.97343141999</v>
      </c>
      <c r="D43" s="6">
        <v>2.37</v>
      </c>
      <c r="E43" s="7">
        <v>2.62</v>
      </c>
    </row>
    <row r="44" spans="2:5" x14ac:dyDescent="0.3">
      <c r="B44" s="2" t="s">
        <v>30</v>
      </c>
      <c r="C44" s="5">
        <v>389918.72745860397</v>
      </c>
      <c r="D44" s="6">
        <v>2.3199999999999998</v>
      </c>
      <c r="E44" s="7">
        <v>2.56</v>
      </c>
    </row>
    <row r="45" spans="2:5" x14ac:dyDescent="0.3">
      <c r="B45" s="2" t="s">
        <v>31</v>
      </c>
      <c r="C45" s="5">
        <v>392903.52224025503</v>
      </c>
      <c r="D45" s="6">
        <v>2.33</v>
      </c>
      <c r="E45" s="7">
        <v>2.6</v>
      </c>
    </row>
    <row r="46" spans="2:5" x14ac:dyDescent="0.3">
      <c r="B46" s="2" t="s">
        <v>80</v>
      </c>
      <c r="C46" s="17">
        <v>393412.24239999999</v>
      </c>
      <c r="D46" s="6">
        <v>2.4</v>
      </c>
      <c r="E46" s="7">
        <v>2.62</v>
      </c>
    </row>
    <row r="47" spans="2:5" x14ac:dyDescent="0.3">
      <c r="B47" s="2" t="s">
        <v>32</v>
      </c>
      <c r="C47" s="5">
        <v>396586.75278108299</v>
      </c>
      <c r="D47" s="6">
        <v>3.33</v>
      </c>
      <c r="E47" s="4"/>
    </row>
    <row r="48" spans="2:5" x14ac:dyDescent="0.3">
      <c r="B48" s="2" t="s">
        <v>33</v>
      </c>
      <c r="C48" s="5">
        <v>411460.76247698802</v>
      </c>
      <c r="D48" s="6">
        <v>4</v>
      </c>
      <c r="E48" s="4"/>
    </row>
    <row r="49" spans="2:5" x14ac:dyDescent="0.3">
      <c r="B49" s="2" t="s">
        <v>34</v>
      </c>
      <c r="C49" s="5">
        <v>403462.78077781398</v>
      </c>
      <c r="D49" s="6">
        <v>3.62</v>
      </c>
      <c r="E49" s="4"/>
    </row>
    <row r="50" spans="2:5" x14ac:dyDescent="0.3">
      <c r="B50" s="2" t="s">
        <v>35</v>
      </c>
      <c r="C50" s="5">
        <v>399103.286035272</v>
      </c>
      <c r="D50" s="6">
        <v>3.2</v>
      </c>
      <c r="E50" s="4"/>
    </row>
    <row r="51" spans="2:5" x14ac:dyDescent="0.3">
      <c r="B51" s="2" t="s">
        <v>36</v>
      </c>
      <c r="C51" s="5">
        <v>389908.377279718</v>
      </c>
      <c r="D51" s="6">
        <v>2.9</v>
      </c>
      <c r="E51" s="4"/>
    </row>
    <row r="52" spans="2:5" x14ac:dyDescent="0.3">
      <c r="B52" s="2" t="s">
        <v>37</v>
      </c>
      <c r="C52" s="5">
        <v>391614.53302186099</v>
      </c>
      <c r="D52" s="6">
        <v>2.44</v>
      </c>
      <c r="E52" s="7">
        <v>2.4</v>
      </c>
    </row>
    <row r="53" spans="2:5" x14ac:dyDescent="0.3">
      <c r="B53" s="2" t="s">
        <v>38</v>
      </c>
      <c r="C53" s="5">
        <v>384345.095007025</v>
      </c>
      <c r="D53" s="3"/>
      <c r="E53" s="7">
        <v>2.09</v>
      </c>
    </row>
    <row r="54" spans="2:5" x14ac:dyDescent="0.3">
      <c r="B54" s="2" t="s">
        <v>39</v>
      </c>
      <c r="C54" s="5">
        <v>382542.6774246</v>
      </c>
      <c r="D54" s="3"/>
      <c r="E54" s="7">
        <v>1.9</v>
      </c>
    </row>
    <row r="55" spans="2:5" x14ac:dyDescent="0.3">
      <c r="B55" s="2" t="s">
        <v>40</v>
      </c>
      <c r="C55" s="5">
        <v>379952.31987290498</v>
      </c>
      <c r="D55" s="3"/>
      <c r="E55" s="7">
        <v>1.92</v>
      </c>
    </row>
    <row r="56" spans="2:5" x14ac:dyDescent="0.3">
      <c r="B56" s="2" t="s">
        <v>41</v>
      </c>
      <c r="C56" s="5">
        <v>383884.14975032402</v>
      </c>
      <c r="D56" s="3"/>
      <c r="E56" s="7">
        <v>1.89</v>
      </c>
    </row>
    <row r="57" spans="2:5" x14ac:dyDescent="0.3">
      <c r="B57" s="2" t="s">
        <v>42</v>
      </c>
      <c r="C57" s="5">
        <v>384420.536864536</v>
      </c>
      <c r="D57" s="3"/>
      <c r="E57" s="4"/>
    </row>
    <row r="58" spans="2:5" x14ac:dyDescent="0.3">
      <c r="B58" s="2" t="s">
        <v>43</v>
      </c>
      <c r="C58" s="5">
        <v>395425.50784360402</v>
      </c>
      <c r="D58" s="3"/>
      <c r="E58" s="4"/>
    </row>
    <row r="59" spans="2:5" ht="15" thickBot="1" x14ac:dyDescent="0.35">
      <c r="B59" s="8" t="s">
        <v>73</v>
      </c>
      <c r="C59" s="10"/>
      <c r="D59" s="10"/>
      <c r="E59" s="27">
        <v>2.0299999999999998</v>
      </c>
    </row>
  </sheetData>
  <mergeCells count="1">
    <mergeCell ref="B2:E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A18F6-4DC9-4A54-BF63-24AB8B7F919D}">
  <dimension ref="B1:H7"/>
  <sheetViews>
    <sheetView workbookViewId="0">
      <selection activeCell="B29" sqref="B29"/>
    </sheetView>
  </sheetViews>
  <sheetFormatPr baseColWidth="10" defaultRowHeight="14.4" x14ac:dyDescent="0.3"/>
  <cols>
    <col min="2" max="2" width="18" bestFit="1" customWidth="1"/>
    <col min="3" max="3" width="20.21875" bestFit="1" customWidth="1"/>
    <col min="4" max="4" width="7.33203125" customWidth="1"/>
    <col min="5" max="5" width="18" bestFit="1" customWidth="1"/>
    <col min="6" max="6" width="20.21875" bestFit="1" customWidth="1"/>
    <col min="7" max="7" width="7.6640625" customWidth="1"/>
  </cols>
  <sheetData>
    <row r="1" spans="2:8" ht="15" thickBot="1" x14ac:dyDescent="0.35"/>
    <row r="2" spans="2:8" x14ac:dyDescent="0.3">
      <c r="B2" s="19" t="s">
        <v>86</v>
      </c>
      <c r="C2" s="20" t="s">
        <v>87</v>
      </c>
      <c r="E2" s="19" t="s">
        <v>89</v>
      </c>
      <c r="F2" s="20" t="s">
        <v>90</v>
      </c>
      <c r="H2" s="21" t="s">
        <v>92</v>
      </c>
    </row>
    <row r="3" spans="2:8" ht="15" thickBot="1" x14ac:dyDescent="0.35">
      <c r="B3" s="8">
        <v>3.15</v>
      </c>
      <c r="C3" s="22">
        <f>14043*B3+356329</f>
        <v>400564.45</v>
      </c>
      <c r="E3" s="8">
        <v>400564.45</v>
      </c>
      <c r="F3" s="22">
        <f>0.00006*E3-20.618</f>
        <v>3.4158670000000022</v>
      </c>
      <c r="H3" s="23" t="s">
        <v>94</v>
      </c>
    </row>
    <row r="4" spans="2:8" x14ac:dyDescent="0.3">
      <c r="B4" s="3"/>
      <c r="C4" s="3"/>
      <c r="E4" s="3"/>
      <c r="F4" s="3"/>
      <c r="H4" s="3"/>
    </row>
    <row r="5" spans="2:8" ht="15" thickBot="1" x14ac:dyDescent="0.35"/>
    <row r="6" spans="2:8" x14ac:dyDescent="0.3">
      <c r="B6" s="19" t="s">
        <v>88</v>
      </c>
      <c r="C6" s="20" t="s">
        <v>87</v>
      </c>
      <c r="E6" s="19" t="s">
        <v>89</v>
      </c>
      <c r="F6" s="20" t="s">
        <v>91</v>
      </c>
      <c r="H6" s="21" t="s">
        <v>92</v>
      </c>
    </row>
    <row r="7" spans="2:8" ht="15" thickBot="1" x14ac:dyDescent="0.35">
      <c r="B7" s="8">
        <v>3.15</v>
      </c>
      <c r="C7" s="22">
        <f>9925.9*B7+368801</f>
        <v>400067.58500000002</v>
      </c>
      <c r="E7" s="8">
        <v>400564.45</v>
      </c>
      <c r="F7" s="22">
        <f>0.00007*E7-26.848</f>
        <v>1.1915115000000007</v>
      </c>
      <c r="H7" s="23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Comparacion</vt:lpstr>
      <vt:lpstr>Correlacion</vt:lpstr>
      <vt:lpstr>Conversión</vt:lpstr>
    </vt:vector>
  </TitlesOfParts>
  <Company>Ministerio de Ambiente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Pohren</dc:creator>
  <cp:lastModifiedBy>Usuario</cp:lastModifiedBy>
  <dcterms:created xsi:type="dcterms:W3CDTF">2025-07-10T20:17:16Z</dcterms:created>
  <dcterms:modified xsi:type="dcterms:W3CDTF">2025-07-30T21:43:59Z</dcterms:modified>
</cp:coreProperties>
</file>