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.7\Temp_Share_Drive\BVM Pack Solutions Pvt Ltd\Finance\2023-2024\"/>
    </mc:Choice>
  </mc:AlternateContent>
  <bookViews>
    <workbookView xWindow="0" yWindow="0" windowWidth="20490" windowHeight="7755" tabRatio="708" firstSheet="3" activeTab="4"/>
  </bookViews>
  <sheets>
    <sheet name="Sheet5" sheetId="16" state="hidden" r:id="rId1"/>
    <sheet name="Sheet4" sheetId="15" state="hidden" r:id="rId2"/>
    <sheet name="Sheet3" sheetId="14" state="hidden" r:id="rId3"/>
    <sheet name="SUMMARY" sheetId="4" r:id="rId4"/>
    <sheet name="OS" sheetId="1" r:id="rId5"/>
    <sheet name="Sheet6" sheetId="17" state="hidden" r:id="rId6"/>
    <sheet name="Sheet1" sheetId="13" state="hidden" r:id="rId7"/>
    <sheet name="Sheet2" sheetId="11" state="hidden" r:id="rId8"/>
  </sheets>
  <definedNames>
    <definedName name="_xlnm._FilterDatabase" localSheetId="4" hidden="1">OS!$A$1:$N$132</definedName>
    <definedName name="_xlnm._FilterDatabase" localSheetId="6" hidden="1">Sheet1!$A$30:$Q$30</definedName>
    <definedName name="_xlnm._FilterDatabase" localSheetId="7" hidden="1">Sheet2!$A$1:$D$93</definedName>
    <definedName name="_xlnm._FilterDatabase" localSheetId="2" hidden="1">Sheet3!$A$4:$J$106</definedName>
    <definedName name="_xlnm._FilterDatabase" localSheetId="1" hidden="1">Sheet4!$A$6:$L$105</definedName>
    <definedName name="_xlnm._FilterDatabase" localSheetId="0" hidden="1">Sheet5!$A$6:$L$105</definedName>
    <definedName name="_xlnm._FilterDatabase" localSheetId="5" hidden="1">Sheet6!$A$1:$O$220</definedName>
    <definedName name="_xlnm._FilterDatabase" localSheetId="3" hidden="1">SUMMARY!$A$4:$L$30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" i="1" l="1"/>
  <c r="D121" i="1" l="1"/>
  <c r="D118" i="1" l="1"/>
  <c r="M118" i="1" s="1"/>
  <c r="D119" i="1" l="1"/>
  <c r="M119" i="1" s="1"/>
  <c r="D89" i="1" l="1"/>
  <c r="M89" i="1" s="1"/>
  <c r="D115" i="1" l="1"/>
  <c r="M115" i="1" s="1"/>
  <c r="D116" i="1"/>
  <c r="M116" i="1" s="1"/>
  <c r="D117" i="1"/>
  <c r="M117" i="1" s="1"/>
  <c r="D132" i="1" l="1"/>
  <c r="D131" i="1"/>
  <c r="D130" i="1"/>
  <c r="D129" i="1"/>
  <c r="D128" i="1"/>
  <c r="D127" i="1"/>
  <c r="D126" i="1"/>
  <c r="D125" i="1"/>
  <c r="D124" i="1"/>
  <c r="D123" i="1"/>
  <c r="H133" i="1"/>
  <c r="D68" i="1"/>
  <c r="M68" i="1" s="1"/>
  <c r="D69" i="1"/>
  <c r="M69" i="1" s="1"/>
  <c r="D70" i="1"/>
  <c r="M70" i="1" s="1"/>
  <c r="D71" i="1"/>
  <c r="M71" i="1" s="1"/>
  <c r="D72" i="1"/>
  <c r="M72" i="1" s="1"/>
  <c r="D67" i="1"/>
  <c r="M67" i="1" s="1"/>
  <c r="D66" i="1"/>
  <c r="M66" i="1" s="1"/>
  <c r="D65" i="1"/>
  <c r="M65" i="1" s="1"/>
  <c r="D64" i="1"/>
  <c r="M64" i="1" s="1"/>
  <c r="D63" i="1"/>
  <c r="M63" i="1" s="1"/>
  <c r="D62" i="1"/>
  <c r="M62" i="1" s="1"/>
  <c r="D61" i="1"/>
  <c r="M61" i="1" s="1"/>
  <c r="D60" i="1"/>
  <c r="M60" i="1" s="1"/>
  <c r="D59" i="1"/>
  <c r="M59" i="1" s="1"/>
  <c r="D58" i="1"/>
  <c r="M58" i="1" s="1"/>
  <c r="D57" i="1"/>
  <c r="M57" i="1" s="1"/>
  <c r="D56" i="1"/>
  <c r="M56" i="1" s="1"/>
  <c r="D55" i="1"/>
  <c r="M55" i="1" s="1"/>
  <c r="D54" i="1"/>
  <c r="M54" i="1" s="1"/>
  <c r="D53" i="1"/>
  <c r="M53" i="1" s="1"/>
  <c r="D52" i="1"/>
  <c r="M52" i="1" s="1"/>
  <c r="D51" i="1"/>
  <c r="M51" i="1" s="1"/>
  <c r="D50" i="1"/>
  <c r="M50" i="1" s="1"/>
  <c r="D49" i="1"/>
  <c r="M49" i="1" s="1"/>
  <c r="D48" i="1"/>
  <c r="M48" i="1" s="1"/>
  <c r="D47" i="1"/>
  <c r="M47" i="1" s="1"/>
  <c r="D46" i="1"/>
  <c r="M46" i="1" s="1"/>
  <c r="D45" i="1"/>
  <c r="M45" i="1" s="1"/>
  <c r="D44" i="1"/>
  <c r="M44" i="1" s="1"/>
  <c r="D43" i="1"/>
  <c r="M43" i="1" s="1"/>
  <c r="D42" i="1"/>
  <c r="M42" i="1" s="1"/>
  <c r="D41" i="1"/>
  <c r="M41" i="1" s="1"/>
  <c r="D40" i="1"/>
  <c r="M40" i="1" s="1"/>
  <c r="D39" i="1"/>
  <c r="M39" i="1" s="1"/>
  <c r="D38" i="1"/>
  <c r="M38" i="1" s="1"/>
  <c r="D37" i="1"/>
  <c r="M37" i="1" s="1"/>
  <c r="D36" i="1"/>
  <c r="M36" i="1" s="1"/>
  <c r="D35" i="1"/>
  <c r="M35" i="1" s="1"/>
  <c r="D34" i="1"/>
  <c r="M34" i="1" s="1"/>
  <c r="D33" i="1"/>
  <c r="M33" i="1" s="1"/>
  <c r="D32" i="1"/>
  <c r="M32" i="1" s="1"/>
  <c r="D31" i="1"/>
  <c r="M31" i="1" s="1"/>
  <c r="D30" i="1"/>
  <c r="M30" i="1" s="1"/>
  <c r="D29" i="1"/>
  <c r="M29" i="1" s="1"/>
  <c r="D28" i="1"/>
  <c r="M28" i="1" s="1"/>
  <c r="D27" i="1"/>
  <c r="M27" i="1" s="1"/>
  <c r="D26" i="1"/>
  <c r="M26" i="1" s="1"/>
  <c r="D25" i="1"/>
  <c r="M25" i="1" s="1"/>
  <c r="D24" i="1"/>
  <c r="M24" i="1" s="1"/>
  <c r="D23" i="1"/>
  <c r="M23" i="1" s="1"/>
  <c r="D22" i="1"/>
  <c r="M22" i="1" s="1"/>
  <c r="D21" i="1"/>
  <c r="M21" i="1" s="1"/>
  <c r="D20" i="1"/>
  <c r="M20" i="1" s="1"/>
  <c r="D19" i="1"/>
  <c r="M19" i="1" s="1"/>
  <c r="D18" i="1"/>
  <c r="M18" i="1" s="1"/>
  <c r="D17" i="1"/>
  <c r="M17" i="1" s="1"/>
  <c r="D16" i="1"/>
  <c r="M16" i="1" s="1"/>
  <c r="D15" i="1"/>
  <c r="M15" i="1" s="1"/>
  <c r="D14" i="1"/>
  <c r="M14" i="1" s="1"/>
  <c r="D13" i="1"/>
  <c r="M13" i="1" s="1"/>
  <c r="D12" i="1"/>
  <c r="M12" i="1" s="1"/>
  <c r="D11" i="1"/>
  <c r="M11" i="1" s="1"/>
  <c r="D10" i="1"/>
  <c r="M10" i="1" s="1"/>
  <c r="D9" i="1"/>
  <c r="M9" i="1" s="1"/>
  <c r="D8" i="1"/>
  <c r="M8" i="1" s="1"/>
  <c r="D7" i="1"/>
  <c r="M7" i="1" s="1"/>
  <c r="D6" i="1"/>
  <c r="M6" i="1" s="1"/>
  <c r="D5" i="1"/>
  <c r="M5" i="1" s="1"/>
  <c r="D4" i="1"/>
  <c r="M4" i="1" s="1"/>
  <c r="D3" i="1"/>
  <c r="M3" i="1" s="1"/>
  <c r="D2" i="1"/>
  <c r="M2" i="1" s="1"/>
  <c r="D73" i="1" l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22" i="1"/>
  <c r="M112" i="1" l="1"/>
  <c r="M113" i="1"/>
  <c r="M114" i="1"/>
  <c r="M91" i="1" l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90" i="1" l="1"/>
  <c r="M88" i="1"/>
  <c r="M85" i="1" l="1"/>
  <c r="M86" i="1"/>
  <c r="M87" i="1"/>
  <c r="M81" i="1" l="1"/>
  <c r="M82" i="1"/>
  <c r="M83" i="1"/>
  <c r="M84" i="1"/>
  <c r="M78" i="1" l="1"/>
  <c r="M79" i="1"/>
  <c r="M80" i="1"/>
  <c r="M77" i="1" l="1"/>
  <c r="M74" i="1" l="1"/>
  <c r="M75" i="1"/>
  <c r="M76" i="1"/>
  <c r="M73" i="1" l="1"/>
  <c r="E234" i="17" l="1"/>
  <c r="D233" i="17"/>
  <c r="M233" i="17" s="1"/>
  <c r="D232" i="17"/>
  <c r="M232" i="17" s="1"/>
  <c r="D231" i="17"/>
  <c r="M231" i="17" s="1"/>
  <c r="D230" i="17"/>
  <c r="M230" i="17" s="1"/>
  <c r="D228" i="17"/>
  <c r="M228" i="17" s="1"/>
  <c r="D229" i="17"/>
  <c r="M229" i="17" s="1"/>
  <c r="E225" i="17" l="1"/>
  <c r="E224" i="17"/>
  <c r="E222" i="17"/>
  <c r="E221" i="17"/>
  <c r="D60" i="17"/>
  <c r="M60" i="17" s="1"/>
  <c r="D61" i="17"/>
  <c r="M61" i="17" s="1"/>
  <c r="D62" i="17"/>
  <c r="M62" i="17" s="1"/>
  <c r="D63" i="17"/>
  <c r="M63" i="17" s="1"/>
  <c r="D120" i="17"/>
  <c r="M120" i="17" s="1"/>
  <c r="D64" i="17"/>
  <c r="M64" i="17" s="1"/>
  <c r="D65" i="17"/>
  <c r="M65" i="17" s="1"/>
  <c r="D66" i="17"/>
  <c r="M66" i="17" s="1"/>
  <c r="D67" i="17"/>
  <c r="M67" i="17" s="1"/>
  <c r="D68" i="17"/>
  <c r="M68" i="17" s="1"/>
  <c r="D69" i="17"/>
  <c r="M69" i="17" s="1"/>
  <c r="D70" i="17"/>
  <c r="M70" i="17" s="1"/>
  <c r="D71" i="17"/>
  <c r="M71" i="17" s="1"/>
  <c r="D72" i="17"/>
  <c r="M72" i="17" s="1"/>
  <c r="D73" i="17"/>
  <c r="M73" i="17" s="1"/>
  <c r="D74" i="17"/>
  <c r="M74" i="17" s="1"/>
  <c r="D75" i="17"/>
  <c r="M75" i="17" s="1"/>
  <c r="D76" i="17"/>
  <c r="M76" i="17" s="1"/>
  <c r="D77" i="17"/>
  <c r="M77" i="17" s="1"/>
  <c r="D78" i="17"/>
  <c r="M78" i="17" s="1"/>
  <c r="D79" i="17"/>
  <c r="M79" i="17" s="1"/>
  <c r="D80" i="17"/>
  <c r="M80" i="17" s="1"/>
  <c r="D81" i="17"/>
  <c r="M81" i="17" s="1"/>
  <c r="D82" i="17"/>
  <c r="M82" i="17" s="1"/>
  <c r="D83" i="17"/>
  <c r="M83" i="17" s="1"/>
  <c r="D84" i="17"/>
  <c r="M84" i="17" s="1"/>
  <c r="D85" i="17"/>
  <c r="M85" i="17" s="1"/>
  <c r="D86" i="17"/>
  <c r="M86" i="17" s="1"/>
  <c r="D87" i="17"/>
  <c r="M87" i="17" s="1"/>
  <c r="D88" i="17"/>
  <c r="M88" i="17" s="1"/>
  <c r="D89" i="17"/>
  <c r="M89" i="17" s="1"/>
  <c r="D90" i="17"/>
  <c r="M90" i="17" s="1"/>
  <c r="D91" i="17"/>
  <c r="M91" i="17" s="1"/>
  <c r="D92" i="17"/>
  <c r="M92" i="17" s="1"/>
  <c r="D93" i="17"/>
  <c r="M93" i="17" s="1"/>
  <c r="D94" i="17"/>
  <c r="M94" i="17" s="1"/>
  <c r="D95" i="17"/>
  <c r="M95" i="17" s="1"/>
  <c r="D121" i="17"/>
  <c r="M121" i="17" s="1"/>
  <c r="D96" i="17"/>
  <c r="M96" i="17" s="1"/>
  <c r="D97" i="17"/>
  <c r="M97" i="17" s="1"/>
  <c r="D98" i="17"/>
  <c r="M98" i="17" s="1"/>
  <c r="D99" i="17"/>
  <c r="M99" i="17" s="1"/>
  <c r="D100" i="17"/>
  <c r="M100" i="17" s="1"/>
  <c r="D101" i="17"/>
  <c r="M101" i="17" s="1"/>
  <c r="D102" i="17"/>
  <c r="M102" i="17" s="1"/>
  <c r="D103" i="17"/>
  <c r="M103" i="17" s="1"/>
  <c r="D104" i="17"/>
  <c r="M104" i="17" s="1"/>
  <c r="D105" i="17"/>
  <c r="M105" i="17" s="1"/>
  <c r="D106" i="17"/>
  <c r="M106" i="17" s="1"/>
  <c r="D107" i="17"/>
  <c r="M107" i="17" s="1"/>
  <c r="D108" i="17"/>
  <c r="M108" i="17" s="1"/>
  <c r="D109" i="17"/>
  <c r="M109" i="17" s="1"/>
  <c r="D110" i="17"/>
  <c r="M110" i="17" s="1"/>
  <c r="D111" i="17"/>
  <c r="M111" i="17" s="1"/>
  <c r="D50" i="17"/>
  <c r="M50" i="17" s="1"/>
  <c r="D51" i="17"/>
  <c r="M51" i="17" s="1"/>
  <c r="D52" i="17"/>
  <c r="M52" i="17" s="1"/>
  <c r="D53" i="17"/>
  <c r="M53" i="17" s="1"/>
  <c r="D54" i="17"/>
  <c r="M54" i="17" s="1"/>
  <c r="D55" i="17"/>
  <c r="M55" i="17" s="1"/>
  <c r="D56" i="17"/>
  <c r="M56" i="17" s="1"/>
  <c r="D57" i="17"/>
  <c r="M57" i="17" s="1"/>
  <c r="D58" i="17"/>
  <c r="M58" i="17" s="1"/>
  <c r="D59" i="17"/>
  <c r="M59" i="17" s="1"/>
  <c r="D11" i="17"/>
  <c r="M11" i="17" s="1"/>
  <c r="D12" i="17"/>
  <c r="M12" i="17" s="1"/>
  <c r="D13" i="17"/>
  <c r="M13" i="17" s="1"/>
  <c r="D14" i="17"/>
  <c r="M14" i="17" s="1"/>
  <c r="D15" i="17"/>
  <c r="M15" i="17" s="1"/>
  <c r="D16" i="17"/>
  <c r="M16" i="17" s="1"/>
  <c r="D17" i="17"/>
  <c r="M17" i="17" s="1"/>
  <c r="D18" i="17"/>
  <c r="M18" i="17" s="1"/>
  <c r="D19" i="17"/>
  <c r="M19" i="17" s="1"/>
  <c r="D117" i="17"/>
  <c r="M117" i="17" s="1"/>
  <c r="D20" i="17"/>
  <c r="M20" i="17" s="1"/>
  <c r="D21" i="17"/>
  <c r="M21" i="17" s="1"/>
  <c r="D22" i="17"/>
  <c r="M22" i="17" s="1"/>
  <c r="D23" i="17"/>
  <c r="M23" i="17" s="1"/>
  <c r="D24" i="17"/>
  <c r="M24" i="17" s="1"/>
  <c r="D25" i="17"/>
  <c r="M25" i="17" s="1"/>
  <c r="D26" i="17"/>
  <c r="M26" i="17" s="1"/>
  <c r="D27" i="17"/>
  <c r="M27" i="17" s="1"/>
  <c r="D28" i="17"/>
  <c r="M28" i="17" s="1"/>
  <c r="D29" i="17"/>
  <c r="M29" i="17" s="1"/>
  <c r="D30" i="17"/>
  <c r="M30" i="17" s="1"/>
  <c r="D31" i="17"/>
  <c r="M31" i="17" s="1"/>
  <c r="D32" i="17"/>
  <c r="M32" i="17" s="1"/>
  <c r="D118" i="17"/>
  <c r="M118" i="17" s="1"/>
  <c r="D33" i="17"/>
  <c r="M33" i="17" s="1"/>
  <c r="D34" i="17"/>
  <c r="M34" i="17" s="1"/>
  <c r="D35" i="17"/>
  <c r="M35" i="17" s="1"/>
  <c r="D36" i="17"/>
  <c r="M36" i="17" s="1"/>
  <c r="D37" i="17"/>
  <c r="M37" i="17" s="1"/>
  <c r="D38" i="17"/>
  <c r="M38" i="17" s="1"/>
  <c r="D39" i="17"/>
  <c r="M39" i="17" s="1"/>
  <c r="D40" i="17"/>
  <c r="M40" i="17" s="1"/>
  <c r="D41" i="17"/>
  <c r="M41" i="17" s="1"/>
  <c r="D42" i="17"/>
  <c r="M42" i="17" s="1"/>
  <c r="D43" i="17"/>
  <c r="M43" i="17" s="1"/>
  <c r="D44" i="17"/>
  <c r="M44" i="17" s="1"/>
  <c r="D45" i="17"/>
  <c r="M45" i="17" s="1"/>
  <c r="D46" i="17"/>
  <c r="M46" i="17" s="1"/>
  <c r="D47" i="17"/>
  <c r="M47" i="17" s="1"/>
  <c r="D119" i="17"/>
  <c r="M119" i="17" s="1"/>
  <c r="D48" i="17"/>
  <c r="M48" i="17" s="1"/>
  <c r="D49" i="17"/>
  <c r="M49" i="17" s="1"/>
  <c r="D10" i="17"/>
  <c r="M10" i="17" s="1"/>
  <c r="D9" i="17"/>
  <c r="M9" i="17" s="1"/>
  <c r="D8" i="17"/>
  <c r="M8" i="17" s="1"/>
  <c r="D7" i="17"/>
  <c r="M7" i="17" s="1"/>
  <c r="D6" i="17"/>
  <c r="M6" i="17" s="1"/>
  <c r="D5" i="17"/>
  <c r="M5" i="17" s="1"/>
  <c r="D4" i="17"/>
  <c r="M4" i="17" s="1"/>
  <c r="D3" i="17"/>
  <c r="M3" i="17" s="1"/>
  <c r="D2" i="17"/>
  <c r="M2" i="17" s="1"/>
  <c r="D204" i="17"/>
  <c r="M204" i="17" s="1"/>
  <c r="D203" i="17"/>
  <c r="M203" i="17" s="1"/>
  <c r="D202" i="17"/>
  <c r="M202" i="17" s="1"/>
  <c r="D201" i="17"/>
  <c r="M201" i="17" s="1"/>
  <c r="D200" i="17"/>
  <c r="M200" i="17" s="1"/>
  <c r="D199" i="17"/>
  <c r="M199" i="17" s="1"/>
  <c r="D198" i="17"/>
  <c r="M198" i="17" s="1"/>
  <c r="D197" i="17"/>
  <c r="M197" i="17" s="1"/>
  <c r="D196" i="17"/>
  <c r="M196" i="17" s="1"/>
  <c r="D195" i="17"/>
  <c r="M195" i="17" s="1"/>
  <c r="D194" i="17"/>
  <c r="M194" i="17" s="1"/>
  <c r="D193" i="17"/>
  <c r="M193" i="17" s="1"/>
  <c r="D192" i="17"/>
  <c r="M192" i="17" s="1"/>
  <c r="D191" i="17"/>
  <c r="M191" i="17" s="1"/>
  <c r="D190" i="17"/>
  <c r="M190" i="17" s="1"/>
  <c r="D189" i="17"/>
  <c r="M189" i="17" s="1"/>
  <c r="D188" i="17"/>
  <c r="M188" i="17" s="1"/>
  <c r="D116" i="17"/>
  <c r="M116" i="17" s="1"/>
  <c r="D115" i="17"/>
  <c r="M115" i="17" s="1"/>
  <c r="D187" i="17"/>
  <c r="M187" i="17" s="1"/>
  <c r="D186" i="17"/>
  <c r="M186" i="17" s="1"/>
  <c r="D185" i="17"/>
  <c r="M185" i="17" s="1"/>
  <c r="D184" i="17"/>
  <c r="M184" i="17" s="1"/>
  <c r="D183" i="17"/>
  <c r="M183" i="17" s="1"/>
  <c r="D182" i="17"/>
  <c r="M182" i="17" s="1"/>
  <c r="D114" i="17"/>
  <c r="M114" i="17" s="1"/>
  <c r="D113" i="17"/>
  <c r="M113" i="17" s="1"/>
  <c r="D181" i="17"/>
  <c r="M181" i="17" s="1"/>
  <c r="D180" i="17"/>
  <c r="M180" i="17" s="1"/>
  <c r="D179" i="17"/>
  <c r="M179" i="17" s="1"/>
  <c r="D178" i="17"/>
  <c r="M178" i="17" s="1"/>
  <c r="D177" i="17"/>
  <c r="M177" i="17" s="1"/>
  <c r="D176" i="17"/>
  <c r="M176" i="17" s="1"/>
  <c r="D175" i="17"/>
  <c r="M175" i="17" s="1"/>
  <c r="D174" i="17"/>
  <c r="M174" i="17" s="1"/>
  <c r="D173" i="17"/>
  <c r="M173" i="17" s="1"/>
  <c r="D172" i="17"/>
  <c r="M172" i="17" s="1"/>
  <c r="D171" i="17"/>
  <c r="M171" i="17" s="1"/>
  <c r="D170" i="17"/>
  <c r="M170" i="17" s="1"/>
  <c r="D169" i="17"/>
  <c r="M169" i="17" s="1"/>
  <c r="D168" i="17"/>
  <c r="M168" i="17" s="1"/>
  <c r="D167" i="17"/>
  <c r="M167" i="17" s="1"/>
  <c r="D166" i="17"/>
  <c r="M166" i="17" s="1"/>
  <c r="D165" i="17"/>
  <c r="M165" i="17" s="1"/>
  <c r="D164" i="17"/>
  <c r="M164" i="17" s="1"/>
  <c r="D163" i="17"/>
  <c r="M163" i="17" s="1"/>
  <c r="D112" i="17"/>
  <c r="M112" i="17" s="1"/>
  <c r="D162" i="17"/>
  <c r="M162" i="17" s="1"/>
  <c r="D161" i="17"/>
  <c r="M161" i="17" s="1"/>
  <c r="D160" i="17"/>
  <c r="M160" i="17" s="1"/>
  <c r="D159" i="17"/>
  <c r="M159" i="17" s="1"/>
  <c r="D158" i="17"/>
  <c r="M158" i="17" s="1"/>
  <c r="D157" i="17"/>
  <c r="M157" i="17" s="1"/>
  <c r="D156" i="17"/>
  <c r="M156" i="17" s="1"/>
  <c r="D155" i="17"/>
  <c r="M155" i="17" s="1"/>
  <c r="D154" i="17"/>
  <c r="M154" i="17" s="1"/>
  <c r="D153" i="17"/>
  <c r="M153" i="17" s="1"/>
  <c r="D152" i="17"/>
  <c r="M152" i="17" s="1"/>
  <c r="D151" i="17"/>
  <c r="M151" i="17" s="1"/>
  <c r="D150" i="17"/>
  <c r="M150" i="17" s="1"/>
  <c r="D149" i="17"/>
  <c r="M149" i="17" s="1"/>
  <c r="D148" i="17"/>
  <c r="M148" i="17" s="1"/>
  <c r="D147" i="17"/>
  <c r="M147" i="17" s="1"/>
  <c r="D146" i="17"/>
  <c r="M146" i="17" s="1"/>
  <c r="D145" i="17"/>
  <c r="M145" i="17" s="1"/>
  <c r="D144" i="17"/>
  <c r="M144" i="17" s="1"/>
  <c r="D143" i="17"/>
  <c r="M143" i="17" s="1"/>
  <c r="D142" i="17"/>
  <c r="M142" i="17" s="1"/>
  <c r="D141" i="17"/>
  <c r="M141" i="17" s="1"/>
  <c r="D140" i="17"/>
  <c r="M140" i="17" s="1"/>
  <c r="D139" i="17"/>
  <c r="M139" i="17" s="1"/>
  <c r="D138" i="17"/>
  <c r="M138" i="17" s="1"/>
  <c r="D137" i="17"/>
  <c r="M137" i="17" s="1"/>
  <c r="D136" i="17"/>
  <c r="M136" i="17" s="1"/>
  <c r="D135" i="17"/>
  <c r="M135" i="17" s="1"/>
  <c r="D134" i="17"/>
  <c r="M134" i="17" s="1"/>
  <c r="D133" i="17"/>
  <c r="M133" i="17" s="1"/>
  <c r="D132" i="17"/>
  <c r="M132" i="17" s="1"/>
  <c r="D131" i="17"/>
  <c r="M131" i="17" s="1"/>
  <c r="D130" i="17"/>
  <c r="M130" i="17" s="1"/>
  <c r="D129" i="17"/>
  <c r="M129" i="17" s="1"/>
  <c r="D128" i="17"/>
  <c r="M128" i="17" s="1"/>
  <c r="D127" i="17"/>
  <c r="M127" i="17" s="1"/>
  <c r="D126" i="17"/>
  <c r="M126" i="17" s="1"/>
  <c r="D125" i="17"/>
  <c r="M125" i="17" s="1"/>
  <c r="D124" i="17"/>
  <c r="M124" i="17" s="1"/>
  <c r="D123" i="17"/>
  <c r="M123" i="17" s="1"/>
  <c r="D122" i="17"/>
  <c r="M122" i="17" s="1"/>
  <c r="D209" i="17"/>
  <c r="M209" i="17" s="1"/>
  <c r="D208" i="17"/>
  <c r="M208" i="17" s="1"/>
  <c r="D207" i="17"/>
  <c r="M207" i="17" s="1"/>
  <c r="D206" i="17"/>
  <c r="M206" i="17" s="1"/>
  <c r="D205" i="17"/>
  <c r="M205" i="17" s="1"/>
  <c r="D220" i="17"/>
  <c r="M220" i="17" s="1"/>
  <c r="D219" i="17"/>
  <c r="M219" i="17" s="1"/>
  <c r="D218" i="17"/>
  <c r="M218" i="17" s="1"/>
  <c r="D217" i="17"/>
  <c r="M217" i="17" s="1"/>
  <c r="D216" i="17"/>
  <c r="M216" i="17" s="1"/>
  <c r="D215" i="17"/>
  <c r="M215" i="17" s="1"/>
  <c r="D214" i="17"/>
  <c r="M214" i="17" s="1"/>
  <c r="D213" i="17"/>
  <c r="M213" i="17" s="1"/>
  <c r="D212" i="17"/>
  <c r="M212" i="17" s="1"/>
  <c r="D211" i="17"/>
  <c r="M211" i="17" s="1"/>
  <c r="D210" i="17"/>
  <c r="M210" i="17" s="1"/>
  <c r="I8" i="16" l="1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7" i="16"/>
  <c r="N9" i="13" l="1"/>
  <c r="Q12" i="13"/>
  <c r="F70" i="13"/>
  <c r="H21" i="13"/>
  <c r="F43" i="13" l="1"/>
  <c r="F48" i="13"/>
  <c r="F35" i="13"/>
  <c r="E25" i="13"/>
  <c r="F50" i="13" l="1"/>
  <c r="E14" i="13"/>
  <c r="B8" i="13"/>
  <c r="B15" i="13"/>
  <c r="K6" i="13"/>
  <c r="H6" i="13"/>
  <c r="E7" i="13"/>
</calcChain>
</file>

<file path=xl/sharedStrings.xml><?xml version="1.0" encoding="utf-8"?>
<sst xmlns="http://schemas.openxmlformats.org/spreadsheetml/2006/main" count="3294" uniqueCount="636">
  <si>
    <t>Month</t>
  </si>
  <si>
    <t>PRODUCT</t>
  </si>
  <si>
    <t>AGEWISE PENDING</t>
  </si>
  <si>
    <t>INVOICE NO</t>
  </si>
  <si>
    <t>INVOICE DATED (MM/DD/YY)</t>
  </si>
  <si>
    <t>Dept.</t>
  </si>
  <si>
    <t>Submission Date</t>
  </si>
  <si>
    <t>INVOICE COURIER  / ACK DATE (DD/MM/YY)</t>
  </si>
  <si>
    <t>INVOICE SENT TO</t>
  </si>
  <si>
    <t>AGEWISE</t>
  </si>
  <si>
    <t>KEY/NKEY</t>
  </si>
  <si>
    <t>TRANS</t>
  </si>
  <si>
    <t>Air Export</t>
  </si>
  <si>
    <t>NON-KEY</t>
  </si>
  <si>
    <t>Air Import</t>
  </si>
  <si>
    <t>PKG</t>
  </si>
  <si>
    <t>WH</t>
  </si>
  <si>
    <t>-</t>
  </si>
  <si>
    <t>21-22/TN-2303</t>
  </si>
  <si>
    <t>Abreco Freight Pvt Ltd-MAA</t>
  </si>
  <si>
    <t>Ocean Export</t>
  </si>
  <si>
    <t>Mr.Mohamed Ibrahim</t>
  </si>
  <si>
    <t>21-22/TN-2304</t>
  </si>
  <si>
    <t>INSOORYA EXPRESS CARGO-MAA</t>
  </si>
  <si>
    <t>TRIPADM LOGISTICS PVT.LTD-MAA</t>
  </si>
  <si>
    <t>S&amp;S POWER SWITCHGEAR EQUIPMENT LIMITED-MAA</t>
  </si>
  <si>
    <t>AJITH KUMAR-MAA</t>
  </si>
  <si>
    <t>LAULAGUN BEARINGS INDIA PRIVATE LIMITED-MAA</t>
  </si>
  <si>
    <t>S&amp;S POWER SWITCHGEAR EQUIPMENT LIMITED-II</t>
  </si>
  <si>
    <t>KEY</t>
  </si>
  <si>
    <t xml:space="preserve">Air Export </t>
  </si>
  <si>
    <t>NAVEEN-MAA</t>
  </si>
  <si>
    <t>21-22/TN-3299</t>
  </si>
  <si>
    <t>Mr.Mohamed</t>
  </si>
  <si>
    <t>CONTINENTAL CARRIERS PRIVATE LIMITED-MAA</t>
  </si>
  <si>
    <t>GEODIS INDIA PRIVATE LIMITED-MAA</t>
  </si>
  <si>
    <t>ROHLIG INDIA PVT LTD-MAA</t>
  </si>
  <si>
    <t>SCHENKER INDIA PVT LTD- MAA</t>
  </si>
  <si>
    <t>21-22/TN-3825</t>
  </si>
  <si>
    <t>GIRIDHARAN-MAA</t>
  </si>
  <si>
    <t>PSKT LOGISTICS-MAA</t>
  </si>
  <si>
    <t>JAS FORWARDING WORLDWIDE PRIVATE LIMITED</t>
  </si>
  <si>
    <t>TRANSORION LOGISTICS SERVICES PRIVATE LIMITED-MAA</t>
  </si>
  <si>
    <t>TVS SCS GLOBAL FREIGHT SOLUTIONS LIMITED-MAA</t>
  </si>
  <si>
    <t>UPS SCS INDIA PRIVATE LIMITED-MAA</t>
  </si>
  <si>
    <t>SHIFTCO SHIPPING&amp;LOGISTICS INDIA PVT LTD-MAA</t>
  </si>
  <si>
    <t>GE POWER CONVERSION INDIA PRIVATE LIMITED-MAA</t>
  </si>
  <si>
    <t>MOVEMAX SYSTEM  LOGISTICS PVT LTD-MAA</t>
  </si>
  <si>
    <t>21-22/TN-4313</t>
  </si>
  <si>
    <t>INSIGHT PRINT COMMUNICATIONS PVT LTD-MAA</t>
  </si>
  <si>
    <t>21-22/TN-4398</t>
  </si>
  <si>
    <t>UPS SCS INDIA PRIVATE LIMITED-BLR</t>
  </si>
  <si>
    <t>21-22/TN-4447</t>
  </si>
  <si>
    <t>21-22/TN-4481</t>
  </si>
  <si>
    <t>21-22/TN-4482</t>
  </si>
  <si>
    <t>CRITICALOG INDIA PRIVATE LIMITED-MAA</t>
  </si>
  <si>
    <t>PREMIER SYSTEMS &amp; PERIPHERALS-MAA</t>
  </si>
  <si>
    <t>21-22/TN-4540</t>
  </si>
  <si>
    <t>BRANCH</t>
  </si>
  <si>
    <t>MAA</t>
  </si>
  <si>
    <t>AMOUNT</t>
  </si>
  <si>
    <t>DHL LOGISTICS PVT. LTD-BLR</t>
  </si>
  <si>
    <t>K.S.R. FREIGHT FORWARDES PVT LTD- BLR</t>
  </si>
  <si>
    <t>HARIHARAN LOGISTICS-BLR</t>
  </si>
  <si>
    <t>Mr.Murthy</t>
  </si>
  <si>
    <t>SCHENKER INDIA PVT LTD- BLR</t>
  </si>
  <si>
    <t>GEODIS OVERSEAS PVT LTD- BLR</t>
  </si>
  <si>
    <t>21-22/KA-2062</t>
  </si>
  <si>
    <t>21-22/KA-2071</t>
  </si>
  <si>
    <t>21-22/KA-2078</t>
  </si>
  <si>
    <t>SHIFTCO SHIPPING &amp; LOGISTICS INDIA PVT LTD-BLR</t>
  </si>
  <si>
    <t>21-22/KA-2129</t>
  </si>
  <si>
    <t>21-22/KA-2130</t>
  </si>
  <si>
    <t>21-22/KA-2132</t>
  </si>
  <si>
    <t>21-22/KA-2133</t>
  </si>
  <si>
    <t>21-22/KA-2134</t>
  </si>
  <si>
    <t>21-22/KA-2135</t>
  </si>
  <si>
    <t>AGILITY LOGISTICS PVT LTD-BLR</t>
  </si>
  <si>
    <t>EXPEDITORS INTL (I) PVT LTD- BLR</t>
  </si>
  <si>
    <t>HELLMANN WORLDWIDE LOGISTICS INDIA PVT.LTD-BLR</t>
  </si>
  <si>
    <t>21-22/KA-2177</t>
  </si>
  <si>
    <t>21-22/KA-2222</t>
  </si>
  <si>
    <t>21-22/KA-2275</t>
  </si>
  <si>
    <t>21-22/KA-2332</t>
  </si>
  <si>
    <t>21-22/KA-2333</t>
  </si>
  <si>
    <t>21-22/KA-2338</t>
  </si>
  <si>
    <t>EAGLESPEED INTERNATIONAL LOGISTICS PRIVATE LIMITED-BLR</t>
  </si>
  <si>
    <t>21-22/KA-2402</t>
  </si>
  <si>
    <t>SCOPE AMRA LOGISTICS (INDIA) PVT LTD-BLR</t>
  </si>
  <si>
    <t>CEVA LOGISTICS INDIA PRIVATE LIMITED-BLR</t>
  </si>
  <si>
    <t>21-22/KA-2449</t>
  </si>
  <si>
    <t>21-22/KA-2463</t>
  </si>
  <si>
    <t>21-22/KA-2464</t>
  </si>
  <si>
    <t>21-22/KA-2465</t>
  </si>
  <si>
    <t>21-22/KA-2466</t>
  </si>
  <si>
    <t>21-22/KA-2467</t>
  </si>
  <si>
    <t>21-22/KA-2468</t>
  </si>
  <si>
    <t>21-22/KA-2469</t>
  </si>
  <si>
    <t>21-22/KA-2474</t>
  </si>
  <si>
    <t>21-22/KA-2475</t>
  </si>
  <si>
    <t>21-22/KA-2476</t>
  </si>
  <si>
    <t>21-22/KA-2477</t>
  </si>
  <si>
    <t>21-22/KA-2478</t>
  </si>
  <si>
    <t>21-22/KA-2479</t>
  </si>
  <si>
    <t>21-22/KA-2480</t>
  </si>
  <si>
    <t>21-22/KA-2481</t>
  </si>
  <si>
    <t>21-22/KA-2482</t>
  </si>
  <si>
    <t>21-22/KA-2483</t>
  </si>
  <si>
    <t>21-22/KA-2484</t>
  </si>
  <si>
    <t>21-22/KA-2485</t>
  </si>
  <si>
    <t>21-22/KA-2486</t>
  </si>
  <si>
    <t>21-22/KA-2487</t>
  </si>
  <si>
    <t>21-22/KA-2488</t>
  </si>
  <si>
    <t>21-22/KA-2489</t>
  </si>
  <si>
    <t>21-22/KA-2490</t>
  </si>
  <si>
    <t>21-22/KA-2491</t>
  </si>
  <si>
    <t>21-22/KA-2492</t>
  </si>
  <si>
    <t>21-22/KA-2493</t>
  </si>
  <si>
    <t>21-22/KA-2494</t>
  </si>
  <si>
    <t>21-22/KA-2495</t>
  </si>
  <si>
    <t>21-22/KA-2496</t>
  </si>
  <si>
    <t>21-22/KA-2497</t>
  </si>
  <si>
    <t>21-22/KA-2509</t>
  </si>
  <si>
    <t>21-22/KA-2510</t>
  </si>
  <si>
    <t>21-22/KA-2511</t>
  </si>
  <si>
    <t>21-22/KA-2512</t>
  </si>
  <si>
    <t>21-22/KA-2513</t>
  </si>
  <si>
    <t>21-22/KA-2514</t>
  </si>
  <si>
    <t>21-22/KA-2515</t>
  </si>
  <si>
    <t>21-22/KA-2516</t>
  </si>
  <si>
    <t>21-22/KA-2517</t>
  </si>
  <si>
    <t>21-22/KA-2518</t>
  </si>
  <si>
    <t>21-22/KA-2519</t>
  </si>
  <si>
    <t>21-22/KA-2520</t>
  </si>
  <si>
    <t>21-22/KA-2521</t>
  </si>
  <si>
    <t>21-22/KA-2522</t>
  </si>
  <si>
    <t>21-22/KA-2523</t>
  </si>
  <si>
    <t>21-22/KA-2524</t>
  </si>
  <si>
    <t>21-22/KA-2525</t>
  </si>
  <si>
    <t>21-22/KA-2526</t>
  </si>
  <si>
    <t>21-22/KA-2527</t>
  </si>
  <si>
    <t>21-22/KA-2528</t>
  </si>
  <si>
    <t>21-22/KA-2529</t>
  </si>
  <si>
    <t>21-22/KA-2532</t>
  </si>
  <si>
    <t>21-22/KA-2535</t>
  </si>
  <si>
    <t>21-22/KA-2536</t>
  </si>
  <si>
    <t>21-22/KA-2537</t>
  </si>
  <si>
    <t>21-22/KA-2539</t>
  </si>
  <si>
    <t>21-22/KA-2540</t>
  </si>
  <si>
    <t>21-22/KA-2541</t>
  </si>
  <si>
    <t>21-22/KA-2542</t>
  </si>
  <si>
    <t>Pkg</t>
  </si>
  <si>
    <t>21-22/KA-2546</t>
  </si>
  <si>
    <t>21-22/KA-2547</t>
  </si>
  <si>
    <t>21-22/KA-2548</t>
  </si>
  <si>
    <t>21-22/KA-2549</t>
  </si>
  <si>
    <t>21-22/KA-2552</t>
  </si>
  <si>
    <t>21-22/KA-2553</t>
  </si>
  <si>
    <t>21-22/KA-2554</t>
  </si>
  <si>
    <t>21-22/KA-2555</t>
  </si>
  <si>
    <t>21-22/KA-2556</t>
  </si>
  <si>
    <t>21-22/KA-2557</t>
  </si>
  <si>
    <t>21-22/KA-2558</t>
  </si>
  <si>
    <t>21-22/KA-2560</t>
  </si>
  <si>
    <t>21-22/KA-2561</t>
  </si>
  <si>
    <t>21-22/KA-2562</t>
  </si>
  <si>
    <t>21-22/KA-2563</t>
  </si>
  <si>
    <t>21-22/KA-2564</t>
  </si>
  <si>
    <t>21-22/KA-2565</t>
  </si>
  <si>
    <t>21-22/KA-2566</t>
  </si>
  <si>
    <t>21-22/KA-2567</t>
  </si>
  <si>
    <t>21-22/KA-2568</t>
  </si>
  <si>
    <t>21-22/KA-2569</t>
  </si>
  <si>
    <t>TAEWOONG LOGISTICS PVT LTD-BLR</t>
  </si>
  <si>
    <t>21-22/KA-2584</t>
  </si>
  <si>
    <t>21-22/KA-2585</t>
  </si>
  <si>
    <t>21-22/KA-2586</t>
  </si>
  <si>
    <t>21-22/KA-2587</t>
  </si>
  <si>
    <t>21-22/KA-2588</t>
  </si>
  <si>
    <t>21-22/KA-2589</t>
  </si>
  <si>
    <t>MULURA LOGISTICS PRIVATE LIMITED- BLR</t>
  </si>
  <si>
    <t>DART GLOBAL LOGISTICS PVT LTD-BLR</t>
  </si>
  <si>
    <t>SUN LOGISTICS INC-BLR</t>
  </si>
  <si>
    <t>21-22/KA-2633</t>
  </si>
  <si>
    <t>21-22/KA-2634</t>
  </si>
  <si>
    <t>21-22/KA-2635</t>
  </si>
  <si>
    <t>21-22/KA-2636</t>
  </si>
  <si>
    <t>21-22/KA-2637</t>
  </si>
  <si>
    <t>21-22/KA-2638</t>
  </si>
  <si>
    <t>21-22/KA-2639</t>
  </si>
  <si>
    <t>21-22/KA-2640</t>
  </si>
  <si>
    <t>21-22/KA-2641</t>
  </si>
  <si>
    <t>21-22/KA-2645</t>
  </si>
  <si>
    <t>21-22/KA-2646</t>
  </si>
  <si>
    <t>21-22/KA-2647</t>
  </si>
  <si>
    <t>21-22/KA-2648</t>
  </si>
  <si>
    <t>21-22/KA-2649</t>
  </si>
  <si>
    <t>21-22/KA-2650</t>
  </si>
  <si>
    <t>21-22/KA-2651</t>
  </si>
  <si>
    <t>21-22/KA-2652</t>
  </si>
  <si>
    <t>21-22/KA-2653</t>
  </si>
  <si>
    <t>21-22/KA-2654</t>
  </si>
  <si>
    <t>21-22/KA-2655</t>
  </si>
  <si>
    <t>21-22/KA-2656</t>
  </si>
  <si>
    <t>21-22/KA-2657</t>
  </si>
  <si>
    <t>21-22/KA-2658</t>
  </si>
  <si>
    <t>21-22/KA-2659</t>
  </si>
  <si>
    <t>21-22/KA-2660</t>
  </si>
  <si>
    <t>21-22/KA-2661</t>
  </si>
  <si>
    <t>21-22/KA-2662</t>
  </si>
  <si>
    <t>21-22/KA-2663</t>
  </si>
  <si>
    <t>21-22/KA-2664</t>
  </si>
  <si>
    <t>21-22/KA-2665</t>
  </si>
  <si>
    <t>21-22/KA-2666</t>
  </si>
  <si>
    <t>21-22/KA-2667</t>
  </si>
  <si>
    <t>21-22/KA-2668</t>
  </si>
  <si>
    <t>21-22/KA-2669</t>
  </si>
  <si>
    <t>21-22/KA-2670</t>
  </si>
  <si>
    <t>21-22/KA-2671</t>
  </si>
  <si>
    <t>21-22/KA-2672</t>
  </si>
  <si>
    <t>21-22/KA-2673</t>
  </si>
  <si>
    <t>21-22/KA-2674</t>
  </si>
  <si>
    <t>21-22/KA-2675</t>
  </si>
  <si>
    <t>21-22/KA-2676</t>
  </si>
  <si>
    <t>21-22/KA-2677</t>
  </si>
  <si>
    <t>21-22/KA-2678</t>
  </si>
  <si>
    <t>21-22/KA-2679</t>
  </si>
  <si>
    <t>21-22/KA-2680</t>
  </si>
  <si>
    <t>21-22/KA-2681</t>
  </si>
  <si>
    <t>21-22/KA-2682</t>
  </si>
  <si>
    <t>21-22/KA-2683</t>
  </si>
  <si>
    <t>21-22/KA-2684</t>
  </si>
  <si>
    <t>21-22/KA-2686</t>
  </si>
  <si>
    <t>21-22/KA-2687</t>
  </si>
  <si>
    <t>21-22/KA-2689</t>
  </si>
  <si>
    <t>21-22/KA-2690</t>
  </si>
  <si>
    <t>21-22/KA-2691</t>
  </si>
  <si>
    <t>SEAMAN LOGISTIKS-BLR</t>
  </si>
  <si>
    <t>21-22/KA-2720</t>
  </si>
  <si>
    <t>21-22/KA-2721</t>
  </si>
  <si>
    <t>21-22/KA-2722</t>
  </si>
  <si>
    <t>21-22/KA-2723</t>
  </si>
  <si>
    <t>21-22/KA-2724</t>
  </si>
  <si>
    <t>21-22/KA-2725</t>
  </si>
  <si>
    <t>21-22/KA-2726</t>
  </si>
  <si>
    <t>21-22/KA-2764</t>
  </si>
  <si>
    <t>21-22/KA-2765</t>
  </si>
  <si>
    <t>21-22/KA-2766</t>
  </si>
  <si>
    <t>21-22/KA-2767</t>
  </si>
  <si>
    <t>21-22/KA-2768</t>
  </si>
  <si>
    <t>21-22/KA-2769</t>
  </si>
  <si>
    <t>21-22/KA-2770</t>
  </si>
  <si>
    <t>21-22/KA-2771</t>
  </si>
  <si>
    <t>21-22/KA-2772</t>
  </si>
  <si>
    <t>21-22/KA-2773</t>
  </si>
  <si>
    <t>21-22/KA-2774</t>
  </si>
  <si>
    <t>21-22/KA-2775</t>
  </si>
  <si>
    <t>21-22/KA-2776</t>
  </si>
  <si>
    <t>21-22/KA-2777</t>
  </si>
  <si>
    <t>21-22/KA-2778</t>
  </si>
  <si>
    <t>21-22/KA-2779</t>
  </si>
  <si>
    <t>21-22/KA-2780</t>
  </si>
  <si>
    <t>21-22/KA-2781</t>
  </si>
  <si>
    <t>21-22/KA-2782</t>
  </si>
  <si>
    <t>21-22/KA-2783</t>
  </si>
  <si>
    <t>21-22/KA-2784</t>
  </si>
  <si>
    <t>21-22/KA-2785</t>
  </si>
  <si>
    <t>21-22/KA-2786</t>
  </si>
  <si>
    <t>21-22/KA-2787</t>
  </si>
  <si>
    <t>21-22/KA-2788</t>
  </si>
  <si>
    <t>21-22/KA-2789</t>
  </si>
  <si>
    <t>21-22/KA-2790</t>
  </si>
  <si>
    <t>21-22/KA-2791</t>
  </si>
  <si>
    <t>21-22/KA-2792</t>
  </si>
  <si>
    <t>21-22/KA-2793</t>
  </si>
  <si>
    <t>21-22/KA-2794</t>
  </si>
  <si>
    <t>21-22/KA-2795</t>
  </si>
  <si>
    <t>21-22/KA-2796</t>
  </si>
  <si>
    <t>21-22/KA-2797</t>
  </si>
  <si>
    <t>21-22/KA-2798</t>
  </si>
  <si>
    <t>21-22/KA-2799</t>
  </si>
  <si>
    <t>21-22/KA-2800</t>
  </si>
  <si>
    <t>21-22/KA-2801</t>
  </si>
  <si>
    <t>21-22/KA-2802</t>
  </si>
  <si>
    <t>21-22/KA-2803</t>
  </si>
  <si>
    <t>21-22/KA-2804</t>
  </si>
  <si>
    <t>21-22/KA-2805</t>
  </si>
  <si>
    <t>21-22/KA-2806</t>
  </si>
  <si>
    <t>21-22/KA-2807</t>
  </si>
  <si>
    <t>21-22/KA-2808</t>
  </si>
  <si>
    <t>21-22/KA-2809</t>
  </si>
  <si>
    <t>21-22/KA-2810</t>
  </si>
  <si>
    <t>21-22/KA-2811</t>
  </si>
  <si>
    <t>21-22/KA-2812</t>
  </si>
  <si>
    <t>21-22/KA-2813</t>
  </si>
  <si>
    <t>21-22/KA-2814</t>
  </si>
  <si>
    <t>21-22/KA-2815</t>
  </si>
  <si>
    <t>21-22/KA-2816</t>
  </si>
  <si>
    <t>21-22/KA-2818</t>
  </si>
  <si>
    <t>BLR</t>
  </si>
  <si>
    <t>EXPEDITORS INTL (I) PVT LTD- HYD</t>
  </si>
  <si>
    <t>TEL</t>
  </si>
  <si>
    <t>PNY</t>
  </si>
  <si>
    <t>Row Labels</t>
  </si>
  <si>
    <t>Grand Total</t>
  </si>
  <si>
    <t>31 to 60</t>
  </si>
  <si>
    <t>61 to 90</t>
  </si>
  <si>
    <t>90 Above</t>
  </si>
  <si>
    <t>Column Labels</t>
  </si>
  <si>
    <t>CUSTOMER NAME</t>
  </si>
  <si>
    <t>JUSDA INDIA SUPPLY CHAIN MANAGEMENT PVT LTD - MAA</t>
  </si>
  <si>
    <t>JEENA &amp; CO-MAA</t>
  </si>
  <si>
    <t>K.S.R. FREIGHT FORWARDERS(P) LTD-MAA</t>
  </si>
  <si>
    <t>S.M.LOGISTICS- MAA</t>
  </si>
  <si>
    <t>VISESH CARGO AND TRAVELS PRIVATE LIMITED-MAA</t>
  </si>
  <si>
    <t>VENKATACHALAM-MAA</t>
  </si>
  <si>
    <t>ABRECO FREIGHT PVT LTD-MAA</t>
  </si>
  <si>
    <t>LAKSHMI NARAYANAN-MAA</t>
  </si>
  <si>
    <t>BROEKMAN LOGISTICS (I) PVT LTD - MAA</t>
  </si>
  <si>
    <t>FREIGHT SYSTEMS PRIVATE LIMITED</t>
  </si>
  <si>
    <t>EXPEDITORS INTL (I) PVT LTD- MAA</t>
  </si>
  <si>
    <t>BROEKMAN LOGISTICS (I) PVT LTD - CJB</t>
  </si>
  <si>
    <t>DHL LOGISTICS PVT LTD- MAA</t>
  </si>
  <si>
    <t>SRI ANOOR PROPERTY HOLDINGS (P) LTD-MAA</t>
  </si>
  <si>
    <t>CEVA LOGISTICS INDIA PRIVATE LIMITED -MAA</t>
  </si>
  <si>
    <t>LORDS FREIGHT (INDIA) PRIVATE LIMITED-MAA</t>
  </si>
  <si>
    <t>VIRRDDHI FREIGHT PVT LTD- MAA</t>
  </si>
  <si>
    <t>BROEKMAN LOGISTICS INDIA PRIVATE LIMITED-TCR</t>
  </si>
  <si>
    <t>DSV AIR &amp; SEA PVT LTD - MAA</t>
  </si>
  <si>
    <t>GOOD LUCK SHIPPING SERVICES-MAA</t>
  </si>
  <si>
    <t>RDC FREIGHT FORWARDERS-BLR</t>
  </si>
  <si>
    <t>PENTAGON SHIPPING SERVICE-BLR</t>
  </si>
  <si>
    <t>EXPEDITORS INTL (I) PVT LTD- PNY</t>
  </si>
  <si>
    <t>Wh</t>
  </si>
  <si>
    <t>Trans</t>
  </si>
  <si>
    <t>22-23/TN-0010</t>
  </si>
  <si>
    <t>Walla Walla Logistics Pvt. Ltd-MAA</t>
  </si>
  <si>
    <t>Dachser India Pvt Ltd - Maa</t>
  </si>
  <si>
    <t>22-23/TN-0038</t>
  </si>
  <si>
    <t>Kasa Technologies Ltd-Maa</t>
  </si>
  <si>
    <t>22-23/TN-0056</t>
  </si>
  <si>
    <t>22-23/TN-0136</t>
  </si>
  <si>
    <t>Kintetsu World Express - Maa</t>
  </si>
  <si>
    <t>Krishko Logistics India Private Limited - Maa</t>
  </si>
  <si>
    <t>Bonfiglioli Transmissions Pvt Ltd - Maa</t>
  </si>
  <si>
    <t>SHIPAL LINE INDIA PRIVATE LIMITED-MAA</t>
  </si>
  <si>
    <t>22-23/TN-0171</t>
  </si>
  <si>
    <t>22-23/TN-0172</t>
  </si>
  <si>
    <t>Damco India Pvt Ltd -Maa</t>
  </si>
  <si>
    <t>22-23/TN-0218</t>
  </si>
  <si>
    <t>22-23/TN-0233</t>
  </si>
  <si>
    <t>Palaniappa Electronics</t>
  </si>
  <si>
    <t>Ms.Mouli Sankari</t>
  </si>
  <si>
    <t>TVS SCS GLOBAL FREIGHT SOLUTIONS LIMITED-BLR</t>
  </si>
  <si>
    <t>Sri Manjunatha Transport-BLR</t>
  </si>
  <si>
    <t>Bollore Logistics (India) Ltd - Blr</t>
  </si>
  <si>
    <t>Dsv Air &amp; Sea Pvt Ltd - Blr</t>
  </si>
  <si>
    <t>0 to 30</t>
  </si>
  <si>
    <t>On Account</t>
  </si>
  <si>
    <t>Short paid</t>
  </si>
  <si>
    <t>Sum of AMOUNT</t>
  </si>
  <si>
    <t>Ms.Premalatha</t>
  </si>
  <si>
    <t>REMARKS</t>
  </si>
  <si>
    <t>TOTAL</t>
  </si>
  <si>
    <t>MAIL</t>
  </si>
  <si>
    <t>OS</t>
  </si>
  <si>
    <t>TVS SCS GLOBAL FREIGHT SOLUTIONS LIMITED-Blr</t>
  </si>
  <si>
    <t>KINTETSU WORLD EXPRESS INDIA PRIVATE LIMITED</t>
  </si>
  <si>
    <t>Hermes Travel &amp; Cargo Pvt Ltd</t>
  </si>
  <si>
    <t>FedEx Trade Network Transport</t>
  </si>
  <si>
    <t>22-23/TN-0270</t>
  </si>
  <si>
    <t>22-23/TN-0297</t>
  </si>
  <si>
    <t>22-23/TN-0217</t>
  </si>
  <si>
    <t>22-23/TN-0427</t>
  </si>
  <si>
    <t>22-23/TN-0551</t>
  </si>
  <si>
    <t>22-23/TN-0544</t>
  </si>
  <si>
    <t>Haiko Logistics (I) Pvt Ltd - Maa</t>
  </si>
  <si>
    <t>Shreeji Transport Services-Maa</t>
  </si>
  <si>
    <t>Robinsons Cargo &amp; Logistics - Maa</t>
  </si>
  <si>
    <t>ANOOP VELAYUDHAN-Maa</t>
  </si>
  <si>
    <t>Aerotrans Global Forwarding - Maa</t>
  </si>
  <si>
    <t>Transys Global Forwarding Private Limited-Maa</t>
  </si>
  <si>
    <t>Flexible Steel Lacing Company Private Limited-Maa</t>
  </si>
  <si>
    <t>Air Cargo Connection Pvt Ltd - Maa</t>
  </si>
  <si>
    <t>22-23/TN-0656</t>
  </si>
  <si>
    <t>22-23/TN-0778</t>
  </si>
  <si>
    <t>Transys Global Forwarding Private Limited-MAA</t>
  </si>
  <si>
    <t>Shivanethra Transport</t>
  </si>
  <si>
    <t>LF LOGISTICS (INDIA) PRIVATE LIMITED-MAA</t>
  </si>
  <si>
    <t>Krishko Logistics India Private Limited - Blr</t>
  </si>
  <si>
    <t>22-23/TN-0705</t>
  </si>
  <si>
    <t>BROEKMAN CLEARANCE SERVICES LLP - MAA</t>
  </si>
  <si>
    <t>04th Jul will clear the payment</t>
  </si>
  <si>
    <t>Contact Jithin</t>
  </si>
  <si>
    <t>Contact Manjunatha</t>
  </si>
  <si>
    <t>Remarks</t>
  </si>
  <si>
    <t>Call</t>
  </si>
  <si>
    <t>TRIPADAM LOGISTICS PVT.LTD-MAA</t>
  </si>
  <si>
    <t>ok</t>
  </si>
  <si>
    <t>Schenker India Pvt Ltd - Blr</t>
  </si>
  <si>
    <t>SCOPE AMRA LOGISTICS INDIA PRIVATE LIMITED</t>
  </si>
  <si>
    <t>CEVA Logistics Freight India Pvt Ltd -Mumbai</t>
  </si>
  <si>
    <t>HELLMANN WORLDWIDE LOGISTICS INDIA PVT LTD-Blr</t>
  </si>
  <si>
    <t>Rohlig India Pvt Ltd - Blr</t>
  </si>
  <si>
    <t>Shiftco Shipping &amp; Logistics (I) Pvt Ltd - Blr</t>
  </si>
  <si>
    <t>ISSGF INDIA PRIVATE LIMITED-BLR</t>
  </si>
  <si>
    <t>Ringo Cargo Care-Blr</t>
  </si>
  <si>
    <t>22-23/TN-0857</t>
  </si>
  <si>
    <t>22-23/TN-1104</t>
  </si>
  <si>
    <t>22-23/TN-1135</t>
  </si>
  <si>
    <t>22-23/TN-1132</t>
  </si>
  <si>
    <t>Insight Print Communications - Maa</t>
  </si>
  <si>
    <t>Tvs Scs Global Freight Solutions Limited-Maa</t>
  </si>
  <si>
    <t>Transys Global Forwarding Private Limited-BLR</t>
  </si>
  <si>
    <t>KINTETSU WORLD EXPRESS INDIA PRIVATE LIMITED-BLR</t>
  </si>
  <si>
    <t xml:space="preserve">Ms. Premalatha </t>
  </si>
  <si>
    <t>Enter credit note in tally</t>
  </si>
  <si>
    <t xml:space="preserve"> </t>
  </si>
  <si>
    <t>OK</t>
  </si>
  <si>
    <t>Clear credit</t>
  </si>
  <si>
    <t>DHL-BLR</t>
  </si>
  <si>
    <t>MONTH</t>
  </si>
  <si>
    <t>DBS-MAA</t>
  </si>
  <si>
    <t>DHL-MAA</t>
  </si>
  <si>
    <t>UPS-MAA</t>
  </si>
  <si>
    <t>JUSDA-MAA</t>
  </si>
  <si>
    <t>KWE-MAA</t>
  </si>
  <si>
    <t>CEVA-BLR</t>
  </si>
  <si>
    <t>EIPL-MAA</t>
  </si>
  <si>
    <t>OVERALL TOTAL</t>
  </si>
  <si>
    <t>22-23/TN-1187</t>
  </si>
  <si>
    <t xml:space="preserve">On Account
(21-06) </t>
  </si>
  <si>
    <t>UPS-BLR</t>
  </si>
  <si>
    <t>issue cn for inv no-3044 in tally</t>
  </si>
  <si>
    <t>issue cn for inv no-3581(13800) in tally</t>
  </si>
  <si>
    <t>Clear credit/issue cn for inv no-4035&amp;4049 Diff amount in tally</t>
  </si>
  <si>
    <t>cleared</t>
  </si>
  <si>
    <t>Clear Credit</t>
  </si>
  <si>
    <t>Hariharan Logistics-BLR</t>
  </si>
  <si>
    <t>Schenker India Pvt Ltd - Maa</t>
  </si>
  <si>
    <t>Ge Power Conversion India Private Limited(S)-Maa</t>
  </si>
  <si>
    <t>Jeena &amp; Co - Maa</t>
  </si>
  <si>
    <t>Aargus Global Logistics Pvt Ltd-Maa</t>
  </si>
  <si>
    <t>JUSDA-BLR</t>
  </si>
  <si>
    <t>KERRY</t>
  </si>
  <si>
    <t>MAHENDRAN</t>
  </si>
  <si>
    <t>SEAMAN</t>
  </si>
  <si>
    <t>Air Cargo</t>
  </si>
  <si>
    <t>Bubwaj</t>
  </si>
  <si>
    <t>Cargomen</t>
  </si>
  <si>
    <t>Cargotrans</t>
  </si>
  <si>
    <t>Criticallog</t>
  </si>
  <si>
    <t>DHL LOGISTICS PVT LTD</t>
  </si>
  <si>
    <t>Karthikeyan</t>
  </si>
  <si>
    <t>M JOSE</t>
  </si>
  <si>
    <t>T NARENDRAN</t>
  </si>
  <si>
    <t>22-23/TN-1829</t>
  </si>
  <si>
    <t>Ups Scs India Private Limited- Blr</t>
  </si>
  <si>
    <t>wh</t>
  </si>
  <si>
    <t>(All)</t>
  </si>
  <si>
    <t>031 to 045</t>
  </si>
  <si>
    <t>Packing</t>
  </si>
  <si>
    <t>PKG/22-23/TN-013</t>
  </si>
  <si>
    <t>PKG/22-23/TN-014</t>
  </si>
  <si>
    <t>PKG/22-23/TN-028</t>
  </si>
  <si>
    <t>Schenker India Pvt Ltd</t>
  </si>
  <si>
    <t>On account</t>
  </si>
  <si>
    <t>Ge Power Conversion India Private Limited-T</t>
  </si>
  <si>
    <t>Craftsman Automation Limited</t>
  </si>
  <si>
    <t>180 Above</t>
  </si>
  <si>
    <t>Expeditors International India Private Limited</t>
  </si>
  <si>
    <t>APRIL</t>
  </si>
  <si>
    <t>(blank)</t>
  </si>
  <si>
    <t>PKG/23-24/TN-001</t>
  </si>
  <si>
    <t>Flexible Steel Lacing Co Pvt Ltd</t>
  </si>
  <si>
    <t>PKG/23-24/TN-004</t>
  </si>
  <si>
    <t>PKG/23-24/TN-005</t>
  </si>
  <si>
    <t>Mangal Industries Limited</t>
  </si>
  <si>
    <t>PKG/23-24/TN-007</t>
  </si>
  <si>
    <t>PKG/23-24/TN-008</t>
  </si>
  <si>
    <t>Witzenmann India Private Limited</t>
  </si>
  <si>
    <t>PKG/23-24/TN-009</t>
  </si>
  <si>
    <t>PKG/23-24/TN-012</t>
  </si>
  <si>
    <t>Cooper Wind Private Limited</t>
  </si>
  <si>
    <t>Wheels India Limited</t>
  </si>
  <si>
    <t>Vrrddhi Freight Private Limited</t>
  </si>
  <si>
    <t>BVM Storage Solutions Pvt Ltd (Drs)</t>
  </si>
  <si>
    <t>Nordex India Pvt Ltd</t>
  </si>
  <si>
    <t>Swasthikka Warehousing &amp; Logistics Services</t>
  </si>
  <si>
    <t>Shiftco Shipping &amp; Logistics</t>
  </si>
  <si>
    <t>Swetha Agency</t>
  </si>
  <si>
    <t>FedEx Trade Networks Transport &amp; Brokerage Private Limited</t>
  </si>
  <si>
    <t>Dimerco Express (India) Private Limited</t>
  </si>
  <si>
    <t>Tecra Logistics Private Limited</t>
  </si>
  <si>
    <t>Abreco Freight Private Limited</t>
  </si>
  <si>
    <t>MAY</t>
  </si>
  <si>
    <t>JULY</t>
  </si>
  <si>
    <t>LAULAGUN BEARINGS INDIA PRIVATE LIMITED</t>
  </si>
  <si>
    <t>Air export</t>
  </si>
  <si>
    <t>AUGUST</t>
  </si>
  <si>
    <t>NOVEMBER</t>
  </si>
  <si>
    <t>PKG/22-23/TN-111</t>
  </si>
  <si>
    <t>DECEMBER</t>
  </si>
  <si>
    <t>PKG/22-23/TN-118</t>
  </si>
  <si>
    <t>PKG/22-23/TN-121</t>
  </si>
  <si>
    <t>PKG/22-23/TN-122</t>
  </si>
  <si>
    <t>POWERGEAR LIMITED</t>
  </si>
  <si>
    <t>PKG/22-23/TN-123</t>
  </si>
  <si>
    <t>PKG/22-23/TN-135</t>
  </si>
  <si>
    <t>PKG/22-23/TN-152</t>
  </si>
  <si>
    <t>PKG/22-23/TN-158</t>
  </si>
  <si>
    <t>PKG/22-23/TN-160</t>
  </si>
  <si>
    <t>JANUARY</t>
  </si>
  <si>
    <t>PKG/22-23/TN-166</t>
  </si>
  <si>
    <t>PKG/22-23/TN-173</t>
  </si>
  <si>
    <t>PKG/22-23/TN-174</t>
  </si>
  <si>
    <t>WITZENMANN INDIA PRIVATE LIMITED</t>
  </si>
  <si>
    <t>PKG/22-23/TN-176</t>
  </si>
  <si>
    <t>Walla Walla Logistics Pvt Ltd - Maa</t>
  </si>
  <si>
    <t>PKG/22-23/TN-183</t>
  </si>
  <si>
    <t>PKG/22-23/TN-194</t>
  </si>
  <si>
    <t>FEBRUARY</t>
  </si>
  <si>
    <t>PKG/22-23/TN-219</t>
  </si>
  <si>
    <t>PKG/22-23/TN-220</t>
  </si>
  <si>
    <t>PKG/22-23/TN-221</t>
  </si>
  <si>
    <t>PKG/22-23/TN-223</t>
  </si>
  <si>
    <t>TULSIDAS KHIMJI PVT LTD</t>
  </si>
  <si>
    <t>PKG/22-23/TN-224</t>
  </si>
  <si>
    <t>Benz Packaging Solutions Pvt.Ltd Drs</t>
  </si>
  <si>
    <t>PKG/22-23/TN-226</t>
  </si>
  <si>
    <t>PKG/22-23/TN-227</t>
  </si>
  <si>
    <t>PKG/22-23/TN-228</t>
  </si>
  <si>
    <t>PKG/22-23/TN-229</t>
  </si>
  <si>
    <t>PKG/22-23/TN-231</t>
  </si>
  <si>
    <t>PKG/22-23/TN-232</t>
  </si>
  <si>
    <t>PKG/22-23/TN-234</t>
  </si>
  <si>
    <t>PKG/22-23/TN-235</t>
  </si>
  <si>
    <t>PKG/22-23/TN-236</t>
  </si>
  <si>
    <t>PKG/22-23/TN-240</t>
  </si>
  <si>
    <t>PKG/22-23/TN-243</t>
  </si>
  <si>
    <t>PKG/22-23/TN-244</t>
  </si>
  <si>
    <t>Nordex India Pvt. Ltd</t>
  </si>
  <si>
    <t>PKG/22-23/TN-248</t>
  </si>
  <si>
    <t>MARCH</t>
  </si>
  <si>
    <t>PKG/22-23/TN-254</t>
  </si>
  <si>
    <t>GEA BGR ENERGY SYSTEM INDIA LIMITED</t>
  </si>
  <si>
    <t>PKG/22-23/TN-260</t>
  </si>
  <si>
    <t>Metal Forms Pvt Ltd</t>
  </si>
  <si>
    <t>PKG/22-23/TN-261</t>
  </si>
  <si>
    <t>PKG/22-23/TN-262</t>
  </si>
  <si>
    <t>PKG/22-23/TN-263</t>
  </si>
  <si>
    <t>PKG/22-23/TN-268</t>
  </si>
  <si>
    <t>Geodis India Pvt Ltd</t>
  </si>
  <si>
    <t>PKG/22-23/TN-269</t>
  </si>
  <si>
    <t>Jusda India Supply Chain Management Pvt. Ltd.</t>
  </si>
  <si>
    <t>PKG/22-23/TN-271</t>
  </si>
  <si>
    <t>PKG/22-23/TN-272</t>
  </si>
  <si>
    <t>PKG/22-23/TN-274</t>
  </si>
  <si>
    <t>PKG/22-23/TN-275</t>
  </si>
  <si>
    <t>PKG/22-23/TN-276</t>
  </si>
  <si>
    <t>PKG/22-23/TN-277</t>
  </si>
  <si>
    <t>PKG/22-23/TN-278</t>
  </si>
  <si>
    <t>PKG/22-23/TN-279</t>
  </si>
  <si>
    <t>PKG/22-23/TN-280</t>
  </si>
  <si>
    <t>PSKT LOGISTICS</t>
  </si>
  <si>
    <t>PKG/22-23/TN-283</t>
  </si>
  <si>
    <t>TECRA LOGISTICS PRIVATE LIMITED</t>
  </si>
  <si>
    <t>PKG/22-23/TN-286</t>
  </si>
  <si>
    <t>PKG/22-23/TN-287</t>
  </si>
  <si>
    <t>PKG/22-23/TN-288</t>
  </si>
  <si>
    <t>PKG/22-23/TN-289</t>
  </si>
  <si>
    <t>PKG/22-23/TN-291</t>
  </si>
  <si>
    <t>PKG/22-23/TN-295</t>
  </si>
  <si>
    <t>EICKHOFF WIND ASIA PRIVATE LIMITED</t>
  </si>
  <si>
    <t>PKG/22-23/TN-296</t>
  </si>
  <si>
    <t>PKG/22-23/TN-297</t>
  </si>
  <si>
    <t>PKG/22-23/TN-299</t>
  </si>
  <si>
    <t>PKG/22-23/TN-300</t>
  </si>
  <si>
    <t>PKG/22-23/TN-301</t>
  </si>
  <si>
    <t>PKG/22-23/TN-302</t>
  </si>
  <si>
    <t>PKG/22-23/TN-303</t>
  </si>
  <si>
    <t>Mr Praveen</t>
  </si>
  <si>
    <t>Mr Jayaseelan</t>
  </si>
  <si>
    <t>046 to 060</t>
  </si>
  <si>
    <t>061 to 075</t>
  </si>
  <si>
    <t>075 to 090</t>
  </si>
  <si>
    <t>091 to 120</t>
  </si>
  <si>
    <t>121 to 150</t>
  </si>
  <si>
    <t>151 to 180</t>
  </si>
  <si>
    <t>Mcwane India Private Limited</t>
  </si>
  <si>
    <t>Gea Bgr Energy System India Limited</t>
  </si>
  <si>
    <t>PKG/23-24/TN-013</t>
  </si>
  <si>
    <t>PKG/23-24/TN-014</t>
  </si>
  <si>
    <t>PKG/23-24/TN-015</t>
  </si>
  <si>
    <t>PKG/23-24/TN-016</t>
  </si>
  <si>
    <t>PKG/23-24/TN-017</t>
  </si>
  <si>
    <t>PKG/23-24/TN-018</t>
  </si>
  <si>
    <t>PKG/23-24/TN-019</t>
  </si>
  <si>
    <t>PKG/23-24/TN-020</t>
  </si>
  <si>
    <t>PKG/23-24/TN-021</t>
  </si>
  <si>
    <t>PKG/23-24/TN-023</t>
  </si>
  <si>
    <t>PKG/23-24/TN-024</t>
  </si>
  <si>
    <t>PKG/23-24/TN-025</t>
  </si>
  <si>
    <t>PKG/23-24/TN-027</t>
  </si>
  <si>
    <t>PKG/23-24/TN-028</t>
  </si>
  <si>
    <t>PKG/23-24/TN-029</t>
  </si>
  <si>
    <t>PKG/23-24/TN-030</t>
  </si>
  <si>
    <t>PKG/23-24/TN-031</t>
  </si>
  <si>
    <t>PKG/23-24/TN-032</t>
  </si>
  <si>
    <t>PKG/23-24/TN-033</t>
  </si>
  <si>
    <t>PKG/23-24/TN-034</t>
  </si>
  <si>
    <t>PKG/23-24/TN-035</t>
  </si>
  <si>
    <t>PKG/23-24/TN-036</t>
  </si>
  <si>
    <t>PKG/23-24/TN-037</t>
  </si>
  <si>
    <t>PKG/23-24/TN-038</t>
  </si>
  <si>
    <t>PKG/23-24/TN-039</t>
  </si>
  <si>
    <t>PKG/23-24/TN-040</t>
  </si>
  <si>
    <t>PKG/23-24/TN-041</t>
  </si>
  <si>
    <t>PKG/23-24/TN-042</t>
  </si>
  <si>
    <t>PKG/23-24/TN-043</t>
  </si>
  <si>
    <t>PKG/23-24/TN-044</t>
  </si>
  <si>
    <t>PKG/23-24/TN-045</t>
  </si>
  <si>
    <t>PKG/23-24/TN-046</t>
  </si>
  <si>
    <t>PKG/23-24/TN-047</t>
  </si>
  <si>
    <t>PKG/23-24/TN-048</t>
  </si>
  <si>
    <t>PKG/23-24/TN-049</t>
  </si>
  <si>
    <t>PKG/23-24/TN-050</t>
  </si>
  <si>
    <t>PKG/23-24/TN-051</t>
  </si>
  <si>
    <t>PKG/23-24/TN-052</t>
  </si>
  <si>
    <t>PKG/23-24/TN-053</t>
  </si>
  <si>
    <t>PKG/23-24/TN-054</t>
  </si>
  <si>
    <t>PKG/23-24/TN-055</t>
  </si>
  <si>
    <t>PKG/23-24/TN-056</t>
  </si>
  <si>
    <t>PKG/23-24/TN-057</t>
  </si>
  <si>
    <t>PKG/23-24/TN-058</t>
  </si>
  <si>
    <t>PKG/23-24/TN-022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</si>
</sst>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d\-mmm\-yy;@"/>
    <numFmt numFmtId="169" formatCode="[$-409]d\-mmm\-yy;@"/>
    <numFmt numFmtId="170" formatCode="_(&quot;$&quot;* #,##0.00_);_(&quot;$&quot;* \(#,##0.00\);_(&quot;$&quot;* &quot;-&quot;??_);_(@_)"/>
    <numFmt numFmtId="171" formatCode="_-&quot;$&quot;* #,##0.00_-;\-&quot;$&quot;* #,##0.00_-;_-&quot;$&quot;* &quot;-&quot;??_-;_-@_-"/>
    <numFmt numFmtId="172" formatCode="#,##0;\(#,##0\)"/>
    <numFmt numFmtId="173" formatCode="\$#,##0.00;\(\$#,##0.00\)"/>
    <numFmt numFmtId="174" formatCode="\$#,##0;\(\$#,##0\)"/>
    <numFmt numFmtId="175" formatCode="&quot;DM&quot;#,##0.0"/>
    <numFmt numFmtId="176" formatCode="&quot;\&quot;#,##0;[Red]&quot;\&quot;&quot;\&quot;\-#,##0"/>
    <numFmt numFmtId="177" formatCode="&quot;\&quot;#,##0.00;[Red]&quot;\&quot;&quot;\&quot;\-#,##0.00"/>
    <numFmt numFmtId="178" formatCode="&quot;\&quot;#,##0;&quot;\&quot;&quot;\&quot;&quot;\&quot;&quot;\&quot;\-#,##0"/>
    <numFmt numFmtId="179" formatCode="#,##0.000"/>
    <numFmt numFmtId="180" formatCode="&quot;\&quot;#,##0;[Red]&quot;\&quot;&quot;\&quot;&quot;\&quot;&quot;\&quot;\-#,##0"/>
    <numFmt numFmtId="181" formatCode="_-* #,##0.00_-;&quot;\&quot;&quot;\&quot;\-* #,##0.00_-;_-* &quot;-&quot;??_-;_-@_-"/>
    <numFmt numFmtId="182" formatCode="&quot;\&quot;#,##0.00\ ;\(&quot;\&quot;#,##0.00\)"/>
    <numFmt numFmtId="183" formatCode="&quot;\&quot;#,##0.00;&quot;\&quot;&quot;\&quot;&quot;\&quot;&quot;\&quot;\-#,##0.00"/>
    <numFmt numFmtId="184" formatCode="0.0000"/>
  </numFmts>
  <fonts count="9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8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2"/>
      <name val="Arial Narrow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12"/>
      <color indexed="12"/>
      <name val="Courier"/>
      <family val="3"/>
    </font>
    <font>
      <sz val="9"/>
      <name val="Arial"/>
      <family val="2"/>
    </font>
    <font>
      <sz val="12"/>
      <name val="Arial"/>
      <family val="2"/>
    </font>
    <font>
      <sz val="12"/>
      <name val="돋움체"/>
      <family val="3"/>
      <charset val="129"/>
    </font>
    <font>
      <sz val="12"/>
      <name val="¹UAAA¼"/>
      <family val="1"/>
      <charset val="129"/>
    </font>
    <font>
      <sz val="12"/>
      <name val="ⓒoUAAA¨u"/>
      <family val="1"/>
      <charset val="129"/>
    </font>
    <font>
      <sz val="12"/>
      <name val="System"/>
      <family val="2"/>
      <charset val="129"/>
    </font>
    <font>
      <sz val="10"/>
      <name val="Arial"/>
      <family val="2"/>
      <charset val="162"/>
    </font>
    <font>
      <b/>
      <sz val="18"/>
      <name val="Arial"/>
      <family val="2"/>
    </font>
    <font>
      <sz val="12"/>
      <name val="바탕체"/>
      <family val="1"/>
      <charset val="129"/>
    </font>
    <font>
      <sz val="11"/>
      <name val="ＭＳ 明朝"/>
      <family val="3"/>
      <charset val="128"/>
    </font>
    <font>
      <u/>
      <sz val="11"/>
      <color indexed="12"/>
      <name val="明朝"/>
      <family val="1"/>
      <charset val="128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color indexed="24"/>
      <name val="바탕체"/>
      <family val="1"/>
      <charset val="129"/>
    </font>
    <font>
      <u/>
      <sz val="12"/>
      <color indexed="36"/>
      <name val="바탕체"/>
      <family val="1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1"/>
      <name val="ＭＳ Ｐゴシック"/>
      <family val="2"/>
      <charset val="128"/>
    </font>
    <font>
      <sz val="11"/>
      <color indexed="8"/>
      <name val="Calibri"/>
      <family val="2"/>
      <charset val="1"/>
    </font>
    <font>
      <sz val="11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9"/>
      <color theme="1"/>
      <name val="Calibri"/>
      <family val="2"/>
    </font>
    <font>
      <b/>
      <sz val="18"/>
      <color indexed="56"/>
      <name val="Cambria"/>
      <family val="2"/>
    </font>
    <font>
      <sz val="9"/>
      <name val="Arial MT"/>
    </font>
    <font>
      <sz val="11"/>
      <color indexed="8"/>
      <name val="Arial"/>
      <family val="2"/>
    </font>
    <font>
      <sz val="10"/>
      <color indexed="8"/>
      <name val="Times New Roman"/>
      <family val="1"/>
    </font>
    <font>
      <b/>
      <sz val="8"/>
      <color theme="3" tint="-0.499984740745262"/>
      <name val="Calibri Light"/>
      <family val="1"/>
      <scheme val="major"/>
    </font>
    <font>
      <sz val="11"/>
      <color indexed="63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.5"/>
      <color rgb="FF201F1E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58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7" applyNumberFormat="0" applyAlignment="0" applyProtection="0"/>
    <xf numFmtId="0" fontId="17" fillId="9" borderId="8" applyNumberFormat="0" applyAlignment="0" applyProtection="0"/>
    <xf numFmtId="0" fontId="18" fillId="9" borderId="7" applyNumberFormat="0" applyAlignment="0" applyProtection="0"/>
    <xf numFmtId="0" fontId="19" fillId="0" borderId="9" applyNumberFormat="0" applyFill="0" applyAlignment="0" applyProtection="0"/>
    <xf numFmtId="0" fontId="20" fillId="10" borderId="10" applyNumberFormat="0" applyAlignment="0" applyProtection="0"/>
    <xf numFmtId="0" fontId="21" fillId="0" borderId="0" applyNumberFormat="0" applyFill="0" applyBorder="0" applyAlignment="0" applyProtection="0"/>
    <xf numFmtId="0" fontId="8" fillId="11" borderId="11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3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3" fillId="35" borderId="0" applyNumberFormat="0" applyBorder="0" applyAlignment="0" applyProtection="0"/>
    <xf numFmtId="41" fontId="24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0" fontId="25" fillId="0" borderId="0"/>
    <xf numFmtId="0" fontId="26" fillId="0" borderId="0"/>
    <xf numFmtId="0" fontId="27" fillId="0" borderId="0"/>
    <xf numFmtId="0" fontId="27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27" fillId="0" borderId="0" applyBorder="0"/>
    <xf numFmtId="0" fontId="5" fillId="0" borderId="0"/>
    <xf numFmtId="0" fontId="27" fillId="0" borderId="0" applyBorder="0"/>
    <xf numFmtId="0" fontId="27" fillId="0" borderId="0" applyBorder="0"/>
    <xf numFmtId="0" fontId="5" fillId="0" borderId="0"/>
    <xf numFmtId="0" fontId="8" fillId="0" borderId="0"/>
    <xf numFmtId="0" fontId="8" fillId="0" borderId="0"/>
    <xf numFmtId="0" fontId="29" fillId="0" borderId="0"/>
    <xf numFmtId="0" fontId="27" fillId="0" borderId="0"/>
    <xf numFmtId="0" fontId="29" fillId="0" borderId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 applyBorder="0"/>
    <xf numFmtId="0" fontId="27" fillId="0" borderId="0"/>
    <xf numFmtId="0" fontId="23" fillId="12" borderId="0" applyNumberFormat="0" applyBorder="0" applyAlignment="0" applyProtection="0"/>
    <xf numFmtId="0" fontId="5" fillId="0" borderId="0"/>
    <xf numFmtId="0" fontId="27" fillId="0" borderId="0" applyBorder="0"/>
    <xf numFmtId="0" fontId="27" fillId="0" borderId="0" applyBorder="0"/>
    <xf numFmtId="0" fontId="8" fillId="0" borderId="0"/>
    <xf numFmtId="167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7" fillId="0" borderId="0"/>
    <xf numFmtId="0" fontId="30" fillId="0" borderId="0"/>
    <xf numFmtId="0" fontId="27" fillId="0" borderId="0"/>
    <xf numFmtId="0" fontId="8" fillId="0" borderId="0"/>
    <xf numFmtId="0" fontId="5" fillId="0" borderId="0"/>
    <xf numFmtId="0" fontId="27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25" fillId="0" borderId="0"/>
    <xf numFmtId="0" fontId="8" fillId="0" borderId="0"/>
    <xf numFmtId="0" fontId="25" fillId="0" borderId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43" fontId="8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8" fillId="0" borderId="0"/>
    <xf numFmtId="43" fontId="32" fillId="0" borderId="0" applyFon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5" fillId="0" borderId="0"/>
    <xf numFmtId="0" fontId="8" fillId="0" borderId="0"/>
    <xf numFmtId="0" fontId="28" fillId="0" borderId="0"/>
    <xf numFmtId="165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6" fillId="0" borderId="0"/>
    <xf numFmtId="0" fontId="5" fillId="0" borderId="0"/>
    <xf numFmtId="0" fontId="1" fillId="0" borderId="0"/>
    <xf numFmtId="171" fontId="27" fillId="0" borderId="0" applyFont="0" applyFill="0" applyBorder="0" applyAlignment="0" applyProtection="0"/>
    <xf numFmtId="0" fontId="27" fillId="0" borderId="0"/>
    <xf numFmtId="0" fontId="36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43" fontId="27" fillId="0" borderId="0" applyFill="0" applyBorder="0" applyAlignment="0" applyProtection="0"/>
    <xf numFmtId="3" fontId="43" fillId="0" borderId="1"/>
    <xf numFmtId="3" fontId="43" fillId="0" borderId="1"/>
    <xf numFmtId="3" fontId="43" fillId="0" borderId="1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6" fillId="0" borderId="0"/>
    <xf numFmtId="0" fontId="44" fillId="0" borderId="0"/>
    <xf numFmtId="172" fontId="39" fillId="0" borderId="0"/>
    <xf numFmtId="173" fontId="39" fillId="0" borderId="0"/>
    <xf numFmtId="0" fontId="42" fillId="0" borderId="0" applyProtection="0"/>
    <xf numFmtId="165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4" fontId="39" fillId="0" borderId="0"/>
    <xf numFmtId="2" fontId="42" fillId="0" borderId="0" applyProtection="0"/>
    <xf numFmtId="38" fontId="32" fillId="36" borderId="0" applyNumberFormat="0" applyBorder="0" applyAlignment="0" applyProtection="0"/>
    <xf numFmtId="0" fontId="38" fillId="0" borderId="13" applyNumberFormat="0" applyAlignment="0" applyProtection="0">
      <alignment horizontal="left" vertical="center"/>
    </xf>
    <xf numFmtId="0" fontId="38" fillId="0" borderId="14">
      <alignment horizontal="left" vertical="center"/>
    </xf>
    <xf numFmtId="0" fontId="48" fillId="0" borderId="0" applyProtection="0"/>
    <xf numFmtId="0" fontId="38" fillId="0" borderId="0" applyProtection="0"/>
    <xf numFmtId="10" fontId="32" fillId="37" borderId="1" applyNumberFormat="0" applyBorder="0" applyAlignment="0" applyProtection="0"/>
    <xf numFmtId="175" fontId="49" fillId="0" borderId="0"/>
    <xf numFmtId="0" fontId="59" fillId="0" borderId="0"/>
    <xf numFmtId="0" fontId="27" fillId="0" borderId="0"/>
    <xf numFmtId="0" fontId="27" fillId="0" borderId="0">
      <alignment vertical="center"/>
    </xf>
    <xf numFmtId="10" fontId="27" fillId="0" borderId="0" applyFont="0" applyFill="0" applyBorder="0" applyAlignment="0" applyProtection="0"/>
    <xf numFmtId="0" fontId="47" fillId="38" borderId="0"/>
    <xf numFmtId="164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78" fontId="49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3" fillId="0" borderId="0">
      <protection locked="0"/>
    </xf>
    <xf numFmtId="0" fontId="54" fillId="0" borderId="0" applyFont="0" applyFill="0" applyBorder="0" applyAlignment="0" applyProtection="0">
      <alignment horizontal="right"/>
    </xf>
    <xf numFmtId="0" fontId="55" fillId="0" borderId="0" applyNumberFormat="0" applyFill="0" applyBorder="0" applyAlignment="0" applyProtection="0">
      <alignment vertical="top"/>
      <protection locked="0"/>
    </xf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/>
    <xf numFmtId="179" fontId="49" fillId="0" borderId="0">
      <alignment vertical="center"/>
    </xf>
    <xf numFmtId="4" fontId="54" fillId="0" borderId="0" applyFont="0" applyFill="0" applyBorder="0" applyAlignment="0" applyProtection="0"/>
    <xf numFmtId="180" fontId="49" fillId="0" borderId="0">
      <protection locked="0"/>
    </xf>
    <xf numFmtId="0" fontId="49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1" fontId="49" fillId="0" borderId="0">
      <protection locked="0"/>
    </xf>
    <xf numFmtId="0" fontId="41" fillId="0" borderId="0"/>
    <xf numFmtId="0" fontId="53" fillId="0" borderId="15">
      <protection locked="0"/>
    </xf>
    <xf numFmtId="182" fontId="54" fillId="0" borderId="0" applyFont="0" applyFill="0" applyBorder="0" applyAlignment="0" applyProtection="0"/>
    <xf numFmtId="183" fontId="49" fillId="0" borderId="0">
      <protection locked="0"/>
    </xf>
    <xf numFmtId="0" fontId="58" fillId="0" borderId="0"/>
    <xf numFmtId="0" fontId="36" fillId="0" borderId="0"/>
    <xf numFmtId="0" fontId="8" fillId="0" borderId="0"/>
    <xf numFmtId="0" fontId="8" fillId="0" borderId="0"/>
    <xf numFmtId="4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170" fontId="27" fillId="0" borderId="0" applyFont="0" applyFill="0" applyBorder="0" applyAlignment="0" applyProtection="0"/>
    <xf numFmtId="0" fontId="27" fillId="0" borderId="0"/>
    <xf numFmtId="0" fontId="36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9" fillId="0" borderId="0"/>
    <xf numFmtId="0" fontId="24" fillId="0" borderId="0"/>
    <xf numFmtId="0" fontId="29" fillId="0" borderId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2" borderId="0" applyNumberFormat="0" applyBorder="0" applyAlignment="0" applyProtection="0"/>
    <xf numFmtId="0" fontId="24" fillId="45" borderId="0" applyNumberFormat="0" applyBorder="0" applyAlignment="0" applyProtection="0"/>
    <xf numFmtId="0" fontId="24" fillId="48" borderId="0" applyNumberFormat="0" applyBorder="0" applyAlignment="0" applyProtection="0"/>
    <xf numFmtId="0" fontId="62" fillId="49" borderId="0" applyNumberFormat="0" applyBorder="0" applyAlignment="0" applyProtection="0"/>
    <xf numFmtId="0" fontId="62" fillId="46" borderId="0" applyNumberFormat="0" applyBorder="0" applyAlignment="0" applyProtection="0"/>
    <xf numFmtId="0" fontId="62" fillId="47" borderId="0" applyNumberFormat="0" applyBorder="0" applyAlignment="0" applyProtection="0"/>
    <xf numFmtId="0" fontId="62" fillId="50" borderId="0" applyNumberFormat="0" applyBorder="0" applyAlignment="0" applyProtection="0"/>
    <xf numFmtId="0" fontId="62" fillId="51" borderId="0" applyNumberFormat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2" fillId="54" borderId="0" applyNumberFormat="0" applyBorder="0" applyAlignment="0" applyProtection="0"/>
    <xf numFmtId="0" fontId="62" fillId="55" borderId="0" applyNumberFormat="0" applyBorder="0" applyAlignment="0" applyProtection="0"/>
    <xf numFmtId="0" fontId="62" fillId="50" borderId="0" applyNumberFormat="0" applyBorder="0" applyAlignment="0" applyProtection="0"/>
    <xf numFmtId="0" fontId="62" fillId="51" borderId="0" applyNumberFormat="0" applyBorder="0" applyAlignment="0" applyProtection="0"/>
    <xf numFmtId="0" fontId="62" fillId="56" borderId="0" applyNumberFormat="0" applyBorder="0" applyAlignment="0" applyProtection="0"/>
    <xf numFmtId="0" fontId="65" fillId="40" borderId="0" applyNumberFormat="0" applyBorder="0" applyAlignment="0" applyProtection="0"/>
    <xf numFmtId="0" fontId="63" fillId="36" borderId="16" applyNumberFormat="0" applyAlignment="0" applyProtection="0"/>
    <xf numFmtId="0" fontId="64" fillId="57" borderId="17" applyNumberFormat="0" applyAlignment="0" applyProtection="0"/>
    <xf numFmtId="0" fontId="61" fillId="0" borderId="0" applyNumberFormat="0" applyFill="0" applyBorder="0" applyAlignment="0" applyProtection="0"/>
    <xf numFmtId="0" fontId="75" fillId="41" borderId="0" applyNumberFormat="0" applyBorder="0" applyAlignment="0" applyProtection="0"/>
    <xf numFmtId="0" fontId="68" fillId="0" borderId="18" applyNumberFormat="0" applyFill="0" applyAlignment="0" applyProtection="0"/>
    <xf numFmtId="0" fontId="74" fillId="0" borderId="19" applyNumberFormat="0" applyFill="0" applyAlignment="0" applyProtection="0"/>
    <xf numFmtId="0" fontId="67" fillId="0" borderId="20" applyNumberFormat="0" applyFill="0" applyAlignment="0" applyProtection="0"/>
    <xf numFmtId="0" fontId="67" fillId="0" borderId="0" applyNumberFormat="0" applyFill="0" applyBorder="0" applyAlignment="0" applyProtection="0"/>
    <xf numFmtId="0" fontId="73" fillId="44" borderId="16" applyNumberFormat="0" applyAlignment="0" applyProtection="0"/>
    <xf numFmtId="0" fontId="66" fillId="0" borderId="21" applyNumberFormat="0" applyFill="0" applyAlignment="0" applyProtection="0"/>
    <xf numFmtId="0" fontId="72" fillId="58" borderId="0" applyNumberFormat="0" applyBorder="0" applyAlignment="0" applyProtection="0"/>
    <xf numFmtId="0" fontId="24" fillId="37" borderId="22" applyNumberFormat="0" applyFont="0" applyAlignment="0" applyProtection="0"/>
    <xf numFmtId="0" fontId="76" fillId="36" borderId="23" applyNumberFormat="0" applyAlignment="0" applyProtection="0"/>
    <xf numFmtId="0" fontId="70" fillId="0" borderId="0" applyNumberFormat="0" applyFill="0" applyBorder="0" applyAlignment="0" applyProtection="0"/>
    <xf numFmtId="0" fontId="71" fillId="0" borderId="24" applyNumberFormat="0" applyFill="0" applyAlignment="0" applyProtection="0"/>
    <xf numFmtId="0" fontId="6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0" fillId="0" borderId="0">
      <alignment vertical="center"/>
    </xf>
    <xf numFmtId="0" fontId="24" fillId="0" borderId="0"/>
    <xf numFmtId="0" fontId="8" fillId="0" borderId="0"/>
    <xf numFmtId="0" fontId="77" fillId="0" borderId="0"/>
    <xf numFmtId="0" fontId="29" fillId="0" borderId="0"/>
    <xf numFmtId="0" fontId="60" fillId="0" borderId="0">
      <alignment vertical="center"/>
    </xf>
    <xf numFmtId="0" fontId="60" fillId="0" borderId="0">
      <alignment vertical="center"/>
    </xf>
    <xf numFmtId="43" fontId="29" fillId="0" borderId="0" applyFont="0" applyFill="0" applyBorder="0" applyAlignment="0" applyProtection="0"/>
    <xf numFmtId="0" fontId="29" fillId="0" borderId="0"/>
    <xf numFmtId="0" fontId="8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45" borderId="0" applyNumberFormat="0" applyBorder="0" applyAlignment="0" applyProtection="0"/>
    <xf numFmtId="0" fontId="24" fillId="41" borderId="0" applyNumberFormat="0" applyBorder="0" applyAlignment="0" applyProtection="0"/>
    <xf numFmtId="0" fontId="24" fillId="39" borderId="0" applyNumberFormat="0" applyBorder="0" applyAlignment="0" applyProtection="0"/>
    <xf numFmtId="0" fontId="63" fillId="36" borderId="16" applyNumberFormat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62" fillId="49" borderId="0" applyNumberFormat="0" applyBorder="0" applyAlignment="0" applyProtection="0"/>
    <xf numFmtId="0" fontId="24" fillId="44" borderId="0" applyNumberFormat="0" applyBorder="0" applyAlignment="0" applyProtection="0"/>
    <xf numFmtId="0" fontId="62" fillId="46" borderId="0" applyNumberFormat="0" applyBorder="0" applyAlignment="0" applyProtection="0"/>
    <xf numFmtId="0" fontId="24" fillId="46" borderId="0" applyNumberFormat="0" applyBorder="0" applyAlignment="0" applyProtection="0"/>
    <xf numFmtId="0" fontId="70" fillId="0" borderId="0" applyNumberFormat="0" applyFill="0" applyBorder="0" applyAlignment="0" applyProtection="0"/>
    <xf numFmtId="0" fontId="24" fillId="47" borderId="0" applyNumberFormat="0" applyBorder="0" applyAlignment="0" applyProtection="0"/>
    <xf numFmtId="0" fontId="69" fillId="0" borderId="0" applyNumberFormat="0" applyFill="0" applyBorder="0" applyAlignment="0" applyProtection="0"/>
    <xf numFmtId="0" fontId="24" fillId="42" borderId="0" applyNumberFormat="0" applyBorder="0" applyAlignment="0" applyProtection="0"/>
    <xf numFmtId="0" fontId="24" fillId="45" borderId="0" applyNumberFormat="0" applyBorder="0" applyAlignment="0" applyProtection="0"/>
    <xf numFmtId="0" fontId="24" fillId="48" borderId="0" applyNumberFormat="0" applyBorder="0" applyAlignment="0" applyProtection="0"/>
    <xf numFmtId="0" fontId="62" fillId="47" borderId="0" applyNumberFormat="0" applyBorder="0" applyAlignment="0" applyProtection="0"/>
    <xf numFmtId="0" fontId="75" fillId="41" borderId="0" applyNumberFormat="0" applyBorder="0" applyAlignment="0" applyProtection="0"/>
    <xf numFmtId="0" fontId="76" fillId="36" borderId="23" applyNumberFormat="0" applyAlignment="0" applyProtection="0"/>
    <xf numFmtId="0" fontId="62" fillId="50" borderId="0" applyNumberFormat="0" applyBorder="0" applyAlignment="0" applyProtection="0"/>
    <xf numFmtId="0" fontId="62" fillId="51" borderId="0" applyNumberFormat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2" fillId="54" borderId="0" applyNumberFormat="0" applyBorder="0" applyAlignment="0" applyProtection="0"/>
    <xf numFmtId="0" fontId="62" fillId="55" borderId="0" applyNumberFormat="0" applyBorder="0" applyAlignment="0" applyProtection="0"/>
    <xf numFmtId="0" fontId="62" fillId="50" borderId="0" applyNumberFormat="0" applyBorder="0" applyAlignment="0" applyProtection="0"/>
    <xf numFmtId="0" fontId="62" fillId="51" borderId="0" applyNumberFormat="0" applyBorder="0" applyAlignment="0" applyProtection="0"/>
    <xf numFmtId="0" fontId="62" fillId="56" borderId="0" applyNumberFormat="0" applyBorder="0" applyAlignment="0" applyProtection="0"/>
    <xf numFmtId="0" fontId="65" fillId="40" borderId="0" applyNumberFormat="0" applyBorder="0" applyAlignment="0" applyProtection="0"/>
    <xf numFmtId="0" fontId="64" fillId="57" borderId="17" applyNumberFormat="0" applyAlignment="0" applyProtection="0"/>
    <xf numFmtId="0" fontId="74" fillId="0" borderId="19" applyNumberFormat="0" applyFill="0" applyAlignment="0" applyProtection="0"/>
    <xf numFmtId="0" fontId="24" fillId="37" borderId="22" applyNumberFormat="0" applyFont="0" applyAlignment="0" applyProtection="0"/>
    <xf numFmtId="0" fontId="61" fillId="0" borderId="0" applyNumberFormat="0" applyFill="0" applyBorder="0" applyAlignment="0" applyProtection="0"/>
    <xf numFmtId="0" fontId="68" fillId="0" borderId="18" applyNumberFormat="0" applyFill="0" applyAlignment="0" applyProtection="0"/>
    <xf numFmtId="0" fontId="67" fillId="0" borderId="20" applyNumberFormat="0" applyFill="0" applyAlignment="0" applyProtection="0"/>
    <xf numFmtId="0" fontId="67" fillId="0" borderId="0" applyNumberFormat="0" applyFill="0" applyBorder="0" applyAlignment="0" applyProtection="0"/>
    <xf numFmtId="0" fontId="73" fillId="44" borderId="16" applyNumberFormat="0" applyAlignment="0" applyProtection="0"/>
    <xf numFmtId="0" fontId="66" fillId="0" borderId="21" applyNumberFormat="0" applyFill="0" applyAlignment="0" applyProtection="0"/>
    <xf numFmtId="0" fontId="72" fillId="58" borderId="0" applyNumberFormat="0" applyBorder="0" applyAlignment="0" applyProtection="0"/>
    <xf numFmtId="0" fontId="71" fillId="0" borderId="24" applyNumberFormat="0" applyFill="0" applyAlignment="0" applyProtection="0"/>
    <xf numFmtId="0" fontId="29" fillId="0" borderId="0"/>
    <xf numFmtId="0" fontId="29" fillId="0" borderId="0"/>
    <xf numFmtId="0" fontId="29" fillId="0" borderId="0"/>
    <xf numFmtId="0" fontId="60" fillId="0" borderId="0">
      <alignment vertical="center"/>
    </xf>
    <xf numFmtId="0" fontId="29" fillId="0" borderId="0"/>
    <xf numFmtId="0" fontId="60" fillId="0" borderId="0">
      <alignment vertical="center"/>
    </xf>
    <xf numFmtId="0" fontId="29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7" applyNumberFormat="0" applyAlignment="0" applyProtection="0"/>
    <xf numFmtId="0" fontId="17" fillId="9" borderId="8" applyNumberFormat="0" applyAlignment="0" applyProtection="0"/>
    <xf numFmtId="0" fontId="18" fillId="9" borderId="7" applyNumberFormat="0" applyAlignment="0" applyProtection="0"/>
    <xf numFmtId="0" fontId="19" fillId="0" borderId="9" applyNumberFormat="0" applyFill="0" applyAlignment="0" applyProtection="0"/>
    <xf numFmtId="0" fontId="20" fillId="10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3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3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2" borderId="0" applyNumberFormat="0" applyBorder="0" applyAlignment="0" applyProtection="0"/>
    <xf numFmtId="0" fontId="24" fillId="65" borderId="0" applyNumberFormat="0" applyBorder="0" applyAlignment="0" applyProtection="0"/>
    <xf numFmtId="0" fontId="24" fillId="68" borderId="0" applyNumberFormat="0" applyBorder="0" applyAlignment="0" applyProtection="0"/>
    <xf numFmtId="0" fontId="62" fillId="69" borderId="0" applyNumberFormat="0" applyBorder="0" applyAlignment="0" applyProtection="0"/>
    <xf numFmtId="0" fontId="62" fillId="66" borderId="0" applyNumberFormat="0" applyBorder="0" applyAlignment="0" applyProtection="0"/>
    <xf numFmtId="0" fontId="62" fillId="67" borderId="0" applyNumberFormat="0" applyBorder="0" applyAlignment="0" applyProtection="0"/>
    <xf numFmtId="0" fontId="62" fillId="70" borderId="0" applyNumberFormat="0" applyBorder="0" applyAlignment="0" applyProtection="0"/>
    <xf numFmtId="0" fontId="62" fillId="71" borderId="0" applyNumberFormat="0" applyBorder="0" applyAlignment="0" applyProtection="0"/>
    <xf numFmtId="0" fontId="62" fillId="72" borderId="0" applyNumberFormat="0" applyBorder="0" applyAlignment="0" applyProtection="0"/>
    <xf numFmtId="0" fontId="62" fillId="73" borderId="0" applyNumberFormat="0" applyBorder="0" applyAlignment="0" applyProtection="0"/>
    <xf numFmtId="0" fontId="62" fillId="74" borderId="0" applyNumberFormat="0" applyBorder="0" applyAlignment="0" applyProtection="0"/>
    <xf numFmtId="0" fontId="62" fillId="75" borderId="0" applyNumberFormat="0" applyBorder="0" applyAlignment="0" applyProtection="0"/>
    <xf numFmtId="0" fontId="62" fillId="70" borderId="0" applyNumberFormat="0" applyBorder="0" applyAlignment="0" applyProtection="0"/>
    <xf numFmtId="0" fontId="62" fillId="71" borderId="0" applyNumberFormat="0" applyBorder="0" applyAlignment="0" applyProtection="0"/>
    <xf numFmtId="0" fontId="62" fillId="76" borderId="0" applyNumberFormat="0" applyBorder="0" applyAlignment="0" applyProtection="0"/>
    <xf numFmtId="0" fontId="65" fillId="60" borderId="0" applyNumberFormat="0" applyBorder="0" applyAlignment="0" applyProtection="0"/>
    <xf numFmtId="0" fontId="63" fillId="77" borderId="16" applyNumberFormat="0" applyAlignment="0" applyProtection="0"/>
    <xf numFmtId="0" fontId="64" fillId="78" borderId="17" applyNumberFormat="0" applyAlignment="0" applyProtection="0"/>
    <xf numFmtId="0" fontId="75" fillId="61" borderId="0" applyNumberFormat="0" applyBorder="0" applyAlignment="0" applyProtection="0"/>
    <xf numFmtId="0" fontId="73" fillId="64" borderId="16" applyNumberFormat="0" applyAlignment="0" applyProtection="0"/>
    <xf numFmtId="0" fontId="72" fillId="79" borderId="0" applyNumberFormat="0" applyBorder="0" applyAlignment="0" applyProtection="0"/>
    <xf numFmtId="0" fontId="27" fillId="80" borderId="22" applyNumberFormat="0" applyFont="0" applyAlignment="0" applyProtection="0"/>
    <xf numFmtId="0" fontId="76" fillId="77" borderId="23" applyNumberFormat="0" applyAlignment="0" applyProtection="0"/>
    <xf numFmtId="0" fontId="78" fillId="0" borderId="0" applyNumberFormat="0" applyFill="0" applyBorder="0" applyAlignment="0" applyProtection="0"/>
    <xf numFmtId="0" fontId="8" fillId="11" borderId="11" applyNumberFormat="0" applyFont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7" applyNumberFormat="0" applyAlignment="0" applyProtection="0"/>
    <xf numFmtId="0" fontId="17" fillId="9" borderId="8" applyNumberFormat="0" applyAlignment="0" applyProtection="0"/>
    <xf numFmtId="0" fontId="18" fillId="9" borderId="7" applyNumberFormat="0" applyAlignment="0" applyProtection="0"/>
    <xf numFmtId="0" fontId="19" fillId="0" borderId="9" applyNumberFormat="0" applyFill="0" applyAlignment="0" applyProtection="0"/>
    <xf numFmtId="0" fontId="20" fillId="10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3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3" fillId="35" borderId="0" applyNumberFormat="0" applyBorder="0" applyAlignment="0" applyProtection="0"/>
    <xf numFmtId="0" fontId="35" fillId="0" borderId="0" applyNumberFormat="0" applyFill="0" applyBorder="0" applyAlignment="0" applyProtection="0"/>
    <xf numFmtId="167" fontId="24" fillId="0" borderId="0"/>
    <xf numFmtId="0" fontId="79" fillId="0" borderId="0"/>
    <xf numFmtId="0" fontId="80" fillId="0" borderId="0" applyNumberFormat="0" applyFill="0" applyBorder="0" applyProtection="0">
      <alignment horizontal="left"/>
    </xf>
    <xf numFmtId="0" fontId="81" fillId="0" borderId="0"/>
    <xf numFmtId="0" fontId="27" fillId="0" borderId="0"/>
    <xf numFmtId="0" fontId="5" fillId="0" borderId="0"/>
    <xf numFmtId="0" fontId="8" fillId="0" borderId="0"/>
    <xf numFmtId="0" fontId="25" fillId="0" borderId="0"/>
    <xf numFmtId="0" fontId="23" fillId="12" borderId="0" applyNumberFormat="0" applyBorder="0" applyAlignment="0" applyProtection="0"/>
    <xf numFmtId="43" fontId="30" fillId="0" borderId="0" applyFont="0" applyFill="0" applyBorder="0" applyAlignment="0" applyProtection="0"/>
    <xf numFmtId="0" fontId="25" fillId="0" borderId="0"/>
    <xf numFmtId="0" fontId="25" fillId="0" borderId="0"/>
    <xf numFmtId="167" fontId="8" fillId="0" borderId="0" applyFont="0" applyFill="0" applyBorder="0" applyAlignment="0" applyProtection="0"/>
    <xf numFmtId="0" fontId="3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29" fillId="0" borderId="0"/>
    <xf numFmtId="43" fontId="27" fillId="0" borderId="0" applyFont="0" applyFill="0" applyBorder="0" applyAlignment="0" applyProtection="0"/>
    <xf numFmtId="0" fontId="8" fillId="0" borderId="0"/>
    <xf numFmtId="167" fontId="24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2" fillId="11" borderId="1" applyAlignment="0">
      <alignment horizontal="center" vertical="center" wrapText="1"/>
    </xf>
    <xf numFmtId="0" fontId="60" fillId="0" borderId="0">
      <alignment vertical="center"/>
    </xf>
    <xf numFmtId="0" fontId="8" fillId="0" borderId="0"/>
    <xf numFmtId="0" fontId="8" fillId="0" borderId="0"/>
    <xf numFmtId="0" fontId="29" fillId="0" borderId="0"/>
    <xf numFmtId="43" fontId="29" fillId="0" borderId="0" applyFont="0" applyFill="0" applyBorder="0" applyAlignment="0" applyProtection="0"/>
    <xf numFmtId="0" fontId="83" fillId="0" borderId="0"/>
    <xf numFmtId="43" fontId="8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6" fillId="0" borderId="0"/>
    <xf numFmtId="0" fontId="5" fillId="0" borderId="0"/>
    <xf numFmtId="169" fontId="8" fillId="0" borderId="0"/>
    <xf numFmtId="0" fontId="2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26" fillId="0" borderId="0"/>
    <xf numFmtId="0" fontId="25" fillId="0" borderId="0"/>
    <xf numFmtId="0" fontId="25" fillId="0" borderId="0"/>
    <xf numFmtId="0" fontId="28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84" fillId="0" borderId="0"/>
    <xf numFmtId="0" fontId="24" fillId="0" borderId="0">
      <alignment vertical="center"/>
    </xf>
    <xf numFmtId="0" fontId="24" fillId="0" borderId="0">
      <alignment vertical="center"/>
    </xf>
    <xf numFmtId="169" fontId="8" fillId="0" borderId="0" applyFont="0" applyFill="0" applyBorder="0" applyAlignment="0" applyProtection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27" fillId="0" borderId="0" applyBorder="0"/>
    <xf numFmtId="0" fontId="5" fillId="0" borderId="0"/>
    <xf numFmtId="0" fontId="2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3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7" fontId="8" fillId="0" borderId="0" applyFont="0" applyFill="0" applyBorder="0" applyAlignment="0" applyProtection="0"/>
    <xf numFmtId="0" fontId="25" fillId="0" borderId="0"/>
    <xf numFmtId="43" fontId="27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5" fillId="0" borderId="0"/>
    <xf numFmtId="43" fontId="29" fillId="0" borderId="0" applyFont="0" applyFill="0" applyBorder="0" applyAlignment="0" applyProtection="0"/>
    <xf numFmtId="0" fontId="5" fillId="0" borderId="0"/>
    <xf numFmtId="0" fontId="27" fillId="0" borderId="0" applyBorder="0"/>
    <xf numFmtId="167" fontId="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30" fillId="0" borderId="0"/>
    <xf numFmtId="167" fontId="8" fillId="0" borderId="0" applyFont="0" applyFill="0" applyBorder="0" applyAlignment="0" applyProtection="0"/>
    <xf numFmtId="0" fontId="31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30" fillId="0" borderId="0"/>
    <xf numFmtId="41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5" fillId="0" borderId="0"/>
    <xf numFmtId="0" fontId="25" fillId="0" borderId="0"/>
    <xf numFmtId="165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43" fontId="8" fillId="0" borderId="0" applyFont="0" applyFill="0" applyBorder="0" applyAlignment="0" applyProtection="0"/>
    <xf numFmtId="0" fontId="28" fillId="0" borderId="0"/>
    <xf numFmtId="0" fontId="28" fillId="0" borderId="0"/>
    <xf numFmtId="43" fontId="8" fillId="0" borderId="0" applyFont="0" applyFill="0" applyBorder="0" applyAlignment="0" applyProtection="0"/>
    <xf numFmtId="0" fontId="63" fillId="36" borderId="16" applyNumberFormat="0" applyAlignment="0" applyProtection="0"/>
    <xf numFmtId="0" fontId="63" fillId="36" borderId="16" applyNumberFormat="0" applyAlignment="0" applyProtection="0"/>
    <xf numFmtId="0" fontId="63" fillId="77" borderId="16" applyNumberFormat="0" applyAlignment="0" applyProtection="0"/>
    <xf numFmtId="41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ill="0" applyBorder="0" applyAlignment="0" applyProtection="0"/>
    <xf numFmtId="43" fontId="27" fillId="0" borderId="0" applyFill="0" applyBorder="0" applyAlignment="0" applyProtection="0"/>
    <xf numFmtId="43" fontId="27" fillId="0" borderId="0" applyFill="0" applyBorder="0" applyAlignment="0" applyProtection="0"/>
    <xf numFmtId="43" fontId="27" fillId="0" borderId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3" fillId="5" borderId="0" applyNumberFormat="0" applyBorder="0" applyAlignment="0" applyProtection="0"/>
    <xf numFmtId="0" fontId="38" fillId="0" borderId="14">
      <alignment horizontal="left"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73" fillId="44" borderId="16" applyNumberFormat="0" applyAlignment="0" applyProtection="0"/>
    <xf numFmtId="0" fontId="73" fillId="44" borderId="16" applyNumberFormat="0" applyAlignment="0" applyProtection="0"/>
    <xf numFmtId="0" fontId="73" fillId="64" borderId="16" applyNumberFormat="0" applyAlignment="0" applyProtection="0"/>
    <xf numFmtId="0" fontId="27" fillId="0" borderId="0" applyBorder="0"/>
    <xf numFmtId="0" fontId="27" fillId="0" borderId="0" applyBorder="0"/>
    <xf numFmtId="0" fontId="29" fillId="0" borderId="0"/>
    <xf numFmtId="0" fontId="27" fillId="0" borderId="0" applyBorder="0"/>
    <xf numFmtId="0" fontId="27" fillId="0" borderId="0" applyBorder="0"/>
    <xf numFmtId="0" fontId="77" fillId="0" borderId="0"/>
    <xf numFmtId="0" fontId="27" fillId="0" borderId="0" applyBorder="0"/>
    <xf numFmtId="0" fontId="60" fillId="0" borderId="0">
      <alignment vertical="center"/>
    </xf>
    <xf numFmtId="0" fontId="24" fillId="0" borderId="0"/>
    <xf numFmtId="0" fontId="27" fillId="0" borderId="0"/>
    <xf numFmtId="0" fontId="83" fillId="0" borderId="0"/>
    <xf numFmtId="0" fontId="8" fillId="0" borderId="0"/>
    <xf numFmtId="169" fontId="27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7" fillId="0" borderId="0"/>
    <xf numFmtId="169" fontId="27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5" fillId="0" borderId="0"/>
    <xf numFmtId="0" fontId="27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27" fillId="0" borderId="0"/>
    <xf numFmtId="0" fontId="60" fillId="0" borderId="0">
      <alignment vertical="center"/>
    </xf>
    <xf numFmtId="0" fontId="60" fillId="0" borderId="0">
      <alignment vertical="center"/>
    </xf>
    <xf numFmtId="0" fontId="27" fillId="0" borderId="0"/>
    <xf numFmtId="0" fontId="8" fillId="0" borderId="0"/>
    <xf numFmtId="0" fontId="5" fillId="0" borderId="0"/>
    <xf numFmtId="0" fontId="27" fillId="0" borderId="0"/>
    <xf numFmtId="0" fontId="29" fillId="0" borderId="0"/>
    <xf numFmtId="0" fontId="30" fillId="0" borderId="0"/>
    <xf numFmtId="0" fontId="25" fillId="0" borderId="0"/>
    <xf numFmtId="0" fontId="29" fillId="0" borderId="0"/>
    <xf numFmtId="0" fontId="25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28" fillId="0" borderId="0"/>
    <xf numFmtId="0" fontId="27" fillId="0" borderId="0"/>
    <xf numFmtId="0" fontId="25" fillId="0" borderId="0"/>
    <xf numFmtId="0" fontId="28" fillId="0" borderId="0"/>
    <xf numFmtId="0" fontId="36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9" fontId="8" fillId="0" borderId="0"/>
    <xf numFmtId="0" fontId="8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7" fillId="0" borderId="0" applyBorder="0"/>
    <xf numFmtId="0" fontId="31" fillId="0" borderId="0"/>
    <xf numFmtId="0" fontId="31" fillId="0" borderId="0"/>
    <xf numFmtId="0" fontId="31" fillId="0" borderId="0"/>
    <xf numFmtId="0" fontId="27" fillId="0" borderId="0" applyBorder="0"/>
    <xf numFmtId="0" fontId="28" fillId="0" borderId="0"/>
    <xf numFmtId="0" fontId="28" fillId="0" borderId="0"/>
    <xf numFmtId="0" fontId="25" fillId="0" borderId="0"/>
    <xf numFmtId="0" fontId="30" fillId="11" borderId="11" applyNumberFormat="0" applyFont="0" applyAlignment="0" applyProtection="0"/>
    <xf numFmtId="0" fontId="24" fillId="37" borderId="22" applyNumberFormat="0" applyFont="0" applyAlignment="0" applyProtection="0"/>
    <xf numFmtId="0" fontId="24" fillId="37" borderId="22" applyNumberFormat="0" applyFont="0" applyAlignment="0" applyProtection="0"/>
    <xf numFmtId="0" fontId="27" fillId="80" borderId="22" applyNumberFormat="0" applyFont="0" applyAlignment="0" applyProtection="0"/>
    <xf numFmtId="0" fontId="76" fillId="36" borderId="23" applyNumberFormat="0" applyAlignment="0" applyProtection="0"/>
    <xf numFmtId="0" fontId="76" fillId="36" borderId="23" applyNumberFormat="0" applyAlignment="0" applyProtection="0"/>
    <xf numFmtId="0" fontId="76" fillId="77" borderId="23" applyNumberFormat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8" fillId="0" borderId="0"/>
    <xf numFmtId="0" fontId="27" fillId="0" borderId="0"/>
    <xf numFmtId="41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6" fillId="0" borderId="0"/>
    <xf numFmtId="43" fontId="8" fillId="0" borderId="0" applyFont="0" applyFill="0" applyBorder="0" applyAlignment="0" applyProtection="0"/>
    <xf numFmtId="0" fontId="27" fillId="0" borderId="0" applyBorder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ill="0" applyBorder="0" applyAlignment="0" applyProtection="0"/>
    <xf numFmtId="43" fontId="27" fillId="0" borderId="0" applyFill="0" applyBorder="0" applyAlignment="0" applyProtection="0"/>
    <xf numFmtId="43" fontId="27" fillId="0" borderId="0" applyFill="0" applyBorder="0" applyAlignment="0" applyProtection="0"/>
    <xf numFmtId="43" fontId="27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/>
    <xf numFmtId="0" fontId="28" fillId="0" borderId="0"/>
  </cellStyleXfs>
  <cellXfs count="1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8" fontId="3" fillId="2" borderId="3" xfId="0" applyNumberFormat="1" applyFont="1" applyFill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right" vertical="center" wrapText="1"/>
    </xf>
    <xf numFmtId="1" fontId="3" fillId="0" borderId="2" xfId="0" applyNumberFormat="1" applyFont="1" applyBorder="1" applyAlignment="1">
      <alignment horizontal="right"/>
    </xf>
    <xf numFmtId="1" fontId="3" fillId="2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Border="1" applyAlignment="1">
      <alignment horizontal="right"/>
    </xf>
    <xf numFmtId="1" fontId="4" fillId="4" borderId="2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16" fontId="0" fillId="0" borderId="0" xfId="0" applyNumberFormat="1"/>
    <xf numFmtId="16" fontId="4" fillId="4" borderId="25" xfId="0" applyNumberFormat="1" applyFont="1" applyFill="1" applyBorder="1" applyAlignment="1">
      <alignment horizontal="center" vertical="center" wrapText="1"/>
    </xf>
    <xf numFmtId="1" fontId="0" fillId="3" borderId="0" xfId="0" applyNumberFormat="1" applyFill="1"/>
    <xf numFmtId="1" fontId="0" fillId="81" borderId="0" xfId="0" applyNumberFormat="1" applyFill="1"/>
    <xf numFmtId="1" fontId="0" fillId="82" borderId="0" xfId="0" applyNumberFormat="1" applyFill="1"/>
    <xf numFmtId="168" fontId="3" fillId="2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87" fillId="4" borderId="1" xfId="0" applyFont="1" applyFill="1" applyBorder="1" applyAlignment="1">
      <alignment horizontal="center"/>
    </xf>
    <xf numFmtId="17" fontId="88" fillId="4" borderId="1" xfId="0" applyNumberFormat="1" applyFont="1" applyFill="1" applyBorder="1" applyAlignment="1">
      <alignment horizontal="center"/>
    </xf>
    <xf numFmtId="3" fontId="88" fillId="4" borderId="1" xfId="0" applyNumberFormat="1" applyFont="1" applyFill="1" applyBorder="1" applyAlignment="1">
      <alignment horizontal="right"/>
    </xf>
    <xf numFmtId="0" fontId="88" fillId="4" borderId="1" xfId="0" applyFont="1" applyFill="1" applyBorder="1" applyAlignment="1">
      <alignment horizontal="right"/>
    </xf>
    <xf numFmtId="0" fontId="87" fillId="4" borderId="1" xfId="0" applyFont="1" applyFill="1" applyBorder="1" applyAlignment="1">
      <alignment horizontal="right"/>
    </xf>
    <xf numFmtId="3" fontId="87" fillId="4" borderId="1" xfId="0" applyNumberFormat="1" applyFont="1" applyFill="1" applyBorder="1" applyAlignment="1">
      <alignment horizontal="right"/>
    </xf>
    <xf numFmtId="0" fontId="8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1" fontId="6" fillId="4" borderId="2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2"/>
    </xf>
    <xf numFmtId="17" fontId="0" fillId="0" borderId="0" xfId="0" applyNumberFormat="1"/>
    <xf numFmtId="0" fontId="1" fillId="0" borderId="1" xfId="0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26" xfId="0" applyBorder="1"/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right" vertical="center" wrapText="1"/>
    </xf>
    <xf numFmtId="17" fontId="3" fillId="2" borderId="30" xfId="0" applyNumberFormat="1" applyFont="1" applyFill="1" applyBorder="1" applyAlignment="1">
      <alignment horizontal="center" vertical="center"/>
    </xf>
    <xf numFmtId="1" fontId="3" fillId="2" borderId="31" xfId="0" applyNumberFormat="1" applyFont="1" applyFill="1" applyBorder="1" applyAlignment="1">
      <alignment horizontal="right" vertical="center"/>
    </xf>
    <xf numFmtId="0" fontId="5" fillId="0" borderId="30" xfId="0" applyFont="1" applyBorder="1" applyAlignment="1">
      <alignment horizontal="center"/>
    </xf>
    <xf numFmtId="1" fontId="4" fillId="4" borderId="31" xfId="0" applyNumberFormat="1" applyFont="1" applyFill="1" applyBorder="1" applyAlignment="1">
      <alignment horizontal="right" vertical="center"/>
    </xf>
    <xf numFmtId="0" fontId="7" fillId="0" borderId="30" xfId="0" applyFont="1" applyBorder="1" applyAlignment="1">
      <alignment horizontal="center"/>
    </xf>
    <xf numFmtId="0" fontId="0" fillId="0" borderId="33" xfId="0" applyBorder="1"/>
    <xf numFmtId="0" fontId="1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7" fillId="0" borderId="36" xfId="0" applyFont="1" applyBorder="1" applyAlignment="1">
      <alignment vertical="center"/>
    </xf>
    <xf numFmtId="1" fontId="90" fillId="3" borderId="32" xfId="0" applyNumberFormat="1" applyFont="1" applyFill="1" applyBorder="1" applyAlignment="1">
      <alignment horizontal="right"/>
    </xf>
    <xf numFmtId="1" fontId="90" fillId="3" borderId="37" xfId="0" applyNumberFormat="1" applyFont="1" applyFill="1" applyBorder="1"/>
    <xf numFmtId="1" fontId="7" fillId="3" borderId="32" xfId="0" applyNumberFormat="1" applyFont="1" applyFill="1" applyBorder="1" applyAlignment="1">
      <alignment horizontal="right"/>
    </xf>
    <xf numFmtId="0" fontId="93" fillId="0" borderId="0" xfId="0" applyFont="1" applyAlignment="1">
      <alignment vertical="center" wrapText="1"/>
    </xf>
    <xf numFmtId="0" fontId="91" fillId="0" borderId="1" xfId="0" applyFont="1" applyBorder="1" applyAlignment="1">
      <alignment horizontal="center" vertical="center" wrapText="1"/>
    </xf>
    <xf numFmtId="17" fontId="92" fillId="0" borderId="1" xfId="0" applyNumberFormat="1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3" borderId="0" xfId="0" applyFill="1"/>
    <xf numFmtId="0" fontId="94" fillId="3" borderId="0" xfId="0" applyFont="1" applyFill="1"/>
    <xf numFmtId="1" fontId="21" fillId="0" borderId="0" xfId="0" applyNumberFormat="1" applyFont="1" applyAlignment="1">
      <alignment horizontal="left" indent="2"/>
    </xf>
    <xf numFmtId="1" fontId="21" fillId="3" borderId="0" xfId="0" applyNumberFormat="1" applyFont="1" applyFill="1" applyAlignment="1">
      <alignment horizontal="left" indent="2"/>
    </xf>
    <xf numFmtId="0" fontId="21" fillId="0" borderId="0" xfId="0" applyFont="1" applyAlignment="1">
      <alignment horizontal="left" indent="2"/>
    </xf>
    <xf numFmtId="0" fontId="3" fillId="83" borderId="1" xfId="0" applyFont="1" applyFill="1" applyBorder="1" applyAlignment="1">
      <alignment horizontal="center" vertical="center"/>
    </xf>
    <xf numFmtId="0" fontId="3" fillId="84" borderId="1" xfId="0" applyFont="1" applyFill="1" applyBorder="1" applyAlignment="1">
      <alignment horizontal="center" vertical="center"/>
    </xf>
    <xf numFmtId="1" fontId="5" fillId="84" borderId="2" xfId="0" applyNumberFormat="1" applyFont="1" applyFill="1" applyBorder="1" applyAlignment="1">
      <alignment horizontal="right"/>
    </xf>
    <xf numFmtId="0" fontId="3" fillId="85" borderId="1" xfId="0" applyFont="1" applyFill="1" applyBorder="1" applyAlignment="1">
      <alignment horizontal="center" vertical="center"/>
    </xf>
    <xf numFmtId="0" fontId="3" fillId="86" borderId="1" xfId="0" applyFont="1" applyFill="1" applyBorder="1" applyAlignment="1">
      <alignment horizontal="center" vertical="center"/>
    </xf>
    <xf numFmtId="0" fontId="3" fillId="8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7" fontId="95" fillId="2" borderId="1" xfId="0" applyNumberFormat="1" applyFont="1" applyFill="1" applyBorder="1" applyAlignment="1">
      <alignment horizontal="center" vertical="center"/>
    </xf>
    <xf numFmtId="168" fontId="95" fillId="2" borderId="1" xfId="0" applyNumberFormat="1" applyFont="1" applyFill="1" applyBorder="1" applyAlignment="1">
      <alignment horizontal="center" vertical="center"/>
    </xf>
    <xf numFmtId="1" fontId="95" fillId="2" borderId="1" xfId="0" applyNumberFormat="1" applyFont="1" applyFill="1" applyBorder="1" applyAlignment="1">
      <alignment horizontal="right" vertical="center"/>
    </xf>
    <xf numFmtId="169" fontId="97" fillId="2" borderId="1" xfId="0" applyNumberFormat="1" applyFont="1" applyFill="1" applyBorder="1" applyAlignment="1">
      <alignment horizontal="center" vertical="center"/>
    </xf>
    <xf numFmtId="16" fontId="97" fillId="0" borderId="1" xfId="0" applyNumberFormat="1" applyFont="1" applyBorder="1" applyAlignment="1">
      <alignment horizontal="center"/>
    </xf>
    <xf numFmtId="0" fontId="0" fillId="0" borderId="1" xfId="0" pivotButton="1" applyBorder="1" applyAlignment="1">
      <alignment wrapText="1"/>
    </xf>
    <xf numFmtId="0" fontId="0" fillId="0" borderId="1" xfId="0" pivotButton="1" applyBorder="1"/>
    <xf numFmtId="1" fontId="0" fillId="0" borderId="1" xfId="0" applyNumberFormat="1" applyBorder="1"/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96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left" wrapText="1"/>
    </xf>
    <xf numFmtId="0" fontId="96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98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2" fontId="95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</cellXfs>
  <cellStyles count="1658">
    <cellStyle name="#,##0" xfId="247"/>
    <cellStyle name="0.0" xfId="248"/>
    <cellStyle name="0.00" xfId="249"/>
    <cellStyle name="20% - Accent1" xfId="18" builtinId="30" customBuiltin="1"/>
    <cellStyle name="20% - Accent1 2" xfId="429"/>
    <cellStyle name="20% - Accent1 3" xfId="493"/>
    <cellStyle name="20% - Accent1 4" xfId="555"/>
    <cellStyle name="20% - Accent1 5" xfId="580"/>
    <cellStyle name="20% - Accent1 6" xfId="630"/>
    <cellStyle name="20% - Accent2" xfId="22" builtinId="34" customBuiltin="1"/>
    <cellStyle name="20% - Accent2 2" xfId="430"/>
    <cellStyle name="20% - Accent2 3" xfId="495"/>
    <cellStyle name="20% - Accent2 4" xfId="559"/>
    <cellStyle name="20% - Accent2 5" xfId="581"/>
    <cellStyle name="20% - Accent2 6" xfId="634"/>
    <cellStyle name="20% - Accent3" xfId="26" builtinId="38" customBuiltin="1"/>
    <cellStyle name="20% - Accent3 2" xfId="431"/>
    <cellStyle name="20% - Accent3 3" xfId="492"/>
    <cellStyle name="20% - Accent3 4" xfId="563"/>
    <cellStyle name="20% - Accent3 5" xfId="582"/>
    <cellStyle name="20% - Accent3 6" xfId="638"/>
    <cellStyle name="20% - Accent4" xfId="30" builtinId="42" customBuiltin="1"/>
    <cellStyle name="20% - Accent4 2" xfId="432"/>
    <cellStyle name="20% - Accent4 3" xfId="496"/>
    <cellStyle name="20% - Accent4 4" xfId="567"/>
    <cellStyle name="20% - Accent4 5" xfId="583"/>
    <cellStyle name="20% - Accent4 6" xfId="642"/>
    <cellStyle name="20% - Accent5" xfId="34" builtinId="46" customBuiltin="1"/>
    <cellStyle name="20% - Accent5 2" xfId="433"/>
    <cellStyle name="20% - Accent5 3" xfId="497"/>
    <cellStyle name="20% - Accent5 4" xfId="571"/>
    <cellStyle name="20% - Accent5 5" xfId="584"/>
    <cellStyle name="20% - Accent5 6" xfId="646"/>
    <cellStyle name="20% - Accent6" xfId="38" builtinId="50" customBuiltin="1"/>
    <cellStyle name="20% - Accent6 2" xfId="434"/>
    <cellStyle name="20% - Accent6 3" xfId="499"/>
    <cellStyle name="20% - Accent6 4" xfId="575"/>
    <cellStyle name="20% - Accent6 5" xfId="585"/>
    <cellStyle name="20% - Accent6 6" xfId="650"/>
    <cellStyle name="40% - Accent1" xfId="19" builtinId="31" customBuiltin="1"/>
    <cellStyle name="40% - Accent1 2" xfId="435"/>
    <cellStyle name="40% - Accent1 3" xfId="491"/>
    <cellStyle name="40% - Accent1 4" xfId="556"/>
    <cellStyle name="40% - Accent1 5" xfId="586"/>
    <cellStyle name="40% - Accent1 6" xfId="631"/>
    <cellStyle name="40% - Accent2" xfId="23" builtinId="35" customBuiltin="1"/>
    <cellStyle name="40% - Accent2 2" xfId="436"/>
    <cellStyle name="40% - Accent2 3" xfId="501"/>
    <cellStyle name="40% - Accent2 4" xfId="560"/>
    <cellStyle name="40% - Accent2 5" xfId="587"/>
    <cellStyle name="40% - Accent2 6" xfId="635"/>
    <cellStyle name="40% - Accent3" xfId="27" builtinId="39" customBuiltin="1"/>
    <cellStyle name="40% - Accent3 2" xfId="437"/>
    <cellStyle name="40% - Accent3 3" xfId="503"/>
    <cellStyle name="40% - Accent3 4" xfId="564"/>
    <cellStyle name="40% - Accent3 5" xfId="588"/>
    <cellStyle name="40% - Accent3 6" xfId="639"/>
    <cellStyle name="40% - Accent4" xfId="31" builtinId="43" customBuiltin="1"/>
    <cellStyle name="40% - Accent4 2" xfId="438"/>
    <cellStyle name="40% - Accent4 3" xfId="505"/>
    <cellStyle name="40% - Accent4 4" xfId="568"/>
    <cellStyle name="40% - Accent4 5" xfId="589"/>
    <cellStyle name="40% - Accent4 6" xfId="643"/>
    <cellStyle name="40% - Accent5" xfId="35" builtinId="47" customBuiltin="1"/>
    <cellStyle name="40% - Accent5 2" xfId="439"/>
    <cellStyle name="40% - Accent5 3" xfId="506"/>
    <cellStyle name="40% - Accent5 4" xfId="572"/>
    <cellStyle name="40% - Accent5 5" xfId="590"/>
    <cellStyle name="40% - Accent5 6" xfId="647"/>
    <cellStyle name="40% - Accent6" xfId="39" builtinId="51" customBuiltin="1"/>
    <cellStyle name="40% - Accent6 2" xfId="440"/>
    <cellStyle name="40% - Accent6 3" xfId="507"/>
    <cellStyle name="40% - Accent6 4" xfId="576"/>
    <cellStyle name="40% - Accent6 5" xfId="591"/>
    <cellStyle name="40% - Accent6 6" xfId="651"/>
    <cellStyle name="60% - Accent1" xfId="20" builtinId="32" customBuiltin="1"/>
    <cellStyle name="60% - Accent1 2" xfId="441"/>
    <cellStyle name="60% - Accent1 3" xfId="498"/>
    <cellStyle name="60% - Accent1 4" xfId="557"/>
    <cellStyle name="60% - Accent1 5" xfId="592"/>
    <cellStyle name="60% - Accent1 6" xfId="632"/>
    <cellStyle name="60% - Accent2" xfId="24" builtinId="36" customBuiltin="1"/>
    <cellStyle name="60% - Accent2 2" xfId="442"/>
    <cellStyle name="60% - Accent2 3" xfId="500"/>
    <cellStyle name="60% - Accent2 4" xfId="561"/>
    <cellStyle name="60% - Accent2 5" xfId="593"/>
    <cellStyle name="60% - Accent2 6" xfId="636"/>
    <cellStyle name="60% - Accent3" xfId="28" builtinId="40" customBuiltin="1"/>
    <cellStyle name="60% - Accent3 2" xfId="443"/>
    <cellStyle name="60% - Accent3 3" xfId="508"/>
    <cellStyle name="60% - Accent3 4" xfId="565"/>
    <cellStyle name="60% - Accent3 5" xfId="594"/>
    <cellStyle name="60% - Accent3 6" xfId="640"/>
    <cellStyle name="60% - Accent4" xfId="32" builtinId="44" customBuiltin="1"/>
    <cellStyle name="60% - Accent4 2" xfId="444"/>
    <cellStyle name="60% - Accent4 3" xfId="511"/>
    <cellStyle name="60% - Accent4 4" xfId="569"/>
    <cellStyle name="60% - Accent4 5" xfId="595"/>
    <cellStyle name="60% - Accent4 6" xfId="644"/>
    <cellStyle name="60% - Accent5" xfId="36" builtinId="48" customBuiltin="1"/>
    <cellStyle name="60% - Accent5 2" xfId="445"/>
    <cellStyle name="60% - Accent5 3" xfId="512"/>
    <cellStyle name="60% - Accent5 4" xfId="573"/>
    <cellStyle name="60% - Accent5 5" xfId="596"/>
    <cellStyle name="60% - Accent5 6" xfId="648"/>
    <cellStyle name="60% - Accent6" xfId="40" builtinId="52" customBuiltin="1"/>
    <cellStyle name="60% - Accent6 2" xfId="446"/>
    <cellStyle name="60% - Accent6 3" xfId="513"/>
    <cellStyle name="60% - Accent6 4" xfId="577"/>
    <cellStyle name="60% - Accent6 5" xfId="597"/>
    <cellStyle name="60% - Accent6 6" xfId="652"/>
    <cellStyle name="A¨­￠￢￠O [0]_INQUIRY ￠?￥i¨u¡AAⓒ￢Aⓒª " xfId="250"/>
    <cellStyle name="A¨­￠￢￠O_INQUIRY ￠?￥i¨u¡AAⓒ￢Aⓒª " xfId="251"/>
    <cellStyle name="Accent1" xfId="17" builtinId="29" customBuiltin="1"/>
    <cellStyle name="Accent1 2" xfId="68"/>
    <cellStyle name="Accent1 2 2" xfId="662"/>
    <cellStyle name="Accent1 2 3" xfId="447"/>
    <cellStyle name="Accent1 3" xfId="514"/>
    <cellStyle name="Accent1 4" xfId="554"/>
    <cellStyle name="Accent1 5" xfId="598"/>
    <cellStyle name="Accent1 6" xfId="629"/>
    <cellStyle name="Accent2" xfId="21" builtinId="33" customBuiltin="1"/>
    <cellStyle name="Accent2 2" xfId="448"/>
    <cellStyle name="Accent2 3" xfId="515"/>
    <cellStyle name="Accent2 4" xfId="558"/>
    <cellStyle name="Accent2 5" xfId="599"/>
    <cellStyle name="Accent2 6" xfId="633"/>
    <cellStyle name="Accent3" xfId="25" builtinId="37" customBuiltin="1"/>
    <cellStyle name="Accent3 2" xfId="449"/>
    <cellStyle name="Accent3 3" xfId="516"/>
    <cellStyle name="Accent3 4" xfId="562"/>
    <cellStyle name="Accent3 5" xfId="600"/>
    <cellStyle name="Accent3 6" xfId="637"/>
    <cellStyle name="Accent4" xfId="29" builtinId="41" customBuiltin="1"/>
    <cellStyle name="Accent4 2" xfId="450"/>
    <cellStyle name="Accent4 3" xfId="517"/>
    <cellStyle name="Accent4 4" xfId="566"/>
    <cellStyle name="Accent4 5" xfId="601"/>
    <cellStyle name="Accent4 6" xfId="641"/>
    <cellStyle name="Accent5" xfId="33" builtinId="45" customBuiltin="1"/>
    <cellStyle name="Accent5 2" xfId="451"/>
    <cellStyle name="Accent5 3" xfId="518"/>
    <cellStyle name="Accent5 4" xfId="570"/>
    <cellStyle name="Accent5 5" xfId="602"/>
    <cellStyle name="Accent5 6" xfId="645"/>
    <cellStyle name="Accent6" xfId="37" builtinId="49" customBuiltin="1"/>
    <cellStyle name="Accent6 2" xfId="452"/>
    <cellStyle name="Accent6 3" xfId="519"/>
    <cellStyle name="Accent6 4" xfId="574"/>
    <cellStyle name="Accent6 5" xfId="603"/>
    <cellStyle name="Accent6 6" xfId="649"/>
    <cellStyle name="AeE­ [0]_¼oAa½CAu " xfId="252"/>
    <cellStyle name="AeE­_¼oAa½CAu " xfId="253"/>
    <cellStyle name="AeE¡ⓒ [0]_INQUIRY ￠?￥i¨u¡AAⓒ￢Aⓒª " xfId="254"/>
    <cellStyle name="AeE¡ⓒ_INQUIRY ￠?￥i¨u¡AAⓒ￢Aⓒª " xfId="255"/>
    <cellStyle name="AÞ¸¶ [0]_¼oAa½CAu " xfId="256"/>
    <cellStyle name="AÞ¸¶_¼oAa½CAu " xfId="257"/>
    <cellStyle name="AutoFormat-Optionen" xfId="655"/>
    <cellStyle name="AXAPTA_Bold" xfId="225"/>
    <cellStyle name="Bad" xfId="6" builtinId="27" customBuiltin="1"/>
    <cellStyle name="Bad 2" xfId="453"/>
    <cellStyle name="Bad 3" xfId="520"/>
    <cellStyle name="Bad 4" xfId="544"/>
    <cellStyle name="Bad 5" xfId="604"/>
    <cellStyle name="Bad 6" xfId="619"/>
    <cellStyle name="C¡IA¨ª_¡ic¨u¡A¨￢I¨￢¡Æ AN¡Æe " xfId="258"/>
    <cellStyle name="C￥AØ_¿μ¾÷CoE² " xfId="259"/>
    <cellStyle name="Calculation" xfId="10" builtinId="22" customBuiltin="1"/>
    <cellStyle name="Calculation 2" xfId="454"/>
    <cellStyle name="Calculation 2 2" xfId="893"/>
    <cellStyle name="Calculation 3" xfId="494"/>
    <cellStyle name="Calculation 3 2" xfId="894"/>
    <cellStyle name="Calculation 4" xfId="548"/>
    <cellStyle name="Calculation 5" xfId="605"/>
    <cellStyle name="Calculation 5 2" xfId="895"/>
    <cellStyle name="Calculation 6" xfId="623"/>
    <cellStyle name="Check Cell" xfId="12" builtinId="23" customBuiltin="1"/>
    <cellStyle name="Check Cell 2" xfId="455"/>
    <cellStyle name="Check Cell 3" xfId="521"/>
    <cellStyle name="Check Cell 4" xfId="550"/>
    <cellStyle name="Check Cell 5" xfId="606"/>
    <cellStyle name="Check Cell 6" xfId="625"/>
    <cellStyle name="Comma [0] 2" xfId="41"/>
    <cellStyle name="Comma [0] 2 2" xfId="217"/>
    <cellStyle name="Comma [0] 2 2 2" xfId="871"/>
    <cellStyle name="Comma [0] 2 2 2 2" xfId="1398"/>
    <cellStyle name="Comma [0] 2 2 3" xfId="878"/>
    <cellStyle name="Comma [0] 2 2 4" xfId="869"/>
    <cellStyle name="Comma [0] 2 2 4 2" xfId="1396"/>
    <cellStyle name="Comma [0] 2 2 5" xfId="1219"/>
    <cellStyle name="Comma [0] 2 2 5 2" xfId="1615"/>
    <cellStyle name="Comma [0] 2 3" xfId="896"/>
    <cellStyle name="Comma [0] 2 3 2" xfId="1216"/>
    <cellStyle name="Comma [0] 2 3 2 2" xfId="1614"/>
    <cellStyle name="Comma [0] 2 3 3" xfId="1401"/>
    <cellStyle name="Comma 10" xfId="90"/>
    <cellStyle name="Comma 10 2" xfId="152"/>
    <cellStyle name="Comma 10 2 2" xfId="687"/>
    <cellStyle name="Comma 10 2 2 2" xfId="897"/>
    <cellStyle name="Comma 10 2 2 2 2" xfId="1402"/>
    <cellStyle name="Comma 10 2 3" xfId="898"/>
    <cellStyle name="Comma 10 2 3 2" xfId="1403"/>
    <cellStyle name="Comma 10 2 4" xfId="1181"/>
    <cellStyle name="Comma 10 2 4 2" xfId="1579"/>
    <cellStyle name="Comma 10 2 5" xfId="1223"/>
    <cellStyle name="Comma 10 2 5 2" xfId="1619"/>
    <cellStyle name="Comma 10 2 6" xfId="1263"/>
    <cellStyle name="Comma 11" xfId="91"/>
    <cellStyle name="Comma 11 2" xfId="180"/>
    <cellStyle name="Comma 11 2 2" xfId="715"/>
    <cellStyle name="Comma 11 2 2 2" xfId="899"/>
    <cellStyle name="Comma 11 2 2 2 2" xfId="1404"/>
    <cellStyle name="Comma 11 2 3" xfId="900"/>
    <cellStyle name="Comma 11 2 3 2" xfId="1405"/>
    <cellStyle name="Comma 11 2 4" xfId="1182"/>
    <cellStyle name="Comma 11 2 4 2" xfId="1580"/>
    <cellStyle name="Comma 11 2 5" xfId="1224"/>
    <cellStyle name="Comma 11 2 5 2" xfId="1620"/>
    <cellStyle name="Comma 11 2 6" xfId="1264"/>
    <cellStyle name="Comma 12" xfId="92"/>
    <cellStyle name="Comma 12 2" xfId="181"/>
    <cellStyle name="Comma 12 2 2" xfId="707"/>
    <cellStyle name="Comma 12 2 2 2" xfId="901"/>
    <cellStyle name="Comma 12 2 2 2 2" xfId="1406"/>
    <cellStyle name="Comma 12 2 3" xfId="902"/>
    <cellStyle name="Comma 12 2 3 2" xfId="1407"/>
    <cellStyle name="Comma 12 2 4" xfId="1183"/>
    <cellStyle name="Comma 12 2 4 2" xfId="1581"/>
    <cellStyle name="Comma 12 2 5" xfId="1225"/>
    <cellStyle name="Comma 12 2 5 2" xfId="1621"/>
    <cellStyle name="Comma 12 2 6" xfId="1265"/>
    <cellStyle name="Comma 13" xfId="93"/>
    <cellStyle name="Comma 13 2" xfId="182"/>
    <cellStyle name="Comma 13 2 2" xfId="700"/>
    <cellStyle name="Comma 13 2 2 2" xfId="903"/>
    <cellStyle name="Comma 13 2 2 2 2" xfId="1408"/>
    <cellStyle name="Comma 13 2 3" xfId="904"/>
    <cellStyle name="Comma 13 2 3 2" xfId="1409"/>
    <cellStyle name="Comma 13 2 4" xfId="1184"/>
    <cellStyle name="Comma 13 2 4 2" xfId="1582"/>
    <cellStyle name="Comma 13 2 5" xfId="1226"/>
    <cellStyle name="Comma 13 2 5 2" xfId="1622"/>
    <cellStyle name="Comma 13 2 6" xfId="1266"/>
    <cellStyle name="Comma 14" xfId="94"/>
    <cellStyle name="Comma 14 2" xfId="183"/>
    <cellStyle name="Comma 14 2 2" xfId="693"/>
    <cellStyle name="Comma 14 2 2 2" xfId="905"/>
    <cellStyle name="Comma 14 2 2 2 2" xfId="1410"/>
    <cellStyle name="Comma 14 2 3" xfId="906"/>
    <cellStyle name="Comma 14 2 3 2" xfId="1411"/>
    <cellStyle name="Comma 14 2 4" xfId="1185"/>
    <cellStyle name="Comma 14 2 4 2" xfId="1583"/>
    <cellStyle name="Comma 14 2 5" xfId="1227"/>
    <cellStyle name="Comma 14 2 5 2" xfId="1623"/>
    <cellStyle name="Comma 14 2 6" xfId="1267"/>
    <cellStyle name="Comma 15" xfId="95"/>
    <cellStyle name="Comma 15 2" xfId="184"/>
    <cellStyle name="Comma 15 2 2" xfId="689"/>
    <cellStyle name="Comma 15 2 2 2" xfId="907"/>
    <cellStyle name="Comma 15 2 2 2 2" xfId="1412"/>
    <cellStyle name="Comma 15 2 3" xfId="908"/>
    <cellStyle name="Comma 15 2 3 2" xfId="1413"/>
    <cellStyle name="Comma 15 2 4" xfId="1186"/>
    <cellStyle name="Comma 15 2 4 2" xfId="1584"/>
    <cellStyle name="Comma 15 2 5" xfId="1228"/>
    <cellStyle name="Comma 15 2 5 2" xfId="1624"/>
    <cellStyle name="Comma 15 2 6" xfId="1268"/>
    <cellStyle name="Comma 16" xfId="96"/>
    <cellStyle name="Comma 16 2" xfId="185"/>
    <cellStyle name="Comma 16 2 2" xfId="714"/>
    <cellStyle name="Comma 16 2 2 2" xfId="909"/>
    <cellStyle name="Comma 16 2 2 2 2" xfId="1414"/>
    <cellStyle name="Comma 16 2 3" xfId="910"/>
    <cellStyle name="Comma 16 2 3 2" xfId="1415"/>
    <cellStyle name="Comma 16 2 4" xfId="1187"/>
    <cellStyle name="Comma 16 2 4 2" xfId="1585"/>
    <cellStyle name="Comma 16 2 5" xfId="1229"/>
    <cellStyle name="Comma 16 2 5 2" xfId="1625"/>
    <cellStyle name="Comma 16 2 6" xfId="1269"/>
    <cellStyle name="Comma 17" xfId="97"/>
    <cellStyle name="Comma 17 2" xfId="186"/>
    <cellStyle name="Comma 17 2 2" xfId="708"/>
    <cellStyle name="Comma 17 2 2 2" xfId="911"/>
    <cellStyle name="Comma 17 2 2 2 2" xfId="1416"/>
    <cellStyle name="Comma 17 2 3" xfId="912"/>
    <cellStyle name="Comma 17 2 3 2" xfId="1417"/>
    <cellStyle name="Comma 17 2 4" xfId="1188"/>
    <cellStyle name="Comma 17 2 4 2" xfId="1586"/>
    <cellStyle name="Comma 17 2 5" xfId="1230"/>
    <cellStyle name="Comma 17 2 5 2" xfId="1626"/>
    <cellStyle name="Comma 17 2 6" xfId="1270"/>
    <cellStyle name="Comma 18" xfId="98"/>
    <cellStyle name="Comma 18 2" xfId="187"/>
    <cellStyle name="Comma 18 2 2" xfId="706"/>
    <cellStyle name="Comma 18 2 2 2" xfId="913"/>
    <cellStyle name="Comma 18 2 2 2 2" xfId="1418"/>
    <cellStyle name="Comma 18 2 3" xfId="914"/>
    <cellStyle name="Comma 18 2 3 2" xfId="1419"/>
    <cellStyle name="Comma 18 2 4" xfId="1189"/>
    <cellStyle name="Comma 18 2 4 2" xfId="1587"/>
    <cellStyle name="Comma 18 2 5" xfId="1231"/>
    <cellStyle name="Comma 18 2 5 2" xfId="1627"/>
    <cellStyle name="Comma 18 2 6" xfId="1271"/>
    <cellStyle name="Comma 19" xfId="99"/>
    <cellStyle name="Comma 19 2" xfId="188"/>
    <cellStyle name="Comma 19 2 2" xfId="699"/>
    <cellStyle name="Comma 19 2 2 2" xfId="915"/>
    <cellStyle name="Comma 19 2 2 2 2" xfId="1420"/>
    <cellStyle name="Comma 19 2 3" xfId="916"/>
    <cellStyle name="Comma 19 2 3 2" xfId="1421"/>
    <cellStyle name="Comma 19 2 4" xfId="1190"/>
    <cellStyle name="Comma 19 2 4 2" xfId="1588"/>
    <cellStyle name="Comma 19 2 5" xfId="1232"/>
    <cellStyle name="Comma 19 2 5 2" xfId="1628"/>
    <cellStyle name="Comma 19 2 6" xfId="1272"/>
    <cellStyle name="Comma 2" xfId="42"/>
    <cellStyle name="Comma 2 10" xfId="165"/>
    <cellStyle name="Comma 2 10 2" xfId="881"/>
    <cellStyle name="Comma 2 10 3" xfId="917"/>
    <cellStyle name="Comma 2 10 3 2" xfId="1422"/>
    <cellStyle name="Comma 2 11" xfId="161"/>
    <cellStyle name="Comma 2 12" xfId="164"/>
    <cellStyle name="Comma 2 13" xfId="159"/>
    <cellStyle name="Comma 2 14" xfId="166"/>
    <cellStyle name="Comma 2 15" xfId="167"/>
    <cellStyle name="Comma 2 16" xfId="168"/>
    <cellStyle name="Comma 2 17" xfId="169"/>
    <cellStyle name="Comma 2 18" xfId="170"/>
    <cellStyle name="Comma 2 19" xfId="171"/>
    <cellStyle name="Comma 2 2" xfId="76"/>
    <cellStyle name="Comma 2 2 10" xfId="918"/>
    <cellStyle name="Comma 2 2 10 2" xfId="1423"/>
    <cellStyle name="Comma 2 2 11" xfId="919"/>
    <cellStyle name="Comma 2 2 11 2" xfId="1424"/>
    <cellStyle name="Comma 2 2 12" xfId="1221"/>
    <cellStyle name="Comma 2 2 12 2" xfId="1617"/>
    <cellStyle name="Comma 2 2 2" xfId="178"/>
    <cellStyle name="Comma 2 2 2 10" xfId="663"/>
    <cellStyle name="Comma 2 2 2 10 2" xfId="872"/>
    <cellStyle name="Comma 2 2 2 10 2 2" xfId="920"/>
    <cellStyle name="Comma 2 2 2 10 2 2 2" xfId="1425"/>
    <cellStyle name="Comma 2 2 2 10 2 3" xfId="1399"/>
    <cellStyle name="Comma 2 2 2 11" xfId="921"/>
    <cellStyle name="Comma 2 2 2 11 2" xfId="1426"/>
    <cellStyle name="Comma 2 2 2 12" xfId="922"/>
    <cellStyle name="Comma 2 2 2 12 2" xfId="1427"/>
    <cellStyle name="Comma 2 2 2 2" xfId="234"/>
    <cellStyle name="Comma 2 2 2 2 2" xfId="319"/>
    <cellStyle name="Comma 2 2 2 2 2 2" xfId="385"/>
    <cellStyle name="Comma 2 2 2 2 2 2 2" xfId="923"/>
    <cellStyle name="Comma 2 2 2 2 2 2 2 2" xfId="1428"/>
    <cellStyle name="Comma 2 2 2 2 2 2 3" xfId="1359"/>
    <cellStyle name="Comma 2 2 2 2 2 3" xfId="924"/>
    <cellStyle name="Comma 2 2 2 2 2 3 2" xfId="1429"/>
    <cellStyle name="Comma 2 2 2 2 2 4" xfId="1321"/>
    <cellStyle name="Comma 2 2 2 2 3" xfId="365"/>
    <cellStyle name="Comma 2 2 2 2 3 2" xfId="925"/>
    <cellStyle name="Comma 2 2 2 2 3 2 2" xfId="1430"/>
    <cellStyle name="Comma 2 2 2 2 3 3" xfId="1339"/>
    <cellStyle name="Comma 2 2 2 2 4" xfId="408"/>
    <cellStyle name="Comma 2 2 2 2 4 2" xfId="926"/>
    <cellStyle name="Comma 2 2 2 2 4 2 2" xfId="1431"/>
    <cellStyle name="Comma 2 2 2 2 4 3" xfId="1377"/>
    <cellStyle name="Comma 2 2 2 2 5" xfId="927"/>
    <cellStyle name="Comma 2 2 2 2 5 2" xfId="1432"/>
    <cellStyle name="Comma 2 2 2 2 6" xfId="1301"/>
    <cellStyle name="Comma 2 2 2 3" xfId="237"/>
    <cellStyle name="Comma 2 2 2 3 2" xfId="325"/>
    <cellStyle name="Comma 2 2 2 3 2 2" xfId="391"/>
    <cellStyle name="Comma 2 2 2 3 2 2 2" xfId="928"/>
    <cellStyle name="Comma 2 2 2 3 2 2 2 2" xfId="1433"/>
    <cellStyle name="Comma 2 2 2 3 2 2 3" xfId="1365"/>
    <cellStyle name="Comma 2 2 2 3 2 3" xfId="929"/>
    <cellStyle name="Comma 2 2 2 3 2 3 2" xfId="1434"/>
    <cellStyle name="Comma 2 2 2 3 2 4" xfId="1327"/>
    <cellStyle name="Comma 2 2 2 3 3" xfId="368"/>
    <cellStyle name="Comma 2 2 2 3 3 2" xfId="930"/>
    <cellStyle name="Comma 2 2 2 3 3 2 2" xfId="1435"/>
    <cellStyle name="Comma 2 2 2 3 3 3" xfId="1342"/>
    <cellStyle name="Comma 2 2 2 3 4" xfId="411"/>
    <cellStyle name="Comma 2 2 2 3 4 2" xfId="931"/>
    <cellStyle name="Comma 2 2 2 3 4 2 2" xfId="1436"/>
    <cellStyle name="Comma 2 2 2 3 4 3" xfId="1380"/>
    <cellStyle name="Comma 2 2 2 3 5" xfId="932"/>
    <cellStyle name="Comma 2 2 2 3 5 2" xfId="1437"/>
    <cellStyle name="Comma 2 2 2 3 6" xfId="1304"/>
    <cellStyle name="Comma 2 2 2 4" xfId="240"/>
    <cellStyle name="Comma 2 2 2 4 2" xfId="312"/>
    <cellStyle name="Comma 2 2 2 4 2 2" xfId="378"/>
    <cellStyle name="Comma 2 2 2 4 2 2 2" xfId="933"/>
    <cellStyle name="Comma 2 2 2 4 2 2 2 2" xfId="1438"/>
    <cellStyle name="Comma 2 2 2 4 2 2 3" xfId="1352"/>
    <cellStyle name="Comma 2 2 2 4 2 3" xfId="934"/>
    <cellStyle name="Comma 2 2 2 4 2 3 2" xfId="1439"/>
    <cellStyle name="Comma 2 2 2 4 2 4" xfId="1314"/>
    <cellStyle name="Comma 2 2 2 4 3" xfId="371"/>
    <cellStyle name="Comma 2 2 2 4 3 2" xfId="935"/>
    <cellStyle name="Comma 2 2 2 4 3 2 2" xfId="1440"/>
    <cellStyle name="Comma 2 2 2 4 3 3" xfId="1345"/>
    <cellStyle name="Comma 2 2 2 4 4" xfId="414"/>
    <cellStyle name="Comma 2 2 2 4 4 2" xfId="936"/>
    <cellStyle name="Comma 2 2 2 4 4 2 2" xfId="1441"/>
    <cellStyle name="Comma 2 2 2 4 4 3" xfId="1383"/>
    <cellStyle name="Comma 2 2 2 4 5" xfId="937"/>
    <cellStyle name="Comma 2 2 2 4 5 2" xfId="1442"/>
    <cellStyle name="Comma 2 2 2 4 6" xfId="1307"/>
    <cellStyle name="Comma 2 2 2 5" xfId="243"/>
    <cellStyle name="Comma 2 2 2 5 2" xfId="320"/>
    <cellStyle name="Comma 2 2 2 5 2 2" xfId="386"/>
    <cellStyle name="Comma 2 2 2 5 2 2 2" xfId="938"/>
    <cellStyle name="Comma 2 2 2 5 2 2 2 2" xfId="1443"/>
    <cellStyle name="Comma 2 2 2 5 2 2 3" xfId="1360"/>
    <cellStyle name="Comma 2 2 2 5 2 3" xfId="939"/>
    <cellStyle name="Comma 2 2 2 5 2 3 2" xfId="1444"/>
    <cellStyle name="Comma 2 2 2 5 2 4" xfId="1322"/>
    <cellStyle name="Comma 2 2 2 5 3" xfId="374"/>
    <cellStyle name="Comma 2 2 2 5 3 2" xfId="940"/>
    <cellStyle name="Comma 2 2 2 5 3 2 2" xfId="1445"/>
    <cellStyle name="Comma 2 2 2 5 3 3" xfId="1348"/>
    <cellStyle name="Comma 2 2 2 5 4" xfId="417"/>
    <cellStyle name="Comma 2 2 2 5 4 2" xfId="941"/>
    <cellStyle name="Comma 2 2 2 5 4 2 2" xfId="1446"/>
    <cellStyle name="Comma 2 2 2 5 4 3" xfId="1386"/>
    <cellStyle name="Comma 2 2 2 5 5" xfId="942"/>
    <cellStyle name="Comma 2 2 2 5 5 2" xfId="1447"/>
    <cellStyle name="Comma 2 2 2 5 6" xfId="1310"/>
    <cellStyle name="Comma 2 2 2 6" xfId="328"/>
    <cellStyle name="Comma 2 2 2 6 2" xfId="394"/>
    <cellStyle name="Comma 2 2 2 6 2 2" xfId="943"/>
    <cellStyle name="Comma 2 2 2 6 2 2 2" xfId="1448"/>
    <cellStyle name="Comma 2 2 2 6 2 3" xfId="1368"/>
    <cellStyle name="Comma 2 2 2 6 3" xfId="944"/>
    <cellStyle name="Comma 2 2 2 6 3 2" xfId="1449"/>
    <cellStyle name="Comma 2 2 2 6 4" xfId="1330"/>
    <cellStyle name="Comma 2 2 2 7" xfId="362"/>
    <cellStyle name="Comma 2 2 2 7 2" xfId="945"/>
    <cellStyle name="Comma 2 2 2 7 2 2" xfId="1450"/>
    <cellStyle name="Comma 2 2 2 7 3" xfId="1336"/>
    <cellStyle name="Comma 2 2 2 8" xfId="405"/>
    <cellStyle name="Comma 2 2 2 8 2" xfId="946"/>
    <cellStyle name="Comma 2 2 2 8 2 2" xfId="1451"/>
    <cellStyle name="Comma 2 2 2 8 3" xfId="1374"/>
    <cellStyle name="Comma 2 2 2 9" xfId="230"/>
    <cellStyle name="Comma 2 2 2 9 2" xfId="870"/>
    <cellStyle name="Comma 2 2 2 9 2 2" xfId="947"/>
    <cellStyle name="Comma 2 2 2 9 2 2 2" xfId="1452"/>
    <cellStyle name="Comma 2 2 2 9 2 3" xfId="1397"/>
    <cellStyle name="Comma 2 2 2 9 3" xfId="1298"/>
    <cellStyle name="Comma 2 2 3" xfId="322"/>
    <cellStyle name="Comma 2 2 3 2" xfId="388"/>
    <cellStyle name="Comma 2 2 3 2 2" xfId="742"/>
    <cellStyle name="Comma 2 2 3 2 3" xfId="948"/>
    <cellStyle name="Comma 2 2 3 2 3 2" xfId="1453"/>
    <cellStyle name="Comma 2 2 3 2 4" xfId="1362"/>
    <cellStyle name="Comma 2 2 3 3" xfId="722"/>
    <cellStyle name="Comma 2 2 3 3 2" xfId="1393"/>
    <cellStyle name="Comma 2 2 3 4" xfId="949"/>
    <cellStyle name="Comma 2 2 3 4 2" xfId="1454"/>
    <cellStyle name="Comma 2 2 3 5" xfId="1324"/>
    <cellStyle name="Comma 2 2 4" xfId="359"/>
    <cellStyle name="Comma 2 2 4 2" xfId="950"/>
    <cellStyle name="Comma 2 2 4 2 2" xfId="1455"/>
    <cellStyle name="Comma 2 2 4 3" xfId="1333"/>
    <cellStyle name="Comma 2 2 5" xfId="402"/>
    <cellStyle name="Comma 2 2 5 2" xfId="951"/>
    <cellStyle name="Comma 2 2 5 2 2" xfId="1456"/>
    <cellStyle name="Comma 2 2 5 3" xfId="1371"/>
    <cellStyle name="Comma 2 2 6" xfId="421"/>
    <cellStyle name="Comma 2 2 6 2" xfId="952"/>
    <cellStyle name="Comma 2 2 6 2 2" xfId="1457"/>
    <cellStyle name="Comma 2 2 6 3" xfId="1390"/>
    <cellStyle name="Comma 2 2 7" xfId="222"/>
    <cellStyle name="Comma 2 2 7 2" xfId="953"/>
    <cellStyle name="Comma 2 2 7 2 2" xfId="1458"/>
    <cellStyle name="Comma 2 2 8" xfId="479"/>
    <cellStyle name="Comma 2 2 8 2" xfId="851"/>
    <cellStyle name="Comma 2 2 8 3" xfId="1392"/>
    <cellStyle name="Comma 2 2 9" xfId="954"/>
    <cellStyle name="Comma 2 20" xfId="173"/>
    <cellStyle name="Comma 2 21" xfId="172"/>
    <cellStyle name="Comma 2 22" xfId="174"/>
    <cellStyle name="Comma 2 23" xfId="220"/>
    <cellStyle name="Comma 2 23 2" xfId="854"/>
    <cellStyle name="Comma 2 23 2 2" xfId="1395"/>
    <cellStyle name="Comma 2 23 3" xfId="842"/>
    <cellStyle name="Comma 2 24" xfId="732"/>
    <cellStyle name="Comma 2 24 2" xfId="844"/>
    <cellStyle name="Comma 2 24 3" xfId="1394"/>
    <cellStyle name="Comma 2 25" xfId="850"/>
    <cellStyle name="Comma 2 25 2" xfId="955"/>
    <cellStyle name="Comma 2 26" xfId="873"/>
    <cellStyle name="Comma 2 26 2" xfId="956"/>
    <cellStyle name="Comma 2 26 2 2" xfId="1459"/>
    <cellStyle name="Comma 2 26 3" xfId="1400"/>
    <cellStyle name="Comma 2 27" xfId="957"/>
    <cellStyle name="Comma 2 27 2" xfId="1460"/>
    <cellStyle name="Comma 2 28" xfId="1191"/>
    <cellStyle name="Comma 2 28 2" xfId="1589"/>
    <cellStyle name="Comma 2 29" xfId="1233"/>
    <cellStyle name="Comma 2 29 2" xfId="1629"/>
    <cellStyle name="Comma 2 3" xfId="75"/>
    <cellStyle name="Comma 2 3 2" xfId="156"/>
    <cellStyle name="Comma 2 3 2 10" xfId="958"/>
    <cellStyle name="Comma 2 3 2 10 2" xfId="1461"/>
    <cellStyle name="Comma 2 3 2 2" xfId="235"/>
    <cellStyle name="Comma 2 3 2 2 2" xfId="314"/>
    <cellStyle name="Comma 2 3 2 2 2 2" xfId="380"/>
    <cellStyle name="Comma 2 3 2 2 2 2 2" xfId="959"/>
    <cellStyle name="Comma 2 3 2 2 2 2 2 2" xfId="1462"/>
    <cellStyle name="Comma 2 3 2 2 2 2 3" xfId="1354"/>
    <cellStyle name="Comma 2 3 2 2 2 3" xfId="960"/>
    <cellStyle name="Comma 2 3 2 2 2 3 2" xfId="1463"/>
    <cellStyle name="Comma 2 3 2 2 2 4" xfId="1316"/>
    <cellStyle name="Comma 2 3 2 2 3" xfId="366"/>
    <cellStyle name="Comma 2 3 2 2 3 2" xfId="961"/>
    <cellStyle name="Comma 2 3 2 2 3 2 2" xfId="1464"/>
    <cellStyle name="Comma 2 3 2 2 3 3" xfId="1340"/>
    <cellStyle name="Comma 2 3 2 2 4" xfId="409"/>
    <cellStyle name="Comma 2 3 2 2 4 2" xfId="962"/>
    <cellStyle name="Comma 2 3 2 2 4 2 2" xfId="1465"/>
    <cellStyle name="Comma 2 3 2 2 4 3" xfId="1378"/>
    <cellStyle name="Comma 2 3 2 2 5" xfId="963"/>
    <cellStyle name="Comma 2 3 2 2 5 2" xfId="1466"/>
    <cellStyle name="Comma 2 3 2 2 6" xfId="1302"/>
    <cellStyle name="Comma 2 3 2 3" xfId="238"/>
    <cellStyle name="Comma 2 3 2 3 2" xfId="316"/>
    <cellStyle name="Comma 2 3 2 3 2 2" xfId="382"/>
    <cellStyle name="Comma 2 3 2 3 2 2 2" xfId="964"/>
    <cellStyle name="Comma 2 3 2 3 2 2 2 2" xfId="1467"/>
    <cellStyle name="Comma 2 3 2 3 2 2 3" xfId="1356"/>
    <cellStyle name="Comma 2 3 2 3 2 3" xfId="965"/>
    <cellStyle name="Comma 2 3 2 3 2 3 2" xfId="1468"/>
    <cellStyle name="Comma 2 3 2 3 2 4" xfId="1318"/>
    <cellStyle name="Comma 2 3 2 3 3" xfId="369"/>
    <cellStyle name="Comma 2 3 2 3 3 2" xfId="966"/>
    <cellStyle name="Comma 2 3 2 3 3 2 2" xfId="1469"/>
    <cellStyle name="Comma 2 3 2 3 3 3" xfId="1343"/>
    <cellStyle name="Comma 2 3 2 3 4" xfId="412"/>
    <cellStyle name="Comma 2 3 2 3 4 2" xfId="967"/>
    <cellStyle name="Comma 2 3 2 3 4 2 2" xfId="1470"/>
    <cellStyle name="Comma 2 3 2 3 4 3" xfId="1381"/>
    <cellStyle name="Comma 2 3 2 3 5" xfId="968"/>
    <cellStyle name="Comma 2 3 2 3 5 2" xfId="1471"/>
    <cellStyle name="Comma 2 3 2 3 6" xfId="1305"/>
    <cellStyle name="Comma 2 3 2 4" xfId="241"/>
    <cellStyle name="Comma 2 3 2 4 2" xfId="313"/>
    <cellStyle name="Comma 2 3 2 4 2 2" xfId="379"/>
    <cellStyle name="Comma 2 3 2 4 2 2 2" xfId="969"/>
    <cellStyle name="Comma 2 3 2 4 2 2 2 2" xfId="1472"/>
    <cellStyle name="Comma 2 3 2 4 2 2 3" xfId="1353"/>
    <cellStyle name="Comma 2 3 2 4 2 3" xfId="970"/>
    <cellStyle name="Comma 2 3 2 4 2 3 2" xfId="1473"/>
    <cellStyle name="Comma 2 3 2 4 2 4" xfId="1315"/>
    <cellStyle name="Comma 2 3 2 4 3" xfId="372"/>
    <cellStyle name="Comma 2 3 2 4 3 2" xfId="971"/>
    <cellStyle name="Comma 2 3 2 4 3 2 2" xfId="1474"/>
    <cellStyle name="Comma 2 3 2 4 3 3" xfId="1346"/>
    <cellStyle name="Comma 2 3 2 4 4" xfId="415"/>
    <cellStyle name="Comma 2 3 2 4 4 2" xfId="972"/>
    <cellStyle name="Comma 2 3 2 4 4 2 2" xfId="1475"/>
    <cellStyle name="Comma 2 3 2 4 4 3" xfId="1384"/>
    <cellStyle name="Comma 2 3 2 4 5" xfId="973"/>
    <cellStyle name="Comma 2 3 2 4 5 2" xfId="1476"/>
    <cellStyle name="Comma 2 3 2 4 6" xfId="1308"/>
    <cellStyle name="Comma 2 3 2 5" xfId="244"/>
    <cellStyle name="Comma 2 3 2 5 2" xfId="321"/>
    <cellStyle name="Comma 2 3 2 5 2 2" xfId="387"/>
    <cellStyle name="Comma 2 3 2 5 2 2 2" xfId="974"/>
    <cellStyle name="Comma 2 3 2 5 2 2 2 2" xfId="1477"/>
    <cellStyle name="Comma 2 3 2 5 2 2 3" xfId="1361"/>
    <cellStyle name="Comma 2 3 2 5 2 3" xfId="975"/>
    <cellStyle name="Comma 2 3 2 5 2 3 2" xfId="1478"/>
    <cellStyle name="Comma 2 3 2 5 2 4" xfId="1323"/>
    <cellStyle name="Comma 2 3 2 5 3" xfId="375"/>
    <cellStyle name="Comma 2 3 2 5 3 2" xfId="976"/>
    <cellStyle name="Comma 2 3 2 5 3 2 2" xfId="1479"/>
    <cellStyle name="Comma 2 3 2 5 3 3" xfId="1349"/>
    <cellStyle name="Comma 2 3 2 5 4" xfId="418"/>
    <cellStyle name="Comma 2 3 2 5 4 2" xfId="977"/>
    <cellStyle name="Comma 2 3 2 5 4 2 2" xfId="1480"/>
    <cellStyle name="Comma 2 3 2 5 4 3" xfId="1387"/>
    <cellStyle name="Comma 2 3 2 5 5" xfId="978"/>
    <cellStyle name="Comma 2 3 2 5 5 2" xfId="1481"/>
    <cellStyle name="Comma 2 3 2 5 6" xfId="1311"/>
    <cellStyle name="Comma 2 3 2 6" xfId="327"/>
    <cellStyle name="Comma 2 3 2 6 2" xfId="393"/>
    <cellStyle name="Comma 2 3 2 6 2 2" xfId="979"/>
    <cellStyle name="Comma 2 3 2 6 2 2 2" xfId="1482"/>
    <cellStyle name="Comma 2 3 2 6 2 3" xfId="1367"/>
    <cellStyle name="Comma 2 3 2 6 3" xfId="980"/>
    <cellStyle name="Comma 2 3 2 6 3 2" xfId="1483"/>
    <cellStyle name="Comma 2 3 2 6 4" xfId="1329"/>
    <cellStyle name="Comma 2 3 2 7" xfId="363"/>
    <cellStyle name="Comma 2 3 2 7 2" xfId="981"/>
    <cellStyle name="Comma 2 3 2 7 2 2" xfId="1484"/>
    <cellStyle name="Comma 2 3 2 7 3" xfId="1337"/>
    <cellStyle name="Comma 2 3 2 8" xfId="406"/>
    <cellStyle name="Comma 2 3 2 8 2" xfId="982"/>
    <cellStyle name="Comma 2 3 2 8 2 2" xfId="1485"/>
    <cellStyle name="Comma 2 3 2 8 3" xfId="1375"/>
    <cellStyle name="Comma 2 3 2 9" xfId="231"/>
    <cellStyle name="Comma 2 3 2 9 2" xfId="860"/>
    <cellStyle name="Comma 2 3 2 9 3" xfId="1299"/>
    <cellStyle name="Comma 2 3 3" xfId="153"/>
    <cellStyle name="Comma 2 3 3 2" xfId="384"/>
    <cellStyle name="Comma 2 3 3 2 2" xfId="983"/>
    <cellStyle name="Comma 2 3 3 2 2 2" xfId="1486"/>
    <cellStyle name="Comma 2 3 3 2 3" xfId="1358"/>
    <cellStyle name="Comma 2 3 3 3" xfId="318"/>
    <cellStyle name="Comma 2 3 3 3 2" xfId="1320"/>
    <cellStyle name="Comma 2 3 3 4" xfId="984"/>
    <cellStyle name="Comma 2 3 3 4 2" xfId="1487"/>
    <cellStyle name="Comma 2 3 3 5" xfId="985"/>
    <cellStyle name="Comma 2 3 4" xfId="360"/>
    <cellStyle name="Comma 2 3 4 2" xfId="986"/>
    <cellStyle name="Comma 2 3 4 2 2" xfId="1488"/>
    <cellStyle name="Comma 2 3 4 3" xfId="1334"/>
    <cellStyle name="Comma 2 3 5" xfId="403"/>
    <cellStyle name="Comma 2 3 5 2" xfId="987"/>
    <cellStyle name="Comma 2 3 5 2 2" xfId="1489"/>
    <cellStyle name="Comma 2 3 5 3" xfId="1372"/>
    <cellStyle name="Comma 2 3 6" xfId="422"/>
    <cellStyle name="Comma 2 3 6 2" xfId="988"/>
    <cellStyle name="Comma 2 3 6 2 2" xfId="1490"/>
    <cellStyle name="Comma 2 3 6 3" xfId="1391"/>
    <cellStyle name="Comma 2 3 7" xfId="221"/>
    <cellStyle name="Comma 2 3 7 2" xfId="989"/>
    <cellStyle name="Comma 2 3 8" xfId="990"/>
    <cellStyle name="Comma 2 3 9" xfId="991"/>
    <cellStyle name="Comma 2 4" xfId="64"/>
    <cellStyle name="Comma 2 4 10" xfId="681"/>
    <cellStyle name="Comma 2 4 11" xfId="992"/>
    <cellStyle name="Comma 2 4 11 2" xfId="1491"/>
    <cellStyle name="Comma 2 4 12" xfId="993"/>
    <cellStyle name="Comma 2 4 12 2" xfId="1492"/>
    <cellStyle name="Comma 2 4 13" xfId="994"/>
    <cellStyle name="Comma 2 4 13 2" xfId="1493"/>
    <cellStyle name="Comma 2 4 14" xfId="1220"/>
    <cellStyle name="Comma 2 4 14 2" xfId="1616"/>
    <cellStyle name="Comma 2 4 15" xfId="1262"/>
    <cellStyle name="Comma 2 4 2" xfId="157"/>
    <cellStyle name="Comma 2 4 2 2" xfId="323"/>
    <cellStyle name="Comma 2 4 2 2 2" xfId="389"/>
    <cellStyle name="Comma 2 4 2 2 2 2" xfId="995"/>
    <cellStyle name="Comma 2 4 2 2 2 2 2" xfId="1494"/>
    <cellStyle name="Comma 2 4 2 2 2 3" xfId="1363"/>
    <cellStyle name="Comma 2 4 2 2 3" xfId="996"/>
    <cellStyle name="Comma 2 4 2 2 3 2" xfId="1495"/>
    <cellStyle name="Comma 2 4 2 2 4" xfId="1325"/>
    <cellStyle name="Comma 2 4 2 3" xfId="364"/>
    <cellStyle name="Comma 2 4 2 3 2" xfId="997"/>
    <cellStyle name="Comma 2 4 2 3 2 2" xfId="1496"/>
    <cellStyle name="Comma 2 4 2 3 3" xfId="1338"/>
    <cellStyle name="Comma 2 4 2 4" xfId="407"/>
    <cellStyle name="Comma 2 4 2 4 2" xfId="998"/>
    <cellStyle name="Comma 2 4 2 4 2 2" xfId="1497"/>
    <cellStyle name="Comma 2 4 2 4 3" xfId="1376"/>
    <cellStyle name="Comma 2 4 2 5" xfId="233"/>
    <cellStyle name="Comma 2 4 2 5 2" xfId="1300"/>
    <cellStyle name="Comma 2 4 2 6" xfId="999"/>
    <cellStyle name="Comma 2 4 2 6 2" xfId="1498"/>
    <cellStyle name="Comma 2 4 3" xfId="236"/>
    <cellStyle name="Comma 2 4 3 2" xfId="324"/>
    <cellStyle name="Comma 2 4 3 2 2" xfId="390"/>
    <cellStyle name="Comma 2 4 3 2 2 2" xfId="1000"/>
    <cellStyle name="Comma 2 4 3 2 2 2 2" xfId="1499"/>
    <cellStyle name="Comma 2 4 3 2 2 3" xfId="1364"/>
    <cellStyle name="Comma 2 4 3 2 3" xfId="1001"/>
    <cellStyle name="Comma 2 4 3 2 3 2" xfId="1500"/>
    <cellStyle name="Comma 2 4 3 2 4" xfId="1326"/>
    <cellStyle name="Comma 2 4 3 3" xfId="367"/>
    <cellStyle name="Comma 2 4 3 3 2" xfId="1002"/>
    <cellStyle name="Comma 2 4 3 3 2 2" xfId="1501"/>
    <cellStyle name="Comma 2 4 3 3 3" xfId="1341"/>
    <cellStyle name="Comma 2 4 3 4" xfId="410"/>
    <cellStyle name="Comma 2 4 3 4 2" xfId="1003"/>
    <cellStyle name="Comma 2 4 3 4 2 2" xfId="1502"/>
    <cellStyle name="Comma 2 4 3 4 3" xfId="1379"/>
    <cellStyle name="Comma 2 4 3 5" xfId="1004"/>
    <cellStyle name="Comma 2 4 3 5 2" xfId="1503"/>
    <cellStyle name="Comma 2 4 3 6" xfId="1303"/>
    <cellStyle name="Comma 2 4 4" xfId="239"/>
    <cellStyle name="Comma 2 4 4 2" xfId="326"/>
    <cellStyle name="Comma 2 4 4 2 2" xfId="392"/>
    <cellStyle name="Comma 2 4 4 2 2 2" xfId="1005"/>
    <cellStyle name="Comma 2 4 4 2 2 2 2" xfId="1504"/>
    <cellStyle name="Comma 2 4 4 2 2 3" xfId="1366"/>
    <cellStyle name="Comma 2 4 4 2 3" xfId="1006"/>
    <cellStyle name="Comma 2 4 4 2 3 2" xfId="1505"/>
    <cellStyle name="Comma 2 4 4 2 4" xfId="1328"/>
    <cellStyle name="Comma 2 4 4 3" xfId="370"/>
    <cellStyle name="Comma 2 4 4 3 2" xfId="1007"/>
    <cellStyle name="Comma 2 4 4 3 2 2" xfId="1506"/>
    <cellStyle name="Comma 2 4 4 3 3" xfId="1344"/>
    <cellStyle name="Comma 2 4 4 4" xfId="413"/>
    <cellStyle name="Comma 2 4 4 4 2" xfId="1008"/>
    <cellStyle name="Comma 2 4 4 4 2 2" xfId="1507"/>
    <cellStyle name="Comma 2 4 4 4 3" xfId="1382"/>
    <cellStyle name="Comma 2 4 4 5" xfId="1009"/>
    <cellStyle name="Comma 2 4 4 5 2" xfId="1508"/>
    <cellStyle name="Comma 2 4 4 6" xfId="1306"/>
    <cellStyle name="Comma 2 4 5" xfId="242"/>
    <cellStyle name="Comma 2 4 5 2" xfId="311"/>
    <cellStyle name="Comma 2 4 5 2 2" xfId="377"/>
    <cellStyle name="Comma 2 4 5 2 2 2" xfId="1010"/>
    <cellStyle name="Comma 2 4 5 2 2 2 2" xfId="1509"/>
    <cellStyle name="Comma 2 4 5 2 2 3" xfId="1351"/>
    <cellStyle name="Comma 2 4 5 2 3" xfId="1011"/>
    <cellStyle name="Comma 2 4 5 2 3 2" xfId="1510"/>
    <cellStyle name="Comma 2 4 5 2 4" xfId="1313"/>
    <cellStyle name="Comma 2 4 5 3" xfId="373"/>
    <cellStyle name="Comma 2 4 5 3 2" xfId="1012"/>
    <cellStyle name="Comma 2 4 5 3 2 2" xfId="1511"/>
    <cellStyle name="Comma 2 4 5 3 3" xfId="1347"/>
    <cellStyle name="Comma 2 4 5 4" xfId="416"/>
    <cellStyle name="Comma 2 4 5 4 2" xfId="1013"/>
    <cellStyle name="Comma 2 4 5 4 2 2" xfId="1512"/>
    <cellStyle name="Comma 2 4 5 4 3" xfId="1385"/>
    <cellStyle name="Comma 2 4 5 5" xfId="1014"/>
    <cellStyle name="Comma 2 4 5 5 2" xfId="1513"/>
    <cellStyle name="Comma 2 4 5 6" xfId="1309"/>
    <cellStyle name="Comma 2 4 6" xfId="329"/>
    <cellStyle name="Comma 2 4 6 2" xfId="395"/>
    <cellStyle name="Comma 2 4 6 2 2" xfId="1015"/>
    <cellStyle name="Comma 2 4 6 2 2 2" xfId="1514"/>
    <cellStyle name="Comma 2 4 6 2 3" xfId="1369"/>
    <cellStyle name="Comma 2 4 6 3" xfId="1016"/>
    <cellStyle name="Comma 2 4 6 3 2" xfId="1515"/>
    <cellStyle name="Comma 2 4 6 4" xfId="1331"/>
    <cellStyle name="Comma 2 4 7" xfId="361"/>
    <cellStyle name="Comma 2 4 7 2" xfId="1017"/>
    <cellStyle name="Comma 2 4 7 2 2" xfId="1516"/>
    <cellStyle name="Comma 2 4 7 3" xfId="1335"/>
    <cellStyle name="Comma 2 4 8" xfId="404"/>
    <cellStyle name="Comma 2 4 8 2" xfId="1018"/>
    <cellStyle name="Comma 2 4 8 2 2" xfId="1517"/>
    <cellStyle name="Comma 2 4 8 3" xfId="1373"/>
    <cellStyle name="Comma 2 4 9" xfId="229"/>
    <cellStyle name="Comma 2 4 9 2" xfId="1019"/>
    <cellStyle name="Comma 2 4 9 3" xfId="1297"/>
    <cellStyle name="Comma 2 5" xfId="155"/>
    <cellStyle name="Comma 2 5 2" xfId="383"/>
    <cellStyle name="Comma 2 5 2 2" xfId="1020"/>
    <cellStyle name="Comma 2 5 2 2 2" xfId="1518"/>
    <cellStyle name="Comma 2 5 2 3" xfId="1357"/>
    <cellStyle name="Comma 2 5 3" xfId="317"/>
    <cellStyle name="Comma 2 5 3 2" xfId="1021"/>
    <cellStyle name="Comma 2 5 3 3" xfId="1319"/>
    <cellStyle name="Comma 2 5 4" xfId="1022"/>
    <cellStyle name="Comma 2 5 4 2" xfId="1519"/>
    <cellStyle name="Comma 2 6" xfId="158"/>
    <cellStyle name="Comma 2 6 2" xfId="358"/>
    <cellStyle name="Comma 2 6 2 2" xfId="1023"/>
    <cellStyle name="Comma 2 6 2 3" xfId="1332"/>
    <cellStyle name="Comma 2 6 3" xfId="1024"/>
    <cellStyle name="Comma 2 6 3 2" xfId="1520"/>
    <cellStyle name="Comma 2 7" xfId="162"/>
    <cellStyle name="Comma 2 7 2" xfId="401"/>
    <cellStyle name="Comma 2 7 2 2" xfId="1025"/>
    <cellStyle name="Comma 2 7 2 3" xfId="1370"/>
    <cellStyle name="Comma 2 7 3" xfId="1026"/>
    <cellStyle name="Comma 2 7 3 2" xfId="1521"/>
    <cellStyle name="Comma 2 8" xfId="163"/>
    <cellStyle name="Comma 2 8 2" xfId="420"/>
    <cellStyle name="Comma 2 8 2 2" xfId="1027"/>
    <cellStyle name="Comma 2 8 2 3" xfId="1389"/>
    <cellStyle name="Comma 2 8 3" xfId="1028"/>
    <cellStyle name="Comma 2 8 3 2" xfId="1522"/>
    <cellStyle name="Comma 2 9" xfId="160"/>
    <cellStyle name="Comma 2 9 2" xfId="726"/>
    <cellStyle name="Comma 2 9 3" xfId="747"/>
    <cellStyle name="Comma 2 9 4" xfId="1029"/>
    <cellStyle name="Comma 2 9 4 2" xfId="1523"/>
    <cellStyle name="Comma 2 9 5" xfId="1030"/>
    <cellStyle name="Comma 2 9 5 2" xfId="1524"/>
    <cellStyle name="Comma 20" xfId="100"/>
    <cellStyle name="Comma 20 2" xfId="189"/>
    <cellStyle name="Comma 20 2 2" xfId="692"/>
    <cellStyle name="Comma 20 2 2 2" xfId="1031"/>
    <cellStyle name="Comma 20 2 2 2 2" xfId="1525"/>
    <cellStyle name="Comma 20 2 3" xfId="1032"/>
    <cellStyle name="Comma 20 2 3 2" xfId="1526"/>
    <cellStyle name="Comma 20 2 4" xfId="1192"/>
    <cellStyle name="Comma 20 2 4 2" xfId="1590"/>
    <cellStyle name="Comma 20 2 5" xfId="1234"/>
    <cellStyle name="Comma 20 2 5 2" xfId="1630"/>
    <cellStyle name="Comma 20 2 6" xfId="1273"/>
    <cellStyle name="Comma 21" xfId="101"/>
    <cellStyle name="Comma 21 2" xfId="190"/>
    <cellStyle name="Comma 21 2 2" xfId="688"/>
    <cellStyle name="Comma 21 2 2 2" xfId="1033"/>
    <cellStyle name="Comma 21 2 2 2 2" xfId="1527"/>
    <cellStyle name="Comma 21 2 3" xfId="1034"/>
    <cellStyle name="Comma 21 2 3 2" xfId="1528"/>
    <cellStyle name="Comma 21 2 4" xfId="1193"/>
    <cellStyle name="Comma 21 2 4 2" xfId="1591"/>
    <cellStyle name="Comma 21 2 5" xfId="1235"/>
    <cellStyle name="Comma 21 2 5 2" xfId="1631"/>
    <cellStyle name="Comma 21 2 6" xfId="1274"/>
    <cellStyle name="Comma 22" xfId="102"/>
    <cellStyle name="Comma 22 2" xfId="191"/>
    <cellStyle name="Comma 22 2 2" xfId="716"/>
    <cellStyle name="Comma 22 2 2 2" xfId="1035"/>
    <cellStyle name="Comma 22 2 2 2 2" xfId="1529"/>
    <cellStyle name="Comma 22 2 3" xfId="1036"/>
    <cellStyle name="Comma 22 2 3 2" xfId="1530"/>
    <cellStyle name="Comma 22 2 4" xfId="1194"/>
    <cellStyle name="Comma 22 2 4 2" xfId="1592"/>
    <cellStyle name="Comma 22 2 5" xfId="1236"/>
    <cellStyle name="Comma 22 2 5 2" xfId="1632"/>
    <cellStyle name="Comma 22 2 6" xfId="1275"/>
    <cellStyle name="Comma 23" xfId="103"/>
    <cellStyle name="Comma 23 2" xfId="192"/>
    <cellStyle name="Comma 23 2 2" xfId="695"/>
    <cellStyle name="Comma 23 2 2 2" xfId="1037"/>
    <cellStyle name="Comma 23 2 2 2 2" xfId="1531"/>
    <cellStyle name="Comma 23 2 3" xfId="1038"/>
    <cellStyle name="Comma 23 2 3 2" xfId="1532"/>
    <cellStyle name="Comma 23 2 4" xfId="1195"/>
    <cellStyle name="Comma 23 2 4 2" xfId="1593"/>
    <cellStyle name="Comma 23 2 5" xfId="1237"/>
    <cellStyle name="Comma 23 2 5 2" xfId="1633"/>
    <cellStyle name="Comma 23 2 6" xfId="1276"/>
    <cellStyle name="Comma 24" xfId="104"/>
    <cellStyle name="Comma 24 2" xfId="193"/>
    <cellStyle name="Comma 24 2 2" xfId="712"/>
    <cellStyle name="Comma 24 2 2 2" xfId="1039"/>
    <cellStyle name="Comma 24 2 2 2 2" xfId="1533"/>
    <cellStyle name="Comma 24 2 3" xfId="1040"/>
    <cellStyle name="Comma 24 2 3 2" xfId="1534"/>
    <cellStyle name="Comma 24 2 4" xfId="1196"/>
    <cellStyle name="Comma 24 2 4 2" xfId="1594"/>
    <cellStyle name="Comma 24 2 5" xfId="1238"/>
    <cellStyle name="Comma 24 2 5 2" xfId="1634"/>
    <cellStyle name="Comma 24 2 6" xfId="1277"/>
    <cellStyle name="Comma 25" xfId="105"/>
    <cellStyle name="Comma 25 2" xfId="194"/>
    <cellStyle name="Comma 25 2 2" xfId="704"/>
    <cellStyle name="Comma 25 2 2 2" xfId="1041"/>
    <cellStyle name="Comma 25 2 2 2 2" xfId="1535"/>
    <cellStyle name="Comma 25 2 3" xfId="1042"/>
    <cellStyle name="Comma 25 2 3 2" xfId="1536"/>
    <cellStyle name="Comma 25 2 4" xfId="1197"/>
    <cellStyle name="Comma 25 2 4 2" xfId="1595"/>
    <cellStyle name="Comma 25 2 5" xfId="1239"/>
    <cellStyle name="Comma 25 2 5 2" xfId="1635"/>
    <cellStyle name="Comma 25 2 6" xfId="1278"/>
    <cellStyle name="Comma 26" xfId="106"/>
    <cellStyle name="Comma 26 2" xfId="195"/>
    <cellStyle name="Comma 26 2 2" xfId="698"/>
    <cellStyle name="Comma 26 2 2 2" xfId="1043"/>
    <cellStyle name="Comma 26 2 2 2 2" xfId="1537"/>
    <cellStyle name="Comma 26 2 3" xfId="1044"/>
    <cellStyle name="Comma 26 2 3 2" xfId="1538"/>
    <cellStyle name="Comma 26 2 4" xfId="1198"/>
    <cellStyle name="Comma 26 2 4 2" xfId="1596"/>
    <cellStyle name="Comma 26 2 5" xfId="1240"/>
    <cellStyle name="Comma 26 2 5 2" xfId="1636"/>
    <cellStyle name="Comma 26 2 6" xfId="1279"/>
    <cellStyle name="Comma 27" xfId="107"/>
    <cellStyle name="Comma 27 2" xfId="196"/>
    <cellStyle name="Comma 27 2 2" xfId="691"/>
    <cellStyle name="Comma 27 2 2 2" xfId="1045"/>
    <cellStyle name="Comma 27 2 2 2 2" xfId="1539"/>
    <cellStyle name="Comma 27 2 3" xfId="1046"/>
    <cellStyle name="Comma 27 2 3 2" xfId="1540"/>
    <cellStyle name="Comma 27 2 4" xfId="1199"/>
    <cellStyle name="Comma 27 2 4 2" xfId="1597"/>
    <cellStyle name="Comma 27 2 5" xfId="1241"/>
    <cellStyle name="Comma 27 2 5 2" xfId="1637"/>
    <cellStyle name="Comma 27 2 6" xfId="1280"/>
    <cellStyle name="Comma 28" xfId="108"/>
    <cellStyle name="Comma 28 2" xfId="197"/>
    <cellStyle name="Comma 28 2 2" xfId="686"/>
    <cellStyle name="Comma 28 2 2 2" xfId="1047"/>
    <cellStyle name="Comma 28 2 2 2 2" xfId="1541"/>
    <cellStyle name="Comma 28 2 3" xfId="1048"/>
    <cellStyle name="Comma 28 2 3 2" xfId="1542"/>
    <cellStyle name="Comma 28 2 4" xfId="1200"/>
    <cellStyle name="Comma 28 2 4 2" xfId="1598"/>
    <cellStyle name="Comma 28 2 5" xfId="1242"/>
    <cellStyle name="Comma 28 2 5 2" xfId="1638"/>
    <cellStyle name="Comma 28 2 6" xfId="1281"/>
    <cellStyle name="Comma 29" xfId="109"/>
    <cellStyle name="Comma 29 2" xfId="198"/>
    <cellStyle name="Comma 29 2 2" xfId="711"/>
    <cellStyle name="Comma 29 2 2 2" xfId="1049"/>
    <cellStyle name="Comma 29 2 2 2 2" xfId="1543"/>
    <cellStyle name="Comma 29 2 3" xfId="1050"/>
    <cellStyle name="Comma 29 2 3 2" xfId="1544"/>
    <cellStyle name="Comma 29 2 4" xfId="1201"/>
    <cellStyle name="Comma 29 2 4 2" xfId="1599"/>
    <cellStyle name="Comma 29 2 5" xfId="1243"/>
    <cellStyle name="Comma 29 2 5 2" xfId="1639"/>
    <cellStyle name="Comma 29 2 6" xfId="1282"/>
    <cellStyle name="Comma 3" xfId="73"/>
    <cellStyle name="Comma 3 2" xfId="199"/>
    <cellStyle name="Comma 3 2 2" xfId="666"/>
    <cellStyle name="Comma 3 2 2 2" xfId="1051"/>
    <cellStyle name="Comma 3 2 2 2 2" xfId="1545"/>
    <cellStyle name="Comma 3 2 3" xfId="845"/>
    <cellStyle name="Comma 3 2 3 2" xfId="1052"/>
    <cellStyle name="Comma 3 2 4" xfId="1202"/>
    <cellStyle name="Comma 3 2 4 2" xfId="1600"/>
    <cellStyle name="Comma 3 2 5" xfId="1244"/>
    <cellStyle name="Comma 3 2 5 2" xfId="1640"/>
    <cellStyle name="Comma 3 2 6" xfId="1283"/>
    <cellStyle name="Comma 3 3" xfId="218"/>
    <cellStyle name="Comma 3 3 2" xfId="683"/>
    <cellStyle name="Comma 3 3 3" xfId="857"/>
    <cellStyle name="Comma 3 4" xfId="654"/>
    <cellStyle name="Comma 3 5" xfId="830"/>
    <cellStyle name="Comma 30" xfId="110"/>
    <cellStyle name="Comma 30 2" xfId="200"/>
    <cellStyle name="Comma 30 2 2" xfId="703"/>
    <cellStyle name="Comma 30 2 2 2" xfId="1053"/>
    <cellStyle name="Comma 30 2 2 2 2" xfId="1546"/>
    <cellStyle name="Comma 30 2 3" xfId="1054"/>
    <cellStyle name="Comma 30 2 3 2" xfId="1547"/>
    <cellStyle name="Comma 30 2 4" xfId="1203"/>
    <cellStyle name="Comma 30 2 4 2" xfId="1601"/>
    <cellStyle name="Comma 30 2 5" xfId="1245"/>
    <cellStyle name="Comma 30 2 5 2" xfId="1641"/>
    <cellStyle name="Comma 30 2 6" xfId="1284"/>
    <cellStyle name="Comma 31" xfId="111"/>
    <cellStyle name="Comma 31 2" xfId="201"/>
    <cellStyle name="Comma 31 2 2" xfId="697"/>
    <cellStyle name="Comma 31 2 2 2" xfId="1055"/>
    <cellStyle name="Comma 31 2 2 2 2" xfId="1548"/>
    <cellStyle name="Comma 31 2 3" xfId="1056"/>
    <cellStyle name="Comma 31 2 3 2" xfId="1549"/>
    <cellStyle name="Comma 31 2 4" xfId="1204"/>
    <cellStyle name="Comma 31 2 4 2" xfId="1602"/>
    <cellStyle name="Comma 31 2 5" xfId="1246"/>
    <cellStyle name="Comma 31 2 5 2" xfId="1642"/>
    <cellStyle name="Comma 31 2 6" xfId="1285"/>
    <cellStyle name="Comma 32" xfId="112"/>
    <cellStyle name="Comma 32 2" xfId="202"/>
    <cellStyle name="Comma 32 2 2" xfId="690"/>
    <cellStyle name="Comma 32 2 2 2" xfId="1057"/>
    <cellStyle name="Comma 32 2 2 2 2" xfId="1550"/>
    <cellStyle name="Comma 32 2 3" xfId="1058"/>
    <cellStyle name="Comma 32 2 3 2" xfId="1551"/>
    <cellStyle name="Comma 32 2 4" xfId="1205"/>
    <cellStyle name="Comma 32 2 4 2" xfId="1603"/>
    <cellStyle name="Comma 32 2 5" xfId="1247"/>
    <cellStyle name="Comma 32 2 5 2" xfId="1643"/>
    <cellStyle name="Comma 32 2 6" xfId="1286"/>
    <cellStyle name="Comma 33" xfId="113"/>
    <cellStyle name="Comma 33 2" xfId="203"/>
    <cellStyle name="Comma 33 2 2" xfId="685"/>
    <cellStyle name="Comma 33 2 2 2" xfId="1059"/>
    <cellStyle name="Comma 33 2 2 2 2" xfId="1552"/>
    <cellStyle name="Comma 33 2 3" xfId="1060"/>
    <cellStyle name="Comma 33 2 3 2" xfId="1553"/>
    <cellStyle name="Comma 33 2 4" xfId="1206"/>
    <cellStyle name="Comma 33 2 4 2" xfId="1604"/>
    <cellStyle name="Comma 33 2 5" xfId="1248"/>
    <cellStyle name="Comma 33 2 5 2" xfId="1644"/>
    <cellStyle name="Comma 33 2 6" xfId="1287"/>
    <cellStyle name="Comma 34" xfId="114"/>
    <cellStyle name="Comma 34 2" xfId="204"/>
    <cellStyle name="Comma 34 2 2" xfId="710"/>
    <cellStyle name="Comma 34 2 2 2" xfId="1061"/>
    <cellStyle name="Comma 34 2 2 2 2" xfId="1554"/>
    <cellStyle name="Comma 34 2 3" xfId="1062"/>
    <cellStyle name="Comma 34 2 3 2" xfId="1555"/>
    <cellStyle name="Comma 34 2 4" xfId="1207"/>
    <cellStyle name="Comma 34 2 4 2" xfId="1605"/>
    <cellStyle name="Comma 34 2 5" xfId="1249"/>
    <cellStyle name="Comma 34 2 5 2" xfId="1645"/>
    <cellStyle name="Comma 34 2 6" xfId="1288"/>
    <cellStyle name="Comma 35" xfId="115"/>
    <cellStyle name="Comma 35 2" xfId="205"/>
    <cellStyle name="Comma 35 2 2" xfId="702"/>
    <cellStyle name="Comma 35 2 2 2" xfId="1063"/>
    <cellStyle name="Comma 35 2 2 2 2" xfId="1556"/>
    <cellStyle name="Comma 35 2 3" xfId="1064"/>
    <cellStyle name="Comma 35 2 3 2" xfId="1557"/>
    <cellStyle name="Comma 35 2 4" xfId="1208"/>
    <cellStyle name="Comma 35 2 4 2" xfId="1606"/>
    <cellStyle name="Comma 35 2 5" xfId="1250"/>
    <cellStyle name="Comma 35 2 5 2" xfId="1646"/>
    <cellStyle name="Comma 35 2 6" xfId="1289"/>
    <cellStyle name="Comma 36" xfId="116"/>
    <cellStyle name="Comma 36 2" xfId="206"/>
    <cellStyle name="Comma 36 2 2" xfId="696"/>
    <cellStyle name="Comma 36 2 2 2" xfId="1065"/>
    <cellStyle name="Comma 36 2 2 2 2" xfId="1558"/>
    <cellStyle name="Comma 36 2 3" xfId="1066"/>
    <cellStyle name="Comma 36 2 3 2" xfId="1559"/>
    <cellStyle name="Comma 36 2 4" xfId="1209"/>
    <cellStyle name="Comma 36 2 4 2" xfId="1607"/>
    <cellStyle name="Comma 36 2 5" xfId="1251"/>
    <cellStyle name="Comma 36 2 5 2" xfId="1647"/>
    <cellStyle name="Comma 36 2 6" xfId="1290"/>
    <cellStyle name="Comma 37" xfId="117"/>
    <cellStyle name="Comma 38" xfId="118"/>
    <cellStyle name="Comma 39" xfId="119"/>
    <cellStyle name="Comma 4" xfId="84"/>
    <cellStyle name="Comma 4 2" xfId="207"/>
    <cellStyle name="Comma 4 2 2" xfId="381"/>
    <cellStyle name="Comma 4 2 2 2" xfId="1067"/>
    <cellStyle name="Comma 4 2 2 2 2" xfId="1560"/>
    <cellStyle name="Comma 4 2 2 3" xfId="1068"/>
    <cellStyle name="Comma 4 2 2 3 2" xfId="1561"/>
    <cellStyle name="Comma 4 2 2 4" xfId="1355"/>
    <cellStyle name="Comma 4 2 3" xfId="315"/>
    <cellStyle name="Comma 4 2 3 2" xfId="1317"/>
    <cellStyle name="Comma 4 2 4" xfId="684"/>
    <cellStyle name="Comma 4 2 5" xfId="1069"/>
    <cellStyle name="Comma 4 2 5 2" xfId="1562"/>
    <cellStyle name="Comma 4 2 6" xfId="1070"/>
    <cellStyle name="Comma 4 2 6 2" xfId="1563"/>
    <cellStyle name="Comma 4 2 7" xfId="1210"/>
    <cellStyle name="Comma 4 2 7 2" xfId="1608"/>
    <cellStyle name="Comma 4 2 8" xfId="1252"/>
    <cellStyle name="Comma 4 2 8 2" xfId="1648"/>
    <cellStyle name="Comma 4 2 9" xfId="1291"/>
    <cellStyle name="Comma 4 3" xfId="376"/>
    <cellStyle name="Comma 4 3 2" xfId="1071"/>
    <cellStyle name="Comma 4 3 2 2" xfId="1564"/>
    <cellStyle name="Comma 4 3 3" xfId="1350"/>
    <cellStyle name="Comma 4 4" xfId="419"/>
    <cellStyle name="Comma 4 4 2" xfId="1072"/>
    <cellStyle name="Comma 4 4 2 2" xfId="1565"/>
    <cellStyle name="Comma 4 4 3" xfId="1388"/>
    <cellStyle name="Comma 4 5" xfId="310"/>
    <cellStyle name="Comma 4 5 2" xfId="1073"/>
    <cellStyle name="Comma 4 5 2 2" xfId="1566"/>
    <cellStyle name="Comma 4 5 3" xfId="1312"/>
    <cellStyle name="Comma 4 6" xfId="246"/>
    <cellStyle name="Comma 4 6 2" xfId="1074"/>
    <cellStyle name="Comma 4 7" xfId="743"/>
    <cellStyle name="Comma 4 7 2" xfId="862"/>
    <cellStyle name="Comma 40" xfId="120"/>
    <cellStyle name="Comma 41" xfId="121"/>
    <cellStyle name="Comma 42" xfId="122"/>
    <cellStyle name="Comma 43" xfId="123"/>
    <cellStyle name="Comma 44" xfId="124"/>
    <cellStyle name="Comma 45" xfId="125"/>
    <cellStyle name="Comma 46" xfId="126"/>
    <cellStyle name="Comma 47" xfId="127"/>
    <cellStyle name="Comma 48" xfId="128"/>
    <cellStyle name="Comma 49" xfId="65"/>
    <cellStyle name="Comma 49 2" xfId="1075"/>
    <cellStyle name="Comma 49 2 2" xfId="1567"/>
    <cellStyle name="Comma 49 3" xfId="1222"/>
    <cellStyle name="Comma 49 3 2" xfId="1618"/>
    <cellStyle name="Comma 5" xfId="85"/>
    <cellStyle name="Comma 5 2" xfId="208"/>
    <cellStyle name="Comma 5 2 2" xfId="713"/>
    <cellStyle name="Comma 5 2 2 2" xfId="1076"/>
    <cellStyle name="Comma 5 2 2 2 2" xfId="1568"/>
    <cellStyle name="Comma 5 2 3" xfId="1077"/>
    <cellStyle name="Comma 5 2 3 2" xfId="1569"/>
    <cellStyle name="Comma 5 2 4" xfId="1211"/>
    <cellStyle name="Comma 5 2 4 2" xfId="1609"/>
    <cellStyle name="Comma 5 2 5" xfId="1253"/>
    <cellStyle name="Comma 5 2 5 2" xfId="1649"/>
    <cellStyle name="Comma 5 2 6" xfId="1292"/>
    <cellStyle name="Comma 50" xfId="668"/>
    <cellStyle name="Comma 51" xfId="677"/>
    <cellStyle name="Comma 52" xfId="674"/>
    <cellStyle name="Comma 53" xfId="676"/>
    <cellStyle name="Comma 54" xfId="670"/>
    <cellStyle name="Comma 55" xfId="669"/>
    <cellStyle name="Comma 56" xfId="678"/>
    <cellStyle name="Comma 57" xfId="672"/>
    <cellStyle name="Comma 58" xfId="671"/>
    <cellStyle name="Comma 59" xfId="675"/>
    <cellStyle name="Comma 6" xfId="86"/>
    <cellStyle name="Comma 6 2" xfId="209"/>
    <cellStyle name="Comma 6 2 2" xfId="709"/>
    <cellStyle name="Comma 6 2 2 2" xfId="1078"/>
    <cellStyle name="Comma 6 2 2 2 2" xfId="1570"/>
    <cellStyle name="Comma 6 2 3" xfId="1079"/>
    <cellStyle name="Comma 6 2 3 2" xfId="1571"/>
    <cellStyle name="Comma 6 2 4" xfId="1212"/>
    <cellStyle name="Comma 6 2 4 2" xfId="1610"/>
    <cellStyle name="Comma 6 2 5" xfId="1254"/>
    <cellStyle name="Comma 6 2 5 2" xfId="1650"/>
    <cellStyle name="Comma 6 2 6" xfId="1293"/>
    <cellStyle name="Comma 6 3" xfId="846"/>
    <cellStyle name="Comma 60" xfId="673"/>
    <cellStyle name="Comma 61" xfId="724"/>
    <cellStyle name="Comma 62" xfId="731"/>
    <cellStyle name="Comma 63" xfId="755"/>
    <cellStyle name="Comma 64" xfId="824"/>
    <cellStyle name="Comma 65" xfId="823"/>
    <cellStyle name="Comma 66" xfId="829"/>
    <cellStyle name="Comma 67" xfId="828"/>
    <cellStyle name="Comma 68" xfId="879"/>
    <cellStyle name="Comma 69" xfId="880"/>
    <cellStyle name="Comma 7" xfId="87"/>
    <cellStyle name="Comma 7 2" xfId="210"/>
    <cellStyle name="Comma 7 2 2" xfId="705"/>
    <cellStyle name="Comma 7 2 2 2" xfId="1080"/>
    <cellStyle name="Comma 7 2 2 2 2" xfId="1572"/>
    <cellStyle name="Comma 7 2 3" xfId="1081"/>
    <cellStyle name="Comma 7 2 3 2" xfId="1573"/>
    <cellStyle name="Comma 7 2 4" xfId="1213"/>
    <cellStyle name="Comma 7 2 4 2" xfId="1611"/>
    <cellStyle name="Comma 7 2 5" xfId="1255"/>
    <cellStyle name="Comma 7 2 5 2" xfId="1651"/>
    <cellStyle name="Comma 7 2 6" xfId="1294"/>
    <cellStyle name="Comma 7 3" xfId="848"/>
    <cellStyle name="Comma 70" xfId="882"/>
    <cellStyle name="Comma 71" xfId="883"/>
    <cellStyle name="Comma 72" xfId="884"/>
    <cellStyle name="Comma 72 2" xfId="1082"/>
    <cellStyle name="Comma 73" xfId="885"/>
    <cellStyle name="Comma 74" xfId="889"/>
    <cellStyle name="Comma 75" xfId="892"/>
    <cellStyle name="Comma 76" xfId="1083"/>
    <cellStyle name="Comma 77" xfId="1258"/>
    <cellStyle name="Comma 77 2" xfId="1654"/>
    <cellStyle name="Comma 78" xfId="1260"/>
    <cellStyle name="Comma 78 2" xfId="1655"/>
    <cellStyle name="Comma 79" xfId="1180"/>
    <cellStyle name="Comma 8" xfId="88"/>
    <cellStyle name="Comma 8 2" xfId="211"/>
    <cellStyle name="Comma 8 2 2" xfId="701"/>
    <cellStyle name="Comma 8 2 2 2" xfId="1084"/>
    <cellStyle name="Comma 8 2 2 2 2" xfId="1574"/>
    <cellStyle name="Comma 8 2 3" xfId="1085"/>
    <cellStyle name="Comma 8 2 3 2" xfId="1575"/>
    <cellStyle name="Comma 8 2 4" xfId="1214"/>
    <cellStyle name="Comma 8 2 4 2" xfId="1612"/>
    <cellStyle name="Comma 8 2 5" xfId="1256"/>
    <cellStyle name="Comma 8 2 5 2" xfId="1652"/>
    <cellStyle name="Comma 8 2 6" xfId="1295"/>
    <cellStyle name="Comma 8 3" xfId="849"/>
    <cellStyle name="Comma 80" xfId="1578"/>
    <cellStyle name="Comma 9" xfId="89"/>
    <cellStyle name="Comma 9 2" xfId="212"/>
    <cellStyle name="Comma 9 2 2" xfId="694"/>
    <cellStyle name="Comma 9 2 2 2" xfId="1086"/>
    <cellStyle name="Comma 9 2 2 2 2" xfId="1576"/>
    <cellStyle name="Comma 9 2 3" xfId="1087"/>
    <cellStyle name="Comma 9 2 3 2" xfId="1577"/>
    <cellStyle name="Comma 9 2 4" xfId="1215"/>
    <cellStyle name="Comma 9 2 4 2" xfId="1613"/>
    <cellStyle name="Comma 9 2 5" xfId="1257"/>
    <cellStyle name="Comma 9 2 5 2" xfId="1653"/>
    <cellStyle name="Comma 9 2 6" xfId="1296"/>
    <cellStyle name="comma zerodec" xfId="260"/>
    <cellStyle name="Currency 2" xfId="226"/>
    <cellStyle name="Currency 3" xfId="232"/>
    <cellStyle name="Currency 3 2" xfId="397"/>
    <cellStyle name="Currency1" xfId="261"/>
    <cellStyle name="Date" xfId="262"/>
    <cellStyle name="Dezimal [0]_Compiling Utility Macros" xfId="263"/>
    <cellStyle name="Dezimal_Compiling Utility Macros" xfId="264"/>
    <cellStyle name="Dollar (zero dec)" xfId="265"/>
    <cellStyle name="Excel Built-in Normal" xfId="274"/>
    <cellStyle name="Excel Built-in Normal 2" xfId="45"/>
    <cellStyle name="Excel Built-in Normal 3" xfId="657"/>
    <cellStyle name="Explanatory Text" xfId="15" builtinId="53" customBuiltin="1"/>
    <cellStyle name="Explanatory Text 2" xfId="456"/>
    <cellStyle name="Explanatory Text 2 2" xfId="734"/>
    <cellStyle name="Explanatory Text 3" xfId="524"/>
    <cellStyle name="Explanatory Text 4" xfId="552"/>
    <cellStyle name="Explanatory Text 5" xfId="627"/>
    <cellStyle name="Fixed" xfId="266"/>
    <cellStyle name="Good" xfId="5" builtinId="26" customBuiltin="1"/>
    <cellStyle name="Good 2" xfId="457"/>
    <cellStyle name="Good 2 2" xfId="1088"/>
    <cellStyle name="Good 3" xfId="509"/>
    <cellStyle name="Good 4" xfId="543"/>
    <cellStyle name="Good 5" xfId="607"/>
    <cellStyle name="Good 6" xfId="618"/>
    <cellStyle name="Grey" xfId="267"/>
    <cellStyle name="Header1" xfId="268"/>
    <cellStyle name="Header2" xfId="269"/>
    <cellStyle name="Header2 2" xfId="1089"/>
    <cellStyle name="Heading 1" xfId="1" builtinId="16" customBuiltin="1"/>
    <cellStyle name="Heading 1 2" xfId="458"/>
    <cellStyle name="Heading 1 3" xfId="525"/>
    <cellStyle name="Heading 1 4" xfId="539"/>
    <cellStyle name="Heading 1 5" xfId="614"/>
    <cellStyle name="Heading 2" xfId="2" builtinId="17" customBuiltin="1"/>
    <cellStyle name="Heading 2 2" xfId="459"/>
    <cellStyle name="Heading 2 3" xfId="522"/>
    <cellStyle name="Heading 2 4" xfId="540"/>
    <cellStyle name="Heading 2 5" xfId="615"/>
    <cellStyle name="Heading 3" xfId="3" builtinId="18" customBuiltin="1"/>
    <cellStyle name="Heading 3 2" xfId="460"/>
    <cellStyle name="Heading 3 3" xfId="526"/>
    <cellStyle name="Heading 3 4" xfId="541"/>
    <cellStyle name="Heading 3 5" xfId="616"/>
    <cellStyle name="Heading 4" xfId="4" builtinId="19" customBuiltin="1"/>
    <cellStyle name="Heading 4 2" xfId="461"/>
    <cellStyle name="Heading 4 3" xfId="527"/>
    <cellStyle name="Heading 4 4" xfId="542"/>
    <cellStyle name="Heading 4 5" xfId="617"/>
    <cellStyle name="HEADING1" xfId="270"/>
    <cellStyle name="HEADING2" xfId="271"/>
    <cellStyle name="Hyperlink 2" xfId="175"/>
    <cellStyle name="Hyperlink 2 2" xfId="245"/>
    <cellStyle name="Hyperlink 2 2 2" xfId="1090"/>
    <cellStyle name="Hyperlink 3" xfId="653"/>
    <cellStyle name="Hyperlink 3 2" xfId="874"/>
    <cellStyle name="Hyperlink 4" xfId="825"/>
    <cellStyle name="Input" xfId="8" builtinId="20" customBuiltin="1"/>
    <cellStyle name="Input [yellow]" xfId="272"/>
    <cellStyle name="Input 2" xfId="462"/>
    <cellStyle name="Input 2 2" xfId="1091"/>
    <cellStyle name="Input 3" xfId="528"/>
    <cellStyle name="Input 3 2" xfId="1092"/>
    <cellStyle name="Input 4" xfId="546"/>
    <cellStyle name="Input 5" xfId="608"/>
    <cellStyle name="Input 5 2" xfId="1093"/>
    <cellStyle name="Input 6" xfId="621"/>
    <cellStyle name="Linked Cell" xfId="11" builtinId="24" customBuiltin="1"/>
    <cellStyle name="Linked Cell 2" xfId="463"/>
    <cellStyle name="Linked Cell 3" xfId="529"/>
    <cellStyle name="Linked Cell 4" xfId="549"/>
    <cellStyle name="Linked Cell 5" xfId="624"/>
    <cellStyle name="Neutral" xfId="7" builtinId="28" customBuiltin="1"/>
    <cellStyle name="Neutral 2" xfId="464"/>
    <cellStyle name="Neutral 3" xfId="530"/>
    <cellStyle name="Neutral 4" xfId="545"/>
    <cellStyle name="Neutral 5" xfId="609"/>
    <cellStyle name="Neutral 6" xfId="620"/>
    <cellStyle name="Nor}al" xfId="227"/>
    <cellStyle name="Normal" xfId="0" builtinId="0"/>
    <cellStyle name="Normal - Style1" xfId="273"/>
    <cellStyle name="Normal 10" xfId="344"/>
    <cellStyle name="Normal 10 2" xfId="476"/>
    <cellStyle name="Normal 10 2 2" xfId="56"/>
    <cellStyle name="Normal 10 3" xfId="484"/>
    <cellStyle name="Normal 10 4" xfId="756"/>
    <cellStyle name="Normal 11" xfId="345"/>
    <cellStyle name="Normal 11 2" xfId="57"/>
    <cellStyle name="Normal 11 2 2" xfId="489"/>
    <cellStyle name="Normal 11 2 2 2" xfId="1094"/>
    <cellStyle name="Normal 11 3" xfId="488"/>
    <cellStyle name="Normal 11 4" xfId="757"/>
    <cellStyle name="Normal 12" xfId="346"/>
    <cellStyle name="Normal 12 2" xfId="490"/>
    <cellStyle name="Normal 12 3" xfId="758"/>
    <cellStyle name="Normal 13" xfId="347"/>
    <cellStyle name="Normal 13 2" xfId="533"/>
    <cellStyle name="Normal 13 3" xfId="532"/>
    <cellStyle name="Normal 13 4" xfId="759"/>
    <cellStyle name="Normal 14" xfId="348"/>
    <cellStyle name="Normal 14 2" xfId="54"/>
    <cellStyle name="Normal 14 2 2" xfId="1095"/>
    <cellStyle name="Normal 14 2 3" xfId="1096"/>
    <cellStyle name="Normal 14 3" xfId="534"/>
    <cellStyle name="Normal 14 4" xfId="760"/>
    <cellStyle name="Normal 15" xfId="353"/>
    <cellStyle name="Normal 15 2" xfId="142"/>
    <cellStyle name="Normal 15 2 2" xfId="537"/>
    <cellStyle name="Normal 15 2 2 2" xfId="1097"/>
    <cellStyle name="Normal 15 3" xfId="535"/>
    <cellStyle name="Normal 15 4" xfId="761"/>
    <cellStyle name="Normal 16" xfId="354"/>
    <cellStyle name="Normal 16 2" xfId="147"/>
    <cellStyle name="Normal 16 2 2" xfId="538"/>
    <cellStyle name="Normal 16 2 2 2" xfId="1098"/>
    <cellStyle name="Normal 16 3" xfId="536"/>
    <cellStyle name="Normal 16 4" xfId="762"/>
    <cellStyle name="Normal 17" xfId="352"/>
    <cellStyle name="Normal 17 2" xfId="474"/>
    <cellStyle name="Normal 18" xfId="151"/>
    <cellStyle name="Normal 18 2" xfId="349"/>
    <cellStyle name="Normal 18 2 2" xfId="752"/>
    <cellStyle name="Normal 18 2 3" xfId="1099"/>
    <cellStyle name="Normal 18 3" xfId="475"/>
    <cellStyle name="Normal 18 3 2" xfId="1100"/>
    <cellStyle name="Normal 18 4" xfId="763"/>
    <cellStyle name="Normal 19" xfId="143"/>
    <cellStyle name="Normal 19 2" xfId="145"/>
    <cellStyle name="Normal 19 3" xfId="355"/>
    <cellStyle name="Normal 19 3 2" xfId="749"/>
    <cellStyle name="Normal 19 4" xfId="764"/>
    <cellStyle name="Normal 2" xfId="43"/>
    <cellStyle name="Normal 2 10" xfId="765"/>
    <cellStyle name="Normal 2 11" xfId="766"/>
    <cellStyle name="Normal 2 12" xfId="767"/>
    <cellStyle name="Normal 2 13" xfId="768"/>
    <cellStyle name="Normal 2 14" xfId="769"/>
    <cellStyle name="Normal 2 15" xfId="770"/>
    <cellStyle name="Normal 2 16" xfId="771"/>
    <cellStyle name="Normal 2 17" xfId="1101"/>
    <cellStyle name="Normal 2 18" xfId="1102"/>
    <cellStyle name="Normal 2 2" xfId="52"/>
    <cellStyle name="Normal 2 2 10" xfId="772"/>
    <cellStyle name="Normal 2 2 11" xfId="773"/>
    <cellStyle name="Normal 2 2 12" xfId="774"/>
    <cellStyle name="Normal 2 2 13" xfId="775"/>
    <cellStyle name="Normal 2 2 14" xfId="776"/>
    <cellStyle name="Normal 2 2 15" xfId="777"/>
    <cellStyle name="Normal 2 2 16" xfId="778"/>
    <cellStyle name="Normal 2 2 2" xfId="50"/>
    <cellStyle name="Normal 2 2 2 2" xfId="83"/>
    <cellStyle name="Normal 2 2 2 2 2" xfId="423"/>
    <cellStyle name="Normal 2 2 2 2 3" xfId="720"/>
    <cellStyle name="Normal 2 2 2 2 3 2" xfId="1103"/>
    <cellStyle name="Normal 2 2 2 2 4" xfId="1104"/>
    <cellStyle name="Normal 2 2 2 3" xfId="682"/>
    <cellStyle name="Normal 2 2 2 4" xfId="744"/>
    <cellStyle name="Normal 2 2 3" xfId="62"/>
    <cellStyle name="Normal 2 2 3 2" xfId="214"/>
    <cellStyle name="Normal 2 2 3 2 2" xfId="866"/>
    <cellStyle name="Normal 2 2 3 2 2 2" xfId="1105"/>
    <cellStyle name="Normal 2 2 3 2 3" xfId="1106"/>
    <cellStyle name="Normal 2 2 3 2 4" xfId="1107"/>
    <cellStyle name="Normal 2 2 3 2 5" xfId="1218"/>
    <cellStyle name="Normal 2 2 3 3" xfId="332"/>
    <cellStyle name="Normal 2 2 3 4" xfId="822"/>
    <cellStyle name="Normal 2 2 4" xfId="55"/>
    <cellStyle name="Normal 2 2 4 2" xfId="213"/>
    <cellStyle name="Normal 2 2 4 3" xfId="481"/>
    <cellStyle name="Normal 2 2 5" xfId="723"/>
    <cellStyle name="Normal 2 2 5 2" xfId="779"/>
    <cellStyle name="Normal 2 2 5 3" xfId="1108"/>
    <cellStyle name="Normal 2 2 5 4" xfId="1109"/>
    <cellStyle name="Normal 2 2 6" xfId="780"/>
    <cellStyle name="Normal 2 2 6 2" xfId="1110"/>
    <cellStyle name="Normal 2 2 7" xfId="781"/>
    <cellStyle name="Normal 2 2 8" xfId="782"/>
    <cellStyle name="Normal 2 2 9" xfId="783"/>
    <cellStyle name="Normal 2 3" xfId="51"/>
    <cellStyle name="Normal 2 3 2" xfId="80"/>
    <cellStyle name="Normal 2 3 2 2" xfId="179"/>
    <cellStyle name="Normal 2 3 2 2 2" xfId="1111"/>
    <cellStyle name="Normal 2 3 2 3" xfId="1112"/>
    <cellStyle name="Normal 2 3 2 4" xfId="1113"/>
    <cellStyle name="Normal 2 3 3" xfId="70"/>
    <cellStyle name="Normal 2 3 3 2" xfId="215"/>
    <cellStyle name="Normal 2 3 3 2 2" xfId="1114"/>
    <cellStyle name="Normal 2 3 3 3" xfId="721"/>
    <cellStyle name="Normal 2 3 4" xfId="331"/>
    <cellStyle name="Normal 2 3 4 2" xfId="865"/>
    <cellStyle name="Normal 2 3 4 2 2" xfId="1115"/>
    <cellStyle name="Normal 2 3 4 3" xfId="1116"/>
    <cellStyle name="Normal 2 3 4 4" xfId="1261"/>
    <cellStyle name="Normal 2 3 5" xfId="485"/>
    <cellStyle name="Normal 2 3 5 2" xfId="1117"/>
    <cellStyle name="Normal 2 3 5 3" xfId="1118"/>
    <cellStyle name="Normal 2 3 6" xfId="728"/>
    <cellStyle name="Normal 2 3 6 2" xfId="1119"/>
    <cellStyle name="Normal 2 3 7" xfId="746"/>
    <cellStyle name="Normal 2 4" xfId="49"/>
    <cellStyle name="Normal 2 4 2" xfId="725"/>
    <cellStyle name="Normal 2 4 2 2" xfId="867"/>
    <cellStyle name="Normal 2 4 3" xfId="1120"/>
    <cellStyle name="Normal 2 5" xfId="46"/>
    <cellStyle name="Normal 2 5 2" xfId="82"/>
    <cellStyle name="Normal 2 5 2 2" xfId="833"/>
    <cellStyle name="Normal 2 5 2 3" xfId="1121"/>
    <cellStyle name="Normal 2 5 2 4" xfId="1122"/>
    <cellStyle name="Normal 2 5 3" xfId="176"/>
    <cellStyle name="Normal 2 5 3 2" xfId="853"/>
    <cellStyle name="Normal 2 5 4" xfId="784"/>
    <cellStyle name="Normal 2 6" xfId="60"/>
    <cellStyle name="Normal 2 6 2" xfId="680"/>
    <cellStyle name="Normal 2 6 2 2" xfId="835"/>
    <cellStyle name="Normal 2 6 3" xfId="834"/>
    <cellStyle name="Normal 2 7" xfId="426"/>
    <cellStyle name="Normal 2 7 2" xfId="785"/>
    <cellStyle name="Normal 2 7 2 2" xfId="837"/>
    <cellStyle name="Normal 2 7 3" xfId="836"/>
    <cellStyle name="Normal 2 8" xfId="737"/>
    <cellStyle name="Normal 2 8 2" xfId="786"/>
    <cellStyle name="Normal 2 8 2 2" xfId="839"/>
    <cellStyle name="Normal 2 8 3" xfId="838"/>
    <cellStyle name="Normal 2 9" xfId="787"/>
    <cellStyle name="Normal 2 9 2" xfId="841"/>
    <cellStyle name="Normal 2 9 3" xfId="840"/>
    <cellStyle name="Normal 2_Draft Invoice" xfId="275"/>
    <cellStyle name="Normal 20" xfId="350"/>
    <cellStyle name="Normal 20 2" xfId="788"/>
    <cellStyle name="Normal 21" xfId="356"/>
    <cellStyle name="Normal 21 2" xfId="146"/>
    <cellStyle name="Normal 21 3" xfId="789"/>
    <cellStyle name="Normal 22" xfId="351"/>
    <cellStyle name="Normal 22 2" xfId="790"/>
    <cellStyle name="Normal 23" xfId="144"/>
    <cellStyle name="Normal 23 2" xfId="357"/>
    <cellStyle name="Normal 23 2 2" xfId="750"/>
    <cellStyle name="Normal 23 3" xfId="791"/>
    <cellStyle name="Normal 24" xfId="149"/>
    <cellStyle name="Normal 24 2" xfId="150"/>
    <cellStyle name="Normal 24 3" xfId="792"/>
    <cellStyle name="Normal 25" xfId="793"/>
    <cellStyle name="Normal 26" xfId="794"/>
    <cellStyle name="Normal 27" xfId="400"/>
    <cellStyle name="Normal 27 2" xfId="795"/>
    <cellStyle name="Normal 28" xfId="796"/>
    <cellStyle name="Normal 29" xfId="797"/>
    <cellStyle name="Normal 3" xfId="47"/>
    <cellStyle name="Normal 3 2" xfId="58"/>
    <cellStyle name="Normal 3 2 2" xfId="78"/>
    <cellStyle name="Normal 3 2 2 2" xfId="719"/>
    <cellStyle name="Normal 3 2 2 3" xfId="729"/>
    <cellStyle name="Normal 3 2 2 4" xfId="753"/>
    <cellStyle name="Normal 3 2 3" xfId="334"/>
    <cellStyle name="Normal 3 2 3 2" xfId="659"/>
    <cellStyle name="Normal 3 2 3 2 2" xfId="733"/>
    <cellStyle name="Normal 3 2 4" xfId="482"/>
    <cellStyle name="Normal 3 2 4 2" xfId="1123"/>
    <cellStyle name="Normal 3 2 5" xfId="730"/>
    <cellStyle name="Normal 3 3" xfId="67"/>
    <cellStyle name="Normal 3 3 2" xfId="177"/>
    <cellStyle name="Normal 3 3 2 2" xfId="658"/>
    <cellStyle name="Normal 3 3 2 2 2" xfId="1124"/>
    <cellStyle name="Normal 3 3 2 3" xfId="718"/>
    <cellStyle name="Normal 3 3 3" xfId="154"/>
    <cellStyle name="Normal 3 3 3 2" xfId="1125"/>
    <cellStyle name="Normal 3 3 3 3" xfId="1126"/>
    <cellStyle name="Normal 3 3 4" xfId="333"/>
    <cellStyle name="Normal 3 3 4 2" xfId="1127"/>
    <cellStyle name="Normal 3 3 5" xfId="477"/>
    <cellStyle name="Normal 3 3 6" xfId="1128"/>
    <cellStyle name="Normal 3 4" xfId="71"/>
    <cellStyle name="Normal 3 4 2" xfId="81"/>
    <cellStyle name="Normal 3 4 3" xfId="856"/>
    <cellStyle name="Normal 3 4 4" xfId="843"/>
    <cellStyle name="Normal 3 5" xfId="77"/>
    <cellStyle name="Normal 3 6" xfId="63"/>
    <cellStyle name="Normal 3 7" xfId="852"/>
    <cellStyle name="Normal 3 7 2" xfId="1129"/>
    <cellStyle name="Normal 3 7 3" xfId="1130"/>
    <cellStyle name="Normal 3 7 4" xfId="1131"/>
    <cellStyle name="Normal 30" xfId="798"/>
    <cellStyle name="Normal 31" xfId="799"/>
    <cellStyle name="Normal 32" xfId="800"/>
    <cellStyle name="Normal 33" xfId="801"/>
    <cellStyle name="Normal 34" xfId="802"/>
    <cellStyle name="Normal 35" xfId="803"/>
    <cellStyle name="Normal 36" xfId="804"/>
    <cellStyle name="Normal 37" xfId="805"/>
    <cellStyle name="Normal 38" xfId="806"/>
    <cellStyle name="Normal 39" xfId="807"/>
    <cellStyle name="Normal 4" xfId="53"/>
    <cellStyle name="Normal 4 10" xfId="135"/>
    <cellStyle name="Normal 4 11" xfId="136"/>
    <cellStyle name="Normal 4 12" xfId="137"/>
    <cellStyle name="Normal 4 13" xfId="224"/>
    <cellStyle name="Normal 4 13 2" xfId="754"/>
    <cellStyle name="Normal 4 13 2 2" xfId="1132"/>
    <cellStyle name="Normal 4 13 3" xfId="1133"/>
    <cellStyle name="Normal 4 13 4" xfId="1134"/>
    <cellStyle name="Normal 4 14" xfId="223"/>
    <cellStyle name="Normal 4 14 2" xfId="875"/>
    <cellStyle name="Normal 4 14 2 2" xfId="1135"/>
    <cellStyle name="Normal 4 14 3" xfId="1136"/>
    <cellStyle name="Normal 4 14 4" xfId="1137"/>
    <cellStyle name="Normal 4 15" xfId="736"/>
    <cellStyle name="Normal 4 2" xfId="59"/>
    <cellStyle name="Normal 4 2 2" xfId="72"/>
    <cellStyle name="Normal 4 2 2 2" xfId="140"/>
    <cellStyle name="Normal 4 2 2 3" xfId="738"/>
    <cellStyle name="Normal 4 2 2 8" xfId="134"/>
    <cellStyle name="Normal 4 2 3" xfId="336"/>
    <cellStyle name="Normal 4 2 3 2" xfId="660"/>
    <cellStyle name="Normal 4 2 3 3" xfId="868"/>
    <cellStyle name="Normal 4 2 3 3 2" xfId="1138"/>
    <cellStyle name="Normal 4 2 4" xfId="472"/>
    <cellStyle name="Normal 4 2 4 2" xfId="877"/>
    <cellStyle name="Normal 4 2 5" xfId="735"/>
    <cellStyle name="Normal 4 2 6" xfId="1139"/>
    <cellStyle name="Normal 4 2 7" xfId="1259"/>
    <cellStyle name="Normal 4 3" xfId="79"/>
    <cellStyle name="Normal 4 3 2" xfId="335"/>
    <cellStyle name="Normal 4 3 2 2" xfId="861"/>
    <cellStyle name="Normal 4 3 2 3" xfId="1140"/>
    <cellStyle name="Normal 4 3 2 4" xfId="1217"/>
    <cellStyle name="Normal 4 3 3" xfId="679"/>
    <cellStyle name="Normal 4 3 4" xfId="739"/>
    <cellStyle name="Normal 4 3 5" xfId="831"/>
    <cellStyle name="Normal 4 4" xfId="129"/>
    <cellStyle name="Normal 4 4 2" xfId="727"/>
    <cellStyle name="Normal 4 4 3" xfId="745"/>
    <cellStyle name="Normal 4 4 4" xfId="1141"/>
    <cellStyle name="Normal 4 5" xfId="130"/>
    <cellStyle name="Normal 4 5 2" xfId="1142"/>
    <cellStyle name="Normal 4 6" xfId="131"/>
    <cellStyle name="Normal 4 6 2" xfId="1143"/>
    <cellStyle name="Normal 4 7" xfId="132"/>
    <cellStyle name="Normal 4 8" xfId="133"/>
    <cellStyle name="Normal 4 9" xfId="61"/>
    <cellStyle name="Normal 4 9 2" xfId="216"/>
    <cellStyle name="Normal 40" xfId="808"/>
    <cellStyle name="Normal 41" xfId="809"/>
    <cellStyle name="Normal 42" xfId="810"/>
    <cellStyle name="Normal 43" xfId="811"/>
    <cellStyle name="Normal 44" xfId="812"/>
    <cellStyle name="Normal 45" xfId="813"/>
    <cellStyle name="Normal 46" xfId="814"/>
    <cellStyle name="Normal 47" xfId="815"/>
    <cellStyle name="Normal 48" xfId="816"/>
    <cellStyle name="Normal 49" xfId="821"/>
    <cellStyle name="Normal 5" xfId="48"/>
    <cellStyle name="Normal 5 2" xfId="69"/>
    <cellStyle name="Normal 5 2 2" xfId="309"/>
    <cellStyle name="Normal 5 2 3" xfId="338"/>
    <cellStyle name="Normal 5 2 4" xfId="308"/>
    <cellStyle name="Normal 5 2 4 2" xfId="1144"/>
    <cellStyle name="Normal 5 2 5" xfId="740"/>
    <cellStyle name="Normal 5 3" xfId="307"/>
    <cellStyle name="Normal 5 3 2" xfId="337"/>
    <cellStyle name="Normal 5 4" xfId="228"/>
    <cellStyle name="Normal 5 4 2" xfId="855"/>
    <cellStyle name="Normal 5 4 2 2" xfId="1145"/>
    <cellStyle name="Normal 5 5" xfId="428"/>
    <cellStyle name="Normal 5 5 2" xfId="876"/>
    <cellStyle name="Normal 5 6" xfId="832"/>
    <cellStyle name="Normal 5 7" xfId="1146"/>
    <cellStyle name="Normal 50" xfId="820"/>
    <cellStyle name="Normal 51" xfId="826"/>
    <cellStyle name="Normal 52" xfId="827"/>
    <cellStyle name="Normal 53" xfId="1147"/>
    <cellStyle name="Normal 54" xfId="1148"/>
    <cellStyle name="Normal 55" xfId="1149"/>
    <cellStyle name="Normal 56" xfId="1150"/>
    <cellStyle name="Normal 57" xfId="1151"/>
    <cellStyle name="Normal 58" xfId="1152"/>
    <cellStyle name="Normal 59" xfId="1153"/>
    <cellStyle name="Normal 6" xfId="44"/>
    <cellStyle name="Normal 6 2" xfId="340"/>
    <cellStyle name="Normal 6 2 2" xfId="486"/>
    <cellStyle name="Normal 6 2 2 2" xfId="1154"/>
    <cellStyle name="Normal 6 2 3" xfId="1155"/>
    <cellStyle name="Normal 6 2 4" xfId="1156"/>
    <cellStyle name="Normal 6 3" xfId="396"/>
    <cellStyle name="Normal 6 3 2" xfId="579"/>
    <cellStyle name="Normal 6 4" xfId="339"/>
    <cellStyle name="Normal 6 4 2" xfId="480"/>
    <cellStyle name="Normal 6 4 3" xfId="858"/>
    <cellStyle name="Normal 6 5" xfId="665"/>
    <cellStyle name="Normal 6 6" xfId="473"/>
    <cellStyle name="Normal 6 7" xfId="817"/>
    <cellStyle name="Normal 60" xfId="1157"/>
    <cellStyle name="Normal 61" xfId="1158"/>
    <cellStyle name="Normal 62" xfId="1159"/>
    <cellStyle name="Normal 63" xfId="890"/>
    <cellStyle name="Normal 64" xfId="886"/>
    <cellStyle name="Normal 65" xfId="887"/>
    <cellStyle name="Normal 66" xfId="888"/>
    <cellStyle name="Normal 67" xfId="1160"/>
    <cellStyle name="Normal 68" xfId="1161"/>
    <cellStyle name="Normal 69" xfId="891"/>
    <cellStyle name="Normal 7" xfId="138"/>
    <cellStyle name="Normal 7 2" xfId="148"/>
    <cellStyle name="Normal 7 2 2" xfId="342"/>
    <cellStyle name="Normal 7 2 2 2" xfId="751"/>
    <cellStyle name="Normal 7 2 2 3" xfId="1162"/>
    <cellStyle name="Normal 7 2 3" xfId="487"/>
    <cellStyle name="Normal 7 2 3 2" xfId="1163"/>
    <cellStyle name="Normal 7 2 4" xfId="1164"/>
    <cellStyle name="Normal 7 3" xfId="66"/>
    <cellStyle name="Normal 7 3 2" xfId="398"/>
    <cellStyle name="Normal 7 3 2 2" xfId="1165"/>
    <cellStyle name="Normal 7 3 3" xfId="667"/>
    <cellStyle name="Normal 7 4" xfId="341"/>
    <cellStyle name="Normal 7 4 2" xfId="748"/>
    <cellStyle name="Normal 7 4 3" xfId="863"/>
    <cellStyle name="Normal 7 4 3 2" xfId="1166"/>
    <cellStyle name="Normal 7 5" xfId="483"/>
    <cellStyle name="Normal 7 5 2" xfId="1167"/>
    <cellStyle name="Normal 7 6" xfId="741"/>
    <cellStyle name="Normal 70" xfId="1168"/>
    <cellStyle name="Normal 71" xfId="1169"/>
    <cellStyle name="Normal 72" xfId="1656"/>
    <cellStyle name="Normal 73" xfId="1657"/>
    <cellStyle name="Normal 8" xfId="139"/>
    <cellStyle name="Normal 8 2" xfId="399"/>
    <cellStyle name="Normal 8 2 2" xfId="661"/>
    <cellStyle name="Normal 8 3" xfId="343"/>
    <cellStyle name="Normal 8 3 2" xfId="864"/>
    <cellStyle name="Normal 8 3 2 2" xfId="1170"/>
    <cellStyle name="Normal 8 4" xfId="478"/>
    <cellStyle name="Normal 8 5" xfId="818"/>
    <cellStyle name="Normal 9" xfId="141"/>
    <cellStyle name="Normal 9 2" xfId="330"/>
    <cellStyle name="Normal 9 2 2" xfId="664"/>
    <cellStyle name="Normal 9 3" xfId="427"/>
    <cellStyle name="Normal 9 4" xfId="819"/>
    <cellStyle name="Normal 92" xfId="847"/>
    <cellStyle name="Normal 93" xfId="424"/>
    <cellStyle name="Normal 93 2" xfId="425"/>
    <cellStyle name="Normale_motor data sheet" xfId="276"/>
    <cellStyle name="Note" xfId="14" builtinId="10" customBuiltin="1"/>
    <cellStyle name="Note 2" xfId="465"/>
    <cellStyle name="Note 2 2" xfId="1171"/>
    <cellStyle name="Note 2 3" xfId="1172"/>
    <cellStyle name="Note 3" xfId="523"/>
    <cellStyle name="Note 3 2" xfId="1173"/>
    <cellStyle name="Note 4" xfId="610"/>
    <cellStyle name="Note 4 2" xfId="1174"/>
    <cellStyle name="Note 5" xfId="613"/>
    <cellStyle name="Output" xfId="9" builtinId="21" customBuiltin="1"/>
    <cellStyle name="Output 2" xfId="466"/>
    <cellStyle name="Output 2 2" xfId="1175"/>
    <cellStyle name="Output 3" xfId="510"/>
    <cellStyle name="Output 3 2" xfId="1176"/>
    <cellStyle name="Output 4" xfId="547"/>
    <cellStyle name="Output 5" xfId="611"/>
    <cellStyle name="Output 5 2" xfId="1177"/>
    <cellStyle name="Output 6" xfId="622"/>
    <cellStyle name="Percent [2]" xfId="277"/>
    <cellStyle name="Percent 2" xfId="74"/>
    <cellStyle name="Percent 2 2" xfId="219"/>
    <cellStyle name="Percent 2 2 2" xfId="859"/>
    <cellStyle name="Pivot Table Category" xfId="656"/>
    <cellStyle name="Standard_Anpassen der Amortisation" xfId="278"/>
    <cellStyle name="Style 1" xfId="717"/>
    <cellStyle name="Title 2" xfId="467"/>
    <cellStyle name="Title 2 2" xfId="471"/>
    <cellStyle name="Title 3" xfId="470"/>
    <cellStyle name="Title 3 2" xfId="578"/>
    <cellStyle name="Title 3 3" xfId="502"/>
    <cellStyle name="Title 4" xfId="612"/>
    <cellStyle name="Total" xfId="16" builtinId="25" customBuiltin="1"/>
    <cellStyle name="Total 2" xfId="468"/>
    <cellStyle name="Total 2 2" xfId="1178"/>
    <cellStyle name="Total 3" xfId="531"/>
    <cellStyle name="Total 3 2" xfId="1179"/>
    <cellStyle name="Total 4" xfId="553"/>
    <cellStyle name="Total 5" xfId="628"/>
    <cellStyle name="Währung [0]_Compiling Utility Macros" xfId="279"/>
    <cellStyle name="Währung_Compiling Utility Macros" xfId="280"/>
    <cellStyle name="Warning Text" xfId="13" builtinId="11" customBuiltin="1"/>
    <cellStyle name="Warning Text 2" xfId="469"/>
    <cellStyle name="Warning Text 3" xfId="504"/>
    <cellStyle name="Warning Text 4" xfId="551"/>
    <cellStyle name="Warning Text 5" xfId="626"/>
    <cellStyle name="W臧rung [0]_Invoice Attach JGC-UK-002 P-2161-104-A" xfId="281"/>
    <cellStyle name="W臧rung_Invoice Attach JGC-UK-002 P-2161-104-A" xfId="282"/>
    <cellStyle name="ハイパーリンク" xfId="283"/>
    <cellStyle name="고정소숫점" xfId="284"/>
    <cellStyle name="고정출력1" xfId="285"/>
    <cellStyle name="고정출력2" xfId="286"/>
    <cellStyle name="날짜" xfId="287"/>
    <cellStyle name="달러" xfId="288"/>
    <cellStyle name="뒤에 오는 하이퍼링크_대한 packing 2차분" xfId="289"/>
    <cellStyle name="똿뗦먛귟 [0.00]_PRODUCT DETAIL Q1" xfId="290"/>
    <cellStyle name="똿뗦먛귟_PRODUCT DETAIL Q1" xfId="291"/>
    <cellStyle name="믅됞 [0.00]_PRODUCT DETAIL Q1" xfId="292"/>
    <cellStyle name="믅됞_PRODUCT DETAIL Q1" xfId="293"/>
    <cellStyle name="뷭?_BOOKSHIP" xfId="294"/>
    <cellStyle name="숫자(R)" xfId="295"/>
    <cellStyle name="자리수" xfId="296"/>
    <cellStyle name="자리수0" xfId="297"/>
    <cellStyle name="지정되지 않음" xfId="298"/>
    <cellStyle name="콤마 [0]_ 견적기준 FLOW " xfId="299"/>
    <cellStyle name="콤마_ 견적기준 FLOW " xfId="300"/>
    <cellStyle name="퍼센트" xfId="301"/>
    <cellStyle name="표준_cover" xfId="302"/>
    <cellStyle name="합산" xfId="303"/>
    <cellStyle name="화폐기호" xfId="304"/>
    <cellStyle name="화폐기호0" xfId="305"/>
    <cellStyle name="標準_INV-HEAD" xfId="306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808080"/>
          <bgColor rgb="FF00000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" refreshedDate="45057.458037268516" createdVersion="5" refreshedVersion="5" minRefreshableVersion="3" recordCount="132">
  <cacheSource type="worksheet">
    <worksheetSource ref="A1:N132" sheet="OS"/>
  </cacheSource>
  <cacheFields count="14">
    <cacheField name="BRANCH" numFmtId="0">
      <sharedItems containsBlank="1" count="3">
        <s v="MAA"/>
        <m u="1"/>
        <s v="-" u="1"/>
      </sharedItems>
    </cacheField>
    <cacheField name="Month" numFmtId="17">
      <sharedItems/>
    </cacheField>
    <cacheField name="PRODUCT" numFmtId="0">
      <sharedItems/>
    </cacheField>
    <cacheField name="AGEWISE PENDING" numFmtId="0">
      <sharedItems containsSemiMixedTypes="0" containsString="0" containsNumber="1" containsInteger="1" minValue="0" maxValue="300"/>
    </cacheField>
    <cacheField name="INVOICE NO" numFmtId="0">
      <sharedItems/>
    </cacheField>
    <cacheField name="INVOICE DATED (MM/DD/YY)" numFmtId="168">
      <sharedItems containsSemiMixedTypes="0" containsNonDate="0" containsDate="1" containsString="0" minDate="2022-07-15T00:00:00" maxDate="2023-05-12T00:00:00"/>
    </cacheField>
    <cacheField name="CUSTOMER NAME" numFmtId="0">
      <sharedItems containsBlank="1" count="62">
        <s v="LAULAGUN BEARINGS INDIA PRIVATE LIMITED"/>
        <s v="Schenker India Pvt Ltd"/>
        <s v="POWERGEAR LIMITED"/>
        <s v="Ge Power Conversion India Private Limited-T"/>
        <s v="WITZENMANN INDIA PRIVATE LIMITED"/>
        <s v="Walla Walla Logistics Pvt Ltd - Maa"/>
        <s v="TULSIDAS KHIMJI PVT LTD"/>
        <s v="Benz Packaging Solutions Pvt.Ltd Drs"/>
        <s v="Craftsman Automation Limited"/>
        <s v="Nordex India Pvt. Ltd"/>
        <s v="GEA BGR ENERGY SYSTEM INDIA LIMITED"/>
        <s v="Metal Forms Pvt Ltd"/>
        <s v="Geodis India Pvt Ltd"/>
        <s v="Jusda India Supply Chain Management Pvt. Ltd."/>
        <s v="PSKT LOGISTICS"/>
        <s v="TECRA LOGISTICS PRIVATE LIMITED"/>
        <s v="EICKHOFF WIND ASIA PRIVATE LIMITED"/>
        <s v="Flexible Steel Lacing Co Pvt Ltd"/>
        <s v="Cooper Wind Private Limited"/>
        <s v="Wheels India Limited"/>
        <s v="Vrrddhi Freight Private Limited"/>
        <s v="BVM Storage Solutions Pvt Ltd (Drs)"/>
        <s v="Nordex India Pvt Ltd"/>
        <s v="Swasthikka Warehousing &amp; Logistics Services"/>
        <s v="Expeditors International India Private Limited"/>
        <s v="Shiftco Shipping &amp; Logistics"/>
        <s v="Swetha Agency"/>
        <s v="FedEx Trade Networks Transport &amp; Brokerage Private Limited"/>
        <s v="Dimerco Express (India) Private Limited"/>
        <s v="Abreco Freight Private Limited"/>
        <s v="Mangal Industries Limited"/>
        <s v="Mcwane India Private Limited"/>
        <s v="Kintetsu World Express" u="1"/>
        <m u="1"/>
        <s v="TRANS ENTERPRISES" u="1"/>
        <s v="Praghashree Systems Pvt Ltd" u="1"/>
        <s v="LPSIS Pvt Ltd" u="1"/>
        <s v="BVM Storage Solutions Pvt Ltd" u="1"/>
        <s v="Dhl Logistics Pvt Ltd" u="1"/>
        <s v="Boldrocchi India Pvt Ltd" u="1"/>
        <s v="FLEXIBLE STEEL LACING COMPANY PRIVATE LIMITED" u="1"/>
        <s v="Ge Power Conversion India Private Limited" u="1"/>
        <s v="Air Cargo Connection Pvt Ltd" u="1"/>
        <s v="Shiftco Shipping &amp; Logistics - Maa" u="1"/>
        <s v="CAPRICORN LOGISTICS PRIVATE LIMITED" u="1"/>
        <s v="ASW Reliable Logistics Pvt Ltd" u="1"/>
        <s v="INTERNATIONAL CLEARING AND SHIPPING AGENCY (INDIA) PVT LTD" u="1"/>
        <s v="EBM-PAPST INDIA PRIVATE LIMITED" u="1"/>
        <s v="CHAKRADHARA AEROSPACE &amp; CARGO PVT LTD" u="1"/>
        <s v="AIR CONNECTION PRIVATE LIMITED" u="1"/>
        <s v="Aerotrans Global Forwarding" u="1"/>
        <s v="FRETLOG INDIA PRIVATE LIMITED" u="1"/>
        <s v="Tvs Scs Global Freight Solutions Limited" u="1"/>
        <s v="The Acetech Machinery Components India PVT LTD" u="1"/>
        <s v="Tripadam Logistics Pvt Ltd" u="1"/>
        <s v="MOGLI LABS(INDIA)PVT LTD" u="1"/>
        <s v="Continental Carriers Private Limited" u="1"/>
        <s v="WORLDWIDE LOGISTICS (INDIA) PRIVATE LIMITED" u="1"/>
        <s v="Bulk MRO Industrial Supply Pvt Ltd" u="1"/>
        <s v="SCOPE AMRA LOGISTICS (INDIA) PVT LTD" u="1"/>
        <s v="Krishko Logistics India Private Limited" u="1"/>
        <s v="Deugro Projects (India) Pvt. Ltd" u="1"/>
      </sharedItems>
    </cacheField>
    <cacheField name="AMOUNT" numFmtId="0">
      <sharedItems containsSemiMixedTypes="0" containsString="0" containsNumber="1" minValue="-527460" maxValue="1357067.26"/>
    </cacheField>
    <cacheField name="Dept." numFmtId="169">
      <sharedItems/>
    </cacheField>
    <cacheField name="Submission Date" numFmtId="16">
      <sharedItems containsNonDate="0" containsDate="1" containsString="0" containsBlank="1" minDate="2022-07-23T00:00:00" maxDate="2022-12-21T00:00:00"/>
    </cacheField>
    <cacheField name="INVOICE SENT TO" numFmtId="16">
      <sharedItems containsBlank="1"/>
    </cacheField>
    <cacheField name="INVOICE COURIER  / ACK DATE (DD/MM/YY)" numFmtId="0">
      <sharedItems containsNonDate="0" containsString="0" containsBlank="1"/>
    </cacheField>
    <cacheField name="AGEWISE" numFmtId="0">
      <sharedItems containsBlank="1" count="12">
        <s v="180 Above"/>
        <s v="151 to 180"/>
        <s v="121 to 150"/>
        <s v="091 to 120"/>
        <s v="075 to 090"/>
        <s v="061 to 075"/>
        <s v="046 to 060"/>
        <s v="031 to 045"/>
        <s v="0 to 30"/>
        <m/>
        <s v="On account"/>
        <b v="0" u="1"/>
      </sharedItems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s v="JULY"/>
    <s v="Packing"/>
    <n v="300"/>
    <s v="PKG/22-23/TN-013"/>
    <d v="2022-07-15T00:00:00"/>
    <x v="0"/>
    <n v="15930"/>
    <s v="Air export"/>
    <m/>
    <m/>
    <m/>
    <x v="0"/>
    <m/>
  </r>
  <r>
    <x v="0"/>
    <s v="JULY"/>
    <s v="Packing"/>
    <n v="293"/>
    <s v="PKG/22-23/TN-014"/>
    <d v="2022-07-22T00:00:00"/>
    <x v="0"/>
    <n v="372405.6"/>
    <s v="Air export"/>
    <m/>
    <m/>
    <m/>
    <x v="0"/>
    <m/>
  </r>
  <r>
    <x v="0"/>
    <s v="AUGUST"/>
    <s v="Packing"/>
    <n v="273"/>
    <s v="PKG/22-23/TN-028"/>
    <d v="2022-08-11T00:00:00"/>
    <x v="0"/>
    <n v="65785"/>
    <s v="Air export"/>
    <m/>
    <m/>
    <m/>
    <x v="0"/>
    <m/>
  </r>
  <r>
    <x v="0"/>
    <s v="NOVEMBER"/>
    <s v="Packing"/>
    <n v="162"/>
    <s v="PKG/22-23/TN-111"/>
    <d v="2022-11-30T00:00:00"/>
    <x v="1"/>
    <n v="18880"/>
    <s v="Air export"/>
    <m/>
    <m/>
    <m/>
    <x v="1"/>
    <m/>
  </r>
  <r>
    <x v="0"/>
    <s v="DECEMBER"/>
    <s v="Packing"/>
    <n v="153"/>
    <s v="PKG/22-23/TN-118"/>
    <d v="2022-12-09T00:00:00"/>
    <x v="0"/>
    <n v="148975"/>
    <s v="Air export"/>
    <m/>
    <m/>
    <m/>
    <x v="1"/>
    <m/>
  </r>
  <r>
    <x v="0"/>
    <s v="DECEMBER"/>
    <s v="Packing"/>
    <n v="148"/>
    <s v="PKG/22-23/TN-121"/>
    <d v="2022-12-14T00:00:00"/>
    <x v="0"/>
    <n v="424200"/>
    <s v="Air export"/>
    <m/>
    <m/>
    <m/>
    <x v="2"/>
    <m/>
  </r>
  <r>
    <x v="0"/>
    <s v="DECEMBER"/>
    <s v="Packing"/>
    <n v="147"/>
    <s v="PKG/22-23/TN-122"/>
    <d v="2022-12-15T00:00:00"/>
    <x v="2"/>
    <n v="430464"/>
    <s v="Air export"/>
    <m/>
    <m/>
    <m/>
    <x v="2"/>
    <m/>
  </r>
  <r>
    <x v="0"/>
    <s v="DECEMBER"/>
    <s v="Packing"/>
    <n v="147"/>
    <s v="PKG/22-23/TN-123"/>
    <d v="2022-12-15T00:00:00"/>
    <x v="2"/>
    <n v="58410"/>
    <s v="Air export"/>
    <m/>
    <m/>
    <m/>
    <x v="2"/>
    <m/>
  </r>
  <r>
    <x v="0"/>
    <s v="DECEMBER"/>
    <s v="Packing"/>
    <n v="142"/>
    <s v="PKG/22-23/TN-135"/>
    <d v="2022-12-20T00:00:00"/>
    <x v="0"/>
    <n v="481600"/>
    <s v="Air export"/>
    <m/>
    <m/>
    <m/>
    <x v="2"/>
    <m/>
  </r>
  <r>
    <x v="0"/>
    <s v="DECEMBER"/>
    <s v="Packing"/>
    <n v="134"/>
    <s v="PKG/22-23/TN-152"/>
    <d v="2022-12-28T00:00:00"/>
    <x v="3"/>
    <n v="22420"/>
    <s v="Air export"/>
    <m/>
    <m/>
    <m/>
    <x v="2"/>
    <m/>
  </r>
  <r>
    <x v="0"/>
    <s v="DECEMBER"/>
    <s v="Packing"/>
    <n v="132"/>
    <s v="PKG/22-23/TN-157"/>
    <d v="2022-12-30T00:00:00"/>
    <x v="0"/>
    <n v="303260"/>
    <s v="Air export"/>
    <m/>
    <m/>
    <m/>
    <x v="2"/>
    <m/>
  </r>
  <r>
    <x v="0"/>
    <s v="DECEMBER"/>
    <s v="Packing"/>
    <n v="131"/>
    <s v="PKG/22-23/TN-158"/>
    <d v="2022-12-31T00:00:00"/>
    <x v="2"/>
    <n v="200128"/>
    <s v="Air export"/>
    <m/>
    <m/>
    <m/>
    <x v="2"/>
    <m/>
  </r>
  <r>
    <x v="0"/>
    <s v="DECEMBER"/>
    <s v="Packing"/>
    <n v="131"/>
    <s v="PKG/22-23/TN-160"/>
    <d v="2022-12-31T00:00:00"/>
    <x v="2"/>
    <n v="9440"/>
    <s v="Air export"/>
    <m/>
    <m/>
    <m/>
    <x v="2"/>
    <m/>
  </r>
  <r>
    <x v="0"/>
    <s v="JANUARY"/>
    <s v="Packing"/>
    <n v="118"/>
    <s v="PKG/22-23/TN-166"/>
    <d v="2023-01-13T00:00:00"/>
    <x v="2"/>
    <n v="156137.59999999998"/>
    <s v="Air export"/>
    <m/>
    <m/>
    <m/>
    <x v="3"/>
    <m/>
  </r>
  <r>
    <x v="0"/>
    <s v="JANUARY"/>
    <s v="Packing"/>
    <n v="113"/>
    <s v="PKG/22-23/TN-173"/>
    <d v="2023-01-18T00:00:00"/>
    <x v="0"/>
    <n v="574425.60000000009"/>
    <s v="Air export"/>
    <m/>
    <m/>
    <m/>
    <x v="3"/>
    <m/>
  </r>
  <r>
    <x v="0"/>
    <s v="JANUARY"/>
    <s v="Packing"/>
    <n v="111"/>
    <s v="PKG/22-23/TN-174"/>
    <d v="2023-01-20T00:00:00"/>
    <x v="4"/>
    <n v="93220"/>
    <s v="Air export"/>
    <m/>
    <m/>
    <m/>
    <x v="3"/>
    <m/>
  </r>
  <r>
    <x v="0"/>
    <s v="JANUARY"/>
    <s v="Packing"/>
    <n v="100"/>
    <s v="PKG/22-23/TN-176"/>
    <d v="2023-01-31T00:00:00"/>
    <x v="5"/>
    <n v="2360"/>
    <s v="Air export"/>
    <m/>
    <m/>
    <m/>
    <x v="3"/>
    <m/>
  </r>
  <r>
    <x v="0"/>
    <s v="JANUARY"/>
    <s v="Packing"/>
    <n v="104"/>
    <s v="PKG/22-23/TN-183"/>
    <d v="2023-01-27T00:00:00"/>
    <x v="2"/>
    <n v="253440"/>
    <s v="Air export"/>
    <m/>
    <m/>
    <m/>
    <x v="3"/>
    <m/>
  </r>
  <r>
    <x v="0"/>
    <s v="JANUARY"/>
    <s v="Packing"/>
    <n v="100"/>
    <s v="PKG/22-23/TN-194"/>
    <d v="2023-01-31T00:00:00"/>
    <x v="4"/>
    <n v="93220"/>
    <s v="Air export"/>
    <m/>
    <m/>
    <m/>
    <x v="3"/>
    <m/>
  </r>
  <r>
    <x v="0"/>
    <s v="FEBRUARY"/>
    <s v="Packing"/>
    <n v="86"/>
    <s v="PKG/22-23/TN-219"/>
    <d v="2023-02-14T00:00:00"/>
    <x v="1"/>
    <n v="1416"/>
    <s v="Air export"/>
    <m/>
    <m/>
    <m/>
    <x v="4"/>
    <m/>
  </r>
  <r>
    <x v="0"/>
    <s v="FEBRUARY"/>
    <s v="Packing"/>
    <n v="86"/>
    <s v="PKG/22-23/TN-220"/>
    <d v="2023-02-14T00:00:00"/>
    <x v="1"/>
    <n v="34574"/>
    <s v="Air export"/>
    <m/>
    <m/>
    <m/>
    <x v="4"/>
    <m/>
  </r>
  <r>
    <x v="0"/>
    <s v="FEBRUARY"/>
    <s v="Packing"/>
    <n v="86"/>
    <s v="PKG/22-23/TN-221"/>
    <d v="2023-02-14T00:00:00"/>
    <x v="1"/>
    <n v="7080"/>
    <s v="Air export"/>
    <m/>
    <m/>
    <m/>
    <x v="4"/>
    <m/>
  </r>
  <r>
    <x v="0"/>
    <s v="FEBRUARY"/>
    <s v="Packing"/>
    <n v="85"/>
    <s v="PKG/22-23/TN-223"/>
    <d v="2023-02-15T00:00:00"/>
    <x v="6"/>
    <n v="5900"/>
    <s v="Air export"/>
    <m/>
    <m/>
    <m/>
    <x v="4"/>
    <m/>
  </r>
  <r>
    <x v="0"/>
    <s v="FEBRUARY"/>
    <s v="Packing"/>
    <n v="84"/>
    <s v="PKG/22-23/TN-224"/>
    <d v="2023-02-16T00:00:00"/>
    <x v="7"/>
    <n v="4130"/>
    <s v="Air export"/>
    <m/>
    <m/>
    <m/>
    <x v="4"/>
    <m/>
  </r>
  <r>
    <x v="0"/>
    <s v="FEBRUARY"/>
    <s v="Packing"/>
    <n v="83"/>
    <s v="PKG/22-23/TN-226"/>
    <d v="2023-02-17T00:00:00"/>
    <x v="8"/>
    <n v="107899.20000000001"/>
    <s v="Air export"/>
    <m/>
    <m/>
    <m/>
    <x v="4"/>
    <m/>
  </r>
  <r>
    <x v="0"/>
    <s v="FEBRUARY"/>
    <s v="Packing"/>
    <n v="83"/>
    <s v="PKG/22-23/TN-227"/>
    <d v="2023-02-17T00:00:00"/>
    <x v="0"/>
    <n v="574425.60000000009"/>
    <s v="Air export"/>
    <m/>
    <m/>
    <m/>
    <x v="4"/>
    <m/>
  </r>
  <r>
    <x v="0"/>
    <s v="FEBRUARY"/>
    <s v="Packing"/>
    <n v="82"/>
    <s v="PKG/22-23/TN-228"/>
    <d v="2023-02-18T00:00:00"/>
    <x v="8"/>
    <n v="107899.20000000001"/>
    <s v="Air export"/>
    <m/>
    <m/>
    <m/>
    <x v="4"/>
    <m/>
  </r>
  <r>
    <x v="0"/>
    <s v="FEBRUARY"/>
    <s v="Packing"/>
    <n v="79"/>
    <s v="PKG/22-23/TN-229"/>
    <d v="2023-02-21T00:00:00"/>
    <x v="8"/>
    <n v="103403.4"/>
    <s v="Air export"/>
    <m/>
    <m/>
    <m/>
    <x v="4"/>
    <m/>
  </r>
  <r>
    <x v="0"/>
    <s v="FEBRUARY"/>
    <s v="Packing"/>
    <n v="79"/>
    <s v="PKG/22-23/TN-231"/>
    <d v="2023-02-21T00:00:00"/>
    <x v="6"/>
    <n v="11800"/>
    <s v="Air export"/>
    <m/>
    <m/>
    <m/>
    <x v="4"/>
    <m/>
  </r>
  <r>
    <x v="0"/>
    <s v="FEBRUARY"/>
    <s v="Packing"/>
    <n v="79"/>
    <s v="PKG/22-23/TN-232"/>
    <d v="2023-02-21T00:00:00"/>
    <x v="6"/>
    <n v="35400"/>
    <s v="Air export"/>
    <m/>
    <m/>
    <m/>
    <x v="4"/>
    <m/>
  </r>
  <r>
    <x v="0"/>
    <s v="FEBRUARY"/>
    <s v="Packing"/>
    <n v="78"/>
    <s v="PKG/22-23/TN-234"/>
    <d v="2023-02-22T00:00:00"/>
    <x v="3"/>
    <n v="21240"/>
    <s v="Air export"/>
    <m/>
    <m/>
    <m/>
    <x v="4"/>
    <m/>
  </r>
  <r>
    <x v="0"/>
    <s v="FEBRUARY"/>
    <s v="Packing"/>
    <n v="78"/>
    <s v="PKG/22-23/TN-235"/>
    <d v="2023-02-22T00:00:00"/>
    <x v="3"/>
    <n v="17604.419999999998"/>
    <s v="Air export"/>
    <m/>
    <m/>
    <m/>
    <x v="4"/>
    <m/>
  </r>
  <r>
    <x v="0"/>
    <s v="FEBRUARY"/>
    <s v="Packing"/>
    <n v="78"/>
    <s v="PKG/22-23/TN-236"/>
    <d v="2023-02-22T00:00:00"/>
    <x v="3"/>
    <n v="18408"/>
    <s v="Air export"/>
    <m/>
    <m/>
    <m/>
    <x v="4"/>
    <m/>
  </r>
  <r>
    <x v="0"/>
    <s v="FEBRUARY"/>
    <s v="Packing"/>
    <n v="75"/>
    <s v="PKG/22-23/TN-240"/>
    <d v="2023-02-25T00:00:00"/>
    <x v="0"/>
    <n v="469739.19999999995"/>
    <s v="Air export"/>
    <m/>
    <m/>
    <m/>
    <x v="5"/>
    <m/>
  </r>
  <r>
    <x v="0"/>
    <s v="FEBRUARY"/>
    <s v="Packing"/>
    <n v="73"/>
    <s v="PKG/22-23/TN-243"/>
    <d v="2023-02-27T00:00:00"/>
    <x v="1"/>
    <n v="41300"/>
    <s v="Air export"/>
    <m/>
    <m/>
    <m/>
    <x v="5"/>
    <m/>
  </r>
  <r>
    <x v="0"/>
    <s v="FEBRUARY"/>
    <s v="Packing"/>
    <n v="73"/>
    <s v="PKG/22-23/TN-244"/>
    <d v="2023-02-27T00:00:00"/>
    <x v="1"/>
    <n v="18606.239999999998"/>
    <s v="Air export"/>
    <m/>
    <m/>
    <m/>
    <x v="5"/>
    <m/>
  </r>
  <r>
    <x v="0"/>
    <s v="FEBRUARY"/>
    <s v="Packing"/>
    <n v="72"/>
    <s v="PKG/22-23/TN-246"/>
    <d v="2023-02-28T00:00:00"/>
    <x v="9"/>
    <n v="56050"/>
    <s v="Air export"/>
    <m/>
    <m/>
    <m/>
    <x v="5"/>
    <m/>
  </r>
  <r>
    <x v="0"/>
    <s v="FEBRUARY"/>
    <s v="Packing"/>
    <n v="72"/>
    <s v="PKG/22-23/TN-247"/>
    <d v="2023-02-28T00:00:00"/>
    <x v="9"/>
    <n v="176410"/>
    <s v="Air export"/>
    <m/>
    <m/>
    <m/>
    <x v="5"/>
    <m/>
  </r>
  <r>
    <x v="0"/>
    <s v="FEBRUARY"/>
    <s v="Packing"/>
    <n v="72"/>
    <s v="PKG/22-23/TN-248"/>
    <d v="2023-02-28T00:00:00"/>
    <x v="0"/>
    <n v="385280"/>
    <s v="Air export"/>
    <m/>
    <m/>
    <m/>
    <x v="5"/>
    <m/>
  </r>
  <r>
    <x v="0"/>
    <s v="MARCH"/>
    <s v="Packing"/>
    <n v="66"/>
    <s v="PKG/22-23/TN-254"/>
    <d v="2023-03-06T00:00:00"/>
    <x v="10"/>
    <n v="1357067.26"/>
    <s v="Air export"/>
    <m/>
    <m/>
    <m/>
    <x v="5"/>
    <m/>
  </r>
  <r>
    <x v="0"/>
    <s v="MARCH"/>
    <s v="Packing"/>
    <n v="58"/>
    <s v="PKG/22-23/TN-260"/>
    <d v="2023-03-14T00:00:00"/>
    <x v="11"/>
    <n v="188160"/>
    <s v="Air export"/>
    <m/>
    <m/>
    <m/>
    <x v="6"/>
    <m/>
  </r>
  <r>
    <x v="0"/>
    <s v="MARCH"/>
    <s v="Packing"/>
    <n v="57"/>
    <s v="PKG/22-23/TN-261"/>
    <d v="2023-03-15T00:00:00"/>
    <x v="9"/>
    <n v="29120"/>
    <s v="Air export"/>
    <m/>
    <m/>
    <m/>
    <x v="6"/>
    <m/>
  </r>
  <r>
    <x v="0"/>
    <s v="MARCH"/>
    <s v="Packing"/>
    <n v="57"/>
    <s v="PKG/22-23/TN-262"/>
    <d v="2023-03-15T00:00:00"/>
    <x v="3"/>
    <n v="13928.720000000001"/>
    <s v="Air export"/>
    <m/>
    <m/>
    <m/>
    <x v="6"/>
    <m/>
  </r>
  <r>
    <x v="0"/>
    <s v="MARCH"/>
    <s v="Packing"/>
    <n v="57"/>
    <s v="PKG/22-23/TN-263"/>
    <d v="2023-03-15T00:00:00"/>
    <x v="8"/>
    <n v="110714.68"/>
    <s v="Air export"/>
    <m/>
    <m/>
    <m/>
    <x v="6"/>
    <m/>
  </r>
  <r>
    <x v="0"/>
    <s v="MARCH"/>
    <s v="Packing"/>
    <n v="55"/>
    <s v="PKG/22-23/TN-268"/>
    <d v="2023-03-17T00:00:00"/>
    <x v="12"/>
    <n v="15340"/>
    <s v="Air export"/>
    <m/>
    <m/>
    <m/>
    <x v="6"/>
    <m/>
  </r>
  <r>
    <x v="0"/>
    <s v="MARCH"/>
    <s v="Packing"/>
    <n v="55"/>
    <s v="PKG/22-23/TN-269"/>
    <d v="2023-03-17T00:00:00"/>
    <x v="13"/>
    <n v="233809.91999999998"/>
    <s v="Air export"/>
    <m/>
    <m/>
    <m/>
    <x v="6"/>
    <m/>
  </r>
  <r>
    <x v="0"/>
    <s v="MARCH"/>
    <s v="Packing"/>
    <n v="55"/>
    <s v="PKG/22-23/TN-271"/>
    <d v="2023-03-17T00:00:00"/>
    <x v="8"/>
    <n v="134734.76"/>
    <s v="Air export"/>
    <m/>
    <m/>
    <m/>
    <x v="6"/>
    <m/>
  </r>
  <r>
    <x v="0"/>
    <s v="MARCH"/>
    <s v="Packing"/>
    <n v="52"/>
    <s v="PKG/22-23/TN-272"/>
    <d v="2023-03-20T00:00:00"/>
    <x v="7"/>
    <n v="98294"/>
    <s v="Air export"/>
    <m/>
    <m/>
    <m/>
    <x v="6"/>
    <m/>
  </r>
  <r>
    <x v="0"/>
    <s v="MARCH"/>
    <s v="Packing"/>
    <n v="51"/>
    <s v="PKG/22-23/TN-274"/>
    <d v="2023-03-21T00:00:00"/>
    <x v="8"/>
    <n v="123321.79999999999"/>
    <s v="Air export"/>
    <m/>
    <m/>
    <m/>
    <x v="6"/>
    <m/>
  </r>
  <r>
    <x v="0"/>
    <s v="MARCH"/>
    <s v="Packing"/>
    <n v="51"/>
    <s v="PKG/22-23/TN-275"/>
    <d v="2023-03-21T00:00:00"/>
    <x v="11"/>
    <n v="188160"/>
    <s v="Air export"/>
    <m/>
    <m/>
    <m/>
    <x v="6"/>
    <m/>
  </r>
  <r>
    <x v="0"/>
    <s v="MARCH"/>
    <s v="Packing"/>
    <n v="50"/>
    <s v="PKG/22-23/TN-276"/>
    <d v="2023-03-22T00:00:00"/>
    <x v="8"/>
    <n v="110131.76"/>
    <s v="Air export"/>
    <m/>
    <m/>
    <m/>
    <x v="6"/>
    <m/>
  </r>
  <r>
    <x v="0"/>
    <s v="MARCH"/>
    <s v="Packing"/>
    <n v="48"/>
    <s v="PKG/22-23/TN-277"/>
    <d v="2023-03-24T00:00:00"/>
    <x v="5"/>
    <n v="2360"/>
    <s v="Air export"/>
    <m/>
    <m/>
    <m/>
    <x v="6"/>
    <m/>
  </r>
  <r>
    <x v="0"/>
    <s v="MARCH"/>
    <s v="Packing"/>
    <n v="48"/>
    <s v="PKG/22-23/TN-278"/>
    <d v="2023-03-24T00:00:00"/>
    <x v="10"/>
    <n v="330230.13899999997"/>
    <s v="Air export"/>
    <m/>
    <m/>
    <m/>
    <x v="6"/>
    <m/>
  </r>
  <r>
    <x v="0"/>
    <s v="MARCH"/>
    <s v="Packing"/>
    <n v="48"/>
    <s v="PKG/22-23/TN-279"/>
    <d v="2023-03-24T00:00:00"/>
    <x v="8"/>
    <n v="107899.20000000001"/>
    <s v="Air export"/>
    <m/>
    <m/>
    <m/>
    <x v="6"/>
    <m/>
  </r>
  <r>
    <x v="0"/>
    <s v="MARCH"/>
    <s v="Packing"/>
    <n v="47"/>
    <s v="PKG/22-23/TN-280"/>
    <d v="2023-03-25T00:00:00"/>
    <x v="14"/>
    <n v="11800"/>
    <s v="Air export"/>
    <m/>
    <m/>
    <m/>
    <x v="6"/>
    <m/>
  </r>
  <r>
    <x v="0"/>
    <s v="MARCH"/>
    <s v="Packing"/>
    <n v="47"/>
    <s v="PKG/22-23/TN-283"/>
    <d v="2023-03-25T00:00:00"/>
    <x v="15"/>
    <n v="113280"/>
    <s v="Air export"/>
    <m/>
    <m/>
    <m/>
    <x v="6"/>
    <m/>
  </r>
  <r>
    <x v="0"/>
    <s v="MARCH"/>
    <s v="Packing"/>
    <n v="45"/>
    <s v="PKG/22-23/TN-286"/>
    <d v="2023-03-27T00:00:00"/>
    <x v="8"/>
    <n v="107899.20000000001"/>
    <s v="Air export"/>
    <m/>
    <m/>
    <m/>
    <x v="7"/>
    <m/>
  </r>
  <r>
    <x v="0"/>
    <s v="MARCH"/>
    <s v="Packing"/>
    <n v="44"/>
    <s v="PKG/22-23/TN-287"/>
    <d v="2023-03-28T00:00:00"/>
    <x v="8"/>
    <n v="110689.9"/>
    <s v="Air export"/>
    <m/>
    <m/>
    <m/>
    <x v="7"/>
    <m/>
  </r>
  <r>
    <x v="0"/>
    <s v="MARCH"/>
    <s v="Packing"/>
    <n v="44"/>
    <s v="PKG/22-23/TN-288"/>
    <d v="2023-03-28T00:00:00"/>
    <x v="10"/>
    <n v="141598.584"/>
    <s v="Air export"/>
    <m/>
    <m/>
    <m/>
    <x v="7"/>
    <m/>
  </r>
  <r>
    <x v="0"/>
    <s v="MARCH"/>
    <s v="Packing"/>
    <n v="44"/>
    <s v="PKG/22-23/TN-289"/>
    <d v="2023-03-28T00:00:00"/>
    <x v="0"/>
    <n v="256148.47999999998"/>
    <s v="Air export"/>
    <m/>
    <m/>
    <m/>
    <x v="7"/>
    <m/>
  </r>
  <r>
    <x v="0"/>
    <s v="MARCH"/>
    <s v="Packing"/>
    <n v="43"/>
    <s v="PKG/22-23/TN-291"/>
    <d v="2023-03-29T00:00:00"/>
    <x v="8"/>
    <n v="127581.6"/>
    <s v="Air export"/>
    <m/>
    <m/>
    <m/>
    <x v="7"/>
    <m/>
  </r>
  <r>
    <x v="0"/>
    <s v="MARCH"/>
    <s v="Packing"/>
    <n v="42"/>
    <s v="PKG/22-23/TN-295"/>
    <d v="2023-03-30T00:00:00"/>
    <x v="16"/>
    <n v="17700"/>
    <s v="Air export"/>
    <m/>
    <m/>
    <m/>
    <x v="7"/>
    <m/>
  </r>
  <r>
    <x v="0"/>
    <s v="MARCH"/>
    <s v="Packing"/>
    <n v="42"/>
    <s v="PKG/22-23/TN-296"/>
    <d v="2023-03-30T00:00:00"/>
    <x v="8"/>
    <n v="115713.16"/>
    <s v="Air export"/>
    <m/>
    <m/>
    <m/>
    <x v="7"/>
    <m/>
  </r>
  <r>
    <x v="0"/>
    <s v="MARCH"/>
    <s v="Packing"/>
    <n v="41"/>
    <s v="PKG/22-23/TN-297"/>
    <d v="2023-03-31T00:00:00"/>
    <x v="3"/>
    <n v="4956"/>
    <s v="Air export"/>
    <m/>
    <m/>
    <m/>
    <x v="7"/>
    <m/>
  </r>
  <r>
    <x v="0"/>
    <s v="MARCH"/>
    <s v="Packing"/>
    <n v="41"/>
    <s v="PKG/22-23/TN-299"/>
    <d v="2023-03-31T00:00:00"/>
    <x v="10"/>
    <n v="73157.64"/>
    <s v="Air export"/>
    <m/>
    <m/>
    <m/>
    <x v="7"/>
    <m/>
  </r>
  <r>
    <x v="0"/>
    <s v="MARCH"/>
    <s v="Packing"/>
    <n v="41"/>
    <s v="PKG/22-23/TN-300"/>
    <d v="2023-03-31T00:00:00"/>
    <x v="10"/>
    <n v="47200"/>
    <s v="Air export"/>
    <m/>
    <m/>
    <m/>
    <x v="7"/>
    <m/>
  </r>
  <r>
    <x v="0"/>
    <s v="MARCH"/>
    <s v="Packing"/>
    <n v="41"/>
    <s v="PKG/22-23/TN-301"/>
    <d v="2023-03-31T00:00:00"/>
    <x v="9"/>
    <n v="30632.800000000003"/>
    <s v="Air export"/>
    <m/>
    <m/>
    <m/>
    <x v="7"/>
    <m/>
  </r>
  <r>
    <x v="0"/>
    <s v="MARCH"/>
    <s v="Packing"/>
    <n v="41"/>
    <s v="PKG/22-23/TN-302"/>
    <d v="2023-03-31T00:00:00"/>
    <x v="8"/>
    <n v="107899.20000000001"/>
    <s v="Air export"/>
    <m/>
    <m/>
    <m/>
    <x v="7"/>
    <m/>
  </r>
  <r>
    <x v="0"/>
    <s v="MARCH"/>
    <s v="Packing"/>
    <n v="41"/>
    <s v="PKG/22-23/TN-303"/>
    <d v="2023-03-31T00:00:00"/>
    <x v="10"/>
    <n v="74340"/>
    <s v="Air export"/>
    <m/>
    <m/>
    <m/>
    <x v="7"/>
    <m/>
  </r>
  <r>
    <x v="0"/>
    <s v="APRIL"/>
    <s v="Packing"/>
    <n v="40"/>
    <s v="PKG/23-24/TN-001"/>
    <d v="2023-04-01T00:00:00"/>
    <x v="8"/>
    <n v="95497.4"/>
    <s v="Air export"/>
    <m/>
    <m/>
    <m/>
    <x v="7"/>
    <m/>
  </r>
  <r>
    <x v="0"/>
    <s v="APRIL"/>
    <s v="Packing"/>
    <n v="35"/>
    <s v="PKG/23-24/TN-004"/>
    <d v="2023-04-06T00:00:00"/>
    <x v="8"/>
    <n v="107899.20000000001"/>
    <s v="Air export"/>
    <m/>
    <m/>
    <m/>
    <x v="7"/>
    <m/>
  </r>
  <r>
    <x v="0"/>
    <s v="APRIL"/>
    <s v="Packing"/>
    <n v="34"/>
    <s v="PKG/23-24/TN-005"/>
    <d v="2023-04-07T00:00:00"/>
    <x v="8"/>
    <n v="107899.20000000001"/>
    <s v="Air export"/>
    <m/>
    <m/>
    <m/>
    <x v="7"/>
    <m/>
  </r>
  <r>
    <x v="0"/>
    <s v="APRIL"/>
    <s v="Packing"/>
    <n v="31"/>
    <s v="PKG/23-24/TN-007"/>
    <d v="2023-04-10T00:00:00"/>
    <x v="8"/>
    <n v="121294.56"/>
    <s v="Air export"/>
    <m/>
    <m/>
    <m/>
    <x v="7"/>
    <m/>
  </r>
  <r>
    <x v="0"/>
    <s v="APRIL"/>
    <s v="Packing"/>
    <n v="30"/>
    <s v="PKG/23-24/TN-008"/>
    <d v="2023-04-11T00:00:00"/>
    <x v="4"/>
    <n v="185850"/>
    <s v="Air export"/>
    <m/>
    <m/>
    <m/>
    <x v="8"/>
    <m/>
  </r>
  <r>
    <x v="0"/>
    <s v="APRIL"/>
    <s v="Packing"/>
    <n v="29"/>
    <s v="PKG/23-24/TN-009"/>
    <d v="2023-04-12T00:00:00"/>
    <x v="8"/>
    <n v="114596.88"/>
    <s v="Air export"/>
    <m/>
    <m/>
    <m/>
    <x v="8"/>
    <m/>
  </r>
  <r>
    <x v="0"/>
    <s v="APRIL"/>
    <s v="Packing"/>
    <n v="23"/>
    <s v="PKG/23-24/TN-012"/>
    <d v="2023-04-18T00:00:00"/>
    <x v="17"/>
    <n v="12933.759999999998"/>
    <s v="Air export"/>
    <m/>
    <m/>
    <m/>
    <x v="8"/>
    <m/>
  </r>
  <r>
    <x v="0"/>
    <s v="APRIL"/>
    <s v="Packing"/>
    <n v="23"/>
    <s v="PKG/22-23/TN-013"/>
    <d v="2023-04-18T00:00:00"/>
    <x v="18"/>
    <n v="4012"/>
    <s v="Air export"/>
    <m/>
    <m/>
    <m/>
    <x v="8"/>
    <m/>
  </r>
  <r>
    <x v="0"/>
    <s v="APRIL"/>
    <s v="Packing"/>
    <n v="23"/>
    <s v="PKG/22-23/TN-014"/>
    <d v="2023-04-18T00:00:00"/>
    <x v="18"/>
    <n v="16992"/>
    <s v="Air export"/>
    <m/>
    <m/>
    <m/>
    <x v="8"/>
    <m/>
  </r>
  <r>
    <x v="0"/>
    <s v="APRIL"/>
    <s v="Packing"/>
    <n v="23"/>
    <s v="PKG/22-23/TN-015"/>
    <d v="2023-04-18T00:00:00"/>
    <x v="8"/>
    <n v="107899.20000000001"/>
    <s v="Air export"/>
    <m/>
    <m/>
    <m/>
    <x v="8"/>
    <m/>
  </r>
  <r>
    <x v="0"/>
    <s v="APRIL"/>
    <s v="Packing"/>
    <n v="23"/>
    <s v="PKG/22-23/TN-016"/>
    <d v="2023-04-18T00:00:00"/>
    <x v="8"/>
    <n v="121294.56"/>
    <s v="Air export"/>
    <m/>
    <m/>
    <m/>
    <x v="8"/>
    <m/>
  </r>
  <r>
    <x v="0"/>
    <s v="APRIL"/>
    <s v="Packing"/>
    <n v="23"/>
    <s v="PKG/22-23/TN-017"/>
    <d v="2023-04-18T00:00:00"/>
    <x v="19"/>
    <n v="189504"/>
    <s v="Air export"/>
    <m/>
    <m/>
    <m/>
    <x v="8"/>
    <m/>
  </r>
  <r>
    <x v="0"/>
    <s v="APRIL"/>
    <s v="Packing"/>
    <n v="21"/>
    <s v="PKG/22-23/TN-018"/>
    <d v="2023-04-20T00:00:00"/>
    <x v="8"/>
    <n v="114596.88"/>
    <s v="Air export"/>
    <m/>
    <m/>
    <m/>
    <x v="8"/>
    <m/>
  </r>
  <r>
    <x v="0"/>
    <s v="APRIL"/>
    <s v="Packing"/>
    <n v="21"/>
    <s v="PKG/22-23/TN-019"/>
    <d v="2023-04-20T00:00:00"/>
    <x v="20"/>
    <n v="2360"/>
    <s v="Air export"/>
    <m/>
    <m/>
    <m/>
    <x v="8"/>
    <m/>
  </r>
  <r>
    <x v="0"/>
    <s v="APRIL"/>
    <s v="Packing"/>
    <n v="20"/>
    <s v="PKG/22-23/TN-020"/>
    <d v="2023-04-21T00:00:00"/>
    <x v="8"/>
    <n v="121294.56"/>
    <s v="Air export"/>
    <m/>
    <m/>
    <m/>
    <x v="8"/>
    <m/>
  </r>
  <r>
    <x v="0"/>
    <s v="APRIL"/>
    <s v="Packing"/>
    <n v="14"/>
    <s v="PKG/22-23/TN-021"/>
    <d v="2023-04-27T00:00:00"/>
    <x v="21"/>
    <n v="3540"/>
    <s v="Air export"/>
    <m/>
    <m/>
    <m/>
    <x v="8"/>
    <m/>
  </r>
  <r>
    <x v="0"/>
    <s v="APRIL"/>
    <s v="Packing"/>
    <n v="15"/>
    <s v="PKG/22-23/TN-022"/>
    <d v="2023-04-26T00:00:00"/>
    <x v="1"/>
    <n v="5900"/>
    <s v="Air export"/>
    <m/>
    <m/>
    <m/>
    <x v="8"/>
    <m/>
  </r>
  <r>
    <x v="0"/>
    <s v="APRIL"/>
    <s v="Packing"/>
    <n v="15"/>
    <s v="PKG/22-23/TN-023"/>
    <d v="2023-04-26T00:00:00"/>
    <x v="22"/>
    <n v="43007.932000000008"/>
    <s v="Air export"/>
    <m/>
    <m/>
    <m/>
    <x v="8"/>
    <m/>
  </r>
  <r>
    <x v="0"/>
    <s v="APRIL"/>
    <s v="Packing"/>
    <n v="15"/>
    <s v="PKG/22-23/TN-024"/>
    <d v="2023-04-26T00:00:00"/>
    <x v="1"/>
    <n v="10266"/>
    <s v="Air export"/>
    <m/>
    <m/>
    <m/>
    <x v="8"/>
    <m/>
  </r>
  <r>
    <x v="0"/>
    <s v="APRIL"/>
    <s v="Packing"/>
    <n v="15"/>
    <s v="PKG/22-23/TN-025"/>
    <d v="2023-04-26T00:00:00"/>
    <x v="23"/>
    <n v="15340"/>
    <s v="Air export"/>
    <m/>
    <m/>
    <m/>
    <x v="8"/>
    <m/>
  </r>
  <r>
    <x v="0"/>
    <s v="APRIL"/>
    <s v="Packing"/>
    <n v="14"/>
    <s v="PKG/22-23/TN-027"/>
    <d v="2023-04-27T00:00:00"/>
    <x v="21"/>
    <n v="590"/>
    <s v="Air export"/>
    <m/>
    <m/>
    <m/>
    <x v="8"/>
    <m/>
  </r>
  <r>
    <x v="0"/>
    <s v="APRIL"/>
    <s v="Packing"/>
    <n v="15"/>
    <s v="PKG/22-23/TN-028"/>
    <d v="2023-04-26T00:00:00"/>
    <x v="24"/>
    <n v="2360"/>
    <s v="Air export"/>
    <m/>
    <m/>
    <m/>
    <x v="8"/>
    <m/>
  </r>
  <r>
    <x v="0"/>
    <s v="APRIL"/>
    <s v="Packing"/>
    <n v="15"/>
    <s v="PKG/22-23/TN-029"/>
    <d v="2023-04-26T00:00:00"/>
    <x v="1"/>
    <n v="5900"/>
    <s v="Air export"/>
    <m/>
    <m/>
    <m/>
    <x v="8"/>
    <m/>
  </r>
  <r>
    <x v="0"/>
    <s v="APRIL"/>
    <s v="Packing"/>
    <n v="15"/>
    <s v="PKG/22-23/TN-030"/>
    <d v="2023-04-26T00:00:00"/>
    <x v="1"/>
    <n v="944"/>
    <s v="Air export"/>
    <m/>
    <m/>
    <m/>
    <x v="8"/>
    <m/>
  </r>
  <r>
    <x v="0"/>
    <s v="APRIL"/>
    <s v="Packing"/>
    <n v="15"/>
    <s v="PKG/22-23/TN-031"/>
    <d v="2023-04-26T00:00:00"/>
    <x v="25"/>
    <n v="13924"/>
    <s v="Air export"/>
    <m/>
    <m/>
    <m/>
    <x v="8"/>
    <m/>
  </r>
  <r>
    <x v="0"/>
    <s v="APRIL"/>
    <s v="Packing"/>
    <n v="15"/>
    <s v="PKG/22-23/TN-032"/>
    <d v="2023-04-26T00:00:00"/>
    <x v="22"/>
    <n v="61265.600000000006"/>
    <s v="Air export"/>
    <m/>
    <m/>
    <m/>
    <x v="8"/>
    <m/>
  </r>
  <r>
    <x v="0"/>
    <s v="APRIL"/>
    <s v="Packing"/>
    <n v="15"/>
    <s v="PKG/22-23/TN-033"/>
    <d v="2023-04-26T00:00:00"/>
    <x v="26"/>
    <n v="5192"/>
    <s v="Air export"/>
    <m/>
    <m/>
    <m/>
    <x v="8"/>
    <m/>
  </r>
  <r>
    <x v="0"/>
    <s v="APRIL"/>
    <s v="Packing"/>
    <n v="15"/>
    <s v="PKG/22-23/TN-034"/>
    <d v="2023-04-26T00:00:00"/>
    <x v="8"/>
    <n v="118503.85999999999"/>
    <s v="Air export"/>
    <m/>
    <m/>
    <m/>
    <x v="8"/>
    <m/>
  </r>
  <r>
    <x v="0"/>
    <s v="APRIL"/>
    <s v="Packing"/>
    <n v="14"/>
    <s v="PKG/22-23/TN-035"/>
    <d v="2023-04-27T00:00:00"/>
    <x v="17"/>
    <n v="14225.119999999999"/>
    <s v="Air export"/>
    <m/>
    <m/>
    <m/>
    <x v="8"/>
    <m/>
  </r>
  <r>
    <x v="0"/>
    <s v="APRIL"/>
    <s v="Packing"/>
    <n v="14"/>
    <s v="PKG/22-23/TN-036"/>
    <d v="2023-04-27T00:00:00"/>
    <x v="18"/>
    <n v="88500"/>
    <s v="Air export"/>
    <m/>
    <m/>
    <m/>
    <x v="8"/>
    <m/>
  </r>
  <r>
    <x v="0"/>
    <s v="APRIL"/>
    <s v="Packing"/>
    <n v="14"/>
    <s v="PKG/22-23/TN-037"/>
    <d v="2023-04-27T00:00:00"/>
    <x v="17"/>
    <n v="25154.080000000002"/>
    <s v="Air export"/>
    <m/>
    <m/>
    <m/>
    <x v="8"/>
    <m/>
  </r>
  <r>
    <x v="0"/>
    <s v="APRIL"/>
    <s v="Packing"/>
    <n v="13"/>
    <s v="PKG/22-23/TN-038"/>
    <d v="2023-04-28T00:00:00"/>
    <x v="3"/>
    <n v="50991.34"/>
    <s v="Air export"/>
    <m/>
    <m/>
    <m/>
    <x v="8"/>
    <m/>
  </r>
  <r>
    <x v="0"/>
    <s v="APRIL"/>
    <s v="Packing"/>
    <n v="13"/>
    <s v="PKG/22-23/TN-039"/>
    <d v="2023-04-28T00:00:00"/>
    <x v="17"/>
    <n v="2676.8"/>
    <s v="Air export"/>
    <m/>
    <m/>
    <m/>
    <x v="8"/>
    <m/>
  </r>
  <r>
    <x v="0"/>
    <s v="APRIL"/>
    <s v="Packing"/>
    <n v="13"/>
    <s v="PKG/22-23/TN-040"/>
    <d v="2023-04-28T00:00:00"/>
    <x v="8"/>
    <n v="118503.85999999999"/>
    <s v="Air export"/>
    <m/>
    <m/>
    <m/>
    <x v="8"/>
    <m/>
  </r>
  <r>
    <x v="0"/>
    <s v="APRIL"/>
    <s v="Packing"/>
    <n v="13"/>
    <s v="PKG/22-23/TN-041"/>
    <d v="2023-04-28T00:00:00"/>
    <x v="27"/>
    <n v="2655"/>
    <s v="Air export"/>
    <m/>
    <m/>
    <m/>
    <x v="8"/>
    <m/>
  </r>
  <r>
    <x v="0"/>
    <s v="APRIL"/>
    <s v="Packing"/>
    <n v="13"/>
    <s v="PKG/22-23/TN-042"/>
    <d v="2023-04-28T00:00:00"/>
    <x v="28"/>
    <n v="10620"/>
    <s v="Air export"/>
    <m/>
    <m/>
    <m/>
    <x v="8"/>
    <m/>
  </r>
  <r>
    <x v="0"/>
    <s v="APRIL"/>
    <s v="Packing"/>
    <n v="12"/>
    <s v="PKG/22-23/TN-043"/>
    <d v="2023-04-29T00:00:00"/>
    <x v="15"/>
    <n v="102660"/>
    <s v="Air export"/>
    <m/>
    <m/>
    <m/>
    <x v="8"/>
    <m/>
  </r>
  <r>
    <x v="0"/>
    <s v="APRIL"/>
    <s v="Packing"/>
    <n v="12"/>
    <s v="PKG/22-23/TN-044"/>
    <d v="2023-04-29T00:00:00"/>
    <x v="8"/>
    <n v="118503.85999999999"/>
    <s v="Air export"/>
    <m/>
    <m/>
    <m/>
    <x v="8"/>
    <m/>
  </r>
  <r>
    <x v="0"/>
    <s v="APRIL"/>
    <s v="Packing"/>
    <n v="12"/>
    <s v="PKG/22-23/TN-045"/>
    <d v="2023-04-29T00:00:00"/>
    <x v="29"/>
    <n v="10030"/>
    <s v="Air export"/>
    <m/>
    <m/>
    <m/>
    <x v="8"/>
    <m/>
  </r>
  <r>
    <x v="0"/>
    <s v="APRIL"/>
    <s v="Packing"/>
    <n v="12"/>
    <s v="PKG/22-23/TN-046"/>
    <d v="2023-04-29T00:00:00"/>
    <x v="24"/>
    <n v="9735"/>
    <s v="Air export"/>
    <m/>
    <m/>
    <m/>
    <x v="8"/>
    <m/>
  </r>
  <r>
    <x v="0"/>
    <s v="APRIL"/>
    <s v="Packing"/>
    <n v="12"/>
    <s v="PKG/22-23/TN-047"/>
    <d v="2023-04-29T00:00:00"/>
    <x v="3"/>
    <n v="27140"/>
    <s v="Air export"/>
    <m/>
    <m/>
    <m/>
    <x v="8"/>
    <m/>
  </r>
  <r>
    <x v="0"/>
    <s v="MAY"/>
    <s v="Packing"/>
    <n v="8"/>
    <s v="PKG/22-23/TN-048"/>
    <d v="2023-05-03T00:00:00"/>
    <x v="8"/>
    <n v="118503.85999999999"/>
    <s v="Air export"/>
    <m/>
    <m/>
    <m/>
    <x v="8"/>
    <m/>
  </r>
  <r>
    <x v="0"/>
    <s v="MAY"/>
    <s v="Packing"/>
    <n v="7"/>
    <s v="PKG/22-23/TN-049"/>
    <d v="2023-05-04T00:00:00"/>
    <x v="17"/>
    <n v="27345.919999999998"/>
    <s v="Air export"/>
    <m/>
    <m/>
    <m/>
    <x v="8"/>
    <m/>
  </r>
  <r>
    <x v="0"/>
    <s v="MAY"/>
    <s v="Packing"/>
    <n v="7"/>
    <s v="PKG/22-23/TN-050"/>
    <d v="2023-05-04T00:00:00"/>
    <x v="8"/>
    <n v="118503.85999999999"/>
    <s v="Air export"/>
    <m/>
    <m/>
    <m/>
    <x v="8"/>
    <m/>
  </r>
  <r>
    <x v="0"/>
    <s v="MAY"/>
    <s v="Packing"/>
    <n v="7"/>
    <s v="PKG/22-23/TN-051"/>
    <d v="2023-05-04T00:00:00"/>
    <x v="30"/>
    <n v="91840"/>
    <s v="Air export"/>
    <m/>
    <m/>
    <m/>
    <x v="8"/>
    <m/>
  </r>
  <r>
    <x v="0"/>
    <s v="MAY"/>
    <s v="Packing"/>
    <n v="6"/>
    <s v="PKG/22-23/TN-052"/>
    <d v="2023-05-05T00:00:00"/>
    <x v="8"/>
    <n v="118503.85999999999"/>
    <s v="Air export"/>
    <m/>
    <m/>
    <m/>
    <x v="8"/>
    <m/>
  </r>
  <r>
    <x v="0"/>
    <s v="MAY"/>
    <s v="Packing"/>
    <n v="5"/>
    <s v="PKG/22-23/TN-053"/>
    <d v="2023-05-06T00:00:00"/>
    <x v="8"/>
    <n v="118503.85999999999"/>
    <s v="Air export"/>
    <m/>
    <m/>
    <m/>
    <x v="8"/>
    <m/>
  </r>
  <r>
    <x v="0"/>
    <s v="MAY"/>
    <s v="Packing"/>
    <n v="3"/>
    <s v="PKG/22-23/TN-054"/>
    <d v="2023-05-08T00:00:00"/>
    <x v="31"/>
    <n v="5664"/>
    <s v="Air export"/>
    <m/>
    <m/>
    <m/>
    <x v="8"/>
    <m/>
  </r>
  <r>
    <x v="0"/>
    <s v="MAY"/>
    <s v="Packing"/>
    <n v="3"/>
    <s v="PKG/22-23/TN-055"/>
    <d v="2023-05-08T00:00:00"/>
    <x v="8"/>
    <n v="115713.16"/>
    <s v="Air export"/>
    <m/>
    <m/>
    <m/>
    <x v="8"/>
    <m/>
  </r>
  <r>
    <x v="0"/>
    <s v="MAY"/>
    <s v="Packing"/>
    <n v="2"/>
    <s v="PKG/22-23/TN-056"/>
    <d v="2023-05-09T00:00:00"/>
    <x v="22"/>
    <n v="22184"/>
    <s v="Air export"/>
    <m/>
    <m/>
    <m/>
    <x v="8"/>
    <m/>
  </r>
  <r>
    <x v="0"/>
    <s v="MAY"/>
    <s v="Packing"/>
    <n v="2"/>
    <s v="PKG/22-23/TN-057"/>
    <d v="2023-05-09T00:00:00"/>
    <x v="17"/>
    <n v="15271.2"/>
    <s v="Air export"/>
    <m/>
    <m/>
    <m/>
    <x v="9"/>
    <m/>
  </r>
  <r>
    <x v="0"/>
    <s v="MAY"/>
    <s v="Packing"/>
    <n v="0"/>
    <s v="PKG/22-23/TN-058"/>
    <d v="2023-05-11T00:00:00"/>
    <x v="10"/>
    <n v="164691.42000000001"/>
    <s v="Air export"/>
    <m/>
    <m/>
    <m/>
    <x v="8"/>
    <m/>
  </r>
  <r>
    <x v="0"/>
    <s v="MAY"/>
    <s v="Packing"/>
    <n v="6"/>
    <s v="On Account"/>
    <d v="2023-05-05T00:00:00"/>
    <x v="2"/>
    <n v="-440042"/>
    <s v="Air export"/>
    <m/>
    <m/>
    <m/>
    <x v="10"/>
    <m/>
  </r>
  <r>
    <x v="0"/>
    <s v="MARCH"/>
    <s v="Packing"/>
    <n v="13"/>
    <s v="On Account"/>
    <d v="2023-04-28T00:00:00"/>
    <x v="3"/>
    <n v="-13916.72"/>
    <s v="Air export"/>
    <m/>
    <m/>
    <m/>
    <x v="10"/>
    <m/>
  </r>
  <r>
    <x v="0"/>
    <s v="APRIL"/>
    <s v="Packing"/>
    <n v="16"/>
    <s v="On Account"/>
    <d v="2023-04-25T00:00:00"/>
    <x v="2"/>
    <n v="-400000"/>
    <s v="Air export"/>
    <m/>
    <m/>
    <m/>
    <x v="10"/>
    <m/>
  </r>
  <r>
    <x v="0"/>
    <s v="MARCH"/>
    <s v="Packing"/>
    <n v="35"/>
    <s v="On Account"/>
    <d v="2023-04-06T00:00:00"/>
    <x v="3"/>
    <n v="-57203.42"/>
    <s v="Air export"/>
    <m/>
    <m/>
    <m/>
    <x v="10"/>
    <m/>
  </r>
  <r>
    <x v="0"/>
    <s v="MARCH"/>
    <s v="Packing"/>
    <n v="36"/>
    <s v="On Account"/>
    <d v="2023-04-05T00:00:00"/>
    <x v="0"/>
    <n v="-527460"/>
    <s v="Air export"/>
    <m/>
    <m/>
    <m/>
    <x v="10"/>
    <m/>
  </r>
  <r>
    <x v="0"/>
    <s v="JANUARY"/>
    <s v="Packing"/>
    <n v="111"/>
    <s v="On Account"/>
    <d v="2023-01-20T00:00:00"/>
    <x v="4"/>
    <n v="-183490"/>
    <s v="Air export"/>
    <m/>
    <m/>
    <m/>
    <x v="10"/>
    <m/>
  </r>
  <r>
    <x v="0"/>
    <s v="DECEMBER"/>
    <s v="Packing"/>
    <n v="57"/>
    <s v="On Account"/>
    <d v="2023-03-15T00:00:00"/>
    <x v="2"/>
    <n v="-259998"/>
    <s v="Air export"/>
    <m/>
    <m/>
    <m/>
    <x v="10"/>
    <m/>
  </r>
  <r>
    <x v="0"/>
    <s v="DECEMBER"/>
    <s v="Packing"/>
    <n v="61"/>
    <s v="On Account"/>
    <d v="2023-03-11T00:00:00"/>
    <x v="0"/>
    <n v="-200000"/>
    <s v="Air export"/>
    <d v="2022-12-20T00:00:00"/>
    <s v="Mr Praveen"/>
    <m/>
    <x v="10"/>
    <m/>
  </r>
  <r>
    <x v="0"/>
    <s v="NOVEMBER"/>
    <s v="Packing"/>
    <n v="87"/>
    <s v="On Account"/>
    <d v="2023-02-13T00:00:00"/>
    <x v="0"/>
    <n v="-214761"/>
    <s v="Air export"/>
    <d v="2022-11-04T00:00:00"/>
    <s v="Mr Praveen"/>
    <m/>
    <x v="10"/>
    <m/>
  </r>
  <r>
    <x v="0"/>
    <s v="JULY"/>
    <s v="Packing"/>
    <n v="293"/>
    <s v="On account"/>
    <d v="2022-07-22T00:00:00"/>
    <x v="0"/>
    <n v="-194032"/>
    <s v="Air export"/>
    <d v="2022-07-23T00:00:00"/>
    <s v="Mr Jayaseelan"/>
    <m/>
    <x v="10"/>
    <m/>
  </r>
  <r>
    <x v="0"/>
    <s v="JULY"/>
    <s v="Packing"/>
    <n v="293"/>
    <s v="On account"/>
    <d v="2022-07-22T00:00:00"/>
    <x v="0"/>
    <n v="-194032.5"/>
    <s v="Air export"/>
    <d v="2022-07-23T00:00:00"/>
    <s v="Mr Jayaseelan"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7" indent="0" outline="1" outlineData="1" multipleFieldFilters="0">
  <location ref="A3:M37" firstHeaderRow="1" firstDataRow="2" firstDataCol="1" rowPageCount="1" colPageCount="1"/>
  <pivotFields count="14">
    <pivotField axis="axisPage" showAll="0" sortType="descending">
      <items count="4">
        <item x="0"/>
        <item m="1" x="1"/>
        <item m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" showAll="0"/>
    <pivotField showAll="0"/>
    <pivotField showAll="0"/>
    <pivotField showAll="0"/>
    <pivotField showAll="0"/>
    <pivotField axis="axisRow" showAll="0" sortType="ascending">
      <items count="63">
        <item x="29"/>
        <item m="1" x="50"/>
        <item m="1" x="42"/>
        <item m="1" x="49"/>
        <item m="1" x="45"/>
        <item x="7"/>
        <item m="1" x="39"/>
        <item m="1" x="58"/>
        <item m="1" x="37"/>
        <item x="21"/>
        <item m="1" x="44"/>
        <item m="1" x="48"/>
        <item m="1" x="56"/>
        <item x="18"/>
        <item x="8"/>
        <item m="1" x="61"/>
        <item m="1" x="38"/>
        <item x="28"/>
        <item m="1" x="47"/>
        <item x="16"/>
        <item x="24"/>
        <item x="27"/>
        <item x="17"/>
        <item m="1" x="40"/>
        <item m="1" x="51"/>
        <item m="1" x="41"/>
        <item x="3"/>
        <item x="10"/>
        <item x="12"/>
        <item m="1" x="46"/>
        <item x="13"/>
        <item m="1" x="32"/>
        <item m="1" x="60"/>
        <item x="0"/>
        <item m="1" x="36"/>
        <item x="30"/>
        <item x="31"/>
        <item x="11"/>
        <item m="1" x="55"/>
        <item x="22"/>
        <item x="9"/>
        <item x="2"/>
        <item m="1" x="35"/>
        <item x="14"/>
        <item x="1"/>
        <item m="1" x="59"/>
        <item x="25"/>
        <item m="1" x="43"/>
        <item x="23"/>
        <item x="26"/>
        <item x="15"/>
        <item m="1" x="53"/>
        <item m="1" x="34"/>
        <item m="1" x="54"/>
        <item x="6"/>
        <item m="1" x="52"/>
        <item x="20"/>
        <item x="5"/>
        <item x="19"/>
        <item x="4"/>
        <item m="1" x="57"/>
        <item m="1" x="3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ascending">
      <items count="13">
        <item x="8"/>
        <item x="7"/>
        <item x="6"/>
        <item x="5"/>
        <item x="4"/>
        <item x="3"/>
        <item x="2"/>
        <item x="1"/>
        <item x="0"/>
        <item x="10"/>
        <item m="1" x="11"/>
        <item x="9"/>
        <item t="default"/>
      </items>
    </pivotField>
    <pivotField showAll="0"/>
  </pivotFields>
  <rowFields count="1">
    <field x="6"/>
  </rowFields>
  <rowItems count="33">
    <i>
      <x/>
    </i>
    <i>
      <x v="5"/>
    </i>
    <i>
      <x v="9"/>
    </i>
    <i>
      <x v="13"/>
    </i>
    <i>
      <x v="14"/>
    </i>
    <i>
      <x v="17"/>
    </i>
    <i>
      <x v="19"/>
    </i>
    <i>
      <x v="20"/>
    </i>
    <i>
      <x v="21"/>
    </i>
    <i>
      <x v="22"/>
    </i>
    <i>
      <x v="26"/>
    </i>
    <i>
      <x v="27"/>
    </i>
    <i>
      <x v="28"/>
    </i>
    <i>
      <x v="30"/>
    </i>
    <i>
      <x v="33"/>
    </i>
    <i>
      <x v="35"/>
    </i>
    <i>
      <x v="36"/>
    </i>
    <i>
      <x v="37"/>
    </i>
    <i>
      <x v="39"/>
    </i>
    <i>
      <x v="40"/>
    </i>
    <i>
      <x v="41"/>
    </i>
    <i>
      <x v="43"/>
    </i>
    <i>
      <x v="44"/>
    </i>
    <i>
      <x v="46"/>
    </i>
    <i>
      <x v="48"/>
    </i>
    <i>
      <x v="49"/>
    </i>
    <i>
      <x v="50"/>
    </i>
    <i>
      <x v="54"/>
    </i>
    <i>
      <x v="56"/>
    </i>
    <i>
      <x v="57"/>
    </i>
    <i>
      <x v="58"/>
    </i>
    <i>
      <x v="59"/>
    </i>
    <i t="grand">
      <x/>
    </i>
  </rowItems>
  <colFields count="1">
    <field x="1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colItems>
  <pageFields count="1">
    <pageField fld="0" hier="-1"/>
  </pageFields>
  <dataFields count="1">
    <dataField name="Sum of AMOUNT" fld="7" baseField="0" baseItem="0" numFmtId="1"/>
  </dataFields>
  <formats count="20">
    <format dxfId="190">
      <pivotArea outline="0" collapsedLevelsAreSubtotals="1" fieldPosition="0"/>
    </format>
    <format dxfId="189">
      <pivotArea dataOnly="0" labelOnly="1" grandRow="1" outline="0" fieldPosition="0"/>
    </format>
    <format dxfId="188">
      <pivotArea field="0" type="button" dataOnly="0" labelOnly="1" outline="0" axis="axisPage" fieldPosition="0"/>
    </format>
    <format dxfId="187">
      <pivotArea dataOnly="0" labelOnly="1" grandRow="1" outline="0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dataOnly="0" labelOnly="1" grandRow="1" outline="0" fieldPosition="0"/>
    </format>
    <format dxfId="183">
      <pivotArea dataOnly="0" labelOnly="1" fieldPosition="0">
        <references count="1">
          <reference field="12" count="0"/>
        </references>
      </pivotArea>
    </format>
    <format dxfId="182">
      <pivotArea dataOnly="0" labelOnly="1" grandCol="1" outline="0" fieldPosition="0"/>
    </format>
    <format dxfId="181">
      <pivotArea field="6" type="button" dataOnly="0" labelOnly="1" outline="0" axis="axisRow" fieldPosition="0"/>
    </format>
    <format dxfId="180">
      <pivotArea dataOnly="0" labelOnly="1" fieldPosition="0">
        <references count="1">
          <reference field="12" count="0"/>
        </references>
      </pivotArea>
    </format>
    <format dxfId="179">
      <pivotArea dataOnly="0" labelOnly="1" grandCol="1" outline="0" fieldPosition="0"/>
    </format>
    <format dxfId="178">
      <pivotArea field="6" type="button" dataOnly="0" labelOnly="1" outline="0" axis="axisRow" fieldPosition="0"/>
    </format>
    <format dxfId="177">
      <pivotArea dataOnly="0" labelOnly="1" fieldPosition="0">
        <references count="1">
          <reference field="12" count="0"/>
        </references>
      </pivotArea>
    </format>
    <format dxfId="176">
      <pivotArea dataOnly="0" labelOnly="1" grandCol="1" outline="0" fieldPosition="0"/>
    </format>
    <format dxfId="175">
      <pivotArea field="6" type="button" dataOnly="0" labelOnly="1" outline="0" axis="axisRow" fieldPosition="0"/>
    </format>
    <format dxfId="174">
      <pivotArea dataOnly="0" labelOnly="1" fieldPosition="0">
        <references count="1">
          <reference field="12" count="0"/>
        </references>
      </pivotArea>
    </format>
    <format dxfId="173">
      <pivotArea dataOnly="0" labelOnly="1" grandCol="1" outline="0" fieldPosition="0"/>
    </format>
    <format dxfId="172">
      <pivotArea type="topRight" dataOnly="0" labelOnly="1" outline="0" offset="C1" fieldPosition="0"/>
    </format>
    <format dxfId="171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I105"/>
  <sheetViews>
    <sheetView workbookViewId="0">
      <selection activeCell="G111" sqref="G111"/>
    </sheetView>
  </sheetViews>
  <sheetFormatPr defaultColWidth="8.85546875" defaultRowHeight="15"/>
  <cols>
    <col min="1" max="1" width="57.5703125" customWidth="1"/>
    <col min="2" max="2" width="15.5703125" hidden="1" customWidth="1"/>
    <col min="3" max="3" width="9.85546875" hidden="1" customWidth="1"/>
    <col min="4" max="4" width="9.85546875" bestFit="1" customWidth="1"/>
    <col min="5" max="5" width="11.140625" bestFit="1" customWidth="1"/>
    <col min="6" max="6" width="13.140625" bestFit="1" customWidth="1"/>
    <col min="7" max="7" width="11.85546875" bestFit="1" customWidth="1"/>
    <col min="8" max="8" width="13" customWidth="1"/>
    <col min="9" max="9" width="10.5703125" customWidth="1"/>
    <col min="10" max="10" width="33.42578125" bestFit="1" customWidth="1"/>
    <col min="11" max="11" width="34" bestFit="1" customWidth="1"/>
    <col min="12" max="12" width="35.42578125" bestFit="1" customWidth="1"/>
    <col min="13" max="13" width="44.42578125" bestFit="1" customWidth="1"/>
    <col min="14" max="14" width="23.42578125" bestFit="1" customWidth="1"/>
    <col min="15" max="15" width="30.42578125" bestFit="1" customWidth="1"/>
    <col min="16" max="16" width="39.5703125" bestFit="1" customWidth="1"/>
    <col min="17" max="17" width="40.42578125" bestFit="1" customWidth="1"/>
    <col min="18" max="18" width="38.5703125" bestFit="1" customWidth="1"/>
    <col min="19" max="19" width="41.42578125" bestFit="1" customWidth="1"/>
    <col min="20" max="20" width="36.42578125" bestFit="1" customWidth="1"/>
    <col min="21" max="21" width="24" bestFit="1" customWidth="1"/>
    <col min="22" max="22" width="22.5703125" bestFit="1" customWidth="1"/>
    <col min="23" max="23" width="32.5703125" bestFit="1" customWidth="1"/>
    <col min="24" max="24" width="25.5703125" bestFit="1" customWidth="1"/>
    <col min="25" max="25" width="24.5703125" bestFit="1" customWidth="1"/>
    <col min="26" max="26" width="22.42578125" bestFit="1" customWidth="1"/>
    <col min="27" max="27" width="26.42578125" bestFit="1" customWidth="1"/>
    <col min="28" max="28" width="53.5703125" bestFit="1" customWidth="1"/>
    <col min="29" max="29" width="33.5703125" bestFit="1" customWidth="1"/>
    <col min="30" max="30" width="29.42578125" bestFit="1" customWidth="1"/>
    <col min="31" max="31" width="29.5703125" bestFit="1" customWidth="1"/>
    <col min="32" max="32" width="30.42578125" bestFit="1" customWidth="1"/>
    <col min="33" max="33" width="29.5703125" bestFit="1" customWidth="1"/>
    <col min="34" max="34" width="49.5703125" bestFit="1" customWidth="1"/>
    <col min="35" max="35" width="31.42578125" bestFit="1" customWidth="1"/>
    <col min="36" max="36" width="47.42578125" bestFit="1" customWidth="1"/>
    <col min="37" max="37" width="32.5703125" bestFit="1" customWidth="1"/>
    <col min="38" max="38" width="28" bestFit="1" customWidth="1"/>
    <col min="39" max="39" width="16.42578125" bestFit="1" customWidth="1"/>
    <col min="40" max="40" width="32.5703125" bestFit="1" customWidth="1"/>
    <col min="41" max="41" width="40.5703125" bestFit="1" customWidth="1"/>
    <col min="42" max="42" width="42.5703125" bestFit="1" customWidth="1"/>
    <col min="43" max="43" width="23.5703125" bestFit="1" customWidth="1"/>
    <col min="44" max="44" width="47.5703125" bestFit="1" customWidth="1"/>
    <col min="45" max="45" width="42.5703125" bestFit="1" customWidth="1"/>
    <col min="46" max="46" width="28.5703125" bestFit="1" customWidth="1"/>
    <col min="47" max="47" width="42.5703125" bestFit="1" customWidth="1"/>
    <col min="48" max="48" width="15.5703125" bestFit="1" customWidth="1"/>
    <col min="49" max="49" width="50.5703125" bestFit="1" customWidth="1"/>
    <col min="50" max="50" width="45.42578125" bestFit="1" customWidth="1"/>
    <col min="51" max="52" width="36.42578125" bestFit="1" customWidth="1"/>
    <col min="53" max="53" width="17.42578125" bestFit="1" customWidth="1"/>
    <col min="54" max="54" width="23.5703125" bestFit="1" customWidth="1"/>
    <col min="55" max="55" width="32.5703125" bestFit="1" customWidth="1"/>
    <col min="56" max="56" width="29.42578125" bestFit="1" customWidth="1"/>
    <col min="57" max="57" width="41.42578125" bestFit="1" customWidth="1"/>
    <col min="58" max="58" width="38" bestFit="1" customWidth="1"/>
    <col min="59" max="59" width="11.5703125" bestFit="1" customWidth="1"/>
    <col min="60" max="60" width="24.42578125" bestFit="1" customWidth="1"/>
    <col min="61" max="61" width="44.42578125" bestFit="1" customWidth="1"/>
    <col min="62" max="62" width="24.5703125" bestFit="1" customWidth="1"/>
    <col min="63" max="63" width="38.42578125" bestFit="1" customWidth="1"/>
    <col min="64" max="64" width="40.5703125" bestFit="1" customWidth="1"/>
    <col min="65" max="65" width="15.5703125" bestFit="1" customWidth="1"/>
    <col min="66" max="66" width="39.42578125" bestFit="1" customWidth="1"/>
    <col min="67" max="67" width="36.5703125" bestFit="1" customWidth="1"/>
    <col min="68" max="68" width="12.42578125" bestFit="1" customWidth="1"/>
    <col min="69" max="69" width="19.5703125" bestFit="1" customWidth="1"/>
    <col min="70" max="70" width="30.42578125" bestFit="1" customWidth="1"/>
    <col min="71" max="71" width="35" bestFit="1" customWidth="1"/>
    <col min="72" max="72" width="18.5703125" bestFit="1" customWidth="1"/>
    <col min="73" max="73" width="28" bestFit="1" customWidth="1"/>
    <col min="74" max="75" width="24.42578125" bestFit="1" customWidth="1"/>
    <col min="76" max="76" width="24.5703125" bestFit="1" customWidth="1"/>
    <col min="77" max="77" width="43.42578125" bestFit="1" customWidth="1"/>
    <col min="78" max="78" width="46.42578125" bestFit="1" customWidth="1"/>
    <col min="79" max="79" width="18.42578125" bestFit="1" customWidth="1"/>
    <col min="80" max="80" width="27.42578125" bestFit="1" customWidth="1"/>
    <col min="81" max="81" width="26.5703125" bestFit="1" customWidth="1"/>
    <col min="82" max="82" width="27.5703125" bestFit="1" customWidth="1"/>
    <col min="83" max="83" width="38.5703125" bestFit="1" customWidth="1"/>
    <col min="84" max="84" width="20.5703125" bestFit="1" customWidth="1"/>
    <col min="85" max="86" width="44.42578125" bestFit="1" customWidth="1"/>
    <col min="87" max="87" width="36.42578125" bestFit="1" customWidth="1"/>
    <col min="88" max="88" width="40.42578125" bestFit="1" customWidth="1"/>
    <col min="89" max="89" width="26.42578125" bestFit="1" customWidth="1"/>
    <col min="90" max="90" width="29.5703125" bestFit="1" customWidth="1"/>
    <col min="91" max="91" width="20.42578125" bestFit="1" customWidth="1"/>
    <col min="92" max="92" width="31.42578125" bestFit="1" customWidth="1"/>
    <col min="93" max="93" width="49.42578125" bestFit="1" customWidth="1"/>
    <col min="94" max="94" width="47.5703125" bestFit="1" customWidth="1"/>
    <col min="95" max="95" width="30.42578125" bestFit="1" customWidth="1"/>
    <col min="96" max="96" width="43.42578125" bestFit="1" customWidth="1"/>
    <col min="97" max="97" width="44.5703125" bestFit="1" customWidth="1"/>
    <col min="98" max="98" width="31.5703125" bestFit="1" customWidth="1"/>
    <col min="99" max="99" width="32.5703125" bestFit="1" customWidth="1"/>
    <col min="100" max="100" width="20.5703125" bestFit="1" customWidth="1"/>
    <col min="101" max="101" width="15.42578125" bestFit="1" customWidth="1"/>
    <col min="102" max="102" width="29.5703125" bestFit="1" customWidth="1"/>
    <col min="103" max="103" width="45.42578125" bestFit="1" customWidth="1"/>
    <col min="104" max="104" width="30.42578125" bestFit="1" customWidth="1"/>
    <col min="105" max="105" width="6.5703125" bestFit="1" customWidth="1"/>
    <col min="106" max="106" width="10.5703125" bestFit="1" customWidth="1"/>
  </cols>
  <sheetData>
    <row r="3" spans="1:9">
      <c r="A3" s="22" t="s">
        <v>360</v>
      </c>
      <c r="B3" s="22" t="s">
        <v>308</v>
      </c>
    </row>
    <row r="4" spans="1:9">
      <c r="A4" s="22" t="s">
        <v>303</v>
      </c>
      <c r="B4" t="s">
        <v>357</v>
      </c>
      <c r="C4" t="s">
        <v>305</v>
      </c>
      <c r="D4" t="s">
        <v>306</v>
      </c>
      <c r="E4" t="s">
        <v>307</v>
      </c>
      <c r="F4" t="s">
        <v>358</v>
      </c>
      <c r="G4" t="s">
        <v>359</v>
      </c>
      <c r="H4" t="s">
        <v>304</v>
      </c>
    </row>
    <row r="5" spans="1:9">
      <c r="A5" s="23" t="s">
        <v>299</v>
      </c>
      <c r="B5" s="33">
        <v>5996981.6400000006</v>
      </c>
      <c r="C5" s="33">
        <v>6538960.7299999995</v>
      </c>
      <c r="D5" s="33">
        <v>455858.78000000009</v>
      </c>
      <c r="E5" s="33">
        <v>3077399.88</v>
      </c>
      <c r="F5" s="33">
        <v>-961479.7</v>
      </c>
      <c r="G5" s="33">
        <v>622221</v>
      </c>
      <c r="H5" s="33">
        <v>15729942.330000002</v>
      </c>
    </row>
    <row r="6" spans="1:9">
      <c r="A6" s="34" t="s">
        <v>29</v>
      </c>
      <c r="B6" s="33">
        <v>5631464.4800000004</v>
      </c>
      <c r="C6" s="33">
        <v>5456753.3300000001</v>
      </c>
      <c r="D6" s="33">
        <v>392362.98000000004</v>
      </c>
      <c r="E6" s="33">
        <v>2106945.56</v>
      </c>
      <c r="F6" s="33">
        <v>-48218</v>
      </c>
      <c r="G6" s="33">
        <v>622221</v>
      </c>
      <c r="H6" s="33">
        <v>14161529.35</v>
      </c>
    </row>
    <row r="7" spans="1:9">
      <c r="A7" s="89" t="s">
        <v>89</v>
      </c>
      <c r="B7" s="33">
        <v>3792820.48</v>
      </c>
      <c r="C7" s="33">
        <v>2289995</v>
      </c>
      <c r="D7" s="33">
        <v>92748</v>
      </c>
      <c r="E7" s="33">
        <v>1528561</v>
      </c>
      <c r="F7" s="33"/>
      <c r="G7" s="33"/>
      <c r="H7" s="33">
        <v>7704124.4800000004</v>
      </c>
      <c r="I7" s="33">
        <f t="shared" ref="I7:I38" si="0">D7+E7</f>
        <v>1621309</v>
      </c>
    </row>
    <row r="8" spans="1:9" hidden="1">
      <c r="A8" s="56" t="s">
        <v>78</v>
      </c>
      <c r="B8" s="33">
        <v>810013</v>
      </c>
      <c r="C8" s="33">
        <v>1523145.7900000003</v>
      </c>
      <c r="D8" s="33"/>
      <c r="E8" s="33"/>
      <c r="F8" s="33"/>
      <c r="G8" s="33"/>
      <c r="H8" s="33">
        <v>2333158.79</v>
      </c>
      <c r="I8" s="33">
        <f t="shared" si="0"/>
        <v>0</v>
      </c>
    </row>
    <row r="9" spans="1:9" hidden="1">
      <c r="A9" s="56" t="s">
        <v>180</v>
      </c>
      <c r="B9" s="33">
        <v>973917</v>
      </c>
      <c r="C9" s="33">
        <v>99270</v>
      </c>
      <c r="D9" s="33"/>
      <c r="E9" s="33"/>
      <c r="F9" s="33">
        <v>-48218</v>
      </c>
      <c r="G9" s="40">
        <v>594955.61</v>
      </c>
      <c r="H9" s="33">
        <v>1619924.6099999999</v>
      </c>
      <c r="I9" s="33">
        <f t="shared" si="0"/>
        <v>0</v>
      </c>
    </row>
    <row r="10" spans="1:9" hidden="1">
      <c r="A10" s="53" t="s">
        <v>399</v>
      </c>
      <c r="B10" s="33"/>
      <c r="C10" s="33">
        <v>761690</v>
      </c>
      <c r="D10" s="33"/>
      <c r="E10" s="33"/>
      <c r="F10" s="33"/>
      <c r="G10" s="33">
        <v>27265.39</v>
      </c>
      <c r="H10" s="33">
        <v>788955.39</v>
      </c>
      <c r="I10" s="33">
        <f t="shared" si="0"/>
        <v>0</v>
      </c>
    </row>
    <row r="11" spans="1:9">
      <c r="A11" s="89" t="s">
        <v>66</v>
      </c>
      <c r="B11" s="33"/>
      <c r="C11" s="33">
        <v>276480.42000000004</v>
      </c>
      <c r="D11" s="33">
        <v>283802.98000000004</v>
      </c>
      <c r="E11" s="33">
        <v>2345</v>
      </c>
      <c r="F11" s="33"/>
      <c r="G11" s="33"/>
      <c r="H11" s="33">
        <v>562628.40000000014</v>
      </c>
      <c r="I11" s="33">
        <f t="shared" si="0"/>
        <v>286147.98000000004</v>
      </c>
    </row>
    <row r="12" spans="1:9">
      <c r="A12" s="90" t="s">
        <v>324</v>
      </c>
      <c r="B12" s="33">
        <v>25000</v>
      </c>
      <c r="C12" s="33"/>
      <c r="D12" s="33"/>
      <c r="E12" s="33">
        <v>500800.4</v>
      </c>
      <c r="F12" s="33"/>
      <c r="G12" s="33"/>
      <c r="H12" s="33">
        <v>525800.4</v>
      </c>
      <c r="I12" s="33">
        <f t="shared" si="0"/>
        <v>500800.4</v>
      </c>
    </row>
    <row r="13" spans="1:9" hidden="1">
      <c r="A13" s="56" t="s">
        <v>61</v>
      </c>
      <c r="B13" s="33">
        <v>20414</v>
      </c>
      <c r="C13" s="33">
        <v>408822.12</v>
      </c>
      <c r="D13" s="33">
        <v>15812</v>
      </c>
      <c r="E13" s="33">
        <v>75239.16</v>
      </c>
      <c r="F13" s="33"/>
      <c r="G13" s="33"/>
      <c r="H13" s="33">
        <v>520287.28</v>
      </c>
      <c r="I13" s="33">
        <f t="shared" si="0"/>
        <v>91051.16</v>
      </c>
    </row>
    <row r="14" spans="1:9" hidden="1">
      <c r="A14" s="53" t="s">
        <v>401</v>
      </c>
      <c r="B14" s="33">
        <v>9300</v>
      </c>
      <c r="C14" s="33">
        <v>97350</v>
      </c>
      <c r="D14" s="33"/>
      <c r="E14" s="33"/>
      <c r="F14" s="33"/>
      <c r="G14" s="33"/>
      <c r="H14" s="33">
        <v>106650</v>
      </c>
      <c r="I14" s="33">
        <f t="shared" si="0"/>
        <v>0</v>
      </c>
    </row>
    <row r="15" spans="1:9">
      <c r="A15" s="34" t="s">
        <v>13</v>
      </c>
      <c r="B15" s="33">
        <v>365517.15999999992</v>
      </c>
      <c r="C15" s="33">
        <v>1082207.4000000001</v>
      </c>
      <c r="D15" s="33">
        <v>63495.80000000001</v>
      </c>
      <c r="E15" s="33">
        <v>970454.32</v>
      </c>
      <c r="F15" s="33">
        <v>-913261.7</v>
      </c>
      <c r="G15" s="33"/>
      <c r="H15" s="33">
        <v>1568412.98</v>
      </c>
      <c r="I15" s="33">
        <f t="shared" si="0"/>
        <v>1033950.12</v>
      </c>
    </row>
    <row r="16" spans="1:9">
      <c r="A16" s="89" t="s">
        <v>51</v>
      </c>
      <c r="B16" s="33">
        <v>243616.4</v>
      </c>
      <c r="C16" s="33">
        <v>721322.28</v>
      </c>
      <c r="D16" s="33">
        <v>2626.6800000000003</v>
      </c>
      <c r="E16" s="33">
        <v>950129.15999999992</v>
      </c>
      <c r="F16" s="33">
        <v>-902368.7</v>
      </c>
      <c r="G16" s="33"/>
      <c r="H16" s="33">
        <v>1015325.8200000001</v>
      </c>
      <c r="I16" s="33">
        <f t="shared" si="0"/>
        <v>952755.84</v>
      </c>
    </row>
    <row r="17" spans="1:9" hidden="1">
      <c r="A17" s="56" t="s">
        <v>62</v>
      </c>
      <c r="B17" s="33"/>
      <c r="C17" s="33">
        <v>157652.72</v>
      </c>
      <c r="D17" s="33"/>
      <c r="E17" s="33"/>
      <c r="F17" s="33"/>
      <c r="G17" s="33"/>
      <c r="H17" s="33">
        <v>157652.72</v>
      </c>
      <c r="I17" s="33">
        <f t="shared" si="0"/>
        <v>0</v>
      </c>
    </row>
    <row r="18" spans="1:9" hidden="1">
      <c r="A18" s="53" t="s">
        <v>414</v>
      </c>
      <c r="B18" s="33"/>
      <c r="C18" s="33">
        <v>91505.459999999992</v>
      </c>
      <c r="D18" s="33"/>
      <c r="E18" s="33"/>
      <c r="F18" s="33"/>
      <c r="G18" s="33"/>
      <c r="H18" s="33">
        <v>91505.459999999992</v>
      </c>
      <c r="I18" s="33">
        <f t="shared" si="0"/>
        <v>0</v>
      </c>
    </row>
    <row r="19" spans="1:9" hidden="1">
      <c r="A19" s="56" t="s">
        <v>355</v>
      </c>
      <c r="B19" s="33"/>
      <c r="C19" s="33">
        <v>45683.7</v>
      </c>
      <c r="D19" s="33">
        <v>41356.640000000007</v>
      </c>
      <c r="E19" s="33"/>
      <c r="F19" s="33"/>
      <c r="G19" s="33"/>
      <c r="H19" s="33">
        <v>87040.34</v>
      </c>
      <c r="I19" s="33">
        <f t="shared" si="0"/>
        <v>41356.640000000007</v>
      </c>
    </row>
    <row r="20" spans="1:9" hidden="1">
      <c r="A20" s="53" t="s">
        <v>405</v>
      </c>
      <c r="B20" s="33">
        <v>55786</v>
      </c>
      <c r="C20" s="33"/>
      <c r="D20" s="33"/>
      <c r="E20" s="33"/>
      <c r="F20" s="33"/>
      <c r="G20" s="33"/>
      <c r="H20" s="33">
        <v>55786</v>
      </c>
      <c r="I20" s="33">
        <f t="shared" si="0"/>
        <v>0</v>
      </c>
    </row>
    <row r="21" spans="1:9" hidden="1">
      <c r="A21" s="56" t="s">
        <v>366</v>
      </c>
      <c r="B21" s="33">
        <v>27425.56</v>
      </c>
      <c r="C21" s="33">
        <v>7018.64</v>
      </c>
      <c r="D21" s="33"/>
      <c r="E21" s="33"/>
      <c r="F21" s="33"/>
      <c r="G21" s="33"/>
      <c r="H21" s="33">
        <v>34444.200000000004</v>
      </c>
      <c r="I21" s="33">
        <f t="shared" si="0"/>
        <v>0</v>
      </c>
    </row>
    <row r="22" spans="1:9" hidden="1">
      <c r="A22" s="53" t="s">
        <v>368</v>
      </c>
      <c r="B22" s="33"/>
      <c r="C22" s="33">
        <v>26019</v>
      </c>
      <c r="D22" s="33"/>
      <c r="E22" s="33"/>
      <c r="F22" s="33"/>
      <c r="G22" s="33"/>
      <c r="H22" s="33">
        <v>26019</v>
      </c>
      <c r="I22" s="33">
        <f t="shared" si="0"/>
        <v>0</v>
      </c>
    </row>
    <row r="23" spans="1:9" hidden="1">
      <c r="A23" s="56" t="s">
        <v>369</v>
      </c>
      <c r="B23" s="33">
        <v>12500</v>
      </c>
      <c r="C23" s="33">
        <v>12450</v>
      </c>
      <c r="D23" s="33"/>
      <c r="E23" s="33"/>
      <c r="F23" s="33"/>
      <c r="G23" s="33"/>
      <c r="H23" s="33">
        <v>24950</v>
      </c>
      <c r="I23" s="33">
        <f t="shared" si="0"/>
        <v>0</v>
      </c>
    </row>
    <row r="24" spans="1:9" hidden="1">
      <c r="A24" s="56" t="s">
        <v>330</v>
      </c>
      <c r="B24" s="33"/>
      <c r="C24" s="33"/>
      <c r="D24" s="33">
        <v>14285.080000000002</v>
      </c>
      <c r="E24" s="33">
        <v>2190.08</v>
      </c>
      <c r="F24" s="33"/>
      <c r="G24" s="33"/>
      <c r="H24" s="33">
        <v>16475.160000000003</v>
      </c>
      <c r="I24" s="33">
        <f t="shared" si="0"/>
        <v>16475.160000000003</v>
      </c>
    </row>
    <row r="25" spans="1:9" hidden="1">
      <c r="A25" s="56" t="s">
        <v>173</v>
      </c>
      <c r="B25" s="33"/>
      <c r="C25" s="33">
        <v>11800</v>
      </c>
      <c r="D25" s="33"/>
      <c r="E25" s="33">
        <v>12360.08</v>
      </c>
      <c r="F25" s="33">
        <v>-10893</v>
      </c>
      <c r="G25" s="33"/>
      <c r="H25" s="33">
        <v>13267.080000000002</v>
      </c>
      <c r="I25" s="33">
        <f t="shared" si="0"/>
        <v>12360.08</v>
      </c>
    </row>
    <row r="26" spans="1:9" hidden="1">
      <c r="A26" s="53" t="s">
        <v>403</v>
      </c>
      <c r="B26" s="33">
        <v>12985</v>
      </c>
      <c r="C26" s="33"/>
      <c r="D26" s="33"/>
      <c r="E26" s="33"/>
      <c r="F26" s="33"/>
      <c r="G26" s="33"/>
      <c r="H26" s="33">
        <v>12985</v>
      </c>
      <c r="I26" s="33">
        <f t="shared" si="0"/>
        <v>0</v>
      </c>
    </row>
    <row r="27" spans="1:9" hidden="1">
      <c r="A27" s="56" t="s">
        <v>77</v>
      </c>
      <c r="B27" s="33"/>
      <c r="C27" s="33"/>
      <c r="D27" s="33"/>
      <c r="E27" s="33">
        <v>5775</v>
      </c>
      <c r="F27" s="33"/>
      <c r="G27" s="33"/>
      <c r="H27" s="33">
        <v>5775</v>
      </c>
      <c r="I27" s="33">
        <f t="shared" si="0"/>
        <v>5775</v>
      </c>
    </row>
    <row r="28" spans="1:9" hidden="1">
      <c r="A28" s="53" t="s">
        <v>402</v>
      </c>
      <c r="B28" s="33">
        <v>3101.04</v>
      </c>
      <c r="C28" s="33">
        <v>1321.6</v>
      </c>
      <c r="D28" s="33"/>
      <c r="E28" s="33"/>
      <c r="F28" s="33"/>
      <c r="G28" s="33"/>
      <c r="H28" s="33">
        <v>4422.6399999999994</v>
      </c>
      <c r="I28" s="33">
        <f t="shared" si="0"/>
        <v>0</v>
      </c>
    </row>
    <row r="29" spans="1:9" hidden="1">
      <c r="A29" s="56" t="s">
        <v>356</v>
      </c>
      <c r="B29" s="33"/>
      <c r="C29" s="33"/>
      <c r="D29" s="33">
        <v>4130</v>
      </c>
      <c r="E29" s="33"/>
      <c r="F29" s="33"/>
      <c r="G29" s="33"/>
      <c r="H29" s="33">
        <v>4130</v>
      </c>
      <c r="I29" s="33">
        <f t="shared" si="0"/>
        <v>4130</v>
      </c>
    </row>
    <row r="30" spans="1:9" hidden="1">
      <c r="A30" s="56" t="s">
        <v>389</v>
      </c>
      <c r="B30" s="33"/>
      <c r="C30" s="33">
        <v>3894</v>
      </c>
      <c r="D30" s="33"/>
      <c r="E30" s="33"/>
      <c r="F30" s="33"/>
      <c r="G30" s="33"/>
      <c r="H30" s="33">
        <v>3894</v>
      </c>
      <c r="I30" s="33">
        <f t="shared" si="0"/>
        <v>0</v>
      </c>
    </row>
    <row r="31" spans="1:9" hidden="1">
      <c r="A31" s="56" t="s">
        <v>181</v>
      </c>
      <c r="B31" s="33">
        <v>3540</v>
      </c>
      <c r="C31" s="33"/>
      <c r="D31" s="33"/>
      <c r="E31" s="33"/>
      <c r="F31" s="33"/>
      <c r="G31" s="33"/>
      <c r="H31" s="33">
        <v>3540</v>
      </c>
      <c r="I31" s="33">
        <f t="shared" si="0"/>
        <v>0</v>
      </c>
    </row>
    <row r="32" spans="1:9" hidden="1">
      <c r="A32" s="53" t="s">
        <v>400</v>
      </c>
      <c r="B32" s="33"/>
      <c r="C32" s="33">
        <v>3540</v>
      </c>
      <c r="D32" s="33"/>
      <c r="E32" s="33"/>
      <c r="F32" s="33"/>
      <c r="G32" s="33"/>
      <c r="H32" s="33">
        <v>3540</v>
      </c>
      <c r="I32" s="33">
        <f t="shared" si="0"/>
        <v>0</v>
      </c>
    </row>
    <row r="33" spans="1:9" hidden="1">
      <c r="A33" s="56" t="s">
        <v>182</v>
      </c>
      <c r="B33" s="33">
        <v>2832</v>
      </c>
      <c r="C33" s="33"/>
      <c r="D33" s="33"/>
      <c r="E33" s="33"/>
      <c r="F33" s="33"/>
      <c r="G33" s="33"/>
      <c r="H33" s="33">
        <v>2832</v>
      </c>
      <c r="I33" s="33">
        <f t="shared" si="0"/>
        <v>0</v>
      </c>
    </row>
    <row r="34" spans="1:9" hidden="1">
      <c r="A34" s="53" t="s">
        <v>438</v>
      </c>
      <c r="B34" s="33">
        <v>1805.4</v>
      </c>
      <c r="C34" s="33"/>
      <c r="D34" s="33"/>
      <c r="E34" s="33"/>
      <c r="F34" s="33"/>
      <c r="G34" s="33"/>
      <c r="H34" s="33">
        <v>1805.4</v>
      </c>
      <c r="I34" s="33">
        <f t="shared" si="0"/>
        <v>0</v>
      </c>
    </row>
    <row r="35" spans="1:9" hidden="1">
      <c r="A35" s="53" t="s">
        <v>406</v>
      </c>
      <c r="B35" s="33">
        <v>1262.5999999999999</v>
      </c>
      <c r="C35" s="33"/>
      <c r="D35" s="33"/>
      <c r="E35" s="33"/>
      <c r="F35" s="33"/>
      <c r="G35" s="33"/>
      <c r="H35" s="33">
        <v>1262.5999999999999</v>
      </c>
      <c r="I35" s="33">
        <f t="shared" si="0"/>
        <v>0</v>
      </c>
    </row>
    <row r="36" spans="1:9" hidden="1">
      <c r="A36" s="56" t="s">
        <v>354</v>
      </c>
      <c r="B36" s="33"/>
      <c r="C36" s="33"/>
      <c r="D36" s="33">
        <v>1097.4000000000001</v>
      </c>
      <c r="E36" s="33"/>
      <c r="F36" s="33"/>
      <c r="G36" s="33"/>
      <c r="H36" s="33">
        <v>1097.4000000000001</v>
      </c>
      <c r="I36" s="33">
        <f t="shared" si="0"/>
        <v>1097.4000000000001</v>
      </c>
    </row>
    <row r="37" spans="1:9" hidden="1">
      <c r="A37" s="53" t="s">
        <v>404</v>
      </c>
      <c r="B37" s="33">
        <v>663.16000000000008</v>
      </c>
      <c r="C37" s="33"/>
      <c r="D37" s="33"/>
      <c r="E37" s="33"/>
      <c r="F37" s="33"/>
      <c r="G37" s="33"/>
      <c r="H37" s="33">
        <v>663.16000000000008</v>
      </c>
      <c r="I37" s="33">
        <f t="shared" si="0"/>
        <v>0</v>
      </c>
    </row>
    <row r="38" spans="1:9">
      <c r="A38" s="23" t="s">
        <v>59</v>
      </c>
      <c r="B38" s="33">
        <v>13032256.570000002</v>
      </c>
      <c r="C38" s="33">
        <v>16559415.480000004</v>
      </c>
      <c r="D38" s="33">
        <v>1735981.5816000004</v>
      </c>
      <c r="E38" s="33">
        <v>2094875.5662000002</v>
      </c>
      <c r="F38" s="33">
        <v>-223614.5</v>
      </c>
      <c r="G38" s="33">
        <v>29450</v>
      </c>
      <c r="H38" s="33">
        <v>33228364.697799996</v>
      </c>
      <c r="I38" s="33">
        <f t="shared" si="0"/>
        <v>3830857.1478000004</v>
      </c>
    </row>
    <row r="39" spans="1:9">
      <c r="A39" s="34" t="s">
        <v>29</v>
      </c>
      <c r="B39" s="33">
        <v>11928773.690000001</v>
      </c>
      <c r="C39" s="33">
        <v>13966486.98</v>
      </c>
      <c r="D39" s="33">
        <v>1220811</v>
      </c>
      <c r="E39" s="33">
        <v>664086</v>
      </c>
      <c r="F39" s="33">
        <v>-87612</v>
      </c>
      <c r="G39" s="33"/>
      <c r="H39" s="33">
        <v>27692545.670000002</v>
      </c>
      <c r="I39" s="33">
        <f t="shared" ref="I39:I70" si="1">D39+E39</f>
        <v>1884897</v>
      </c>
    </row>
    <row r="40" spans="1:9">
      <c r="A40" s="89" t="s">
        <v>324</v>
      </c>
      <c r="B40" s="33">
        <v>4433313</v>
      </c>
      <c r="C40" s="33">
        <v>9390330</v>
      </c>
      <c r="D40" s="33">
        <v>137753</v>
      </c>
      <c r="E40" s="33">
        <v>382060</v>
      </c>
      <c r="F40" s="33">
        <v>-87612</v>
      </c>
      <c r="G40" s="33"/>
      <c r="H40" s="33">
        <v>14255844</v>
      </c>
      <c r="I40" s="33">
        <f t="shared" si="1"/>
        <v>519813</v>
      </c>
    </row>
    <row r="41" spans="1:9" hidden="1">
      <c r="A41" s="56" t="s">
        <v>320</v>
      </c>
      <c r="B41" s="33">
        <v>4941851.6900000004</v>
      </c>
      <c r="C41" s="33">
        <v>2900870.98</v>
      </c>
      <c r="D41" s="33"/>
      <c r="E41" s="33"/>
      <c r="F41" s="33"/>
      <c r="G41" s="33"/>
      <c r="H41" s="33">
        <v>7842722.6699999999</v>
      </c>
      <c r="I41" s="33">
        <f t="shared" si="1"/>
        <v>0</v>
      </c>
    </row>
    <row r="42" spans="1:9">
      <c r="A42" s="91" t="s">
        <v>439</v>
      </c>
      <c r="B42" s="33">
        <v>2379470</v>
      </c>
      <c r="C42" s="33">
        <v>1086472</v>
      </c>
      <c r="D42" s="33">
        <v>1001658</v>
      </c>
      <c r="E42" s="33">
        <v>203022</v>
      </c>
      <c r="F42" s="33"/>
      <c r="G42" s="33"/>
      <c r="H42" s="33">
        <v>4670622</v>
      </c>
      <c r="I42" s="33">
        <f t="shared" si="1"/>
        <v>1204680</v>
      </c>
    </row>
    <row r="43" spans="1:9" hidden="1">
      <c r="A43" s="56" t="s">
        <v>322</v>
      </c>
      <c r="B43" s="33">
        <v>48064</v>
      </c>
      <c r="C43" s="33">
        <v>378204</v>
      </c>
      <c r="D43" s="33">
        <v>54580</v>
      </c>
      <c r="E43" s="33">
        <v>79004</v>
      </c>
      <c r="F43" s="33"/>
      <c r="G43" s="33"/>
      <c r="H43" s="33">
        <v>559852</v>
      </c>
      <c r="I43" s="33">
        <f t="shared" si="1"/>
        <v>133584</v>
      </c>
    </row>
    <row r="44" spans="1:9" hidden="1">
      <c r="A44" s="56" t="s">
        <v>35</v>
      </c>
      <c r="B44" s="33">
        <v>123010</v>
      </c>
      <c r="C44" s="33">
        <v>201610</v>
      </c>
      <c r="D44" s="33">
        <v>26820</v>
      </c>
      <c r="E44" s="33"/>
      <c r="F44" s="33"/>
      <c r="G44" s="33"/>
      <c r="H44" s="33">
        <v>351440</v>
      </c>
      <c r="I44" s="33">
        <f t="shared" si="1"/>
        <v>26820</v>
      </c>
    </row>
    <row r="45" spans="1:9" hidden="1">
      <c r="A45" s="56" t="s">
        <v>78</v>
      </c>
      <c r="B45" s="33"/>
      <c r="C45" s="33">
        <v>9000</v>
      </c>
      <c r="D45" s="33"/>
      <c r="E45" s="33"/>
      <c r="F45" s="33"/>
      <c r="G45" s="33"/>
      <c r="H45" s="33">
        <v>9000</v>
      </c>
      <c r="I45" s="33">
        <f t="shared" si="1"/>
        <v>0</v>
      </c>
    </row>
    <row r="46" spans="1:9" hidden="1">
      <c r="A46" s="53" t="s">
        <v>452</v>
      </c>
      <c r="B46" s="33">
        <v>3065</v>
      </c>
      <c r="C46" s="33"/>
      <c r="D46" s="33"/>
      <c r="E46" s="33"/>
      <c r="F46" s="33"/>
      <c r="G46" s="33"/>
      <c r="H46" s="33">
        <v>3065</v>
      </c>
      <c r="I46" s="33">
        <f t="shared" si="1"/>
        <v>0</v>
      </c>
    </row>
    <row r="47" spans="1:9">
      <c r="A47" s="34" t="s">
        <v>13</v>
      </c>
      <c r="B47" s="33">
        <v>1103482.8799999999</v>
      </c>
      <c r="C47" s="33">
        <v>2592928.5000000005</v>
      </c>
      <c r="D47" s="33">
        <v>515170.58160000003</v>
      </c>
      <c r="E47" s="33">
        <v>1430789.5662</v>
      </c>
      <c r="F47" s="33">
        <v>-136002.5</v>
      </c>
      <c r="G47" s="33">
        <v>29450</v>
      </c>
      <c r="H47" s="33">
        <v>5535819.0278000003</v>
      </c>
      <c r="I47" s="33">
        <f t="shared" si="1"/>
        <v>1945960.1477999999</v>
      </c>
    </row>
    <row r="48" spans="1:9" hidden="1">
      <c r="A48" s="56" t="s">
        <v>328</v>
      </c>
      <c r="B48" s="33">
        <v>34480</v>
      </c>
      <c r="C48" s="33">
        <v>785920</v>
      </c>
      <c r="D48" s="33">
        <v>41850</v>
      </c>
      <c r="E48" s="33">
        <v>49830</v>
      </c>
      <c r="F48" s="33"/>
      <c r="G48" s="33"/>
      <c r="H48" s="33">
        <v>912080</v>
      </c>
      <c r="I48" s="33">
        <f t="shared" si="1"/>
        <v>91680</v>
      </c>
    </row>
    <row r="49" spans="1:9" hidden="1">
      <c r="A49" s="53" t="s">
        <v>397</v>
      </c>
      <c r="B49" s="33">
        <v>245550</v>
      </c>
      <c r="C49" s="33">
        <v>303880</v>
      </c>
      <c r="D49" s="33"/>
      <c r="E49" s="33">
        <v>12800</v>
      </c>
      <c r="F49" s="33"/>
      <c r="G49" s="33">
        <v>27450</v>
      </c>
      <c r="H49" s="33">
        <v>589680</v>
      </c>
      <c r="I49" s="33">
        <f t="shared" si="1"/>
        <v>12800</v>
      </c>
    </row>
    <row r="50" spans="1:9" hidden="1">
      <c r="A50" s="56" t="s">
        <v>310</v>
      </c>
      <c r="B50" s="33">
        <v>233270</v>
      </c>
      <c r="C50" s="33">
        <v>239650</v>
      </c>
      <c r="D50" s="33">
        <v>60470</v>
      </c>
      <c r="E50" s="33">
        <v>47500</v>
      </c>
      <c r="F50" s="33"/>
      <c r="G50" s="33"/>
      <c r="H50" s="33">
        <v>580890</v>
      </c>
      <c r="I50" s="33">
        <f t="shared" si="1"/>
        <v>107970</v>
      </c>
    </row>
    <row r="51" spans="1:9">
      <c r="A51" s="89" t="s">
        <v>28</v>
      </c>
      <c r="B51" s="33">
        <v>42480</v>
      </c>
      <c r="C51" s="33">
        <v>250722.08000000002</v>
      </c>
      <c r="D51" s="33">
        <v>213327.72160000002</v>
      </c>
      <c r="E51" s="33">
        <v>29698.480000000003</v>
      </c>
      <c r="F51" s="33"/>
      <c r="G51" s="33"/>
      <c r="H51" s="33">
        <v>536228.28159999999</v>
      </c>
      <c r="I51" s="33">
        <f t="shared" si="1"/>
        <v>243026.20160000003</v>
      </c>
    </row>
    <row r="52" spans="1:9" hidden="1">
      <c r="A52" s="56" t="s">
        <v>44</v>
      </c>
      <c r="B52" s="33">
        <v>262590</v>
      </c>
      <c r="C52" s="33">
        <v>254940</v>
      </c>
      <c r="D52" s="33"/>
      <c r="E52" s="33"/>
      <c r="F52" s="33"/>
      <c r="G52" s="33"/>
      <c r="H52" s="33">
        <v>517530</v>
      </c>
      <c r="I52" s="33">
        <f t="shared" si="1"/>
        <v>0</v>
      </c>
    </row>
    <row r="53" spans="1:9">
      <c r="A53" s="89" t="s">
        <v>342</v>
      </c>
      <c r="B53" s="33"/>
      <c r="C53" s="33">
        <v>222560</v>
      </c>
      <c r="D53" s="33">
        <v>50010</v>
      </c>
      <c r="E53" s="33">
        <v>192690</v>
      </c>
      <c r="F53" s="33">
        <v>-12180</v>
      </c>
      <c r="G53" s="33"/>
      <c r="H53" s="33">
        <v>453080</v>
      </c>
      <c r="I53" s="33">
        <f t="shared" si="1"/>
        <v>242700</v>
      </c>
    </row>
    <row r="54" spans="1:9" hidden="1">
      <c r="A54" s="56" t="s">
        <v>46</v>
      </c>
      <c r="B54" s="33">
        <v>74304.600000000006</v>
      </c>
      <c r="C54" s="33">
        <v>200910.34</v>
      </c>
      <c r="D54" s="33">
        <v>32437.300000000003</v>
      </c>
      <c r="E54" s="33"/>
      <c r="F54" s="33"/>
      <c r="G54" s="33"/>
      <c r="H54" s="33">
        <v>307652.24</v>
      </c>
      <c r="I54" s="33">
        <f t="shared" si="1"/>
        <v>32437.300000000003</v>
      </c>
    </row>
    <row r="55" spans="1:9">
      <c r="A55" s="89" t="s">
        <v>25</v>
      </c>
      <c r="B55" s="33"/>
      <c r="C55" s="33"/>
      <c r="D55" s="33"/>
      <c r="E55" s="33">
        <v>304972.91279999999</v>
      </c>
      <c r="F55" s="33"/>
      <c r="G55" s="33"/>
      <c r="H55" s="33">
        <v>304972.91279999999</v>
      </c>
      <c r="I55" s="33">
        <f t="shared" si="1"/>
        <v>304972.91279999999</v>
      </c>
    </row>
    <row r="56" spans="1:9">
      <c r="A56" s="89" t="s">
        <v>27</v>
      </c>
      <c r="B56" s="33"/>
      <c r="C56" s="33"/>
      <c r="D56" s="33"/>
      <c r="E56" s="33">
        <v>287264.8</v>
      </c>
      <c r="F56" s="33">
        <v>-88362.5</v>
      </c>
      <c r="G56" s="33"/>
      <c r="H56" s="33">
        <v>198902.3</v>
      </c>
      <c r="I56" s="33">
        <f t="shared" si="1"/>
        <v>287264.8</v>
      </c>
    </row>
    <row r="57" spans="1:9" hidden="1">
      <c r="A57" s="56" t="s">
        <v>51</v>
      </c>
      <c r="B57" s="33"/>
      <c r="C57" s="33"/>
      <c r="D57" s="33">
        <v>32000</v>
      </c>
      <c r="E57" s="33">
        <v>140500</v>
      </c>
      <c r="F57" s="33"/>
      <c r="G57" s="33"/>
      <c r="H57" s="33">
        <v>172500</v>
      </c>
      <c r="I57" s="33">
        <f t="shared" si="1"/>
        <v>172500</v>
      </c>
    </row>
    <row r="58" spans="1:9" hidden="1">
      <c r="A58" s="56" t="s">
        <v>386</v>
      </c>
      <c r="B58" s="33">
        <v>38811</v>
      </c>
      <c r="C58" s="33">
        <v>72050</v>
      </c>
      <c r="D58" s="33"/>
      <c r="E58" s="33"/>
      <c r="F58" s="33"/>
      <c r="G58" s="33"/>
      <c r="H58" s="33">
        <v>110861</v>
      </c>
      <c r="I58" s="33">
        <f t="shared" si="1"/>
        <v>0</v>
      </c>
    </row>
    <row r="59" spans="1:9" hidden="1">
      <c r="A59" s="56" t="s">
        <v>34</v>
      </c>
      <c r="B59" s="33">
        <v>18360</v>
      </c>
      <c r="C59" s="33">
        <v>31970</v>
      </c>
      <c r="D59" s="33">
        <v>2300</v>
      </c>
      <c r="E59" s="33">
        <v>7000</v>
      </c>
      <c r="F59" s="33"/>
      <c r="G59" s="33"/>
      <c r="H59" s="33">
        <v>59630</v>
      </c>
      <c r="I59" s="33">
        <f t="shared" si="1"/>
        <v>9300</v>
      </c>
    </row>
    <row r="60" spans="1:9" hidden="1">
      <c r="A60" s="56" t="s">
        <v>378</v>
      </c>
      <c r="B60" s="33"/>
      <c r="C60" s="33">
        <v>57731.72</v>
      </c>
      <c r="D60" s="33"/>
      <c r="E60" s="33"/>
      <c r="F60" s="33"/>
      <c r="G60" s="33"/>
      <c r="H60" s="33">
        <v>57731.72</v>
      </c>
      <c r="I60" s="33">
        <f t="shared" si="1"/>
        <v>0</v>
      </c>
    </row>
    <row r="61" spans="1:9" hidden="1">
      <c r="A61" s="56" t="s">
        <v>314</v>
      </c>
      <c r="B61" s="33"/>
      <c r="C61" s="33"/>
      <c r="D61" s="33"/>
      <c r="E61" s="33">
        <v>53886.439999999995</v>
      </c>
      <c r="F61" s="33"/>
      <c r="G61" s="33"/>
      <c r="H61" s="33">
        <v>53886.439999999995</v>
      </c>
      <c r="I61" s="33">
        <f t="shared" si="1"/>
        <v>53886.439999999995</v>
      </c>
    </row>
    <row r="62" spans="1:9" hidden="1">
      <c r="A62" s="56" t="s">
        <v>380</v>
      </c>
      <c r="B62" s="33">
        <v>19360</v>
      </c>
      <c r="C62" s="33">
        <v>23332.799999999999</v>
      </c>
      <c r="D62" s="33"/>
      <c r="E62" s="33"/>
      <c r="F62" s="33"/>
      <c r="G62" s="33"/>
      <c r="H62" s="33">
        <v>42692.800000000003</v>
      </c>
      <c r="I62" s="33">
        <f t="shared" si="1"/>
        <v>0</v>
      </c>
    </row>
    <row r="63" spans="1:9" hidden="1">
      <c r="A63" s="56" t="s">
        <v>39</v>
      </c>
      <c r="B63" s="33"/>
      <c r="C63" s="33">
        <v>2999.56</v>
      </c>
      <c r="D63" s="33">
        <v>2999.56</v>
      </c>
      <c r="E63" s="33">
        <v>32996.48000000001</v>
      </c>
      <c r="F63" s="33"/>
      <c r="G63" s="42">
        <v>2000</v>
      </c>
      <c r="H63" s="33">
        <v>40995.600000000013</v>
      </c>
      <c r="I63" s="33">
        <f t="shared" si="1"/>
        <v>35996.040000000008</v>
      </c>
    </row>
    <row r="64" spans="1:9" hidden="1">
      <c r="A64" s="53" t="s">
        <v>442</v>
      </c>
      <c r="B64" s="33">
        <v>38260</v>
      </c>
      <c r="C64" s="33"/>
      <c r="D64" s="33"/>
      <c r="E64" s="33"/>
      <c r="F64" s="33"/>
      <c r="G64" s="33"/>
      <c r="H64" s="33">
        <v>38260</v>
      </c>
      <c r="I64" s="33">
        <f t="shared" si="1"/>
        <v>0</v>
      </c>
    </row>
    <row r="65" spans="1:9" hidden="1">
      <c r="A65" s="56" t="s">
        <v>326</v>
      </c>
      <c r="B65" s="33"/>
      <c r="C65" s="33">
        <v>37760</v>
      </c>
      <c r="D65" s="33"/>
      <c r="E65" s="33"/>
      <c r="F65" s="33"/>
      <c r="G65" s="33"/>
      <c r="H65" s="33">
        <v>37760</v>
      </c>
      <c r="I65" s="33">
        <f t="shared" si="1"/>
        <v>0</v>
      </c>
    </row>
    <row r="66" spans="1:9" hidden="1">
      <c r="A66" s="56" t="s">
        <v>379</v>
      </c>
      <c r="B66" s="33"/>
      <c r="C66" s="33">
        <v>2999.56</v>
      </c>
      <c r="D66" s="33">
        <v>3000.0000000000005</v>
      </c>
      <c r="E66" s="33">
        <v>30000.000000000004</v>
      </c>
      <c r="F66" s="33"/>
      <c r="G66" s="33"/>
      <c r="H66" s="33">
        <v>35999.560000000005</v>
      </c>
      <c r="I66" s="33">
        <f t="shared" si="1"/>
        <v>33000.000000000007</v>
      </c>
    </row>
    <row r="67" spans="1:9" hidden="1">
      <c r="A67" s="56" t="s">
        <v>43</v>
      </c>
      <c r="B67" s="33">
        <v>7064</v>
      </c>
      <c r="C67" s="33">
        <v>11835</v>
      </c>
      <c r="D67" s="33">
        <v>3996</v>
      </c>
      <c r="E67" s="33">
        <v>12728</v>
      </c>
      <c r="F67" s="33"/>
      <c r="G67" s="33"/>
      <c r="H67" s="33">
        <v>35623</v>
      </c>
      <c r="I67" s="33">
        <f t="shared" si="1"/>
        <v>16724</v>
      </c>
    </row>
    <row r="68" spans="1:9" hidden="1">
      <c r="A68" s="56" t="s">
        <v>316</v>
      </c>
      <c r="B68" s="33">
        <v>2500</v>
      </c>
      <c r="C68" s="33"/>
      <c r="D68" s="33">
        <v>2500</v>
      </c>
      <c r="E68" s="33">
        <v>30501.8</v>
      </c>
      <c r="F68" s="33"/>
      <c r="G68" s="33"/>
      <c r="H68" s="33">
        <v>35501.800000000003</v>
      </c>
      <c r="I68" s="33">
        <f t="shared" si="1"/>
        <v>33001.800000000003</v>
      </c>
    </row>
    <row r="69" spans="1:9" hidden="1">
      <c r="A69" s="56" t="s">
        <v>47</v>
      </c>
      <c r="B69" s="33"/>
      <c r="C69" s="33">
        <v>9777.48</v>
      </c>
      <c r="D69" s="33">
        <v>9189.84</v>
      </c>
      <c r="E69" s="33">
        <v>16090.099999999999</v>
      </c>
      <c r="F69" s="33"/>
      <c r="G69" s="33"/>
      <c r="H69" s="33">
        <v>35057.42</v>
      </c>
      <c r="I69" s="33">
        <f t="shared" si="1"/>
        <v>25279.94</v>
      </c>
    </row>
    <row r="70" spans="1:9" hidden="1">
      <c r="A70" s="56" t="s">
        <v>323</v>
      </c>
      <c r="B70" s="33"/>
      <c r="C70" s="33"/>
      <c r="D70" s="33"/>
      <c r="E70" s="33">
        <v>45744.0334</v>
      </c>
      <c r="F70" s="33">
        <v>-11210</v>
      </c>
      <c r="G70" s="33"/>
      <c r="H70" s="33">
        <v>34534.0334</v>
      </c>
      <c r="I70" s="33">
        <f t="shared" si="1"/>
        <v>45744.0334</v>
      </c>
    </row>
    <row r="71" spans="1:9" hidden="1">
      <c r="A71" s="56" t="s">
        <v>377</v>
      </c>
      <c r="B71" s="33"/>
      <c r="C71" s="33"/>
      <c r="D71" s="33">
        <v>33000</v>
      </c>
      <c r="E71" s="33"/>
      <c r="F71" s="33"/>
      <c r="G71" s="33"/>
      <c r="H71" s="33">
        <v>33000</v>
      </c>
      <c r="I71" s="33">
        <f t="shared" ref="I71:I105" si="2">D71+E71</f>
        <v>33000</v>
      </c>
    </row>
    <row r="72" spans="1:9" hidden="1">
      <c r="A72" s="53" t="s">
        <v>440</v>
      </c>
      <c r="B72" s="33">
        <v>30975</v>
      </c>
      <c r="C72" s="33"/>
      <c r="D72" s="33"/>
      <c r="E72" s="33"/>
      <c r="F72" s="33"/>
      <c r="G72" s="33"/>
      <c r="H72" s="33">
        <v>30975</v>
      </c>
      <c r="I72" s="33">
        <f t="shared" si="2"/>
        <v>0</v>
      </c>
    </row>
    <row r="73" spans="1:9" hidden="1">
      <c r="A73" s="56" t="s">
        <v>45</v>
      </c>
      <c r="B73" s="33">
        <v>25712.32</v>
      </c>
      <c r="C73" s="33">
        <v>3268.16</v>
      </c>
      <c r="D73" s="33"/>
      <c r="E73" s="33"/>
      <c r="F73" s="33"/>
      <c r="G73" s="33"/>
      <c r="H73" s="33">
        <v>28980.48</v>
      </c>
      <c r="I73" s="33">
        <f t="shared" si="2"/>
        <v>0</v>
      </c>
    </row>
    <row r="74" spans="1:9" hidden="1">
      <c r="A74" s="56" t="s">
        <v>26</v>
      </c>
      <c r="B74" s="33"/>
      <c r="C74" s="33">
        <v>2999.56</v>
      </c>
      <c r="D74" s="33">
        <v>2999.56</v>
      </c>
      <c r="E74" s="33">
        <v>20996.920000000006</v>
      </c>
      <c r="F74" s="33">
        <v>-1500</v>
      </c>
      <c r="G74" s="33"/>
      <c r="H74" s="33">
        <v>25496.040000000005</v>
      </c>
      <c r="I74" s="33">
        <f t="shared" si="2"/>
        <v>23996.480000000007</v>
      </c>
    </row>
    <row r="75" spans="1:9" hidden="1">
      <c r="A75" s="56" t="s">
        <v>23</v>
      </c>
      <c r="B75" s="33"/>
      <c r="C75" s="33"/>
      <c r="D75" s="33">
        <v>4000</v>
      </c>
      <c r="E75" s="33">
        <v>35130</v>
      </c>
      <c r="F75" s="33">
        <v>-14000</v>
      </c>
      <c r="G75" s="33"/>
      <c r="H75" s="33">
        <v>25130</v>
      </c>
      <c r="I75" s="33">
        <f t="shared" si="2"/>
        <v>39130</v>
      </c>
    </row>
    <row r="76" spans="1:9" hidden="1">
      <c r="A76" s="53" t="s">
        <v>411</v>
      </c>
      <c r="B76" s="33"/>
      <c r="C76" s="33">
        <v>21240</v>
      </c>
      <c r="D76" s="33"/>
      <c r="E76" s="33"/>
      <c r="F76" s="33"/>
      <c r="G76" s="33"/>
      <c r="H76" s="33">
        <v>21240</v>
      </c>
      <c r="I76" s="33">
        <f t="shared" si="2"/>
        <v>0</v>
      </c>
    </row>
    <row r="77" spans="1:9" hidden="1">
      <c r="A77" s="56" t="s">
        <v>319</v>
      </c>
      <c r="B77" s="33"/>
      <c r="C77" s="33"/>
      <c r="D77" s="33">
        <v>2039.04</v>
      </c>
      <c r="E77" s="33">
        <v>18772.48</v>
      </c>
      <c r="F77" s="33"/>
      <c r="G77" s="33"/>
      <c r="H77" s="33">
        <v>20811.52</v>
      </c>
      <c r="I77" s="33">
        <f t="shared" si="2"/>
        <v>20811.52</v>
      </c>
    </row>
    <row r="78" spans="1:9" hidden="1">
      <c r="A78" s="56" t="s">
        <v>36</v>
      </c>
      <c r="B78" s="33"/>
      <c r="C78" s="33">
        <v>8850</v>
      </c>
      <c r="D78" s="33"/>
      <c r="E78" s="33">
        <v>10716.68</v>
      </c>
      <c r="F78" s="33"/>
      <c r="G78" s="33"/>
      <c r="H78" s="33">
        <v>19566.68</v>
      </c>
      <c r="I78" s="33">
        <f t="shared" si="2"/>
        <v>10716.68</v>
      </c>
    </row>
    <row r="79" spans="1:9" hidden="1">
      <c r="A79" s="56" t="s">
        <v>387</v>
      </c>
      <c r="B79" s="33"/>
      <c r="C79" s="33">
        <v>18220</v>
      </c>
      <c r="D79" s="33"/>
      <c r="E79" s="33"/>
      <c r="F79" s="33"/>
      <c r="G79" s="33"/>
      <c r="H79" s="33">
        <v>18220</v>
      </c>
      <c r="I79" s="33">
        <f t="shared" si="2"/>
        <v>0</v>
      </c>
    </row>
    <row r="80" spans="1:9" hidden="1">
      <c r="A80" s="56" t="s">
        <v>42</v>
      </c>
      <c r="B80" s="33"/>
      <c r="C80" s="33"/>
      <c r="D80" s="33"/>
      <c r="E80" s="33">
        <v>14000</v>
      </c>
      <c r="F80" s="33"/>
      <c r="G80" s="33"/>
      <c r="H80" s="33">
        <v>14000</v>
      </c>
      <c r="I80" s="33">
        <f t="shared" si="2"/>
        <v>14000</v>
      </c>
    </row>
    <row r="81" spans="1:9" hidden="1">
      <c r="A81" s="56" t="s">
        <v>343</v>
      </c>
      <c r="B81" s="33">
        <v>7723.5599999999995</v>
      </c>
      <c r="C81" s="33">
        <v>4946</v>
      </c>
      <c r="D81" s="33"/>
      <c r="E81" s="33"/>
      <c r="F81" s="33"/>
      <c r="G81" s="33"/>
      <c r="H81" s="33">
        <v>12669.56</v>
      </c>
      <c r="I81" s="33">
        <f t="shared" si="2"/>
        <v>0</v>
      </c>
    </row>
    <row r="82" spans="1:9" hidden="1">
      <c r="A82" s="56" t="s">
        <v>344</v>
      </c>
      <c r="B82" s="33"/>
      <c r="C82" s="33">
        <v>11000</v>
      </c>
      <c r="D82" s="33"/>
      <c r="E82" s="33"/>
      <c r="F82" s="33"/>
      <c r="G82" s="33"/>
      <c r="H82" s="33">
        <v>11000</v>
      </c>
      <c r="I82" s="33">
        <f t="shared" si="2"/>
        <v>0</v>
      </c>
    </row>
    <row r="83" spans="1:9" hidden="1">
      <c r="A83" s="56" t="s">
        <v>318</v>
      </c>
      <c r="B83" s="33"/>
      <c r="C83" s="33">
        <v>700</v>
      </c>
      <c r="D83" s="33">
        <v>7552</v>
      </c>
      <c r="E83" s="33">
        <v>1926</v>
      </c>
      <c r="F83" s="33"/>
      <c r="G83" s="33"/>
      <c r="H83" s="33">
        <v>10178</v>
      </c>
      <c r="I83" s="33">
        <f t="shared" si="2"/>
        <v>9478</v>
      </c>
    </row>
    <row r="84" spans="1:9" hidden="1">
      <c r="A84" s="56" t="s">
        <v>31</v>
      </c>
      <c r="B84" s="33"/>
      <c r="C84" s="33">
        <v>2999.56</v>
      </c>
      <c r="D84" s="33">
        <v>2999.56</v>
      </c>
      <c r="E84" s="33">
        <v>5999.1200000000008</v>
      </c>
      <c r="F84" s="33">
        <v>-2000</v>
      </c>
      <c r="G84" s="33"/>
      <c r="H84" s="33">
        <v>9998.2400000000016</v>
      </c>
      <c r="I84" s="33">
        <f t="shared" si="2"/>
        <v>8998.68</v>
      </c>
    </row>
    <row r="85" spans="1:9" hidden="1">
      <c r="A85" s="53" t="s">
        <v>441</v>
      </c>
      <c r="B85" s="33">
        <v>9600</v>
      </c>
      <c r="C85" s="33"/>
      <c r="D85" s="33"/>
      <c r="E85" s="33"/>
      <c r="F85" s="33"/>
      <c r="G85" s="33"/>
      <c r="H85" s="33">
        <v>9600</v>
      </c>
      <c r="I85" s="33">
        <f t="shared" si="2"/>
        <v>0</v>
      </c>
    </row>
    <row r="86" spans="1:9" hidden="1">
      <c r="A86" s="53" t="s">
        <v>413</v>
      </c>
      <c r="B86" s="33">
        <v>9250</v>
      </c>
      <c r="C86" s="33"/>
      <c r="D86" s="33"/>
      <c r="E86" s="33"/>
      <c r="F86" s="33"/>
      <c r="G86" s="33"/>
      <c r="H86" s="33">
        <v>9250</v>
      </c>
      <c r="I86" s="33">
        <f t="shared" si="2"/>
        <v>0</v>
      </c>
    </row>
    <row r="87" spans="1:9" hidden="1">
      <c r="A87" s="56" t="s">
        <v>315</v>
      </c>
      <c r="B87" s="33"/>
      <c r="C87" s="33"/>
      <c r="D87" s="33"/>
      <c r="E87" s="33">
        <v>7965</v>
      </c>
      <c r="F87" s="33"/>
      <c r="G87" s="33"/>
      <c r="H87" s="33">
        <v>7965</v>
      </c>
      <c r="I87" s="33">
        <f t="shared" si="2"/>
        <v>7965</v>
      </c>
    </row>
    <row r="88" spans="1:9" hidden="1">
      <c r="A88" s="56" t="s">
        <v>317</v>
      </c>
      <c r="B88" s="33"/>
      <c r="C88" s="33"/>
      <c r="D88" s="33"/>
      <c r="E88" s="33">
        <v>13750</v>
      </c>
      <c r="F88" s="33">
        <v>-6750</v>
      </c>
      <c r="G88" s="33"/>
      <c r="H88" s="33">
        <v>7000</v>
      </c>
      <c r="I88" s="33">
        <f t="shared" si="2"/>
        <v>13750</v>
      </c>
    </row>
    <row r="89" spans="1:9" hidden="1">
      <c r="A89" s="56" t="s">
        <v>321</v>
      </c>
      <c r="B89" s="33"/>
      <c r="C89" s="33">
        <v>5500</v>
      </c>
      <c r="D89" s="33"/>
      <c r="E89" s="33">
        <v>826</v>
      </c>
      <c r="F89" s="33"/>
      <c r="G89" s="33"/>
      <c r="H89" s="33">
        <v>6326</v>
      </c>
      <c r="I89" s="33">
        <f t="shared" si="2"/>
        <v>826</v>
      </c>
    </row>
    <row r="90" spans="1:9" hidden="1">
      <c r="A90" s="56" t="s">
        <v>345</v>
      </c>
      <c r="B90" s="33"/>
      <c r="C90" s="33"/>
      <c r="D90" s="33">
        <v>5400</v>
      </c>
      <c r="E90" s="33"/>
      <c r="F90" s="33"/>
      <c r="G90" s="33"/>
      <c r="H90" s="33">
        <v>5400</v>
      </c>
      <c r="I90" s="33">
        <f t="shared" si="2"/>
        <v>5400</v>
      </c>
    </row>
    <row r="91" spans="1:9" hidden="1">
      <c r="A91" s="56" t="s">
        <v>376</v>
      </c>
      <c r="B91" s="33">
        <v>1977</v>
      </c>
      <c r="C91" s="33">
        <v>3082</v>
      </c>
      <c r="D91" s="33"/>
      <c r="E91" s="33"/>
      <c r="F91" s="33"/>
      <c r="G91" s="33"/>
      <c r="H91" s="33">
        <v>5059</v>
      </c>
      <c r="I91" s="33">
        <f t="shared" si="2"/>
        <v>0</v>
      </c>
    </row>
    <row r="92" spans="1:9" hidden="1">
      <c r="A92" s="56" t="s">
        <v>313</v>
      </c>
      <c r="B92" s="33"/>
      <c r="C92" s="33"/>
      <c r="D92" s="33"/>
      <c r="E92" s="33">
        <v>3889.2</v>
      </c>
      <c r="F92" s="33"/>
      <c r="G92" s="33"/>
      <c r="H92" s="33">
        <v>3889.2</v>
      </c>
      <c r="I92" s="33">
        <f t="shared" si="2"/>
        <v>3889.2</v>
      </c>
    </row>
    <row r="93" spans="1:9" hidden="1">
      <c r="A93" s="56" t="s">
        <v>339</v>
      </c>
      <c r="B93" s="33"/>
      <c r="C93" s="33"/>
      <c r="D93" s="33">
        <v>3100</v>
      </c>
      <c r="E93" s="33"/>
      <c r="F93" s="33"/>
      <c r="G93" s="33"/>
      <c r="H93" s="33">
        <v>3100</v>
      </c>
      <c r="I93" s="33">
        <f t="shared" si="2"/>
        <v>3100</v>
      </c>
    </row>
    <row r="94" spans="1:9" hidden="1">
      <c r="A94" s="56" t="s">
        <v>337</v>
      </c>
      <c r="B94" s="33">
        <v>1215.4000000000001</v>
      </c>
      <c r="C94" s="33">
        <v>384.68</v>
      </c>
      <c r="D94" s="33"/>
      <c r="E94" s="33"/>
      <c r="F94" s="33"/>
      <c r="G94" s="33"/>
      <c r="H94" s="33">
        <v>1600.0800000000002</v>
      </c>
      <c r="I94" s="33">
        <f t="shared" si="2"/>
        <v>0</v>
      </c>
    </row>
    <row r="95" spans="1:9" hidden="1">
      <c r="A95" s="56" t="s">
        <v>325</v>
      </c>
      <c r="B95" s="33"/>
      <c r="C95" s="33"/>
      <c r="D95" s="33"/>
      <c r="E95" s="33">
        <v>1513</v>
      </c>
      <c r="F95" s="33"/>
      <c r="G95" s="33"/>
      <c r="H95" s="33">
        <v>1513</v>
      </c>
      <c r="I95" s="33">
        <f t="shared" si="2"/>
        <v>1513</v>
      </c>
    </row>
    <row r="96" spans="1:9" hidden="1">
      <c r="A96" s="56" t="s">
        <v>391</v>
      </c>
      <c r="B96" s="33"/>
      <c r="C96" s="33">
        <v>700</v>
      </c>
      <c r="D96" s="33"/>
      <c r="E96" s="33"/>
      <c r="F96" s="33"/>
      <c r="G96" s="33"/>
      <c r="H96" s="33">
        <v>700</v>
      </c>
      <c r="I96" s="33">
        <f t="shared" si="2"/>
        <v>0</v>
      </c>
    </row>
    <row r="97" spans="1:9" hidden="1">
      <c r="A97" s="56" t="s">
        <v>40</v>
      </c>
      <c r="B97" s="33"/>
      <c r="C97" s="33"/>
      <c r="D97" s="33"/>
      <c r="E97" s="33">
        <v>686.76</v>
      </c>
      <c r="F97" s="33"/>
      <c r="G97" s="33"/>
      <c r="H97" s="33">
        <v>686.76</v>
      </c>
      <c r="I97" s="33">
        <f t="shared" si="2"/>
        <v>686.76</v>
      </c>
    </row>
    <row r="98" spans="1:9" hidden="1">
      <c r="A98" s="56" t="s">
        <v>327</v>
      </c>
      <c r="B98" s="33"/>
      <c r="C98" s="33"/>
      <c r="D98" s="33"/>
      <c r="E98" s="33">
        <v>415.36</v>
      </c>
      <c r="F98" s="33"/>
      <c r="G98" s="33"/>
      <c r="H98" s="33">
        <v>415.36</v>
      </c>
      <c r="I98" s="33">
        <f t="shared" si="2"/>
        <v>415.36</v>
      </c>
    </row>
    <row r="99" spans="1:9" hidden="1">
      <c r="A99" s="23" t="s">
        <v>302</v>
      </c>
      <c r="B99" s="33">
        <v>281217.59999999998</v>
      </c>
      <c r="C99" s="33">
        <v>826000</v>
      </c>
      <c r="D99" s="33"/>
      <c r="E99" s="33"/>
      <c r="F99" s="33"/>
      <c r="G99" s="33"/>
      <c r="H99" s="33">
        <v>1107217.6000000001</v>
      </c>
      <c r="I99" s="33">
        <f t="shared" si="2"/>
        <v>0</v>
      </c>
    </row>
    <row r="100" spans="1:9" hidden="1">
      <c r="A100" s="34" t="s">
        <v>29</v>
      </c>
      <c r="B100" s="33">
        <v>281217.59999999998</v>
      </c>
      <c r="C100" s="33">
        <v>826000</v>
      </c>
      <c r="D100" s="33"/>
      <c r="E100" s="33"/>
      <c r="F100" s="33"/>
      <c r="G100" s="33"/>
      <c r="H100" s="33">
        <v>1107217.6000000001</v>
      </c>
      <c r="I100" s="33">
        <f t="shared" si="2"/>
        <v>0</v>
      </c>
    </row>
    <row r="101" spans="1:9" hidden="1">
      <c r="A101" s="56" t="s">
        <v>332</v>
      </c>
      <c r="B101" s="33">
        <v>281217.59999999998</v>
      </c>
      <c r="C101" s="33">
        <v>826000</v>
      </c>
      <c r="D101" s="33"/>
      <c r="E101" s="33"/>
      <c r="F101" s="33"/>
      <c r="G101" s="33"/>
      <c r="H101" s="33">
        <v>1107217.6000000001</v>
      </c>
      <c r="I101" s="33">
        <f t="shared" si="2"/>
        <v>0</v>
      </c>
    </row>
    <row r="102" spans="1:9">
      <c r="A102" s="23" t="s">
        <v>301</v>
      </c>
      <c r="B102" s="33">
        <v>123526</v>
      </c>
      <c r="C102" s="33">
        <v>154925</v>
      </c>
      <c r="D102" s="33"/>
      <c r="E102" s="33">
        <v>264517</v>
      </c>
      <c r="F102" s="33">
        <v>-365648</v>
      </c>
      <c r="G102" s="33">
        <v>2000</v>
      </c>
      <c r="H102" s="33">
        <v>179320</v>
      </c>
      <c r="I102" s="33">
        <f t="shared" si="2"/>
        <v>264517</v>
      </c>
    </row>
    <row r="103" spans="1:9">
      <c r="A103" s="34" t="s">
        <v>29</v>
      </c>
      <c r="B103" s="33">
        <v>123526</v>
      </c>
      <c r="C103" s="33">
        <v>154925</v>
      </c>
      <c r="D103" s="33"/>
      <c r="E103" s="33">
        <v>264517</v>
      </c>
      <c r="F103" s="33">
        <v>-365648</v>
      </c>
      <c r="G103" s="33">
        <v>2000</v>
      </c>
      <c r="H103" s="33">
        <v>179320</v>
      </c>
      <c r="I103" s="33">
        <f t="shared" si="2"/>
        <v>264517</v>
      </c>
    </row>
    <row r="104" spans="1:9">
      <c r="A104" s="56" t="s">
        <v>300</v>
      </c>
      <c r="B104" s="33">
        <v>123526</v>
      </c>
      <c r="C104" s="33">
        <v>154925</v>
      </c>
      <c r="D104" s="33"/>
      <c r="E104" s="33">
        <v>264517</v>
      </c>
      <c r="F104" s="33">
        <v>-365648</v>
      </c>
      <c r="G104" s="40">
        <v>2000</v>
      </c>
      <c r="H104" s="33">
        <v>179320</v>
      </c>
      <c r="I104" s="33">
        <f t="shared" si="2"/>
        <v>264517</v>
      </c>
    </row>
    <row r="105" spans="1:9">
      <c r="A105" s="55" t="s">
        <v>304</v>
      </c>
      <c r="B105" s="33">
        <v>19433981.810000002</v>
      </c>
      <c r="C105" s="33">
        <v>24079301.209999993</v>
      </c>
      <c r="D105" s="33">
        <v>2191840.3616000004</v>
      </c>
      <c r="E105" s="33">
        <v>5436792.4462000001</v>
      </c>
      <c r="F105" s="41">
        <v>-1550742.2</v>
      </c>
      <c r="G105" s="33">
        <v>653671</v>
      </c>
      <c r="H105" s="33">
        <v>50244844.627799995</v>
      </c>
      <c r="I105" s="33">
        <f t="shared" si="2"/>
        <v>7628632.8078000005</v>
      </c>
    </row>
  </sheetData>
  <autoFilter ref="A6:L105">
    <filterColumn colId="8">
      <filters>
        <filter val="1033950"/>
        <filter val="1204680"/>
        <filter val="1621309"/>
        <filter val="1884897"/>
        <filter val="1945960"/>
        <filter val="242700"/>
        <filter val="243026"/>
        <filter val="264517"/>
        <filter val="286148"/>
        <filter val="287265"/>
        <filter val="304973"/>
        <filter val="3830857"/>
        <filter val="500800"/>
        <filter val="519813"/>
        <filter val="7628633"/>
        <filter val="952756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5"/>
  <sheetViews>
    <sheetView workbookViewId="0">
      <selection activeCell="I38" sqref="I38"/>
    </sheetView>
  </sheetViews>
  <sheetFormatPr defaultRowHeight="15"/>
  <cols>
    <col min="1" max="1" width="50.42578125" bestFit="1" customWidth="1"/>
    <col min="2" max="2" width="12.5703125" bestFit="1" customWidth="1"/>
    <col min="3" max="5" width="12" bestFit="1" customWidth="1"/>
    <col min="6" max="6" width="10.5703125" bestFit="1" customWidth="1"/>
    <col min="7" max="7" width="10" bestFit="1" customWidth="1"/>
    <col min="8" max="8" width="12" bestFit="1" customWidth="1"/>
    <col min="9" max="9" width="3" bestFit="1" customWidth="1"/>
    <col min="10" max="10" width="12.140625" bestFit="1" customWidth="1"/>
    <col min="11" max="11" width="9.85546875" bestFit="1" customWidth="1"/>
    <col min="12" max="12" width="13.42578125" bestFit="1" customWidth="1"/>
  </cols>
  <sheetData>
    <row r="1" spans="1:12">
      <c r="J1" t="s">
        <v>446</v>
      </c>
      <c r="K1" t="s">
        <v>447</v>
      </c>
      <c r="L1" t="s">
        <v>451</v>
      </c>
    </row>
    <row r="2" spans="1:12">
      <c r="J2" t="s">
        <v>443</v>
      </c>
      <c r="K2" t="s">
        <v>448</v>
      </c>
      <c r="L2" t="s">
        <v>453</v>
      </c>
    </row>
    <row r="3" spans="1:12">
      <c r="A3" s="88" t="s">
        <v>360</v>
      </c>
      <c r="B3" s="88" t="s">
        <v>308</v>
      </c>
      <c r="C3" s="88"/>
      <c r="D3" s="88"/>
      <c r="E3" s="88"/>
      <c r="F3" s="88"/>
      <c r="G3" s="88"/>
      <c r="H3" s="88"/>
      <c r="J3" t="s">
        <v>444</v>
      </c>
      <c r="K3" t="s">
        <v>449</v>
      </c>
      <c r="L3" t="s">
        <v>454</v>
      </c>
    </row>
    <row r="4" spans="1:12">
      <c r="A4" s="88" t="s">
        <v>303</v>
      </c>
      <c r="B4" s="88" t="s">
        <v>357</v>
      </c>
      <c r="C4" s="88" t="s">
        <v>305</v>
      </c>
      <c r="D4" s="88" t="s">
        <v>306</v>
      </c>
      <c r="E4" s="88" t="s">
        <v>307</v>
      </c>
      <c r="F4" s="88" t="s">
        <v>358</v>
      </c>
      <c r="G4" s="88" t="s">
        <v>359</v>
      </c>
      <c r="H4" s="88" t="s">
        <v>304</v>
      </c>
      <c r="J4" t="s">
        <v>445</v>
      </c>
      <c r="K4" t="s">
        <v>450</v>
      </c>
      <c r="L4" t="s">
        <v>455</v>
      </c>
    </row>
    <row r="5" spans="1:12">
      <c r="A5" s="88" t="s">
        <v>299</v>
      </c>
      <c r="B5" s="88">
        <v>6153455.0600000005</v>
      </c>
      <c r="C5" s="88">
        <v>6470987.3100000005</v>
      </c>
      <c r="D5" s="88">
        <v>367358.78000000009</v>
      </c>
      <c r="E5" s="88">
        <v>3077399.88</v>
      </c>
      <c r="F5" s="88">
        <v>-906879</v>
      </c>
      <c r="G5" s="88">
        <v>622221</v>
      </c>
      <c r="H5" s="88">
        <v>15784543.030000001</v>
      </c>
    </row>
    <row r="6" spans="1:12">
      <c r="A6" s="88" t="s">
        <v>29</v>
      </c>
      <c r="B6" s="88">
        <v>5769518.5800000001</v>
      </c>
      <c r="C6" s="88">
        <v>5407199.2300000004</v>
      </c>
      <c r="D6" s="88">
        <v>303862.98000000004</v>
      </c>
      <c r="E6" s="88">
        <v>2106945.56</v>
      </c>
      <c r="F6" s="88">
        <v>-48218</v>
      </c>
      <c r="G6" s="88">
        <v>622221</v>
      </c>
      <c r="H6" s="88">
        <v>14161529.35</v>
      </c>
    </row>
    <row r="7" spans="1:12" hidden="1">
      <c r="A7" t="s">
        <v>89</v>
      </c>
      <c r="B7">
        <v>3792820.48</v>
      </c>
      <c r="C7">
        <v>2378495</v>
      </c>
      <c r="D7">
        <v>4248</v>
      </c>
      <c r="E7">
        <v>1528561</v>
      </c>
      <c r="H7">
        <v>7704124.4800000004</v>
      </c>
      <c r="I7" t="s">
        <v>398</v>
      </c>
    </row>
    <row r="8" spans="1:12" hidden="1">
      <c r="A8" t="s">
        <v>78</v>
      </c>
      <c r="B8">
        <v>939217.1</v>
      </c>
      <c r="C8">
        <v>1393941.6900000002</v>
      </c>
      <c r="H8">
        <v>2333158.79</v>
      </c>
      <c r="I8" t="s">
        <v>398</v>
      </c>
    </row>
    <row r="9" spans="1:12" hidden="1">
      <c r="A9" t="s">
        <v>180</v>
      </c>
      <c r="B9">
        <v>973917</v>
      </c>
      <c r="C9">
        <v>99270</v>
      </c>
      <c r="F9">
        <v>-48218</v>
      </c>
      <c r="G9">
        <v>594955.61</v>
      </c>
      <c r="H9">
        <v>1619924.6099999999</v>
      </c>
      <c r="I9" t="s">
        <v>398</v>
      </c>
    </row>
    <row r="10" spans="1:12" hidden="1">
      <c r="A10" t="s">
        <v>399</v>
      </c>
      <c r="C10">
        <v>761690</v>
      </c>
      <c r="G10">
        <v>27265.39</v>
      </c>
      <c r="H10">
        <v>788955.39</v>
      </c>
      <c r="I10" t="s">
        <v>398</v>
      </c>
    </row>
    <row r="11" spans="1:12" hidden="1">
      <c r="A11" t="s">
        <v>66</v>
      </c>
      <c r="C11">
        <v>276480.42000000004</v>
      </c>
      <c r="D11">
        <v>283802.98000000004</v>
      </c>
      <c r="E11">
        <v>2345</v>
      </c>
      <c r="H11">
        <v>562628.40000000014</v>
      </c>
      <c r="I11" t="s">
        <v>398</v>
      </c>
    </row>
    <row r="12" spans="1:12" hidden="1">
      <c r="A12" t="s">
        <v>324</v>
      </c>
      <c r="B12">
        <v>25000</v>
      </c>
      <c r="E12">
        <v>500800.4</v>
      </c>
      <c r="H12">
        <v>525800.4</v>
      </c>
      <c r="I12" t="s">
        <v>398</v>
      </c>
    </row>
    <row r="13" spans="1:12" hidden="1">
      <c r="A13" t="s">
        <v>61</v>
      </c>
      <c r="B13">
        <v>20414</v>
      </c>
      <c r="C13">
        <v>408822.12</v>
      </c>
      <c r="D13">
        <v>15812</v>
      </c>
      <c r="E13">
        <v>75239.16</v>
      </c>
      <c r="H13">
        <v>520287.28</v>
      </c>
      <c r="I13" t="s">
        <v>398</v>
      </c>
    </row>
    <row r="14" spans="1:12" hidden="1">
      <c r="A14" t="s">
        <v>401</v>
      </c>
      <c r="B14">
        <v>18150</v>
      </c>
      <c r="C14">
        <v>88500</v>
      </c>
      <c r="H14">
        <v>106650</v>
      </c>
      <c r="I14" t="s">
        <v>398</v>
      </c>
    </row>
    <row r="15" spans="1:12">
      <c r="A15" s="88" t="s">
        <v>13</v>
      </c>
      <c r="B15" s="88">
        <v>383936.48</v>
      </c>
      <c r="C15" s="88">
        <v>1063788.08</v>
      </c>
      <c r="D15" s="88">
        <v>63495.80000000001</v>
      </c>
      <c r="E15" s="88">
        <v>970454.32</v>
      </c>
      <c r="F15" s="88">
        <v>-858661</v>
      </c>
      <c r="G15" s="88"/>
      <c r="H15" s="88">
        <v>1623013.68</v>
      </c>
    </row>
    <row r="16" spans="1:12" hidden="1">
      <c r="A16" t="s">
        <v>51</v>
      </c>
      <c r="B16">
        <v>259411.4</v>
      </c>
      <c r="C16">
        <v>705527.28</v>
      </c>
      <c r="D16">
        <v>2626.6800000000003</v>
      </c>
      <c r="E16">
        <v>950129.15999999992</v>
      </c>
      <c r="F16">
        <v>-902368.7</v>
      </c>
      <c r="H16">
        <v>1015325.8200000001</v>
      </c>
      <c r="I16" t="s">
        <v>398</v>
      </c>
    </row>
    <row r="17" spans="1:9">
      <c r="A17" t="s">
        <v>62</v>
      </c>
      <c r="C17">
        <v>157652.72</v>
      </c>
      <c r="H17">
        <v>157652.72</v>
      </c>
    </row>
    <row r="18" spans="1:9" hidden="1">
      <c r="A18" t="s">
        <v>414</v>
      </c>
      <c r="C18">
        <v>91505.459999999992</v>
      </c>
      <c r="H18">
        <v>91505.459999999992</v>
      </c>
      <c r="I18" t="s">
        <v>398</v>
      </c>
    </row>
    <row r="19" spans="1:9" hidden="1">
      <c r="A19" t="s">
        <v>355</v>
      </c>
      <c r="B19">
        <v>767</v>
      </c>
      <c r="C19">
        <v>44916.7</v>
      </c>
      <c r="D19">
        <v>41356.640000000007</v>
      </c>
      <c r="H19">
        <v>87040.34</v>
      </c>
      <c r="I19" t="s">
        <v>398</v>
      </c>
    </row>
    <row r="20" spans="1:9" hidden="1">
      <c r="A20" t="s">
        <v>405</v>
      </c>
      <c r="B20">
        <v>55786</v>
      </c>
      <c r="H20">
        <v>55786</v>
      </c>
      <c r="I20" t="s">
        <v>398</v>
      </c>
    </row>
    <row r="21" spans="1:9" hidden="1">
      <c r="A21" t="s">
        <v>366</v>
      </c>
      <c r="B21">
        <v>27961.279999999999</v>
      </c>
      <c r="C21">
        <v>6482.92</v>
      </c>
      <c r="H21">
        <v>34444.199999999997</v>
      </c>
      <c r="I21" t="s">
        <v>398</v>
      </c>
    </row>
    <row r="22" spans="1:9" hidden="1">
      <c r="A22" t="s">
        <v>368</v>
      </c>
      <c r="C22">
        <v>26019</v>
      </c>
      <c r="H22">
        <v>26019</v>
      </c>
      <c r="I22" t="s">
        <v>398</v>
      </c>
    </row>
    <row r="23" spans="1:9" hidden="1">
      <c r="A23" t="s">
        <v>369</v>
      </c>
      <c r="B23">
        <v>12500</v>
      </c>
      <c r="C23">
        <v>12450</v>
      </c>
      <c r="H23">
        <v>24950</v>
      </c>
      <c r="I23" t="s">
        <v>398</v>
      </c>
    </row>
    <row r="24" spans="1:9" hidden="1">
      <c r="A24" t="s">
        <v>330</v>
      </c>
      <c r="D24">
        <v>14285.080000000002</v>
      </c>
      <c r="E24">
        <v>2190.08</v>
      </c>
      <c r="H24">
        <v>16475.160000000003</v>
      </c>
      <c r="I24" t="s">
        <v>398</v>
      </c>
    </row>
    <row r="25" spans="1:9" hidden="1">
      <c r="A25" t="s">
        <v>173</v>
      </c>
      <c r="C25">
        <v>11800</v>
      </c>
      <c r="E25">
        <v>12360.08</v>
      </c>
      <c r="F25">
        <v>-10893</v>
      </c>
      <c r="H25">
        <v>13267.080000000002</v>
      </c>
      <c r="I25" t="s">
        <v>398</v>
      </c>
    </row>
    <row r="26" spans="1:9" hidden="1">
      <c r="A26" t="s">
        <v>403</v>
      </c>
      <c r="B26">
        <v>12985</v>
      </c>
      <c r="H26">
        <v>12985</v>
      </c>
      <c r="I26" t="s">
        <v>398</v>
      </c>
    </row>
    <row r="27" spans="1:9" hidden="1">
      <c r="A27" t="s">
        <v>77</v>
      </c>
      <c r="E27">
        <v>5775</v>
      </c>
      <c r="H27">
        <v>5775</v>
      </c>
      <c r="I27" t="s">
        <v>398</v>
      </c>
    </row>
    <row r="28" spans="1:9" hidden="1">
      <c r="A28" t="s">
        <v>402</v>
      </c>
      <c r="B28">
        <v>4422.6399999999994</v>
      </c>
      <c r="H28">
        <v>4422.6399999999994</v>
      </c>
      <c r="I28" t="s">
        <v>398</v>
      </c>
    </row>
    <row r="29" spans="1:9" hidden="1">
      <c r="A29" t="s">
        <v>356</v>
      </c>
      <c r="D29">
        <v>4130</v>
      </c>
      <c r="H29">
        <v>4130</v>
      </c>
      <c r="I29" t="s">
        <v>398</v>
      </c>
    </row>
    <row r="30" spans="1:9" hidden="1">
      <c r="A30" t="s">
        <v>389</v>
      </c>
      <c r="C30">
        <v>3894</v>
      </c>
      <c r="H30">
        <v>3894</v>
      </c>
      <c r="I30" t="s">
        <v>398</v>
      </c>
    </row>
    <row r="31" spans="1:9" hidden="1">
      <c r="A31" t="s">
        <v>181</v>
      </c>
      <c r="B31">
        <v>3540</v>
      </c>
      <c r="H31">
        <v>3540</v>
      </c>
      <c r="I31" t="s">
        <v>398</v>
      </c>
    </row>
    <row r="32" spans="1:9" hidden="1">
      <c r="A32" t="s">
        <v>400</v>
      </c>
      <c r="C32">
        <v>3540</v>
      </c>
      <c r="H32">
        <v>3540</v>
      </c>
      <c r="I32" t="s">
        <v>398</v>
      </c>
    </row>
    <row r="33" spans="1:9" hidden="1">
      <c r="A33" t="s">
        <v>182</v>
      </c>
      <c r="B33">
        <v>2832</v>
      </c>
      <c r="H33">
        <v>2832</v>
      </c>
      <c r="I33" t="s">
        <v>398</v>
      </c>
    </row>
    <row r="34" spans="1:9" hidden="1">
      <c r="A34" t="s">
        <v>438</v>
      </c>
      <c r="B34">
        <v>1805.4</v>
      </c>
      <c r="H34">
        <v>1805.4</v>
      </c>
      <c r="I34" t="s">
        <v>398</v>
      </c>
    </row>
    <row r="35" spans="1:9" hidden="1">
      <c r="A35" t="s">
        <v>406</v>
      </c>
      <c r="B35">
        <v>1262.5999999999999</v>
      </c>
      <c r="H35">
        <v>1262.5999999999999</v>
      </c>
      <c r="I35" t="s">
        <v>398</v>
      </c>
    </row>
    <row r="36" spans="1:9" hidden="1">
      <c r="A36" t="s">
        <v>354</v>
      </c>
      <c r="D36">
        <v>1097.4000000000001</v>
      </c>
      <c r="H36">
        <v>1097.4000000000001</v>
      </c>
      <c r="I36" t="s">
        <v>398</v>
      </c>
    </row>
    <row r="37" spans="1:9" hidden="1">
      <c r="A37" t="s">
        <v>404</v>
      </c>
      <c r="B37">
        <v>663.16000000000008</v>
      </c>
      <c r="H37">
        <v>663.16000000000008</v>
      </c>
      <c r="I37" t="s">
        <v>398</v>
      </c>
    </row>
    <row r="38" spans="1:9">
      <c r="A38" s="88" t="s">
        <v>59</v>
      </c>
      <c r="B38" s="88">
        <v>13805578.150000002</v>
      </c>
      <c r="C38" s="88">
        <v>16042896.740000004</v>
      </c>
      <c r="D38" s="88">
        <v>1481833.7416000003</v>
      </c>
      <c r="E38" s="88">
        <v>2094875.5662000002</v>
      </c>
      <c r="F38" s="88">
        <v>-283322.2</v>
      </c>
      <c r="G38" s="88">
        <v>29450</v>
      </c>
      <c r="H38" s="88">
        <v>33171311.997799996</v>
      </c>
    </row>
    <row r="39" spans="1:9">
      <c r="A39" s="88" t="s">
        <v>29</v>
      </c>
      <c r="B39" s="88">
        <v>12496158.690000001</v>
      </c>
      <c r="C39" s="88">
        <v>13618254.98</v>
      </c>
      <c r="D39" s="88">
        <v>1001658</v>
      </c>
      <c r="E39" s="88">
        <v>664086</v>
      </c>
      <c r="F39" s="88">
        <v>-175974.5</v>
      </c>
      <c r="G39" s="88"/>
      <c r="H39" s="88">
        <v>27604183.170000002</v>
      </c>
    </row>
    <row r="40" spans="1:9" hidden="1">
      <c r="A40" t="s">
        <v>324</v>
      </c>
      <c r="B40">
        <v>4433313</v>
      </c>
      <c r="C40">
        <v>9528083</v>
      </c>
      <c r="E40">
        <v>382060</v>
      </c>
      <c r="F40">
        <v>-87612</v>
      </c>
      <c r="H40">
        <v>14255844</v>
      </c>
      <c r="I40" t="s">
        <v>398</v>
      </c>
    </row>
    <row r="41" spans="1:9" hidden="1">
      <c r="A41" t="s">
        <v>320</v>
      </c>
      <c r="B41">
        <v>5414841.6900000004</v>
      </c>
      <c r="C41">
        <v>2427880.98</v>
      </c>
      <c r="H41">
        <v>7842722.6699999999</v>
      </c>
      <c r="I41" t="s">
        <v>398</v>
      </c>
    </row>
    <row r="42" spans="1:9" hidden="1">
      <c r="A42" t="s">
        <v>439</v>
      </c>
      <c r="B42">
        <v>2379470</v>
      </c>
      <c r="C42">
        <v>1086472</v>
      </c>
      <c r="D42">
        <v>1001658</v>
      </c>
      <c r="E42">
        <v>203022</v>
      </c>
      <c r="H42">
        <v>4670622</v>
      </c>
      <c r="I42" t="s">
        <v>398</v>
      </c>
    </row>
    <row r="43" spans="1:9" hidden="1">
      <c r="A43" t="s">
        <v>322</v>
      </c>
      <c r="B43">
        <v>128824</v>
      </c>
      <c r="C43">
        <v>355089</v>
      </c>
      <c r="E43">
        <v>79004</v>
      </c>
      <c r="H43">
        <v>562917</v>
      </c>
      <c r="I43" t="s">
        <v>398</v>
      </c>
    </row>
    <row r="44" spans="1:9" hidden="1">
      <c r="A44" t="s">
        <v>35</v>
      </c>
      <c r="B44">
        <v>139710</v>
      </c>
      <c r="C44">
        <v>211730</v>
      </c>
      <c r="H44">
        <v>351440</v>
      </c>
      <c r="I44" t="s">
        <v>398</v>
      </c>
    </row>
    <row r="45" spans="1:9" hidden="1">
      <c r="A45" t="s">
        <v>78</v>
      </c>
      <c r="C45">
        <v>9000</v>
      </c>
      <c r="H45">
        <v>9000</v>
      </c>
      <c r="I45" t="s">
        <v>398</v>
      </c>
    </row>
    <row r="46" spans="1:9">
      <c r="A46" t="s">
        <v>27</v>
      </c>
      <c r="F46">
        <v>-88362.5</v>
      </c>
      <c r="H46">
        <v>-88362.5</v>
      </c>
    </row>
    <row r="47" spans="1:9">
      <c r="A47" s="88" t="s">
        <v>13</v>
      </c>
      <c r="B47" s="88">
        <v>1309419.46</v>
      </c>
      <c r="C47" s="88">
        <v>2424641.7600000002</v>
      </c>
      <c r="D47" s="88">
        <v>480175.74160000001</v>
      </c>
      <c r="E47" s="88">
        <v>1430789.5662</v>
      </c>
      <c r="F47" s="88">
        <v>-107347.7</v>
      </c>
      <c r="G47" s="88">
        <v>29450</v>
      </c>
      <c r="H47" s="88">
        <v>5567128.8278000001</v>
      </c>
    </row>
    <row r="48" spans="1:9" hidden="1">
      <c r="A48" t="s">
        <v>328</v>
      </c>
      <c r="B48">
        <v>34480</v>
      </c>
      <c r="C48">
        <v>785920</v>
      </c>
      <c r="D48">
        <v>41850</v>
      </c>
      <c r="E48">
        <v>49830</v>
      </c>
      <c r="H48">
        <v>912080</v>
      </c>
      <c r="I48" t="s">
        <v>398</v>
      </c>
    </row>
    <row r="49" spans="1:9" hidden="1">
      <c r="A49" t="s">
        <v>397</v>
      </c>
      <c r="B49">
        <v>245550</v>
      </c>
      <c r="C49">
        <v>303880</v>
      </c>
      <c r="E49">
        <v>12800</v>
      </c>
      <c r="G49">
        <v>27450</v>
      </c>
      <c r="H49">
        <v>589680</v>
      </c>
      <c r="I49" t="s">
        <v>398</v>
      </c>
    </row>
    <row r="50" spans="1:9" hidden="1">
      <c r="A50" t="s">
        <v>310</v>
      </c>
      <c r="B50">
        <v>233270</v>
      </c>
      <c r="C50">
        <v>239650</v>
      </c>
      <c r="D50">
        <v>60470</v>
      </c>
      <c r="E50">
        <v>47500</v>
      </c>
      <c r="H50">
        <v>580890</v>
      </c>
      <c r="I50" t="s">
        <v>398</v>
      </c>
    </row>
    <row r="51" spans="1:9" hidden="1">
      <c r="A51" t="s">
        <v>28</v>
      </c>
      <c r="B51">
        <v>42480</v>
      </c>
      <c r="C51">
        <v>250722.08000000002</v>
      </c>
      <c r="D51">
        <v>213327.72160000002</v>
      </c>
      <c r="E51">
        <v>29698.480000000003</v>
      </c>
      <c r="H51">
        <v>536228.28159999999</v>
      </c>
      <c r="I51" t="s">
        <v>398</v>
      </c>
    </row>
    <row r="52" spans="1:9">
      <c r="A52" t="s">
        <v>44</v>
      </c>
      <c r="B52">
        <v>262590</v>
      </c>
      <c r="C52">
        <v>254940</v>
      </c>
      <c r="H52">
        <v>517530</v>
      </c>
      <c r="I52" t="s">
        <v>398</v>
      </c>
    </row>
    <row r="53" spans="1:9" hidden="1">
      <c r="A53" t="s">
        <v>342</v>
      </c>
      <c r="C53">
        <v>251020</v>
      </c>
      <c r="D53">
        <v>21550</v>
      </c>
      <c r="E53">
        <v>192690</v>
      </c>
      <c r="F53">
        <v>-12180</v>
      </c>
      <c r="H53">
        <v>453080</v>
      </c>
      <c r="I53" t="s">
        <v>398</v>
      </c>
    </row>
    <row r="54" spans="1:9" hidden="1">
      <c r="A54" t="s">
        <v>46</v>
      </c>
      <c r="B54">
        <v>219981.5</v>
      </c>
      <c r="C54">
        <v>55233.440000000002</v>
      </c>
      <c r="D54">
        <v>32437.300000000003</v>
      </c>
      <c r="H54">
        <v>307652.24</v>
      </c>
      <c r="I54" t="s">
        <v>398</v>
      </c>
    </row>
    <row r="55" spans="1:9" hidden="1">
      <c r="A55" t="s">
        <v>25</v>
      </c>
      <c r="E55">
        <v>304972.91279999999</v>
      </c>
      <c r="H55">
        <v>304972.91279999999</v>
      </c>
      <c r="I55" t="s">
        <v>398</v>
      </c>
    </row>
    <row r="56" spans="1:9" hidden="1">
      <c r="A56" t="s">
        <v>27</v>
      </c>
      <c r="E56">
        <v>287264.8</v>
      </c>
      <c r="H56">
        <v>287264.8</v>
      </c>
      <c r="I56" t="s">
        <v>398</v>
      </c>
    </row>
    <row r="57" spans="1:9" hidden="1">
      <c r="A57" t="s">
        <v>51</v>
      </c>
      <c r="D57">
        <v>32000</v>
      </c>
      <c r="E57">
        <v>140500</v>
      </c>
      <c r="F57">
        <v>-54600.7</v>
      </c>
      <c r="H57">
        <v>117899.3</v>
      </c>
      <c r="I57" t="s">
        <v>398</v>
      </c>
    </row>
    <row r="58" spans="1:9" hidden="1">
      <c r="A58" t="s">
        <v>386</v>
      </c>
      <c r="B58">
        <v>38811</v>
      </c>
      <c r="C58">
        <v>72050</v>
      </c>
      <c r="H58">
        <v>110861</v>
      </c>
      <c r="I58" t="s">
        <v>398</v>
      </c>
    </row>
    <row r="59" spans="1:9" hidden="1">
      <c r="A59" t="s">
        <v>34</v>
      </c>
      <c r="B59">
        <v>18360</v>
      </c>
      <c r="C59">
        <v>31970</v>
      </c>
      <c r="D59">
        <v>2300</v>
      </c>
      <c r="E59">
        <v>7000</v>
      </c>
      <c r="H59">
        <v>59630</v>
      </c>
      <c r="I59" t="s">
        <v>398</v>
      </c>
    </row>
    <row r="60" spans="1:9" hidden="1">
      <c r="A60" t="s">
        <v>378</v>
      </c>
      <c r="B60">
        <v>54375</v>
      </c>
      <c r="C60">
        <v>3356.7200000000003</v>
      </c>
      <c r="H60">
        <v>57731.72</v>
      </c>
      <c r="I60" t="s">
        <v>398</v>
      </c>
    </row>
    <row r="61" spans="1:9">
      <c r="A61" t="s">
        <v>314</v>
      </c>
      <c r="E61">
        <v>53886.439999999995</v>
      </c>
      <c r="H61">
        <v>53886.439999999995</v>
      </c>
      <c r="I61" t="s">
        <v>398</v>
      </c>
    </row>
    <row r="62" spans="1:9" hidden="1">
      <c r="A62" t="s">
        <v>380</v>
      </c>
      <c r="B62">
        <v>19360</v>
      </c>
      <c r="C62">
        <v>23332.799999999999</v>
      </c>
      <c r="H62">
        <v>42692.800000000003</v>
      </c>
      <c r="I62" t="s">
        <v>418</v>
      </c>
    </row>
    <row r="63" spans="1:9" hidden="1">
      <c r="A63" t="s">
        <v>39</v>
      </c>
      <c r="C63">
        <v>2999.56</v>
      </c>
      <c r="D63">
        <v>2999.56</v>
      </c>
      <c r="E63">
        <v>32996.48000000001</v>
      </c>
      <c r="G63">
        <v>2000</v>
      </c>
      <c r="H63">
        <v>40995.600000000013</v>
      </c>
      <c r="I63" t="s">
        <v>398</v>
      </c>
    </row>
    <row r="64" spans="1:9" hidden="1">
      <c r="A64" t="s">
        <v>442</v>
      </c>
      <c r="B64">
        <v>38260</v>
      </c>
      <c r="H64">
        <v>38260</v>
      </c>
      <c r="I64" t="s">
        <v>398</v>
      </c>
    </row>
    <row r="65" spans="1:9" hidden="1">
      <c r="A65" t="s">
        <v>326</v>
      </c>
      <c r="C65">
        <v>37760</v>
      </c>
      <c r="H65">
        <v>37760</v>
      </c>
      <c r="I65" t="s">
        <v>398</v>
      </c>
    </row>
    <row r="66" spans="1:9" hidden="1">
      <c r="A66" t="s">
        <v>379</v>
      </c>
      <c r="C66">
        <v>2999.56</v>
      </c>
      <c r="D66">
        <v>3000.0000000000005</v>
      </c>
      <c r="E66">
        <v>30000.000000000004</v>
      </c>
      <c r="H66">
        <v>35999.560000000005</v>
      </c>
      <c r="I66" t="s">
        <v>398</v>
      </c>
    </row>
    <row r="67" spans="1:9" hidden="1">
      <c r="A67" t="s">
        <v>43</v>
      </c>
      <c r="B67">
        <v>7064</v>
      </c>
      <c r="C67">
        <v>11835</v>
      </c>
      <c r="D67">
        <v>3996</v>
      </c>
      <c r="E67">
        <v>12728</v>
      </c>
      <c r="H67">
        <v>35623</v>
      </c>
      <c r="I67" t="s">
        <v>398</v>
      </c>
    </row>
    <row r="68" spans="1:9" hidden="1">
      <c r="A68" t="s">
        <v>47</v>
      </c>
      <c r="C68">
        <v>18967.32</v>
      </c>
      <c r="E68">
        <v>16090.099999999999</v>
      </c>
      <c r="H68">
        <v>35057.42</v>
      </c>
      <c r="I68" t="s">
        <v>418</v>
      </c>
    </row>
    <row r="69" spans="1:9" hidden="1">
      <c r="A69" t="s">
        <v>323</v>
      </c>
      <c r="E69">
        <v>45744.0334</v>
      </c>
      <c r="F69">
        <v>-11210</v>
      </c>
      <c r="H69">
        <v>34534.0334</v>
      </c>
      <c r="I69" t="s">
        <v>398</v>
      </c>
    </row>
    <row r="70" spans="1:9" hidden="1">
      <c r="A70" t="s">
        <v>377</v>
      </c>
      <c r="D70">
        <v>33000</v>
      </c>
      <c r="H70">
        <v>33000</v>
      </c>
      <c r="I70" t="s">
        <v>398</v>
      </c>
    </row>
    <row r="71" spans="1:9" hidden="1">
      <c r="A71" t="s">
        <v>440</v>
      </c>
      <c r="B71">
        <v>30975</v>
      </c>
      <c r="H71">
        <v>30975</v>
      </c>
      <c r="I71" t="s">
        <v>418</v>
      </c>
    </row>
    <row r="72" spans="1:9" hidden="1">
      <c r="A72" t="s">
        <v>316</v>
      </c>
      <c r="B72">
        <v>2500</v>
      </c>
      <c r="D72">
        <v>2500</v>
      </c>
      <c r="E72">
        <v>30501.8</v>
      </c>
      <c r="F72">
        <v>-5107</v>
      </c>
      <c r="H72">
        <v>30394.800000000003</v>
      </c>
      <c r="I72" t="s">
        <v>418</v>
      </c>
    </row>
    <row r="73" spans="1:9" hidden="1">
      <c r="A73" t="s">
        <v>45</v>
      </c>
      <c r="B73">
        <v>25712.32</v>
      </c>
      <c r="C73">
        <v>3268.16</v>
      </c>
      <c r="H73">
        <v>28980.48</v>
      </c>
      <c r="I73" t="s">
        <v>398</v>
      </c>
    </row>
    <row r="74" spans="1:9" hidden="1">
      <c r="A74" t="s">
        <v>26</v>
      </c>
      <c r="C74">
        <v>2999.56</v>
      </c>
      <c r="D74">
        <v>2999.56</v>
      </c>
      <c r="E74">
        <v>20996.920000000006</v>
      </c>
      <c r="F74">
        <v>-1500</v>
      </c>
      <c r="H74">
        <v>25496.040000000005</v>
      </c>
      <c r="I74" t="s">
        <v>398</v>
      </c>
    </row>
    <row r="75" spans="1:9" hidden="1">
      <c r="A75" t="s">
        <v>23</v>
      </c>
      <c r="D75">
        <v>4000</v>
      </c>
      <c r="E75">
        <v>35130</v>
      </c>
      <c r="F75">
        <v>-14000</v>
      </c>
      <c r="H75">
        <v>25130</v>
      </c>
      <c r="I75" t="s">
        <v>398</v>
      </c>
    </row>
    <row r="76" spans="1:9" hidden="1">
      <c r="A76" t="s">
        <v>411</v>
      </c>
      <c r="C76">
        <v>21240</v>
      </c>
      <c r="H76">
        <v>21240</v>
      </c>
      <c r="I76" t="s">
        <v>398</v>
      </c>
    </row>
    <row r="77" spans="1:9" hidden="1">
      <c r="A77" t="s">
        <v>319</v>
      </c>
      <c r="D77">
        <v>2039.04</v>
      </c>
      <c r="E77">
        <v>18772.48</v>
      </c>
      <c r="H77">
        <v>20811.52</v>
      </c>
      <c r="I77" t="s">
        <v>398</v>
      </c>
    </row>
    <row r="78" spans="1:9" hidden="1">
      <c r="A78" t="s">
        <v>36</v>
      </c>
      <c r="C78">
        <v>8850</v>
      </c>
      <c r="E78">
        <v>10716.68</v>
      </c>
      <c r="H78">
        <v>19566.68</v>
      </c>
      <c r="I78" t="s">
        <v>398</v>
      </c>
    </row>
    <row r="79" spans="1:9" hidden="1">
      <c r="A79" t="s">
        <v>387</v>
      </c>
      <c r="C79">
        <v>18220</v>
      </c>
      <c r="H79">
        <v>18220</v>
      </c>
      <c r="I79" t="s">
        <v>398</v>
      </c>
    </row>
    <row r="80" spans="1:9" hidden="1">
      <c r="A80" t="s">
        <v>343</v>
      </c>
      <c r="B80">
        <v>7723.5599999999995</v>
      </c>
      <c r="C80">
        <v>4946</v>
      </c>
      <c r="D80">
        <v>2655</v>
      </c>
      <c r="H80">
        <v>15324.56</v>
      </c>
      <c r="I80" t="s">
        <v>398</v>
      </c>
    </row>
    <row r="81" spans="1:9" hidden="1">
      <c r="A81" t="s">
        <v>42</v>
      </c>
      <c r="E81">
        <v>14000</v>
      </c>
      <c r="H81">
        <v>14000</v>
      </c>
      <c r="I81" t="s">
        <v>398</v>
      </c>
    </row>
    <row r="82" spans="1:9" hidden="1">
      <c r="A82" t="s">
        <v>344</v>
      </c>
      <c r="B82">
        <v>5500</v>
      </c>
      <c r="C82">
        <v>5500</v>
      </c>
      <c r="H82">
        <v>11000</v>
      </c>
      <c r="I82" t="s">
        <v>398</v>
      </c>
    </row>
    <row r="83" spans="1:9" hidden="1">
      <c r="A83" t="s">
        <v>318</v>
      </c>
      <c r="C83">
        <v>700</v>
      </c>
      <c r="D83">
        <v>7552</v>
      </c>
      <c r="E83">
        <v>1926</v>
      </c>
      <c r="H83">
        <v>10178</v>
      </c>
      <c r="I83" t="s">
        <v>398</v>
      </c>
    </row>
    <row r="84" spans="1:9" hidden="1">
      <c r="A84" t="s">
        <v>31</v>
      </c>
      <c r="C84">
        <v>2999.56</v>
      </c>
      <c r="D84">
        <v>2999.56</v>
      </c>
      <c r="E84">
        <v>5999.1200000000008</v>
      </c>
      <c r="F84">
        <v>-2000</v>
      </c>
      <c r="H84">
        <v>9998.2400000000016</v>
      </c>
      <c r="I84" t="s">
        <v>398</v>
      </c>
    </row>
    <row r="85" spans="1:9" hidden="1">
      <c r="A85" t="s">
        <v>441</v>
      </c>
      <c r="B85">
        <v>9600</v>
      </c>
      <c r="H85">
        <v>9600</v>
      </c>
      <c r="I85" t="s">
        <v>398</v>
      </c>
    </row>
    <row r="86" spans="1:9" hidden="1">
      <c r="A86" t="s">
        <v>413</v>
      </c>
      <c r="B86">
        <v>9250</v>
      </c>
      <c r="H86">
        <v>9250</v>
      </c>
      <c r="I86" t="s">
        <v>398</v>
      </c>
    </row>
    <row r="87" spans="1:9" hidden="1">
      <c r="A87" t="s">
        <v>315</v>
      </c>
      <c r="E87">
        <v>7965</v>
      </c>
      <c r="H87">
        <v>7965</v>
      </c>
      <c r="I87" t="s">
        <v>398</v>
      </c>
    </row>
    <row r="88" spans="1:9" hidden="1">
      <c r="A88" t="s">
        <v>317</v>
      </c>
      <c r="E88">
        <v>13750</v>
      </c>
      <c r="F88">
        <v>-6750</v>
      </c>
      <c r="H88">
        <v>7000</v>
      </c>
      <c r="I88" t="s">
        <v>398</v>
      </c>
    </row>
    <row r="89" spans="1:9" hidden="1">
      <c r="A89" t="s">
        <v>321</v>
      </c>
      <c r="C89">
        <v>5500</v>
      </c>
      <c r="E89">
        <v>826</v>
      </c>
      <c r="H89">
        <v>6326</v>
      </c>
      <c r="I89" t="s">
        <v>398</v>
      </c>
    </row>
    <row r="90" spans="1:9" hidden="1">
      <c r="A90" t="s">
        <v>345</v>
      </c>
      <c r="D90">
        <v>5400</v>
      </c>
      <c r="H90">
        <v>5400</v>
      </c>
      <c r="I90" t="s">
        <v>398</v>
      </c>
    </row>
    <row r="91" spans="1:9" hidden="1">
      <c r="A91" t="s">
        <v>376</v>
      </c>
      <c r="B91">
        <v>1977</v>
      </c>
      <c r="C91">
        <v>3082</v>
      </c>
      <c r="H91">
        <v>5059</v>
      </c>
      <c r="I91" t="s">
        <v>398</v>
      </c>
    </row>
    <row r="92" spans="1:9" hidden="1">
      <c r="A92" t="s">
        <v>313</v>
      </c>
      <c r="E92">
        <v>3889.2</v>
      </c>
      <c r="H92">
        <v>3889.2</v>
      </c>
      <c r="I92" t="s">
        <v>398</v>
      </c>
    </row>
    <row r="93" spans="1:9" hidden="1">
      <c r="A93" t="s">
        <v>339</v>
      </c>
      <c r="D93">
        <v>3100</v>
      </c>
      <c r="H93">
        <v>3100</v>
      </c>
      <c r="I93" t="s">
        <v>398</v>
      </c>
    </row>
    <row r="94" spans="1:9" hidden="1">
      <c r="A94" t="s">
        <v>337</v>
      </c>
      <c r="B94">
        <v>1600.0800000000002</v>
      </c>
      <c r="H94">
        <v>1600.0800000000002</v>
      </c>
      <c r="I94" t="s">
        <v>398</v>
      </c>
    </row>
    <row r="95" spans="1:9" hidden="1">
      <c r="A95" t="s">
        <v>325</v>
      </c>
      <c r="E95">
        <v>1513</v>
      </c>
      <c r="H95">
        <v>1513</v>
      </c>
      <c r="I95" t="s">
        <v>398</v>
      </c>
    </row>
    <row r="96" spans="1:9">
      <c r="A96" t="s">
        <v>391</v>
      </c>
      <c r="C96">
        <v>700</v>
      </c>
      <c r="H96">
        <v>700</v>
      </c>
      <c r="I96" t="s">
        <v>398</v>
      </c>
    </row>
    <row r="97" spans="1:9" hidden="1">
      <c r="A97" t="s">
        <v>40</v>
      </c>
      <c r="E97">
        <v>686.76</v>
      </c>
      <c r="H97">
        <v>686.76</v>
      </c>
      <c r="I97" t="s">
        <v>398</v>
      </c>
    </row>
    <row r="98" spans="1:9" hidden="1">
      <c r="A98" t="s">
        <v>327</v>
      </c>
      <c r="E98">
        <v>415.36</v>
      </c>
      <c r="H98">
        <v>415.36</v>
      </c>
      <c r="I98" t="s">
        <v>398</v>
      </c>
    </row>
    <row r="99" spans="1:9">
      <c r="A99" s="88" t="s">
        <v>302</v>
      </c>
      <c r="B99" s="88">
        <v>281217.59999999998</v>
      </c>
      <c r="C99" s="88">
        <v>826000</v>
      </c>
      <c r="D99" s="88"/>
      <c r="E99" s="88"/>
      <c r="F99" s="88"/>
      <c r="G99" s="88"/>
      <c r="H99" s="88">
        <v>1107217.6000000001</v>
      </c>
    </row>
    <row r="100" spans="1:9">
      <c r="A100" s="88" t="s">
        <v>29</v>
      </c>
      <c r="B100" s="88">
        <v>281217.59999999998</v>
      </c>
      <c r="C100" s="88">
        <v>826000</v>
      </c>
      <c r="D100" s="88"/>
      <c r="E100" s="88"/>
      <c r="F100" s="88"/>
      <c r="G100" s="88"/>
      <c r="H100" s="88">
        <v>1107217.6000000001</v>
      </c>
    </row>
    <row r="101" spans="1:9" hidden="1">
      <c r="A101" t="s">
        <v>332</v>
      </c>
      <c r="B101">
        <v>281217.59999999998</v>
      </c>
      <c r="C101">
        <v>826000</v>
      </c>
      <c r="H101">
        <v>1107217.6000000001</v>
      </c>
      <c r="I101" t="s">
        <v>398</v>
      </c>
    </row>
    <row r="102" spans="1:9">
      <c r="A102" s="88" t="s">
        <v>301</v>
      </c>
      <c r="B102" s="88">
        <v>123526</v>
      </c>
      <c r="C102" s="88">
        <v>154925</v>
      </c>
      <c r="D102" s="88"/>
      <c r="E102" s="88">
        <v>264517</v>
      </c>
      <c r="F102" s="88">
        <v>-365648</v>
      </c>
      <c r="G102" s="88">
        <v>2000</v>
      </c>
      <c r="H102" s="88">
        <v>179320</v>
      </c>
    </row>
    <row r="103" spans="1:9">
      <c r="A103" s="88" t="s">
        <v>29</v>
      </c>
      <c r="B103" s="88">
        <v>123526</v>
      </c>
      <c r="C103" s="88">
        <v>154925</v>
      </c>
      <c r="D103" s="88"/>
      <c r="E103" s="88">
        <v>264517</v>
      </c>
      <c r="F103" s="88">
        <v>-365648</v>
      </c>
      <c r="G103" s="88">
        <v>2000</v>
      </c>
      <c r="H103" s="88">
        <v>179320</v>
      </c>
    </row>
    <row r="104" spans="1:9" hidden="1">
      <c r="A104" t="s">
        <v>300</v>
      </c>
      <c r="B104">
        <v>123526</v>
      </c>
      <c r="C104">
        <v>154925</v>
      </c>
      <c r="E104">
        <v>264517</v>
      </c>
      <c r="F104">
        <v>-365648</v>
      </c>
      <c r="G104">
        <v>2000</v>
      </c>
      <c r="H104">
        <v>179320</v>
      </c>
      <c r="I104" t="s">
        <v>398</v>
      </c>
    </row>
    <row r="105" spans="1:9">
      <c r="A105" s="88" t="s">
        <v>304</v>
      </c>
      <c r="B105" s="88">
        <v>20363776.809999999</v>
      </c>
      <c r="C105" s="88">
        <v>23494809.049999993</v>
      </c>
      <c r="D105" s="88">
        <v>1849192.5216000003</v>
      </c>
      <c r="E105" s="88">
        <v>5436792.4462000001</v>
      </c>
      <c r="F105" s="88">
        <v>-1555849.2</v>
      </c>
      <c r="G105" s="88">
        <v>653671</v>
      </c>
      <c r="H105" s="88">
        <v>50242392.627799995</v>
      </c>
    </row>
  </sheetData>
  <autoFilter ref="A6:L105">
    <filterColumn colId="8">
      <filters blank="1"/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J119"/>
  <sheetViews>
    <sheetView workbookViewId="0">
      <selection activeCell="I84" sqref="I84"/>
    </sheetView>
  </sheetViews>
  <sheetFormatPr defaultRowHeight="15"/>
  <cols>
    <col min="1" max="1" width="50.42578125" bestFit="1" customWidth="1"/>
    <col min="2" max="2" width="12.5703125" bestFit="1" customWidth="1"/>
    <col min="3" max="5" width="12" bestFit="1" customWidth="1"/>
    <col min="6" max="6" width="10.5703125" bestFit="1" customWidth="1"/>
    <col min="7" max="7" width="10" bestFit="1" customWidth="1"/>
    <col min="8" max="8" width="12" bestFit="1" customWidth="1"/>
    <col min="9" max="9" width="20.5703125" bestFit="1" customWidth="1"/>
    <col min="10" max="10" width="10.42578125" bestFit="1" customWidth="1"/>
  </cols>
  <sheetData>
    <row r="3" spans="1:10">
      <c r="A3" t="s">
        <v>360</v>
      </c>
      <c r="B3" t="s">
        <v>308</v>
      </c>
    </row>
    <row r="4" spans="1:10">
      <c r="A4" t="s">
        <v>303</v>
      </c>
      <c r="B4" t="s">
        <v>357</v>
      </c>
      <c r="C4" t="s">
        <v>305</v>
      </c>
      <c r="D4" t="s">
        <v>306</v>
      </c>
      <c r="E4" t="s">
        <v>307</v>
      </c>
      <c r="F4" t="s">
        <v>358</v>
      </c>
      <c r="G4" t="s">
        <v>359</v>
      </c>
      <c r="H4" t="s">
        <v>304</v>
      </c>
    </row>
    <row r="5" spans="1:10" s="88" customFormat="1">
      <c r="A5" s="88" t="s">
        <v>299</v>
      </c>
      <c r="B5" s="88">
        <v>10629815.150000002</v>
      </c>
      <c r="C5" s="88">
        <v>2298977.6999999997</v>
      </c>
      <c r="D5" s="88">
        <v>2344090.9400000004</v>
      </c>
      <c r="E5" s="88">
        <v>1585147.7999999998</v>
      </c>
      <c r="F5" s="88">
        <v>-1096077</v>
      </c>
      <c r="G5" s="88">
        <v>622763</v>
      </c>
      <c r="H5" s="88">
        <v>16384717.590000002</v>
      </c>
    </row>
    <row r="6" spans="1:10" s="88" customFormat="1">
      <c r="A6" s="88" t="s">
        <v>29</v>
      </c>
      <c r="B6" s="88">
        <v>9268458.2699999996</v>
      </c>
      <c r="C6" s="88">
        <v>2171543.04</v>
      </c>
      <c r="D6" s="88">
        <v>2047714.1400000001</v>
      </c>
      <c r="E6" s="88">
        <v>855404.56</v>
      </c>
      <c r="F6" s="88">
        <v>-657218</v>
      </c>
      <c r="G6" s="88">
        <v>622221</v>
      </c>
      <c r="H6" s="88">
        <v>14308123.01</v>
      </c>
    </row>
    <row r="7" spans="1:10" hidden="1">
      <c r="A7" t="s">
        <v>89</v>
      </c>
      <c r="B7">
        <v>4691350</v>
      </c>
      <c r="C7">
        <v>92748</v>
      </c>
      <c r="D7">
        <v>1528561</v>
      </c>
      <c r="H7">
        <v>6312659</v>
      </c>
      <c r="I7" t="s">
        <v>418</v>
      </c>
    </row>
    <row r="8" spans="1:10" hidden="1">
      <c r="A8" t="s">
        <v>180</v>
      </c>
      <c r="B8">
        <v>1014687</v>
      </c>
      <c r="C8">
        <v>1004587</v>
      </c>
      <c r="F8">
        <v>-48218</v>
      </c>
      <c r="G8">
        <v>594955.61</v>
      </c>
      <c r="H8">
        <v>2566011.61</v>
      </c>
      <c r="I8" t="s">
        <v>418</v>
      </c>
      <c r="J8" t="s">
        <v>437</v>
      </c>
    </row>
    <row r="9" spans="1:10" hidden="1">
      <c r="A9" t="s">
        <v>78</v>
      </c>
      <c r="B9">
        <v>2160680.79</v>
      </c>
      <c r="C9">
        <v>280625</v>
      </c>
      <c r="H9">
        <v>2441305.79</v>
      </c>
      <c r="I9" t="s">
        <v>418</v>
      </c>
    </row>
    <row r="10" spans="1:10" hidden="1">
      <c r="A10" t="s">
        <v>61</v>
      </c>
      <c r="B10">
        <v>224368.06</v>
      </c>
      <c r="C10">
        <v>509780.06</v>
      </c>
      <c r="D10">
        <v>179033.14</v>
      </c>
      <c r="E10">
        <v>72879.16</v>
      </c>
      <c r="H10">
        <v>986060.42</v>
      </c>
      <c r="I10" t="s">
        <v>418</v>
      </c>
    </row>
    <row r="11" spans="1:10" hidden="1">
      <c r="A11" t="s">
        <v>399</v>
      </c>
      <c r="B11">
        <v>769242</v>
      </c>
      <c r="G11">
        <v>27265.39</v>
      </c>
      <c r="H11">
        <v>796507.39</v>
      </c>
      <c r="I11" t="s">
        <v>418</v>
      </c>
    </row>
    <row r="12" spans="1:10" hidden="1">
      <c r="A12" t="s">
        <v>66</v>
      </c>
      <c r="B12">
        <v>276480.42000000004</v>
      </c>
      <c r="C12">
        <v>283802.98000000004</v>
      </c>
      <c r="D12">
        <v>206500</v>
      </c>
      <c r="E12">
        <v>415345</v>
      </c>
      <c r="F12">
        <v>-609000</v>
      </c>
      <c r="H12">
        <v>573128.40000000014</v>
      </c>
      <c r="I12" t="s">
        <v>418</v>
      </c>
    </row>
    <row r="13" spans="1:10" hidden="1">
      <c r="A13" t="s">
        <v>324</v>
      </c>
      <c r="B13">
        <v>25000</v>
      </c>
      <c r="D13">
        <v>133620</v>
      </c>
      <c r="E13">
        <v>367180.4</v>
      </c>
      <c r="H13">
        <v>525800.4</v>
      </c>
      <c r="I13" t="s">
        <v>418</v>
      </c>
    </row>
    <row r="14" spans="1:10" hidden="1">
      <c r="A14" t="s">
        <v>401</v>
      </c>
      <c r="B14">
        <v>106650</v>
      </c>
      <c r="H14">
        <v>106650</v>
      </c>
      <c r="I14" t="s">
        <v>418</v>
      </c>
    </row>
    <row r="15" spans="1:10" s="88" customFormat="1">
      <c r="A15" s="88" t="s">
        <v>13</v>
      </c>
      <c r="B15" s="88">
        <v>1361356.88</v>
      </c>
      <c r="C15" s="88">
        <v>127434.65999999999</v>
      </c>
      <c r="D15" s="88">
        <v>296376.8</v>
      </c>
      <c r="E15" s="88">
        <v>729743.23999999987</v>
      </c>
      <c r="F15" s="88">
        <v>-438859</v>
      </c>
      <c r="G15" s="88">
        <v>542</v>
      </c>
      <c r="H15" s="88">
        <v>2076594.5799999998</v>
      </c>
    </row>
    <row r="16" spans="1:10" hidden="1">
      <c r="A16" t="s">
        <v>51</v>
      </c>
      <c r="B16">
        <v>949382.8</v>
      </c>
      <c r="C16">
        <v>5529.48</v>
      </c>
      <c r="D16">
        <v>245833.68</v>
      </c>
      <c r="E16">
        <v>706922.15999999992</v>
      </c>
      <c r="F16">
        <v>-427966</v>
      </c>
      <c r="H16">
        <v>1479702.1199999999</v>
      </c>
      <c r="I16" t="s">
        <v>418</v>
      </c>
      <c r="J16" t="s">
        <v>437</v>
      </c>
    </row>
    <row r="17" spans="1:10">
      <c r="A17" t="s">
        <v>62</v>
      </c>
      <c r="B17">
        <v>157652.72</v>
      </c>
      <c r="H17">
        <v>157652.72</v>
      </c>
    </row>
    <row r="18" spans="1:10" hidden="1">
      <c r="A18" t="s">
        <v>414</v>
      </c>
      <c r="B18">
        <v>91505.459999999992</v>
      </c>
      <c r="C18">
        <v>45872.5</v>
      </c>
      <c r="H18">
        <v>137377.96</v>
      </c>
      <c r="I18" t="s">
        <v>418</v>
      </c>
    </row>
    <row r="19" spans="1:10" hidden="1">
      <c r="A19" t="s">
        <v>355</v>
      </c>
      <c r="B19">
        <v>32231.7</v>
      </c>
      <c r="C19">
        <v>41349.56</v>
      </c>
      <c r="D19">
        <v>13459.080000000002</v>
      </c>
      <c r="H19">
        <v>87040.34</v>
      </c>
      <c r="I19" t="s">
        <v>418</v>
      </c>
      <c r="J19" t="s">
        <v>419</v>
      </c>
    </row>
    <row r="20" spans="1:10" hidden="1">
      <c r="A20" t="s">
        <v>369</v>
      </c>
      <c r="B20">
        <v>24950</v>
      </c>
      <c r="C20">
        <v>15581.279999999999</v>
      </c>
      <c r="H20">
        <v>40531.279999999999</v>
      </c>
      <c r="I20" t="s">
        <v>418</v>
      </c>
    </row>
    <row r="21" spans="1:10" hidden="1">
      <c r="A21" t="s">
        <v>405</v>
      </c>
      <c r="B21">
        <v>29000</v>
      </c>
      <c r="H21">
        <v>29000</v>
      </c>
      <c r="I21" t="s">
        <v>418</v>
      </c>
    </row>
    <row r="22" spans="1:10" hidden="1">
      <c r="A22" t="s">
        <v>368</v>
      </c>
      <c r="B22">
        <v>26019</v>
      </c>
      <c r="H22">
        <v>26019</v>
      </c>
      <c r="I22" t="s">
        <v>418</v>
      </c>
    </row>
    <row r="23" spans="1:10" hidden="1">
      <c r="A23" t="s">
        <v>353</v>
      </c>
      <c r="B23">
        <v>12769.960000000001</v>
      </c>
      <c r="C23">
        <v>10114.960000000001</v>
      </c>
      <c r="D23">
        <v>2874.4799999999996</v>
      </c>
      <c r="H23">
        <v>25759.4</v>
      </c>
      <c r="I23" t="s">
        <v>418</v>
      </c>
    </row>
    <row r="24" spans="1:10" hidden="1">
      <c r="A24" t="s">
        <v>330</v>
      </c>
      <c r="C24">
        <v>1198.8800000000001</v>
      </c>
      <c r="D24">
        <v>13086.2</v>
      </c>
      <c r="E24">
        <v>2190.08</v>
      </c>
      <c r="H24">
        <v>16475.160000000003</v>
      </c>
      <c r="I24" t="s">
        <v>418</v>
      </c>
    </row>
    <row r="25" spans="1:10" hidden="1">
      <c r="A25" t="s">
        <v>173</v>
      </c>
      <c r="B25">
        <v>11800</v>
      </c>
      <c r="D25">
        <v>4336.08</v>
      </c>
      <c r="E25">
        <v>8024</v>
      </c>
      <c r="F25">
        <v>-10893</v>
      </c>
      <c r="H25">
        <v>13267.080000000002</v>
      </c>
      <c r="I25" t="s">
        <v>418</v>
      </c>
    </row>
    <row r="26" spans="1:10" hidden="1">
      <c r="A26" t="s">
        <v>403</v>
      </c>
      <c r="B26">
        <v>12985</v>
      </c>
      <c r="H26">
        <v>12985</v>
      </c>
      <c r="I26" t="s">
        <v>418</v>
      </c>
    </row>
    <row r="27" spans="1:10" hidden="1">
      <c r="A27" t="s">
        <v>237</v>
      </c>
      <c r="D27">
        <v>11559.88</v>
      </c>
      <c r="G27">
        <v>542</v>
      </c>
      <c r="H27">
        <v>12101.88</v>
      </c>
      <c r="I27" t="s">
        <v>418</v>
      </c>
    </row>
    <row r="28" spans="1:10" hidden="1">
      <c r="A28" t="s">
        <v>77</v>
      </c>
      <c r="E28">
        <v>5775</v>
      </c>
      <c r="H28">
        <v>5775</v>
      </c>
      <c r="I28" t="s">
        <v>418</v>
      </c>
    </row>
    <row r="29" spans="1:10" hidden="1">
      <c r="A29" t="s">
        <v>331</v>
      </c>
      <c r="E29">
        <v>4885</v>
      </c>
      <c r="H29">
        <v>4885</v>
      </c>
      <c r="I29" t="s">
        <v>436</v>
      </c>
    </row>
    <row r="30" spans="1:10" hidden="1">
      <c r="A30" t="s">
        <v>402</v>
      </c>
      <c r="B30">
        <v>4422.6399999999994</v>
      </c>
      <c r="H30">
        <v>4422.6399999999994</v>
      </c>
      <c r="I30" t="s">
        <v>418</v>
      </c>
    </row>
    <row r="31" spans="1:10" hidden="1">
      <c r="A31" t="s">
        <v>356</v>
      </c>
      <c r="D31">
        <v>4130</v>
      </c>
      <c r="H31">
        <v>4130</v>
      </c>
      <c r="I31" t="s">
        <v>418</v>
      </c>
    </row>
    <row r="32" spans="1:10" hidden="1">
      <c r="A32" t="s">
        <v>343</v>
      </c>
      <c r="C32">
        <v>3894</v>
      </c>
      <c r="H32">
        <v>3894</v>
      </c>
      <c r="I32" t="s">
        <v>436</v>
      </c>
    </row>
    <row r="33" spans="1:10" hidden="1">
      <c r="A33" t="s">
        <v>389</v>
      </c>
      <c r="C33">
        <v>3894</v>
      </c>
      <c r="H33">
        <v>3894</v>
      </c>
      <c r="I33" t="s">
        <v>418</v>
      </c>
    </row>
    <row r="34" spans="1:10" hidden="1">
      <c r="A34" t="s">
        <v>400</v>
      </c>
      <c r="B34">
        <v>3540</v>
      </c>
      <c r="H34">
        <v>3540</v>
      </c>
      <c r="I34" t="s">
        <v>418</v>
      </c>
    </row>
    <row r="35" spans="1:10" hidden="1">
      <c r="A35" t="s">
        <v>181</v>
      </c>
      <c r="B35">
        <v>3540</v>
      </c>
      <c r="H35">
        <v>3540</v>
      </c>
      <c r="I35" t="s">
        <v>418</v>
      </c>
    </row>
    <row r="36" spans="1:10" hidden="1">
      <c r="A36" t="s">
        <v>182</v>
      </c>
      <c r="E36">
        <v>1947</v>
      </c>
      <c r="H36">
        <v>1947</v>
      </c>
      <c r="I36" t="s">
        <v>436</v>
      </c>
    </row>
    <row r="37" spans="1:10" hidden="1">
      <c r="A37" t="s">
        <v>406</v>
      </c>
      <c r="B37">
        <v>1262.5999999999999</v>
      </c>
      <c r="H37">
        <v>1262.5999999999999</v>
      </c>
      <c r="I37" t="s">
        <v>418</v>
      </c>
    </row>
    <row r="38" spans="1:10" hidden="1">
      <c r="A38" t="s">
        <v>354</v>
      </c>
      <c r="D38">
        <v>1097.4000000000001</v>
      </c>
      <c r="H38">
        <v>1097.4000000000001</v>
      </c>
      <c r="I38" t="s">
        <v>418</v>
      </c>
    </row>
    <row r="39" spans="1:10" hidden="1">
      <c r="A39" t="s">
        <v>404</v>
      </c>
      <c r="B39">
        <v>295</v>
      </c>
      <c r="H39">
        <v>295</v>
      </c>
      <c r="I39" t="s">
        <v>418</v>
      </c>
    </row>
    <row r="40" spans="1:10" s="88" customFormat="1">
      <c r="A40" s="88" t="s">
        <v>59</v>
      </c>
      <c r="B40" s="88">
        <v>18393524.899999991</v>
      </c>
      <c r="C40" s="88">
        <v>16255305.459999999</v>
      </c>
      <c r="D40" s="88">
        <v>1737418.5216000003</v>
      </c>
      <c r="E40" s="88">
        <v>1975943.1662000001</v>
      </c>
      <c r="F40" s="88">
        <v>-608537.80000000005</v>
      </c>
      <c r="G40" s="88">
        <v>29450</v>
      </c>
      <c r="H40" s="88">
        <v>37783104.247799993</v>
      </c>
    </row>
    <row r="41" spans="1:10" s="88" customFormat="1">
      <c r="A41" s="88" t="s">
        <v>29</v>
      </c>
      <c r="B41" s="88">
        <v>17009053.640000001</v>
      </c>
      <c r="C41" s="88">
        <v>14070887.76</v>
      </c>
      <c r="D41" s="88">
        <v>857866</v>
      </c>
      <c r="E41" s="88">
        <v>503674</v>
      </c>
      <c r="H41" s="88">
        <v>32441481.399999999</v>
      </c>
    </row>
    <row r="42" spans="1:10" hidden="1">
      <c r="A42" t="s">
        <v>320</v>
      </c>
      <c r="B42">
        <v>8094480.6400000006</v>
      </c>
      <c r="C42">
        <v>5962221.7599999998</v>
      </c>
      <c r="H42">
        <v>14056702.4</v>
      </c>
      <c r="I42" t="s">
        <v>418</v>
      </c>
      <c r="J42" t="s">
        <v>435</v>
      </c>
    </row>
    <row r="43" spans="1:10" hidden="1">
      <c r="A43" t="s">
        <v>324</v>
      </c>
      <c r="B43">
        <v>6457423</v>
      </c>
      <c r="C43">
        <v>6123022</v>
      </c>
      <c r="D43">
        <v>11300</v>
      </c>
      <c r="E43">
        <v>370760</v>
      </c>
      <c r="H43">
        <v>12962505</v>
      </c>
      <c r="I43" t="s">
        <v>418</v>
      </c>
      <c r="J43" t="s">
        <v>434</v>
      </c>
    </row>
    <row r="44" spans="1:10" hidden="1">
      <c r="A44" t="s">
        <v>37</v>
      </c>
      <c r="B44">
        <v>2003690</v>
      </c>
      <c r="C44">
        <v>1688710</v>
      </c>
      <c r="D44">
        <v>832406</v>
      </c>
      <c r="E44">
        <v>25000</v>
      </c>
      <c r="H44">
        <v>4549806</v>
      </c>
      <c r="I44" t="s">
        <v>418</v>
      </c>
      <c r="J44" t="s">
        <v>417</v>
      </c>
    </row>
    <row r="45" spans="1:10" hidden="1">
      <c r="A45" t="s">
        <v>322</v>
      </c>
      <c r="B45">
        <v>276070</v>
      </c>
      <c r="C45">
        <v>169104</v>
      </c>
      <c r="D45">
        <v>14160</v>
      </c>
      <c r="E45">
        <v>107914</v>
      </c>
      <c r="H45">
        <v>567248</v>
      </c>
      <c r="I45" t="s">
        <v>418</v>
      </c>
      <c r="J45" t="s">
        <v>433</v>
      </c>
    </row>
    <row r="46" spans="1:10" hidden="1">
      <c r="A46" t="s">
        <v>35</v>
      </c>
      <c r="B46">
        <v>177390</v>
      </c>
      <c r="C46">
        <v>118830</v>
      </c>
      <c r="H46">
        <v>296220</v>
      </c>
      <c r="I46" t="s">
        <v>418</v>
      </c>
    </row>
    <row r="47" spans="1:10" hidden="1">
      <c r="A47" t="s">
        <v>78</v>
      </c>
      <c r="C47">
        <v>9000</v>
      </c>
      <c r="H47">
        <v>9000</v>
      </c>
      <c r="I47" t="s">
        <v>418</v>
      </c>
    </row>
    <row r="48" spans="1:10" s="88" customFormat="1">
      <c r="A48" s="88" t="s">
        <v>13</v>
      </c>
      <c r="B48" s="88">
        <v>1384471.26</v>
      </c>
      <c r="C48" s="88">
        <v>2184417.7000000002</v>
      </c>
      <c r="D48" s="88">
        <v>879552.52159999986</v>
      </c>
      <c r="E48" s="88">
        <v>1472269.1662000001</v>
      </c>
      <c r="F48" s="88">
        <v>-608537.80000000005</v>
      </c>
      <c r="G48" s="88">
        <v>29450</v>
      </c>
      <c r="H48" s="88">
        <v>5341622.8478000006</v>
      </c>
    </row>
    <row r="49" spans="1:10" hidden="1">
      <c r="A49" t="s">
        <v>328</v>
      </c>
      <c r="B49">
        <v>64700</v>
      </c>
      <c r="C49">
        <v>735760</v>
      </c>
      <c r="D49">
        <v>41850</v>
      </c>
      <c r="E49">
        <v>49830</v>
      </c>
      <c r="H49">
        <v>892140</v>
      </c>
      <c r="I49" t="s">
        <v>416</v>
      </c>
    </row>
    <row r="50" spans="1:10" hidden="1">
      <c r="A50" t="s">
        <v>44</v>
      </c>
      <c r="B50">
        <v>365310</v>
      </c>
      <c r="C50">
        <v>204800</v>
      </c>
      <c r="D50">
        <v>60630</v>
      </c>
      <c r="E50">
        <v>54000</v>
      </c>
      <c r="H50">
        <v>684740</v>
      </c>
      <c r="I50" t="s">
        <v>418</v>
      </c>
    </row>
    <row r="51" spans="1:10" hidden="1">
      <c r="A51" t="s">
        <v>28</v>
      </c>
      <c r="C51">
        <v>301831.03999999998</v>
      </c>
      <c r="D51">
        <v>184917.24160000001</v>
      </c>
      <c r="E51">
        <v>7000</v>
      </c>
      <c r="H51">
        <v>493748.28159999999</v>
      </c>
      <c r="I51" t="s">
        <v>418</v>
      </c>
    </row>
    <row r="52" spans="1:10" hidden="1">
      <c r="A52" t="s">
        <v>310</v>
      </c>
      <c r="B52">
        <v>141560</v>
      </c>
      <c r="C52">
        <v>215050</v>
      </c>
      <c r="D52">
        <v>60470</v>
      </c>
      <c r="E52">
        <v>47500</v>
      </c>
      <c r="H52">
        <v>464580</v>
      </c>
      <c r="I52" t="s">
        <v>418</v>
      </c>
      <c r="J52" t="s">
        <v>419</v>
      </c>
    </row>
    <row r="53" spans="1:10" hidden="1">
      <c r="A53" t="s">
        <v>397</v>
      </c>
      <c r="B53">
        <v>267420</v>
      </c>
      <c r="C53">
        <v>150360</v>
      </c>
      <c r="E53">
        <v>12800</v>
      </c>
      <c r="G53">
        <v>27450</v>
      </c>
      <c r="H53">
        <v>458030</v>
      </c>
      <c r="I53" t="s">
        <v>418</v>
      </c>
      <c r="J53" t="s">
        <v>419</v>
      </c>
    </row>
    <row r="54" spans="1:10" hidden="1">
      <c r="A54" t="s">
        <v>342</v>
      </c>
      <c r="C54">
        <v>251020</v>
      </c>
      <c r="D54">
        <v>128530</v>
      </c>
      <c r="E54">
        <v>85710</v>
      </c>
      <c r="F54">
        <v>-12180</v>
      </c>
      <c r="H54">
        <v>453080</v>
      </c>
      <c r="I54" t="s">
        <v>418</v>
      </c>
    </row>
    <row r="55" spans="1:10" hidden="1">
      <c r="A55" t="s">
        <v>25</v>
      </c>
      <c r="D55">
        <v>122834.45999999999</v>
      </c>
      <c r="E55">
        <v>182138.4528</v>
      </c>
      <c r="H55">
        <v>304972.91279999999</v>
      </c>
      <c r="I55" t="s">
        <v>418</v>
      </c>
    </row>
    <row r="56" spans="1:10" hidden="1">
      <c r="A56" t="s">
        <v>46</v>
      </c>
      <c r="B56">
        <v>200910.34</v>
      </c>
      <c r="C56">
        <v>4336.5</v>
      </c>
      <c r="D56">
        <v>54200.4</v>
      </c>
      <c r="F56">
        <v>-26076.799999999999</v>
      </c>
      <c r="H56">
        <v>233370.44</v>
      </c>
      <c r="I56" t="s">
        <v>418</v>
      </c>
    </row>
    <row r="57" spans="1:10" hidden="1">
      <c r="A57" t="s">
        <v>27</v>
      </c>
      <c r="E57">
        <v>691847.6</v>
      </c>
      <c r="F57">
        <v>-514598</v>
      </c>
      <c r="H57">
        <v>177249.59999999998</v>
      </c>
      <c r="I57" t="s">
        <v>418</v>
      </c>
    </row>
    <row r="58" spans="1:10" hidden="1">
      <c r="A58" t="s">
        <v>326</v>
      </c>
      <c r="B58">
        <v>37760</v>
      </c>
      <c r="C58">
        <v>41713</v>
      </c>
      <c r="D58">
        <v>37760</v>
      </c>
      <c r="H58">
        <v>117233</v>
      </c>
      <c r="I58" t="s">
        <v>418</v>
      </c>
    </row>
    <row r="59" spans="1:10" hidden="1">
      <c r="A59" t="s">
        <v>378</v>
      </c>
      <c r="B59">
        <v>57731.72</v>
      </c>
      <c r="C59">
        <v>53948</v>
      </c>
      <c r="H59">
        <v>111679.72</v>
      </c>
      <c r="I59" t="s">
        <v>418</v>
      </c>
    </row>
    <row r="60" spans="1:10" hidden="1">
      <c r="A60" t="s">
        <v>51</v>
      </c>
      <c r="C60">
        <v>27500</v>
      </c>
      <c r="D60">
        <v>76500</v>
      </c>
      <c r="H60">
        <v>104000</v>
      </c>
      <c r="I60" t="s">
        <v>418</v>
      </c>
    </row>
    <row r="61" spans="1:10">
      <c r="A61" t="s">
        <v>386</v>
      </c>
      <c r="B61">
        <v>72440</v>
      </c>
      <c r="C61">
        <v>27330</v>
      </c>
      <c r="H61">
        <v>99770</v>
      </c>
    </row>
    <row r="62" spans="1:10" hidden="1">
      <c r="A62" t="s">
        <v>45</v>
      </c>
      <c r="B62">
        <v>22483.040000000001</v>
      </c>
      <c r="C62">
        <v>12904.16</v>
      </c>
      <c r="D62">
        <v>21062.32</v>
      </c>
      <c r="E62">
        <v>10381.64</v>
      </c>
      <c r="H62">
        <v>66831.16</v>
      </c>
      <c r="I62" t="s">
        <v>418</v>
      </c>
    </row>
    <row r="63" spans="1:10">
      <c r="A63" t="s">
        <v>34</v>
      </c>
      <c r="B63">
        <v>29930</v>
      </c>
      <c r="C63">
        <v>9940</v>
      </c>
      <c r="D63">
        <v>17650</v>
      </c>
      <c r="E63">
        <v>7000</v>
      </c>
      <c r="H63">
        <v>64520</v>
      </c>
    </row>
    <row r="64" spans="1:10" hidden="1">
      <c r="A64" t="s">
        <v>380</v>
      </c>
      <c r="B64">
        <v>30582.799999999999</v>
      </c>
      <c r="C64">
        <v>25890</v>
      </c>
      <c r="D64">
        <v>1510</v>
      </c>
      <c r="H64">
        <v>57982.8</v>
      </c>
      <c r="I64" t="s">
        <v>418</v>
      </c>
    </row>
    <row r="65" spans="1:9">
      <c r="A65" t="s">
        <v>314</v>
      </c>
      <c r="E65">
        <v>53886.439999999995</v>
      </c>
      <c r="H65">
        <v>53886.439999999995</v>
      </c>
    </row>
    <row r="66" spans="1:9" hidden="1">
      <c r="A66" t="s">
        <v>39</v>
      </c>
      <c r="B66">
        <v>2999.56</v>
      </c>
      <c r="C66">
        <v>2999.56</v>
      </c>
      <c r="D66">
        <v>2999.5600000000004</v>
      </c>
      <c r="E66">
        <v>29996.920000000009</v>
      </c>
      <c r="G66">
        <v>2000</v>
      </c>
      <c r="H66">
        <v>40995.600000000006</v>
      </c>
      <c r="I66" t="s">
        <v>418</v>
      </c>
    </row>
    <row r="67" spans="1:9" hidden="1">
      <c r="A67" t="s">
        <v>379</v>
      </c>
      <c r="B67">
        <v>2999.56</v>
      </c>
      <c r="C67">
        <v>3000.0000000000005</v>
      </c>
      <c r="D67">
        <v>3000.0000000000005</v>
      </c>
      <c r="E67">
        <v>27000.000000000004</v>
      </c>
      <c r="H67">
        <v>35999.560000000005</v>
      </c>
      <c r="I67" t="s">
        <v>418</v>
      </c>
    </row>
    <row r="68" spans="1:9">
      <c r="A68" t="s">
        <v>47</v>
      </c>
      <c r="B68">
        <v>9777.48</v>
      </c>
      <c r="C68">
        <v>9189.84</v>
      </c>
      <c r="D68">
        <v>16090.099999999999</v>
      </c>
      <c r="H68">
        <v>35057.42</v>
      </c>
    </row>
    <row r="69" spans="1:9" hidden="1">
      <c r="A69" t="s">
        <v>323</v>
      </c>
      <c r="E69">
        <v>45744.0334</v>
      </c>
      <c r="F69">
        <v>-11210</v>
      </c>
      <c r="H69">
        <v>34534.0334</v>
      </c>
      <c r="I69" t="s">
        <v>418</v>
      </c>
    </row>
    <row r="70" spans="1:9">
      <c r="A70" t="s">
        <v>43</v>
      </c>
      <c r="B70">
        <v>8134</v>
      </c>
      <c r="C70">
        <v>9365</v>
      </c>
      <c r="D70">
        <v>16724</v>
      </c>
      <c r="H70">
        <v>34223</v>
      </c>
    </row>
    <row r="71" spans="1:9" hidden="1">
      <c r="A71" t="s">
        <v>377</v>
      </c>
      <c r="C71">
        <v>33000</v>
      </c>
      <c r="H71">
        <v>33000</v>
      </c>
      <c r="I71" t="s">
        <v>418</v>
      </c>
    </row>
    <row r="72" spans="1:9">
      <c r="A72" t="s">
        <v>316</v>
      </c>
      <c r="B72">
        <v>2500</v>
      </c>
      <c r="C72">
        <v>2500</v>
      </c>
      <c r="E72">
        <v>30501.8</v>
      </c>
      <c r="F72">
        <v>-5107</v>
      </c>
      <c r="H72">
        <v>30394.800000000003</v>
      </c>
    </row>
    <row r="73" spans="1:9" hidden="1">
      <c r="A73" t="s">
        <v>26</v>
      </c>
      <c r="B73">
        <v>2999.56</v>
      </c>
      <c r="C73">
        <v>2999.56</v>
      </c>
      <c r="D73">
        <v>2999.5600000000004</v>
      </c>
      <c r="E73">
        <v>17997.360000000004</v>
      </c>
      <c r="F73">
        <v>-1500</v>
      </c>
      <c r="H73">
        <v>25496.040000000005</v>
      </c>
      <c r="I73" t="s">
        <v>418</v>
      </c>
    </row>
    <row r="74" spans="1:9" hidden="1">
      <c r="A74" t="s">
        <v>23</v>
      </c>
      <c r="D74">
        <v>4000</v>
      </c>
      <c r="E74">
        <v>35130</v>
      </c>
      <c r="F74">
        <v>-14000</v>
      </c>
      <c r="H74">
        <v>25130</v>
      </c>
      <c r="I74" t="s">
        <v>418</v>
      </c>
    </row>
    <row r="75" spans="1:9" hidden="1">
      <c r="A75" t="s">
        <v>411</v>
      </c>
      <c r="B75">
        <v>21240</v>
      </c>
      <c r="H75">
        <v>21240</v>
      </c>
      <c r="I75" t="s">
        <v>418</v>
      </c>
    </row>
    <row r="76" spans="1:9" hidden="1">
      <c r="A76" t="s">
        <v>319</v>
      </c>
      <c r="D76">
        <v>5351.04</v>
      </c>
      <c r="E76">
        <v>15460.48</v>
      </c>
      <c r="H76">
        <v>20811.52</v>
      </c>
      <c r="I76" t="s">
        <v>418</v>
      </c>
    </row>
    <row r="77" spans="1:9" hidden="1">
      <c r="A77" t="s">
        <v>36</v>
      </c>
      <c r="B77">
        <v>8850</v>
      </c>
      <c r="D77">
        <v>627.76</v>
      </c>
      <c r="E77">
        <v>10088.92</v>
      </c>
      <c r="H77">
        <v>19566.68</v>
      </c>
      <c r="I77" t="s">
        <v>418</v>
      </c>
    </row>
    <row r="78" spans="1:9" hidden="1">
      <c r="A78" t="s">
        <v>387</v>
      </c>
      <c r="C78">
        <v>18220</v>
      </c>
      <c r="H78">
        <v>18220</v>
      </c>
      <c r="I78" t="s">
        <v>418</v>
      </c>
    </row>
    <row r="79" spans="1:9" hidden="1">
      <c r="A79" t="s">
        <v>42</v>
      </c>
      <c r="E79">
        <v>14000</v>
      </c>
      <c r="H79">
        <v>14000</v>
      </c>
      <c r="I79" t="s">
        <v>418</v>
      </c>
    </row>
    <row r="80" spans="1:9">
      <c r="A80" t="s">
        <v>344</v>
      </c>
      <c r="B80">
        <v>5500</v>
      </c>
      <c r="C80">
        <v>5500</v>
      </c>
      <c r="H80">
        <v>11000</v>
      </c>
    </row>
    <row r="81" spans="1:9">
      <c r="A81" t="s">
        <v>318</v>
      </c>
      <c r="C81">
        <v>8252</v>
      </c>
      <c r="E81">
        <v>1926</v>
      </c>
      <c r="H81">
        <v>10178</v>
      </c>
    </row>
    <row r="82" spans="1:9" hidden="1">
      <c r="A82" t="s">
        <v>41</v>
      </c>
      <c r="E82">
        <v>10110</v>
      </c>
      <c r="H82">
        <v>10110</v>
      </c>
      <c r="I82" t="s">
        <v>418</v>
      </c>
    </row>
    <row r="83" spans="1:9" hidden="1">
      <c r="A83" t="s">
        <v>31</v>
      </c>
      <c r="B83">
        <v>2999.56</v>
      </c>
      <c r="C83">
        <v>2999.56</v>
      </c>
      <c r="D83">
        <v>2999.5600000000004</v>
      </c>
      <c r="E83">
        <v>2999.5600000000004</v>
      </c>
      <c r="F83">
        <v>-2000</v>
      </c>
      <c r="H83">
        <v>9998.2400000000016</v>
      </c>
      <c r="I83" t="s">
        <v>418</v>
      </c>
    </row>
    <row r="84" spans="1:9">
      <c r="A84" t="s">
        <v>343</v>
      </c>
      <c r="B84">
        <v>5851.5599999999995</v>
      </c>
      <c r="C84">
        <v>826</v>
      </c>
      <c r="D84">
        <v>2655</v>
      </c>
      <c r="H84">
        <v>9332.56</v>
      </c>
    </row>
    <row r="85" spans="1:9" hidden="1">
      <c r="A85" t="s">
        <v>413</v>
      </c>
      <c r="B85">
        <v>9250</v>
      </c>
      <c r="H85">
        <v>9250</v>
      </c>
      <c r="I85" t="s">
        <v>418</v>
      </c>
    </row>
    <row r="86" spans="1:9" hidden="1">
      <c r="A86" t="s">
        <v>315</v>
      </c>
      <c r="E86">
        <v>7965</v>
      </c>
      <c r="H86">
        <v>7965</v>
      </c>
      <c r="I86" t="s">
        <v>418</v>
      </c>
    </row>
    <row r="87" spans="1:9" hidden="1">
      <c r="A87" t="s">
        <v>317</v>
      </c>
      <c r="E87">
        <v>13750</v>
      </c>
      <c r="F87">
        <v>-6750</v>
      </c>
      <c r="H87">
        <v>7000</v>
      </c>
      <c r="I87" t="s">
        <v>418</v>
      </c>
    </row>
    <row r="88" spans="1:9" hidden="1">
      <c r="A88" t="s">
        <v>336</v>
      </c>
      <c r="B88">
        <v>3870</v>
      </c>
      <c r="C88">
        <v>3113.3599999999997</v>
      </c>
      <c r="H88">
        <v>6983.36</v>
      </c>
      <c r="I88" t="s">
        <v>418</v>
      </c>
    </row>
    <row r="89" spans="1:9">
      <c r="A89" t="s">
        <v>321</v>
      </c>
      <c r="C89">
        <v>5500</v>
      </c>
      <c r="E89">
        <v>826</v>
      </c>
      <c r="H89">
        <v>6326</v>
      </c>
    </row>
    <row r="90" spans="1:9" hidden="1">
      <c r="A90" t="s">
        <v>329</v>
      </c>
      <c r="B90">
        <v>810</v>
      </c>
      <c r="D90">
        <v>4991.5200000000004</v>
      </c>
      <c r="E90">
        <v>174.64</v>
      </c>
      <c r="H90">
        <v>5976.1600000000008</v>
      </c>
      <c r="I90" t="s">
        <v>418</v>
      </c>
    </row>
    <row r="91" spans="1:9" hidden="1">
      <c r="A91" t="s">
        <v>345</v>
      </c>
      <c r="D91">
        <v>5400</v>
      </c>
      <c r="H91">
        <v>5400</v>
      </c>
      <c r="I91" t="s">
        <v>418</v>
      </c>
    </row>
    <row r="92" spans="1:9" hidden="1">
      <c r="A92" t="s">
        <v>313</v>
      </c>
      <c r="E92">
        <v>3889.2</v>
      </c>
      <c r="H92">
        <v>3889.2</v>
      </c>
      <c r="I92" t="s">
        <v>418</v>
      </c>
    </row>
    <row r="93" spans="1:9">
      <c r="A93" t="s">
        <v>376</v>
      </c>
      <c r="B93">
        <v>4616</v>
      </c>
      <c r="C93">
        <v>13870.119999999999</v>
      </c>
      <c r="F93">
        <v>-15116</v>
      </c>
      <c r="H93">
        <v>3370.119999999999</v>
      </c>
    </row>
    <row r="94" spans="1:9" hidden="1">
      <c r="A94" t="s">
        <v>339</v>
      </c>
      <c r="D94">
        <v>3100</v>
      </c>
      <c r="H94">
        <v>3100</v>
      </c>
      <c r="I94" t="s">
        <v>418</v>
      </c>
    </row>
    <row r="95" spans="1:9">
      <c r="A95" t="s">
        <v>337</v>
      </c>
      <c r="B95">
        <v>1246.0800000000002</v>
      </c>
      <c r="D95">
        <v>700</v>
      </c>
      <c r="H95">
        <v>1946.0800000000002</v>
      </c>
    </row>
    <row r="96" spans="1:9" hidden="1">
      <c r="A96" t="s">
        <v>325</v>
      </c>
      <c r="E96">
        <v>1513</v>
      </c>
      <c r="H96">
        <v>1513</v>
      </c>
      <c r="I96" t="s">
        <v>418</v>
      </c>
    </row>
    <row r="97" spans="1:9">
      <c r="A97" t="s">
        <v>391</v>
      </c>
      <c r="C97">
        <v>700</v>
      </c>
      <c r="H97">
        <v>700</v>
      </c>
    </row>
    <row r="98" spans="1:9" hidden="1">
      <c r="A98" t="s">
        <v>40</v>
      </c>
      <c r="E98">
        <v>686.76</v>
      </c>
      <c r="H98">
        <v>686.76</v>
      </c>
      <c r="I98" t="s">
        <v>418</v>
      </c>
    </row>
    <row r="99" spans="1:9">
      <c r="A99" t="s">
        <v>327</v>
      </c>
      <c r="E99">
        <v>415.36</v>
      </c>
      <c r="H99">
        <v>415.36</v>
      </c>
    </row>
    <row r="100" spans="1:9" s="88" customFormat="1">
      <c r="A100" s="88" t="s">
        <v>302</v>
      </c>
      <c r="B100" s="88">
        <v>1006234.6</v>
      </c>
      <c r="C100" s="88">
        <v>633666</v>
      </c>
      <c r="H100" s="88">
        <v>1639900.6</v>
      </c>
    </row>
    <row r="101" spans="1:9" s="88" customFormat="1">
      <c r="A101" s="88" t="s">
        <v>29</v>
      </c>
      <c r="B101" s="88">
        <v>1006234.6</v>
      </c>
      <c r="C101" s="88">
        <v>633666</v>
      </c>
      <c r="H101" s="88">
        <v>1639900.6</v>
      </c>
    </row>
    <row r="102" spans="1:9" hidden="1">
      <c r="A102" t="s">
        <v>332</v>
      </c>
      <c r="B102">
        <v>1006234.6</v>
      </c>
      <c r="C102">
        <v>633666</v>
      </c>
      <c r="H102">
        <v>1639900.6</v>
      </c>
      <c r="I102" t="s">
        <v>418</v>
      </c>
    </row>
    <row r="103" spans="1:9" s="88" customFormat="1">
      <c r="A103" s="88" t="s">
        <v>301</v>
      </c>
      <c r="B103" s="88">
        <v>123526</v>
      </c>
      <c r="C103" s="88">
        <v>154925</v>
      </c>
      <c r="D103" s="88">
        <v>130071</v>
      </c>
      <c r="E103" s="88">
        <v>134446</v>
      </c>
      <c r="G103" s="88">
        <v>2000</v>
      </c>
      <c r="H103" s="88">
        <v>544968</v>
      </c>
    </row>
    <row r="104" spans="1:9" s="88" customFormat="1">
      <c r="A104" s="88" t="s">
        <v>29</v>
      </c>
      <c r="B104" s="88">
        <v>123526</v>
      </c>
      <c r="C104" s="88">
        <v>154925</v>
      </c>
      <c r="D104" s="88">
        <v>130071</v>
      </c>
      <c r="E104" s="88">
        <v>134446</v>
      </c>
      <c r="G104" s="88">
        <v>2000</v>
      </c>
      <c r="H104" s="88">
        <v>544968</v>
      </c>
    </row>
    <row r="105" spans="1:9">
      <c r="A105" t="s">
        <v>300</v>
      </c>
      <c r="B105">
        <v>123526</v>
      </c>
      <c r="C105">
        <v>154925</v>
      </c>
      <c r="D105">
        <v>130071</v>
      </c>
      <c r="E105">
        <v>134446</v>
      </c>
      <c r="G105">
        <v>2000</v>
      </c>
      <c r="H105">
        <v>544968</v>
      </c>
    </row>
    <row r="106" spans="1:9">
      <c r="A106" t="s">
        <v>304</v>
      </c>
      <c r="B106">
        <v>30153100.649999995</v>
      </c>
      <c r="C106">
        <v>19342874.159999996</v>
      </c>
      <c r="D106">
        <v>4211580.4616</v>
      </c>
      <c r="E106">
        <v>3695536.9661999997</v>
      </c>
      <c r="F106">
        <v>-1704614.8</v>
      </c>
      <c r="G106">
        <v>654213</v>
      </c>
      <c r="H106">
        <v>56352690.43779999</v>
      </c>
    </row>
    <row r="110" spans="1:9">
      <c r="G110">
        <v>-35322</v>
      </c>
    </row>
    <row r="112" spans="1:9">
      <c r="I112" t="s">
        <v>398</v>
      </c>
    </row>
    <row r="115" spans="7:9">
      <c r="I115" t="s">
        <v>398</v>
      </c>
    </row>
    <row r="119" spans="7:9">
      <c r="G119">
        <v>-35322</v>
      </c>
    </row>
  </sheetData>
  <autoFilter ref="A4:J106">
    <filterColumn colId="8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90" zoomScaleNormal="90" workbookViewId="0">
      <pane xSplit="1" ySplit="4" topLeftCell="H20" activePane="bottomRight" state="frozen"/>
      <selection activeCell="G1" sqref="G1"/>
      <selection pane="topRight" activeCell="G1" sqref="G1"/>
      <selection pane="bottomLeft" activeCell="G1" sqref="G1"/>
      <selection pane="bottomRight" activeCell="K36" sqref="K36"/>
    </sheetView>
  </sheetViews>
  <sheetFormatPr defaultRowHeight="15"/>
  <cols>
    <col min="1" max="1" width="56.28515625" style="52" bestFit="1" customWidth="1"/>
    <col min="2" max="2" width="16.28515625" bestFit="1" customWidth="1"/>
    <col min="3" max="9" width="15.7109375" bestFit="1" customWidth="1"/>
    <col min="10" max="10" width="15.5703125" bestFit="1" customWidth="1"/>
    <col min="11" max="11" width="15.85546875" bestFit="1" customWidth="1"/>
    <col min="12" max="12" width="12" bestFit="1" customWidth="1"/>
    <col min="13" max="13" width="11.140625" bestFit="1" customWidth="1"/>
    <col min="14" max="14" width="11" bestFit="1" customWidth="1"/>
    <col min="15" max="15" width="25.5703125" bestFit="1" customWidth="1"/>
    <col min="16" max="16" width="24.5703125" bestFit="1" customWidth="1"/>
    <col min="17" max="17" width="22.42578125" bestFit="1" customWidth="1"/>
    <col min="18" max="18" width="26.42578125" bestFit="1" customWidth="1"/>
    <col min="19" max="19" width="53.5703125" bestFit="1" customWidth="1"/>
    <col min="20" max="20" width="33.5703125" bestFit="1" customWidth="1"/>
    <col min="21" max="21" width="29.42578125" bestFit="1" customWidth="1"/>
    <col min="22" max="22" width="29.5703125" bestFit="1" customWidth="1"/>
    <col min="23" max="23" width="30.42578125" bestFit="1" customWidth="1"/>
    <col min="24" max="24" width="29.5703125" bestFit="1" customWidth="1"/>
    <col min="25" max="25" width="49.5703125" bestFit="1" customWidth="1"/>
    <col min="26" max="26" width="31.42578125" bestFit="1" customWidth="1"/>
    <col min="27" max="27" width="47.42578125" bestFit="1" customWidth="1"/>
    <col min="28" max="28" width="32.5703125" bestFit="1" customWidth="1"/>
    <col min="29" max="29" width="28" bestFit="1" customWidth="1"/>
    <col min="30" max="30" width="16.42578125" bestFit="1" customWidth="1"/>
    <col min="31" max="31" width="32.5703125" bestFit="1" customWidth="1"/>
    <col min="32" max="32" width="40.5703125" bestFit="1" customWidth="1"/>
    <col min="33" max="33" width="42.5703125" bestFit="1" customWidth="1"/>
    <col min="34" max="34" width="23.5703125" bestFit="1" customWidth="1"/>
    <col min="35" max="35" width="47.5703125" bestFit="1" customWidth="1"/>
    <col min="36" max="36" width="42.5703125" bestFit="1" customWidth="1"/>
    <col min="37" max="37" width="28.5703125" bestFit="1" customWidth="1"/>
    <col min="38" max="38" width="42.5703125" bestFit="1" customWidth="1"/>
    <col min="39" max="39" width="15.5703125" bestFit="1" customWidth="1"/>
    <col min="40" max="40" width="50.5703125" bestFit="1" customWidth="1"/>
    <col min="41" max="41" width="45.42578125" bestFit="1" customWidth="1"/>
    <col min="42" max="43" width="36.42578125" bestFit="1" customWidth="1"/>
    <col min="44" max="44" width="17.42578125" bestFit="1" customWidth="1"/>
    <col min="45" max="45" width="23.5703125" bestFit="1" customWidth="1"/>
    <col min="46" max="46" width="32.5703125" bestFit="1" customWidth="1"/>
    <col min="47" max="47" width="29.42578125" bestFit="1" customWidth="1"/>
    <col min="48" max="48" width="41.42578125" bestFit="1" customWidth="1"/>
    <col min="49" max="49" width="38" bestFit="1" customWidth="1"/>
    <col min="50" max="50" width="11.5703125" bestFit="1" customWidth="1"/>
    <col min="51" max="51" width="24.42578125" bestFit="1" customWidth="1"/>
    <col min="52" max="52" width="44.42578125" bestFit="1" customWidth="1"/>
    <col min="53" max="53" width="24.5703125" bestFit="1" customWidth="1"/>
    <col min="54" max="54" width="38.42578125" bestFit="1" customWidth="1"/>
    <col min="55" max="55" width="40.5703125" bestFit="1" customWidth="1"/>
    <col min="56" max="56" width="15.5703125" bestFit="1" customWidth="1"/>
    <col min="57" max="57" width="39.42578125" bestFit="1" customWidth="1"/>
    <col min="58" max="58" width="36.5703125" bestFit="1" customWidth="1"/>
    <col min="59" max="59" width="12.42578125" bestFit="1" customWidth="1"/>
    <col min="60" max="60" width="19.5703125" bestFit="1" customWidth="1"/>
    <col min="61" max="61" width="30.42578125" bestFit="1" customWidth="1"/>
    <col min="62" max="62" width="35" bestFit="1" customWidth="1"/>
    <col min="63" max="63" width="18.5703125" bestFit="1" customWidth="1"/>
    <col min="64" max="64" width="28" bestFit="1" customWidth="1"/>
    <col min="65" max="66" width="24.42578125" bestFit="1" customWidth="1"/>
    <col min="67" max="67" width="24.5703125" bestFit="1" customWidth="1"/>
    <col min="68" max="68" width="43.42578125" bestFit="1" customWidth="1"/>
    <col min="69" max="69" width="46.42578125" bestFit="1" customWidth="1"/>
    <col min="70" max="70" width="18.42578125" bestFit="1" customWidth="1"/>
    <col min="71" max="71" width="27.42578125" bestFit="1" customWidth="1"/>
    <col min="72" max="72" width="26.5703125" bestFit="1" customWidth="1"/>
    <col min="73" max="73" width="27.5703125" bestFit="1" customWidth="1"/>
    <col min="74" max="74" width="38.5703125" bestFit="1" customWidth="1"/>
    <col min="75" max="75" width="20.5703125" bestFit="1" customWidth="1"/>
    <col min="76" max="77" width="44.42578125" bestFit="1" customWidth="1"/>
    <col min="78" max="78" width="36.42578125" bestFit="1" customWidth="1"/>
    <col min="79" max="79" width="40.42578125" bestFit="1" customWidth="1"/>
    <col min="80" max="80" width="26.42578125" bestFit="1" customWidth="1"/>
    <col min="81" max="81" width="29.5703125" bestFit="1" customWidth="1"/>
    <col min="82" max="82" width="20.42578125" bestFit="1" customWidth="1"/>
    <col min="83" max="83" width="31.42578125" bestFit="1" customWidth="1"/>
    <col min="84" max="84" width="49.42578125" bestFit="1" customWidth="1"/>
    <col min="85" max="85" width="47.5703125" bestFit="1" customWidth="1"/>
    <col min="86" max="86" width="30.42578125" bestFit="1" customWidth="1"/>
    <col min="87" max="87" width="43.42578125" bestFit="1" customWidth="1"/>
    <col min="88" max="88" width="44.5703125" bestFit="1" customWidth="1"/>
    <col min="89" max="89" width="31.5703125" bestFit="1" customWidth="1"/>
    <col min="90" max="90" width="32.5703125" bestFit="1" customWidth="1"/>
    <col min="91" max="91" width="20.5703125" bestFit="1" customWidth="1"/>
    <col min="92" max="92" width="15.42578125" bestFit="1" customWidth="1"/>
    <col min="93" max="93" width="29.5703125" bestFit="1" customWidth="1"/>
    <col min="94" max="94" width="45.42578125" bestFit="1" customWidth="1"/>
    <col min="95" max="95" width="30.42578125" bestFit="1" customWidth="1"/>
    <col min="96" max="96" width="6.5703125" bestFit="1" customWidth="1"/>
    <col min="97" max="97" width="10.5703125" bestFit="1" customWidth="1"/>
  </cols>
  <sheetData>
    <row r="1" spans="1:14">
      <c r="A1" s="105" t="s">
        <v>58</v>
      </c>
      <c r="B1" s="60" t="s">
        <v>459</v>
      </c>
    </row>
    <row r="3" spans="1:14">
      <c r="A3" s="106" t="s">
        <v>360</v>
      </c>
      <c r="B3" s="106" t="s">
        <v>308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4" s="110" customFormat="1" ht="35.25" customHeight="1">
      <c r="A4" s="108" t="s">
        <v>303</v>
      </c>
      <c r="B4" s="109" t="s">
        <v>357</v>
      </c>
      <c r="C4" s="109" t="s">
        <v>460</v>
      </c>
      <c r="D4" s="109" t="s">
        <v>583</v>
      </c>
      <c r="E4" s="109" t="s">
        <v>584</v>
      </c>
      <c r="F4" s="109" t="s">
        <v>585</v>
      </c>
      <c r="G4" s="109" t="s">
        <v>586</v>
      </c>
      <c r="H4" s="109" t="s">
        <v>587</v>
      </c>
      <c r="I4" s="109" t="s">
        <v>588</v>
      </c>
      <c r="J4" s="109" t="s">
        <v>469</v>
      </c>
      <c r="K4" s="109" t="s">
        <v>466</v>
      </c>
      <c r="L4" s="109" t="s">
        <v>472</v>
      </c>
      <c r="M4" s="109" t="s">
        <v>304</v>
      </c>
      <c r="N4"/>
    </row>
    <row r="5" spans="1:14">
      <c r="A5" s="111" t="s">
        <v>494</v>
      </c>
      <c r="B5" s="107">
        <v>10030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>
        <v>10030</v>
      </c>
    </row>
    <row r="6" spans="1:14">
      <c r="A6" s="111" t="s">
        <v>528</v>
      </c>
      <c r="B6" s="107"/>
      <c r="C6" s="107"/>
      <c r="D6" s="107">
        <v>98294</v>
      </c>
      <c r="E6" s="107"/>
      <c r="F6" s="107">
        <v>4130</v>
      </c>
      <c r="G6" s="107"/>
      <c r="H6" s="107"/>
      <c r="I6" s="107"/>
      <c r="J6" s="107"/>
      <c r="K6" s="107"/>
      <c r="L6" s="107"/>
      <c r="M6" s="107">
        <v>102424</v>
      </c>
    </row>
    <row r="7" spans="1:14">
      <c r="A7" s="111" t="s">
        <v>486</v>
      </c>
      <c r="B7" s="107">
        <v>4130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>
        <v>4130</v>
      </c>
    </row>
    <row r="8" spans="1:14">
      <c r="A8" s="111" t="s">
        <v>483</v>
      </c>
      <c r="B8" s="107">
        <v>109504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>
        <v>109504</v>
      </c>
    </row>
    <row r="9" spans="1:14">
      <c r="A9" s="111" t="s">
        <v>468</v>
      </c>
      <c r="B9" s="107">
        <v>1524922.2599999995</v>
      </c>
      <c r="C9" s="107">
        <v>1002373.4200000002</v>
      </c>
      <c r="D9" s="107">
        <v>586802.19999999995</v>
      </c>
      <c r="E9" s="107"/>
      <c r="F9" s="107">
        <v>319201.80000000005</v>
      </c>
      <c r="G9" s="107"/>
      <c r="H9" s="107"/>
      <c r="I9" s="107"/>
      <c r="J9" s="107"/>
      <c r="K9" s="107"/>
      <c r="L9" s="107"/>
      <c r="M9" s="107">
        <v>3433299.6799999997</v>
      </c>
    </row>
    <row r="10" spans="1:14">
      <c r="A10" s="111" t="s">
        <v>492</v>
      </c>
      <c r="B10" s="107">
        <v>10620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>
        <v>10620</v>
      </c>
    </row>
    <row r="11" spans="1:14">
      <c r="A11" s="111" t="s">
        <v>573</v>
      </c>
      <c r="B11" s="107"/>
      <c r="C11" s="107">
        <v>17700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>
        <v>17700</v>
      </c>
    </row>
    <row r="12" spans="1:14">
      <c r="A12" s="111" t="s">
        <v>470</v>
      </c>
      <c r="B12" s="107">
        <v>12095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>
        <v>12095</v>
      </c>
    </row>
    <row r="13" spans="1:14">
      <c r="A13" s="111" t="s">
        <v>491</v>
      </c>
      <c r="B13" s="107">
        <v>2655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>
        <v>2655</v>
      </c>
    </row>
    <row r="14" spans="1:14">
      <c r="A14" s="111" t="s">
        <v>474</v>
      </c>
      <c r="B14" s="107">
        <v>82335.679999999993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>
        <v>15271.2</v>
      </c>
      <c r="M14" s="107">
        <v>97606.87999999999</v>
      </c>
    </row>
    <row r="15" spans="1:14">
      <c r="A15" s="111" t="s">
        <v>467</v>
      </c>
      <c r="B15" s="107">
        <v>78131.34</v>
      </c>
      <c r="C15" s="107">
        <v>4956</v>
      </c>
      <c r="D15" s="107">
        <v>13928.720000000001</v>
      </c>
      <c r="E15" s="107"/>
      <c r="F15" s="107">
        <v>57252.42</v>
      </c>
      <c r="G15" s="107"/>
      <c r="H15" s="107">
        <v>22420</v>
      </c>
      <c r="I15" s="107"/>
      <c r="J15" s="107"/>
      <c r="K15" s="107">
        <v>-71120.14</v>
      </c>
      <c r="L15" s="107"/>
      <c r="M15" s="107">
        <v>105568.33999999998</v>
      </c>
    </row>
    <row r="16" spans="1:14">
      <c r="A16" s="111" t="s">
        <v>545</v>
      </c>
      <c r="B16" s="107">
        <v>164691.42000000001</v>
      </c>
      <c r="C16" s="107">
        <v>336296.22399999999</v>
      </c>
      <c r="D16" s="107">
        <v>330230.13899999997</v>
      </c>
      <c r="E16" s="107">
        <v>1357067.26</v>
      </c>
      <c r="F16" s="107"/>
      <c r="G16" s="107"/>
      <c r="H16" s="107"/>
      <c r="I16" s="107"/>
      <c r="J16" s="107"/>
      <c r="K16" s="107"/>
      <c r="L16" s="107"/>
      <c r="M16" s="107">
        <v>2188285.0430000001</v>
      </c>
    </row>
    <row r="17" spans="1:13">
      <c r="A17" s="111" t="s">
        <v>552</v>
      </c>
      <c r="B17" s="107"/>
      <c r="C17" s="107"/>
      <c r="D17" s="107">
        <v>15340</v>
      </c>
      <c r="E17" s="107"/>
      <c r="F17" s="107"/>
      <c r="G17" s="107"/>
      <c r="H17" s="107"/>
      <c r="I17" s="107"/>
      <c r="J17" s="107"/>
      <c r="K17" s="107"/>
      <c r="L17" s="107"/>
      <c r="M17" s="107">
        <v>15340</v>
      </c>
    </row>
    <row r="18" spans="1:13">
      <c r="A18" s="111" t="s">
        <v>554</v>
      </c>
      <c r="B18" s="107"/>
      <c r="C18" s="107"/>
      <c r="D18" s="107">
        <v>233809.91999999998</v>
      </c>
      <c r="E18" s="107"/>
      <c r="F18" s="107"/>
      <c r="G18" s="107"/>
      <c r="H18" s="107"/>
      <c r="I18" s="107"/>
      <c r="J18" s="107"/>
      <c r="K18" s="107"/>
      <c r="L18" s="107"/>
      <c r="M18" s="107">
        <v>233809.91999999998</v>
      </c>
    </row>
    <row r="19" spans="1:13">
      <c r="A19" s="111" t="s">
        <v>497</v>
      </c>
      <c r="B19" s="107"/>
      <c r="C19" s="107">
        <v>256148.47999999998</v>
      </c>
      <c r="D19" s="107"/>
      <c r="E19" s="107">
        <v>855019.2</v>
      </c>
      <c r="F19" s="107">
        <v>574425.60000000009</v>
      </c>
      <c r="G19" s="107">
        <v>574425.60000000009</v>
      </c>
      <c r="H19" s="107">
        <v>1209060</v>
      </c>
      <c r="I19" s="107">
        <v>148975</v>
      </c>
      <c r="J19" s="107">
        <v>454120.6</v>
      </c>
      <c r="K19" s="107">
        <v>-1330285.5</v>
      </c>
      <c r="L19" s="107"/>
      <c r="M19" s="107">
        <v>2741888.98</v>
      </c>
    </row>
    <row r="20" spans="1:13">
      <c r="A20" s="111" t="s">
        <v>477</v>
      </c>
      <c r="B20" s="107">
        <v>91840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>
        <v>91840</v>
      </c>
    </row>
    <row r="21" spans="1:13">
      <c r="A21" s="111" t="s">
        <v>589</v>
      </c>
      <c r="B21" s="107">
        <v>5664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>
        <v>5664</v>
      </c>
    </row>
    <row r="22" spans="1:13">
      <c r="A22" s="111" t="s">
        <v>547</v>
      </c>
      <c r="B22" s="107"/>
      <c r="C22" s="107"/>
      <c r="D22" s="107">
        <v>376320</v>
      </c>
      <c r="E22" s="107"/>
      <c r="F22" s="107"/>
      <c r="G22" s="107"/>
      <c r="H22" s="107"/>
      <c r="I22" s="107"/>
      <c r="J22" s="107"/>
      <c r="K22" s="107"/>
      <c r="L22" s="107"/>
      <c r="M22" s="107">
        <v>376320</v>
      </c>
    </row>
    <row r="23" spans="1:13">
      <c r="A23" s="111" t="s">
        <v>487</v>
      </c>
      <c r="B23" s="107">
        <v>126457.53200000001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>
        <v>126457.53200000001</v>
      </c>
    </row>
    <row r="24" spans="1:13">
      <c r="A24" s="111" t="s">
        <v>541</v>
      </c>
      <c r="B24" s="107"/>
      <c r="C24" s="107">
        <v>30632.800000000003</v>
      </c>
      <c r="D24" s="107">
        <v>29120</v>
      </c>
      <c r="E24" s="107">
        <v>232460</v>
      </c>
      <c r="F24" s="107"/>
      <c r="G24" s="107"/>
      <c r="H24" s="107"/>
      <c r="I24" s="107"/>
      <c r="J24" s="107"/>
      <c r="K24" s="107"/>
      <c r="L24" s="107"/>
      <c r="M24" s="107">
        <v>292212.8</v>
      </c>
    </row>
    <row r="25" spans="1:13">
      <c r="A25" s="111" t="s">
        <v>506</v>
      </c>
      <c r="B25" s="107"/>
      <c r="C25" s="107"/>
      <c r="D25" s="107"/>
      <c r="E25" s="107"/>
      <c r="F25" s="107"/>
      <c r="G25" s="107">
        <v>409577.6</v>
      </c>
      <c r="H25" s="107">
        <v>698442</v>
      </c>
      <c r="I25" s="107"/>
      <c r="J25" s="107"/>
      <c r="K25" s="107">
        <v>-1100040</v>
      </c>
      <c r="L25" s="107"/>
      <c r="M25" s="107">
        <v>7979.6000000000931</v>
      </c>
    </row>
    <row r="26" spans="1:13">
      <c r="A26" s="111" t="s">
        <v>564</v>
      </c>
      <c r="B26" s="107"/>
      <c r="C26" s="107"/>
      <c r="D26" s="107">
        <v>11800</v>
      </c>
      <c r="E26" s="107"/>
      <c r="F26" s="107"/>
      <c r="G26" s="107"/>
      <c r="H26" s="107"/>
      <c r="I26" s="107"/>
      <c r="J26" s="107"/>
      <c r="K26" s="107"/>
      <c r="L26" s="107"/>
      <c r="M26" s="107">
        <v>11800</v>
      </c>
    </row>
    <row r="27" spans="1:13">
      <c r="A27" s="111" t="s">
        <v>465</v>
      </c>
      <c r="B27" s="107">
        <v>23010</v>
      </c>
      <c r="C27" s="107"/>
      <c r="D27" s="107"/>
      <c r="E27" s="107">
        <v>59906.239999999998</v>
      </c>
      <c r="F27" s="107">
        <v>43070</v>
      </c>
      <c r="G27" s="107"/>
      <c r="H27" s="107"/>
      <c r="I27" s="107">
        <v>18880</v>
      </c>
      <c r="J27" s="107"/>
      <c r="K27" s="107"/>
      <c r="L27" s="107"/>
      <c r="M27" s="107">
        <v>144866.23999999999</v>
      </c>
    </row>
    <row r="28" spans="1:13">
      <c r="A28" s="111" t="s">
        <v>489</v>
      </c>
      <c r="B28" s="107">
        <v>13924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>
        <v>13924</v>
      </c>
    </row>
    <row r="29" spans="1:13">
      <c r="A29" s="111" t="s">
        <v>488</v>
      </c>
      <c r="B29" s="107">
        <v>15340</v>
      </c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>
        <v>15340</v>
      </c>
    </row>
    <row r="30" spans="1:13">
      <c r="A30" s="111" t="s">
        <v>490</v>
      </c>
      <c r="B30" s="107">
        <v>5192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>
        <v>5192</v>
      </c>
    </row>
    <row r="31" spans="1:13">
      <c r="A31" s="111" t="s">
        <v>566</v>
      </c>
      <c r="B31" s="107">
        <v>102660</v>
      </c>
      <c r="C31" s="107"/>
      <c r="D31" s="107">
        <v>113280</v>
      </c>
      <c r="E31" s="107"/>
      <c r="F31" s="107"/>
      <c r="G31" s="107"/>
      <c r="H31" s="107"/>
      <c r="I31" s="107"/>
      <c r="J31" s="107"/>
      <c r="K31" s="107"/>
      <c r="L31" s="107"/>
      <c r="M31" s="107">
        <v>215940</v>
      </c>
    </row>
    <row r="32" spans="1:13">
      <c r="A32" s="111" t="s">
        <v>526</v>
      </c>
      <c r="B32" s="107"/>
      <c r="C32" s="107"/>
      <c r="D32" s="107"/>
      <c r="E32" s="107"/>
      <c r="F32" s="107">
        <v>53100</v>
      </c>
      <c r="G32" s="107"/>
      <c r="H32" s="107"/>
      <c r="I32" s="107"/>
      <c r="J32" s="107"/>
      <c r="K32" s="107"/>
      <c r="L32" s="107"/>
      <c r="M32" s="107">
        <v>53100</v>
      </c>
    </row>
    <row r="33" spans="1:13">
      <c r="A33" s="111" t="s">
        <v>485</v>
      </c>
      <c r="B33" s="107">
        <v>2360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>
        <v>2360</v>
      </c>
    </row>
    <row r="34" spans="1:13">
      <c r="A34" s="111" t="s">
        <v>518</v>
      </c>
      <c r="B34" s="107"/>
      <c r="C34" s="107"/>
      <c r="D34" s="107">
        <v>2360</v>
      </c>
      <c r="E34" s="107"/>
      <c r="F34" s="107"/>
      <c r="G34" s="107">
        <v>2360</v>
      </c>
      <c r="H34" s="107"/>
      <c r="I34" s="107"/>
      <c r="J34" s="107"/>
      <c r="K34" s="107"/>
      <c r="L34" s="107"/>
      <c r="M34" s="107">
        <v>4720</v>
      </c>
    </row>
    <row r="35" spans="1:13">
      <c r="A35" s="111" t="s">
        <v>484</v>
      </c>
      <c r="B35" s="107">
        <v>189504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>
        <v>189504</v>
      </c>
    </row>
    <row r="36" spans="1:13">
      <c r="A36" s="111" t="s">
        <v>516</v>
      </c>
      <c r="B36" s="107">
        <v>185850</v>
      </c>
      <c r="C36" s="107"/>
      <c r="D36" s="107"/>
      <c r="E36" s="107"/>
      <c r="F36" s="107"/>
      <c r="G36" s="107">
        <v>186440</v>
      </c>
      <c r="H36" s="107"/>
      <c r="I36" s="107"/>
      <c r="J36" s="107"/>
      <c r="K36" s="107">
        <v>-183490</v>
      </c>
      <c r="L36" s="107"/>
      <c r="M36" s="107">
        <v>188800</v>
      </c>
    </row>
    <row r="37" spans="1:13">
      <c r="A37" s="113" t="s">
        <v>304</v>
      </c>
      <c r="B37" s="107">
        <v>2760916.2319999994</v>
      </c>
      <c r="C37" s="107">
        <v>1648106.9240000001</v>
      </c>
      <c r="D37" s="107">
        <v>1811284.9789999998</v>
      </c>
      <c r="E37" s="107">
        <v>2504452.7000000002</v>
      </c>
      <c r="F37" s="107">
        <v>1051179.82</v>
      </c>
      <c r="G37" s="107">
        <v>1172803.2000000002</v>
      </c>
      <c r="H37" s="107">
        <v>1929922</v>
      </c>
      <c r="I37" s="107">
        <v>167855</v>
      </c>
      <c r="J37" s="107">
        <v>454120.6</v>
      </c>
      <c r="K37" s="107">
        <v>-2684935.6399999997</v>
      </c>
      <c r="L37" s="107">
        <v>15271.2</v>
      </c>
      <c r="M37" s="107">
        <v>10830977.015000001</v>
      </c>
    </row>
  </sheetData>
  <autoFilter ref="A4:L30"/>
  <pageMargins left="0.70866141732283472" right="0.70866141732283472" top="0.74803149606299213" bottom="0.74803149606299213" header="0.31496062992125984" footer="0.31496062992125984"/>
  <pageSetup paperSize="9" scale="75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0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ColWidth="7.42578125" defaultRowHeight="12.75"/>
  <cols>
    <col min="1" max="1" width="7.140625" style="20" customWidth="1"/>
    <col min="2" max="2" width="11.140625" style="20" customWidth="1"/>
    <col min="3" max="3" width="13.28515625" style="20" customWidth="1"/>
    <col min="4" max="4" width="13" style="20" customWidth="1"/>
    <col min="5" max="5" width="19" style="20" customWidth="1"/>
    <col min="6" max="6" width="12.140625" style="20" customWidth="1"/>
    <col min="7" max="7" width="36.140625" style="17" customWidth="1"/>
    <col min="8" max="8" width="8.85546875" style="19" customWidth="1"/>
    <col min="9" max="9" width="13.5703125" style="20" bestFit="1" customWidth="1"/>
    <col min="10" max="10" width="11.140625" style="20" customWidth="1"/>
    <col min="11" max="11" width="19" style="20" customWidth="1"/>
    <col min="12" max="12" width="15.42578125" style="20" customWidth="1"/>
    <col min="13" max="13" width="12.5703125" style="20" bestFit="1" customWidth="1"/>
    <col min="14" max="14" width="8.5703125" style="20" customWidth="1"/>
    <col min="15" max="16" width="7.42578125" style="17"/>
    <col min="17" max="17" width="10.5703125" style="17" customWidth="1"/>
    <col min="18" max="18" width="7.42578125" style="17"/>
    <col min="19" max="19" width="25.42578125" style="17" bestFit="1" customWidth="1"/>
    <col min="20" max="16384" width="7.42578125" style="17"/>
  </cols>
  <sheetData>
    <row r="1" spans="1:14" s="18" customFormat="1" ht="53.1" customHeight="1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2" t="s">
        <v>309</v>
      </c>
      <c r="H1" s="27" t="s">
        <v>60</v>
      </c>
      <c r="I1" s="1" t="s">
        <v>5</v>
      </c>
      <c r="J1" s="1" t="s">
        <v>6</v>
      </c>
      <c r="K1" s="1" t="s">
        <v>8</v>
      </c>
      <c r="L1" s="1" t="s">
        <v>7</v>
      </c>
      <c r="M1" s="1" t="s">
        <v>9</v>
      </c>
      <c r="N1" s="16" t="s">
        <v>362</v>
      </c>
    </row>
    <row r="2" spans="1:14" ht="13.35" customHeight="1">
      <c r="A2" s="15" t="s">
        <v>59</v>
      </c>
      <c r="B2" s="100" t="s">
        <v>496</v>
      </c>
      <c r="C2" s="15" t="s">
        <v>461</v>
      </c>
      <c r="D2" s="3">
        <f t="shared" ref="D2:D57" ca="1" si="0">TODAY()-F2</f>
        <v>301</v>
      </c>
      <c r="E2" s="35" t="s">
        <v>462</v>
      </c>
      <c r="F2" s="101">
        <v>44757</v>
      </c>
      <c r="G2" s="112" t="s">
        <v>497</v>
      </c>
      <c r="H2" s="102">
        <v>15930</v>
      </c>
      <c r="I2" s="103" t="s">
        <v>498</v>
      </c>
      <c r="J2" s="104"/>
      <c r="K2" s="104"/>
      <c r="L2" s="15"/>
      <c r="M2" s="3" t="str">
        <f ca="1">IF(D2&gt;181,"180 Above",(IF(AND(D2&gt;30,D2&lt;46),"031 to 045",(IF(AND(D2&gt;45,D2&lt;61),"046 to 060",(IF(AND(D2&gt;60,D2&lt;76),"061 to 075",(IF(AND(D2&gt;74,D2&lt;91),"075 to 090",(IF(AND(D2&gt;90,D2&lt;121),"091 to 120",(IF(AND(D2&gt;120,D2&lt;151),"121 to 150",(IF(AND(D2&gt;150,D2&lt;181),"151 to 180",IF(D2&lt;31,"0 to 30"))))))))))))))))</f>
        <v>180 Above</v>
      </c>
      <c r="N2" s="3"/>
    </row>
    <row r="3" spans="1:14" ht="13.35" customHeight="1">
      <c r="A3" s="15" t="s">
        <v>59</v>
      </c>
      <c r="B3" s="100" t="s">
        <v>496</v>
      </c>
      <c r="C3" s="15" t="s">
        <v>461</v>
      </c>
      <c r="D3" s="3">
        <f t="shared" ca="1" si="0"/>
        <v>294</v>
      </c>
      <c r="E3" s="35" t="s">
        <v>463</v>
      </c>
      <c r="F3" s="101">
        <v>44764</v>
      </c>
      <c r="G3" s="112" t="s">
        <v>497</v>
      </c>
      <c r="H3" s="102">
        <v>372405.6</v>
      </c>
      <c r="I3" s="103" t="s">
        <v>498</v>
      </c>
      <c r="J3" s="104"/>
      <c r="K3" s="104"/>
      <c r="L3" s="15"/>
      <c r="M3" s="3" t="str">
        <f t="shared" ref="M3:M58" ca="1" si="1">IF(D3&gt;181,"180 Above",(IF(AND(D3&gt;30,D3&lt;46),"031 to 045",(IF(AND(D3&gt;45,D3&lt;61),"046 to 060",(IF(AND(D3&gt;60,D3&lt;76),"061 to 075",(IF(AND(D3&gt;74,D3&lt;91),"075 to 090",(IF(AND(D3&gt;90,D3&lt;121),"091 to 120",(IF(AND(D3&gt;120,D3&lt;151),"121 to 150",(IF(AND(D3&gt;150,D3&lt;181),"151 to 180",IF(D3&lt;31,"0 to 30"))))))))))))))))</f>
        <v>180 Above</v>
      </c>
      <c r="N3" s="3"/>
    </row>
    <row r="4" spans="1:14" ht="13.35" customHeight="1">
      <c r="A4" s="15" t="s">
        <v>59</v>
      </c>
      <c r="B4" s="100" t="s">
        <v>499</v>
      </c>
      <c r="C4" s="15" t="s">
        <v>461</v>
      </c>
      <c r="D4" s="3">
        <f t="shared" ca="1" si="0"/>
        <v>274</v>
      </c>
      <c r="E4" s="35" t="s">
        <v>464</v>
      </c>
      <c r="F4" s="101">
        <v>44784</v>
      </c>
      <c r="G4" s="112" t="s">
        <v>497</v>
      </c>
      <c r="H4" s="102">
        <v>65785</v>
      </c>
      <c r="I4" s="103" t="s">
        <v>498</v>
      </c>
      <c r="J4" s="104"/>
      <c r="K4" s="104"/>
      <c r="L4" s="15"/>
      <c r="M4" s="3" t="str">
        <f t="shared" ca="1" si="1"/>
        <v>180 Above</v>
      </c>
      <c r="N4" s="3"/>
    </row>
    <row r="5" spans="1:14" ht="13.35" customHeight="1">
      <c r="A5" s="15" t="s">
        <v>59</v>
      </c>
      <c r="B5" s="100" t="s">
        <v>500</v>
      </c>
      <c r="C5" s="15" t="s">
        <v>461</v>
      </c>
      <c r="D5" s="3">
        <f t="shared" ca="1" si="0"/>
        <v>163</v>
      </c>
      <c r="E5" s="35" t="s">
        <v>501</v>
      </c>
      <c r="F5" s="101">
        <v>44895</v>
      </c>
      <c r="G5" s="112" t="s">
        <v>465</v>
      </c>
      <c r="H5" s="102">
        <v>18880</v>
      </c>
      <c r="I5" s="103" t="s">
        <v>498</v>
      </c>
      <c r="J5" s="104"/>
      <c r="K5" s="104"/>
      <c r="L5" s="15"/>
      <c r="M5" s="3" t="str">
        <f t="shared" ca="1" si="1"/>
        <v>151 to 180</v>
      </c>
      <c r="N5" s="3"/>
    </row>
    <row r="6" spans="1:14" ht="13.35" customHeight="1">
      <c r="A6" s="15" t="s">
        <v>59</v>
      </c>
      <c r="B6" s="100" t="s">
        <v>502</v>
      </c>
      <c r="C6" s="15" t="s">
        <v>461</v>
      </c>
      <c r="D6" s="3">
        <f t="shared" ca="1" si="0"/>
        <v>154</v>
      </c>
      <c r="E6" s="35" t="s">
        <v>503</v>
      </c>
      <c r="F6" s="101">
        <v>44904</v>
      </c>
      <c r="G6" s="112" t="s">
        <v>497</v>
      </c>
      <c r="H6" s="102">
        <v>148975</v>
      </c>
      <c r="I6" s="103" t="s">
        <v>498</v>
      </c>
      <c r="J6" s="104"/>
      <c r="K6" s="104"/>
      <c r="L6" s="15"/>
      <c r="M6" s="3" t="str">
        <f t="shared" ca="1" si="1"/>
        <v>151 to 180</v>
      </c>
      <c r="N6" s="3"/>
    </row>
    <row r="7" spans="1:14" ht="13.35" customHeight="1">
      <c r="A7" s="15" t="s">
        <v>59</v>
      </c>
      <c r="B7" s="100" t="s">
        <v>502</v>
      </c>
      <c r="C7" s="15" t="s">
        <v>461</v>
      </c>
      <c r="D7" s="3">
        <f t="shared" ca="1" si="0"/>
        <v>149</v>
      </c>
      <c r="E7" s="35" t="s">
        <v>504</v>
      </c>
      <c r="F7" s="101">
        <v>44909</v>
      </c>
      <c r="G7" s="112" t="s">
        <v>497</v>
      </c>
      <c r="H7" s="102">
        <v>424200</v>
      </c>
      <c r="I7" s="103" t="s">
        <v>498</v>
      </c>
      <c r="J7" s="104"/>
      <c r="K7" s="104"/>
      <c r="L7" s="15"/>
      <c r="M7" s="3" t="str">
        <f t="shared" ca="1" si="1"/>
        <v>121 to 150</v>
      </c>
      <c r="N7" s="3"/>
    </row>
    <row r="8" spans="1:14" ht="13.35" customHeight="1">
      <c r="A8" s="15" t="s">
        <v>59</v>
      </c>
      <c r="B8" s="100" t="s">
        <v>502</v>
      </c>
      <c r="C8" s="15" t="s">
        <v>461</v>
      </c>
      <c r="D8" s="3">
        <f t="shared" ca="1" si="0"/>
        <v>148</v>
      </c>
      <c r="E8" s="35" t="s">
        <v>505</v>
      </c>
      <c r="F8" s="101">
        <v>44910</v>
      </c>
      <c r="G8" s="112" t="s">
        <v>506</v>
      </c>
      <c r="H8" s="102">
        <v>430464</v>
      </c>
      <c r="I8" s="103" t="s">
        <v>498</v>
      </c>
      <c r="J8" s="104"/>
      <c r="K8" s="104"/>
      <c r="L8" s="15"/>
      <c r="M8" s="3" t="str">
        <f t="shared" ca="1" si="1"/>
        <v>121 to 150</v>
      </c>
      <c r="N8" s="3"/>
    </row>
    <row r="9" spans="1:14" ht="13.35" customHeight="1">
      <c r="A9" s="15" t="s">
        <v>59</v>
      </c>
      <c r="B9" s="100" t="s">
        <v>502</v>
      </c>
      <c r="C9" s="15" t="s">
        <v>461</v>
      </c>
      <c r="D9" s="3">
        <f t="shared" ca="1" si="0"/>
        <v>148</v>
      </c>
      <c r="E9" s="35" t="s">
        <v>507</v>
      </c>
      <c r="F9" s="101">
        <v>44910</v>
      </c>
      <c r="G9" s="112" t="s">
        <v>506</v>
      </c>
      <c r="H9" s="102">
        <v>58410</v>
      </c>
      <c r="I9" s="103" t="s">
        <v>498</v>
      </c>
      <c r="J9" s="104"/>
      <c r="K9" s="104"/>
      <c r="L9" s="15"/>
      <c r="M9" s="3" t="str">
        <f t="shared" ca="1" si="1"/>
        <v>121 to 150</v>
      </c>
      <c r="N9" s="3"/>
    </row>
    <row r="10" spans="1:14" ht="13.35" customHeight="1">
      <c r="A10" s="15" t="s">
        <v>59</v>
      </c>
      <c r="B10" s="100" t="s">
        <v>502</v>
      </c>
      <c r="C10" s="15" t="s">
        <v>461</v>
      </c>
      <c r="D10" s="3">
        <f t="shared" ca="1" si="0"/>
        <v>143</v>
      </c>
      <c r="E10" s="35" t="s">
        <v>508</v>
      </c>
      <c r="F10" s="101">
        <v>44915</v>
      </c>
      <c r="G10" s="112" t="s">
        <v>497</v>
      </c>
      <c r="H10" s="102">
        <v>481600</v>
      </c>
      <c r="I10" s="103" t="s">
        <v>498</v>
      </c>
      <c r="J10" s="104"/>
      <c r="K10" s="104"/>
      <c r="L10" s="15"/>
      <c r="M10" s="3" t="str">
        <f t="shared" ca="1" si="1"/>
        <v>121 to 150</v>
      </c>
      <c r="N10" s="3"/>
    </row>
    <row r="11" spans="1:14" ht="13.35" customHeight="1">
      <c r="A11" s="15" t="s">
        <v>59</v>
      </c>
      <c r="B11" s="100" t="s">
        <v>502</v>
      </c>
      <c r="C11" s="15" t="s">
        <v>461</v>
      </c>
      <c r="D11" s="3">
        <f t="shared" ca="1" si="0"/>
        <v>135</v>
      </c>
      <c r="E11" s="35" t="s">
        <v>509</v>
      </c>
      <c r="F11" s="101">
        <v>44923</v>
      </c>
      <c r="G11" s="112" t="s">
        <v>467</v>
      </c>
      <c r="H11" s="102">
        <v>22420</v>
      </c>
      <c r="I11" s="103" t="s">
        <v>498</v>
      </c>
      <c r="J11" s="104"/>
      <c r="K11" s="104"/>
      <c r="L11" s="15"/>
      <c r="M11" s="3" t="str">
        <f t="shared" ca="1" si="1"/>
        <v>121 to 150</v>
      </c>
      <c r="N11" s="3"/>
    </row>
    <row r="12" spans="1:14" ht="13.35" customHeight="1">
      <c r="A12" s="15" t="s">
        <v>59</v>
      </c>
      <c r="B12" s="100" t="s">
        <v>502</v>
      </c>
      <c r="C12" s="15" t="s">
        <v>461</v>
      </c>
      <c r="D12" s="3">
        <f t="shared" ca="1" si="0"/>
        <v>132</v>
      </c>
      <c r="E12" s="35" t="s">
        <v>510</v>
      </c>
      <c r="F12" s="101">
        <v>44926</v>
      </c>
      <c r="G12" s="112" t="s">
        <v>506</v>
      </c>
      <c r="H12" s="102">
        <v>200128</v>
      </c>
      <c r="I12" s="103" t="s">
        <v>498</v>
      </c>
      <c r="J12" s="104"/>
      <c r="K12" s="104"/>
      <c r="L12" s="15"/>
      <c r="M12" s="3" t="str">
        <f t="shared" ca="1" si="1"/>
        <v>121 to 150</v>
      </c>
      <c r="N12" s="3"/>
    </row>
    <row r="13" spans="1:14" ht="13.35" customHeight="1">
      <c r="A13" s="15" t="s">
        <v>59</v>
      </c>
      <c r="B13" s="100" t="s">
        <v>502</v>
      </c>
      <c r="C13" s="15" t="s">
        <v>461</v>
      </c>
      <c r="D13" s="3">
        <f t="shared" ca="1" si="0"/>
        <v>132</v>
      </c>
      <c r="E13" s="35" t="s">
        <v>511</v>
      </c>
      <c r="F13" s="101">
        <v>44926</v>
      </c>
      <c r="G13" s="112" t="s">
        <v>506</v>
      </c>
      <c r="H13" s="102">
        <v>9440</v>
      </c>
      <c r="I13" s="103" t="s">
        <v>498</v>
      </c>
      <c r="J13" s="104"/>
      <c r="K13" s="104"/>
      <c r="L13" s="15"/>
      <c r="M13" s="3" t="str">
        <f t="shared" ca="1" si="1"/>
        <v>121 to 150</v>
      </c>
      <c r="N13" s="3"/>
    </row>
    <row r="14" spans="1:14" ht="13.35" customHeight="1">
      <c r="A14" s="15" t="s">
        <v>59</v>
      </c>
      <c r="B14" s="100" t="s">
        <v>512</v>
      </c>
      <c r="C14" s="15" t="s">
        <v>461</v>
      </c>
      <c r="D14" s="3">
        <f t="shared" ca="1" si="0"/>
        <v>119</v>
      </c>
      <c r="E14" s="35" t="s">
        <v>513</v>
      </c>
      <c r="F14" s="101">
        <v>44939</v>
      </c>
      <c r="G14" s="112" t="s">
        <v>506</v>
      </c>
      <c r="H14" s="102">
        <v>156137.59999999998</v>
      </c>
      <c r="I14" s="103" t="s">
        <v>498</v>
      </c>
      <c r="J14" s="104"/>
      <c r="K14" s="104"/>
      <c r="L14" s="15"/>
      <c r="M14" s="3" t="str">
        <f t="shared" ca="1" si="1"/>
        <v>091 to 120</v>
      </c>
      <c r="N14" s="3"/>
    </row>
    <row r="15" spans="1:14" ht="13.35" customHeight="1">
      <c r="A15" s="15" t="s">
        <v>59</v>
      </c>
      <c r="B15" s="100" t="s">
        <v>512</v>
      </c>
      <c r="C15" s="15" t="s">
        <v>461</v>
      </c>
      <c r="D15" s="3">
        <f t="shared" ca="1" si="0"/>
        <v>114</v>
      </c>
      <c r="E15" s="35" t="s">
        <v>514</v>
      </c>
      <c r="F15" s="101">
        <v>44944</v>
      </c>
      <c r="G15" s="112" t="s">
        <v>497</v>
      </c>
      <c r="H15" s="102">
        <v>574425.60000000009</v>
      </c>
      <c r="I15" s="103" t="s">
        <v>498</v>
      </c>
      <c r="J15" s="104"/>
      <c r="K15" s="104"/>
      <c r="L15" s="15"/>
      <c r="M15" s="3" t="str">
        <f t="shared" ca="1" si="1"/>
        <v>091 to 120</v>
      </c>
      <c r="N15" s="3"/>
    </row>
    <row r="16" spans="1:14" ht="13.35" customHeight="1">
      <c r="A16" s="15" t="s">
        <v>59</v>
      </c>
      <c r="B16" s="100" t="s">
        <v>512</v>
      </c>
      <c r="C16" s="15" t="s">
        <v>461</v>
      </c>
      <c r="D16" s="3">
        <f t="shared" ca="1" si="0"/>
        <v>112</v>
      </c>
      <c r="E16" s="35" t="s">
        <v>515</v>
      </c>
      <c r="F16" s="101">
        <v>44946</v>
      </c>
      <c r="G16" s="112" t="s">
        <v>516</v>
      </c>
      <c r="H16" s="102">
        <v>93220</v>
      </c>
      <c r="I16" s="103" t="s">
        <v>498</v>
      </c>
      <c r="J16" s="104"/>
      <c r="K16" s="104"/>
      <c r="L16" s="15"/>
      <c r="M16" s="3" t="str">
        <f t="shared" ca="1" si="1"/>
        <v>091 to 120</v>
      </c>
      <c r="N16" s="3"/>
    </row>
    <row r="17" spans="1:14" ht="13.35" customHeight="1">
      <c r="A17" s="15" t="s">
        <v>59</v>
      </c>
      <c r="B17" s="100" t="s">
        <v>512</v>
      </c>
      <c r="C17" s="15" t="s">
        <v>461</v>
      </c>
      <c r="D17" s="3">
        <f t="shared" ca="1" si="0"/>
        <v>101</v>
      </c>
      <c r="E17" s="35" t="s">
        <v>517</v>
      </c>
      <c r="F17" s="101">
        <v>44957</v>
      </c>
      <c r="G17" s="112" t="s">
        <v>518</v>
      </c>
      <c r="H17" s="102">
        <v>2360</v>
      </c>
      <c r="I17" s="103" t="s">
        <v>498</v>
      </c>
      <c r="J17" s="104"/>
      <c r="K17" s="104"/>
      <c r="L17" s="15"/>
      <c r="M17" s="3" t="str">
        <f t="shared" ca="1" si="1"/>
        <v>091 to 120</v>
      </c>
      <c r="N17" s="3"/>
    </row>
    <row r="18" spans="1:14" ht="13.35" customHeight="1">
      <c r="A18" s="15" t="s">
        <v>59</v>
      </c>
      <c r="B18" s="100" t="s">
        <v>512</v>
      </c>
      <c r="C18" s="15" t="s">
        <v>461</v>
      </c>
      <c r="D18" s="3">
        <f t="shared" ca="1" si="0"/>
        <v>105</v>
      </c>
      <c r="E18" s="35" t="s">
        <v>519</v>
      </c>
      <c r="F18" s="101">
        <v>44953</v>
      </c>
      <c r="G18" s="112" t="s">
        <v>506</v>
      </c>
      <c r="H18" s="102">
        <v>253440</v>
      </c>
      <c r="I18" s="103" t="s">
        <v>498</v>
      </c>
      <c r="J18" s="104"/>
      <c r="K18" s="104"/>
      <c r="L18" s="15"/>
      <c r="M18" s="3" t="str">
        <f t="shared" ca="1" si="1"/>
        <v>091 to 120</v>
      </c>
      <c r="N18" s="3"/>
    </row>
    <row r="19" spans="1:14" ht="13.35" customHeight="1">
      <c r="A19" s="15" t="s">
        <v>59</v>
      </c>
      <c r="B19" s="100" t="s">
        <v>512</v>
      </c>
      <c r="C19" s="15" t="s">
        <v>461</v>
      </c>
      <c r="D19" s="3">
        <f t="shared" ca="1" si="0"/>
        <v>101</v>
      </c>
      <c r="E19" s="35" t="s">
        <v>520</v>
      </c>
      <c r="F19" s="101">
        <v>44957</v>
      </c>
      <c r="G19" s="112" t="s">
        <v>516</v>
      </c>
      <c r="H19" s="102">
        <v>93220</v>
      </c>
      <c r="I19" s="103" t="s">
        <v>498</v>
      </c>
      <c r="J19" s="104"/>
      <c r="K19" s="104"/>
      <c r="L19" s="15"/>
      <c r="M19" s="3" t="str">
        <f t="shared" ca="1" si="1"/>
        <v>091 to 120</v>
      </c>
      <c r="N19" s="3"/>
    </row>
    <row r="20" spans="1:14" ht="13.35" customHeight="1">
      <c r="A20" s="15" t="s">
        <v>59</v>
      </c>
      <c r="B20" s="100" t="s">
        <v>521</v>
      </c>
      <c r="C20" s="15" t="s">
        <v>461</v>
      </c>
      <c r="D20" s="3">
        <f t="shared" ca="1" si="0"/>
        <v>87</v>
      </c>
      <c r="E20" s="35" t="s">
        <v>522</v>
      </c>
      <c r="F20" s="101">
        <v>44971</v>
      </c>
      <c r="G20" s="112" t="s">
        <v>465</v>
      </c>
      <c r="H20" s="102">
        <v>1416</v>
      </c>
      <c r="I20" s="103" t="s">
        <v>498</v>
      </c>
      <c r="J20" s="104"/>
      <c r="K20" s="104"/>
      <c r="L20" s="15"/>
      <c r="M20" s="3" t="str">
        <f t="shared" ca="1" si="1"/>
        <v>075 to 090</v>
      </c>
      <c r="N20" s="3"/>
    </row>
    <row r="21" spans="1:14" ht="13.35" customHeight="1">
      <c r="A21" s="15" t="s">
        <v>59</v>
      </c>
      <c r="B21" s="100" t="s">
        <v>521</v>
      </c>
      <c r="C21" s="15" t="s">
        <v>461</v>
      </c>
      <c r="D21" s="3">
        <f t="shared" ca="1" si="0"/>
        <v>87</v>
      </c>
      <c r="E21" s="35" t="s">
        <v>523</v>
      </c>
      <c r="F21" s="101">
        <v>44971</v>
      </c>
      <c r="G21" s="112" t="s">
        <v>465</v>
      </c>
      <c r="H21" s="102">
        <v>34574</v>
      </c>
      <c r="I21" s="103" t="s">
        <v>498</v>
      </c>
      <c r="J21" s="104"/>
      <c r="K21" s="104"/>
      <c r="L21" s="15"/>
      <c r="M21" s="3" t="str">
        <f t="shared" ca="1" si="1"/>
        <v>075 to 090</v>
      </c>
      <c r="N21" s="3"/>
    </row>
    <row r="22" spans="1:14" ht="13.35" customHeight="1">
      <c r="A22" s="15" t="s">
        <v>59</v>
      </c>
      <c r="B22" s="100" t="s">
        <v>521</v>
      </c>
      <c r="C22" s="15" t="s">
        <v>461</v>
      </c>
      <c r="D22" s="3">
        <f t="shared" ca="1" si="0"/>
        <v>87</v>
      </c>
      <c r="E22" s="35" t="s">
        <v>524</v>
      </c>
      <c r="F22" s="101">
        <v>44971</v>
      </c>
      <c r="G22" s="112" t="s">
        <v>465</v>
      </c>
      <c r="H22" s="102">
        <v>7080</v>
      </c>
      <c r="I22" s="103" t="s">
        <v>498</v>
      </c>
      <c r="J22" s="104"/>
      <c r="K22" s="104"/>
      <c r="L22" s="15"/>
      <c r="M22" s="3" t="str">
        <f t="shared" ca="1" si="1"/>
        <v>075 to 090</v>
      </c>
      <c r="N22" s="3"/>
    </row>
    <row r="23" spans="1:14" ht="13.35" customHeight="1">
      <c r="A23" s="15" t="s">
        <v>59</v>
      </c>
      <c r="B23" s="100" t="s">
        <v>521</v>
      </c>
      <c r="C23" s="15" t="s">
        <v>461</v>
      </c>
      <c r="D23" s="3">
        <f t="shared" ca="1" si="0"/>
        <v>86</v>
      </c>
      <c r="E23" s="35" t="s">
        <v>525</v>
      </c>
      <c r="F23" s="101">
        <v>44972</v>
      </c>
      <c r="G23" s="112" t="s">
        <v>526</v>
      </c>
      <c r="H23" s="102">
        <v>5900</v>
      </c>
      <c r="I23" s="103" t="s">
        <v>498</v>
      </c>
      <c r="J23" s="104"/>
      <c r="K23" s="104"/>
      <c r="L23" s="15"/>
      <c r="M23" s="3" t="str">
        <f t="shared" ca="1" si="1"/>
        <v>075 to 090</v>
      </c>
      <c r="N23" s="3"/>
    </row>
    <row r="24" spans="1:14" ht="13.35" customHeight="1">
      <c r="A24" s="15" t="s">
        <v>59</v>
      </c>
      <c r="B24" s="100" t="s">
        <v>521</v>
      </c>
      <c r="C24" s="15" t="s">
        <v>461</v>
      </c>
      <c r="D24" s="3">
        <f t="shared" ca="1" si="0"/>
        <v>85</v>
      </c>
      <c r="E24" s="35" t="s">
        <v>527</v>
      </c>
      <c r="F24" s="101">
        <v>44973</v>
      </c>
      <c r="G24" s="112" t="s">
        <v>528</v>
      </c>
      <c r="H24" s="102">
        <v>4130</v>
      </c>
      <c r="I24" s="103" t="s">
        <v>498</v>
      </c>
      <c r="J24" s="104"/>
      <c r="K24" s="104"/>
      <c r="L24" s="15"/>
      <c r="M24" s="3" t="str">
        <f t="shared" ca="1" si="1"/>
        <v>075 to 090</v>
      </c>
      <c r="N24" s="3"/>
    </row>
    <row r="25" spans="1:14" ht="13.35" customHeight="1">
      <c r="A25" s="15" t="s">
        <v>59</v>
      </c>
      <c r="B25" s="100" t="s">
        <v>521</v>
      </c>
      <c r="C25" s="15" t="s">
        <v>461</v>
      </c>
      <c r="D25" s="3">
        <f t="shared" ca="1" si="0"/>
        <v>84</v>
      </c>
      <c r="E25" s="35" t="s">
        <v>529</v>
      </c>
      <c r="F25" s="101">
        <v>44974</v>
      </c>
      <c r="G25" s="112" t="s">
        <v>468</v>
      </c>
      <c r="H25" s="102">
        <v>107899.20000000001</v>
      </c>
      <c r="I25" s="103" t="s">
        <v>498</v>
      </c>
      <c r="J25" s="104"/>
      <c r="K25" s="104"/>
      <c r="L25" s="15"/>
      <c r="M25" s="3" t="str">
        <f t="shared" ca="1" si="1"/>
        <v>075 to 090</v>
      </c>
      <c r="N25" s="3"/>
    </row>
    <row r="26" spans="1:14" ht="13.35" customHeight="1">
      <c r="A26" s="15" t="s">
        <v>59</v>
      </c>
      <c r="B26" s="100" t="s">
        <v>521</v>
      </c>
      <c r="C26" s="15" t="s">
        <v>461</v>
      </c>
      <c r="D26" s="3">
        <f t="shared" ca="1" si="0"/>
        <v>84</v>
      </c>
      <c r="E26" s="35" t="s">
        <v>530</v>
      </c>
      <c r="F26" s="101">
        <v>44974</v>
      </c>
      <c r="G26" s="112" t="s">
        <v>497</v>
      </c>
      <c r="H26" s="102">
        <v>574425.60000000009</v>
      </c>
      <c r="I26" s="103" t="s">
        <v>498</v>
      </c>
      <c r="J26" s="104"/>
      <c r="K26" s="104"/>
      <c r="L26" s="15"/>
      <c r="M26" s="3" t="str">
        <f t="shared" ca="1" si="1"/>
        <v>075 to 090</v>
      </c>
      <c r="N26" s="3"/>
    </row>
    <row r="27" spans="1:14" ht="13.35" customHeight="1">
      <c r="A27" s="15" t="s">
        <v>59</v>
      </c>
      <c r="B27" s="100" t="s">
        <v>521</v>
      </c>
      <c r="C27" s="15" t="s">
        <v>461</v>
      </c>
      <c r="D27" s="3">
        <f t="shared" ca="1" si="0"/>
        <v>83</v>
      </c>
      <c r="E27" s="35" t="s">
        <v>531</v>
      </c>
      <c r="F27" s="101">
        <v>44975</v>
      </c>
      <c r="G27" s="112" t="s">
        <v>468</v>
      </c>
      <c r="H27" s="102">
        <v>107899.20000000001</v>
      </c>
      <c r="I27" s="103" t="s">
        <v>498</v>
      </c>
      <c r="J27" s="104"/>
      <c r="K27" s="104"/>
      <c r="L27" s="15"/>
      <c r="M27" s="3" t="str">
        <f t="shared" ca="1" si="1"/>
        <v>075 to 090</v>
      </c>
      <c r="N27" s="3"/>
    </row>
    <row r="28" spans="1:14" ht="13.35" customHeight="1">
      <c r="A28" s="15" t="s">
        <v>59</v>
      </c>
      <c r="B28" s="100" t="s">
        <v>521</v>
      </c>
      <c r="C28" s="15" t="s">
        <v>461</v>
      </c>
      <c r="D28" s="3">
        <f t="shared" ca="1" si="0"/>
        <v>80</v>
      </c>
      <c r="E28" s="35" t="s">
        <v>532</v>
      </c>
      <c r="F28" s="101">
        <v>44978</v>
      </c>
      <c r="G28" s="112" t="s">
        <v>468</v>
      </c>
      <c r="H28" s="102">
        <v>103403.4</v>
      </c>
      <c r="I28" s="103" t="s">
        <v>498</v>
      </c>
      <c r="J28" s="104"/>
      <c r="K28" s="104"/>
      <c r="L28" s="15"/>
      <c r="M28" s="3" t="str">
        <f t="shared" ca="1" si="1"/>
        <v>075 to 090</v>
      </c>
      <c r="N28" s="3"/>
    </row>
    <row r="29" spans="1:14" ht="13.35" customHeight="1">
      <c r="A29" s="15" t="s">
        <v>59</v>
      </c>
      <c r="B29" s="100" t="s">
        <v>521</v>
      </c>
      <c r="C29" s="15" t="s">
        <v>461</v>
      </c>
      <c r="D29" s="3">
        <f t="shared" ca="1" si="0"/>
        <v>80</v>
      </c>
      <c r="E29" s="35" t="s">
        <v>533</v>
      </c>
      <c r="F29" s="101">
        <v>44978</v>
      </c>
      <c r="G29" s="112" t="s">
        <v>526</v>
      </c>
      <c r="H29" s="102">
        <v>11800</v>
      </c>
      <c r="I29" s="103" t="s">
        <v>498</v>
      </c>
      <c r="J29" s="104"/>
      <c r="K29" s="104"/>
      <c r="L29" s="15"/>
      <c r="M29" s="3" t="str">
        <f t="shared" ca="1" si="1"/>
        <v>075 to 090</v>
      </c>
      <c r="N29" s="3"/>
    </row>
    <row r="30" spans="1:14" ht="13.35" customHeight="1">
      <c r="A30" s="15" t="s">
        <v>59</v>
      </c>
      <c r="B30" s="100" t="s">
        <v>521</v>
      </c>
      <c r="C30" s="15" t="s">
        <v>461</v>
      </c>
      <c r="D30" s="3">
        <f t="shared" ca="1" si="0"/>
        <v>80</v>
      </c>
      <c r="E30" s="35" t="s">
        <v>534</v>
      </c>
      <c r="F30" s="101">
        <v>44978</v>
      </c>
      <c r="G30" s="112" t="s">
        <v>526</v>
      </c>
      <c r="H30" s="102">
        <v>35400</v>
      </c>
      <c r="I30" s="103" t="s">
        <v>498</v>
      </c>
      <c r="J30" s="104"/>
      <c r="K30" s="104"/>
      <c r="L30" s="15"/>
      <c r="M30" s="3" t="str">
        <f t="shared" ca="1" si="1"/>
        <v>075 to 090</v>
      </c>
      <c r="N30" s="3"/>
    </row>
    <row r="31" spans="1:14" ht="13.35" customHeight="1">
      <c r="A31" s="15" t="s">
        <v>59</v>
      </c>
      <c r="B31" s="100" t="s">
        <v>521</v>
      </c>
      <c r="C31" s="15" t="s">
        <v>461</v>
      </c>
      <c r="D31" s="3">
        <f t="shared" ca="1" si="0"/>
        <v>79</v>
      </c>
      <c r="E31" s="35" t="s">
        <v>535</v>
      </c>
      <c r="F31" s="101">
        <v>44979</v>
      </c>
      <c r="G31" s="112" t="s">
        <v>467</v>
      </c>
      <c r="H31" s="102">
        <v>21240</v>
      </c>
      <c r="I31" s="103" t="s">
        <v>498</v>
      </c>
      <c r="J31" s="104"/>
      <c r="K31" s="104"/>
      <c r="L31" s="15"/>
      <c r="M31" s="3" t="str">
        <f t="shared" ca="1" si="1"/>
        <v>075 to 090</v>
      </c>
      <c r="N31" s="3"/>
    </row>
    <row r="32" spans="1:14" ht="13.35" customHeight="1">
      <c r="A32" s="15" t="s">
        <v>59</v>
      </c>
      <c r="B32" s="100" t="s">
        <v>521</v>
      </c>
      <c r="C32" s="15" t="s">
        <v>461</v>
      </c>
      <c r="D32" s="3">
        <f t="shared" ca="1" si="0"/>
        <v>79</v>
      </c>
      <c r="E32" s="35" t="s">
        <v>536</v>
      </c>
      <c r="F32" s="101">
        <v>44979</v>
      </c>
      <c r="G32" s="112" t="s">
        <v>467</v>
      </c>
      <c r="H32" s="102">
        <v>17604.419999999998</v>
      </c>
      <c r="I32" s="103" t="s">
        <v>498</v>
      </c>
      <c r="J32" s="104"/>
      <c r="K32" s="104"/>
      <c r="L32" s="15"/>
      <c r="M32" s="3" t="str">
        <f t="shared" ca="1" si="1"/>
        <v>075 to 090</v>
      </c>
      <c r="N32" s="3"/>
    </row>
    <row r="33" spans="1:14" ht="13.35" customHeight="1">
      <c r="A33" s="15" t="s">
        <v>59</v>
      </c>
      <c r="B33" s="100" t="s">
        <v>521</v>
      </c>
      <c r="C33" s="15" t="s">
        <v>461</v>
      </c>
      <c r="D33" s="3">
        <f t="shared" ca="1" si="0"/>
        <v>79</v>
      </c>
      <c r="E33" s="35" t="s">
        <v>537</v>
      </c>
      <c r="F33" s="101">
        <v>44979</v>
      </c>
      <c r="G33" s="112" t="s">
        <v>467</v>
      </c>
      <c r="H33" s="102">
        <v>18408</v>
      </c>
      <c r="I33" s="103" t="s">
        <v>498</v>
      </c>
      <c r="J33" s="104"/>
      <c r="K33" s="104"/>
      <c r="L33" s="15"/>
      <c r="M33" s="3" t="str">
        <f t="shared" ca="1" si="1"/>
        <v>075 to 090</v>
      </c>
      <c r="N33" s="3"/>
    </row>
    <row r="34" spans="1:14" ht="13.35" customHeight="1">
      <c r="A34" s="15" t="s">
        <v>59</v>
      </c>
      <c r="B34" s="100" t="s">
        <v>521</v>
      </c>
      <c r="C34" s="15" t="s">
        <v>461</v>
      </c>
      <c r="D34" s="3">
        <f t="shared" ca="1" si="0"/>
        <v>76</v>
      </c>
      <c r="E34" s="35" t="s">
        <v>538</v>
      </c>
      <c r="F34" s="101">
        <v>44982</v>
      </c>
      <c r="G34" s="112" t="s">
        <v>497</v>
      </c>
      <c r="H34" s="102">
        <v>469739.19999999995</v>
      </c>
      <c r="I34" s="103" t="s">
        <v>498</v>
      </c>
      <c r="J34" s="104"/>
      <c r="K34" s="104"/>
      <c r="L34" s="15"/>
      <c r="M34" s="3" t="str">
        <f t="shared" ca="1" si="1"/>
        <v>075 to 090</v>
      </c>
      <c r="N34" s="3"/>
    </row>
    <row r="35" spans="1:14" ht="13.35" customHeight="1">
      <c r="A35" s="15" t="s">
        <v>59</v>
      </c>
      <c r="B35" s="100" t="s">
        <v>521</v>
      </c>
      <c r="C35" s="15" t="s">
        <v>461</v>
      </c>
      <c r="D35" s="3">
        <f t="shared" ca="1" si="0"/>
        <v>74</v>
      </c>
      <c r="E35" s="35" t="s">
        <v>539</v>
      </c>
      <c r="F35" s="101">
        <v>44984</v>
      </c>
      <c r="G35" s="112" t="s">
        <v>465</v>
      </c>
      <c r="H35" s="102">
        <v>41300</v>
      </c>
      <c r="I35" s="103" t="s">
        <v>498</v>
      </c>
      <c r="J35" s="104"/>
      <c r="K35" s="104"/>
      <c r="L35" s="15"/>
      <c r="M35" s="3" t="str">
        <f t="shared" ca="1" si="1"/>
        <v>061 to 075</v>
      </c>
      <c r="N35" s="3"/>
    </row>
    <row r="36" spans="1:14" ht="13.35" customHeight="1">
      <c r="A36" s="15" t="s">
        <v>59</v>
      </c>
      <c r="B36" s="100" t="s">
        <v>521</v>
      </c>
      <c r="C36" s="15" t="s">
        <v>461</v>
      </c>
      <c r="D36" s="3">
        <f t="shared" ca="1" si="0"/>
        <v>74</v>
      </c>
      <c r="E36" s="35" t="s">
        <v>540</v>
      </c>
      <c r="F36" s="101">
        <v>44984</v>
      </c>
      <c r="G36" s="112" t="s">
        <v>465</v>
      </c>
      <c r="H36" s="102">
        <v>18606.239999999998</v>
      </c>
      <c r="I36" s="103" t="s">
        <v>498</v>
      </c>
      <c r="J36" s="104"/>
      <c r="K36" s="104"/>
      <c r="L36" s="15"/>
      <c r="M36" s="3" t="str">
        <f t="shared" ca="1" si="1"/>
        <v>061 to 075</v>
      </c>
      <c r="N36" s="3"/>
    </row>
    <row r="37" spans="1:14" ht="13.35" customHeight="1">
      <c r="A37" s="15" t="s">
        <v>59</v>
      </c>
      <c r="B37" s="100" t="s">
        <v>521</v>
      </c>
      <c r="C37" s="15" t="s">
        <v>461</v>
      </c>
      <c r="D37" s="3">
        <f t="shared" ca="1" si="0"/>
        <v>73</v>
      </c>
      <c r="E37" s="35" t="s">
        <v>542</v>
      </c>
      <c r="F37" s="101">
        <v>44985</v>
      </c>
      <c r="G37" s="112" t="s">
        <v>497</v>
      </c>
      <c r="H37" s="102">
        <v>385280</v>
      </c>
      <c r="I37" s="103" t="s">
        <v>498</v>
      </c>
      <c r="J37" s="104"/>
      <c r="K37" s="104"/>
      <c r="L37" s="15"/>
      <c r="M37" s="3" t="str">
        <f t="shared" ca="1" si="1"/>
        <v>061 to 075</v>
      </c>
      <c r="N37" s="3"/>
    </row>
    <row r="38" spans="1:14" ht="13.35" customHeight="1">
      <c r="A38" s="15" t="s">
        <v>59</v>
      </c>
      <c r="B38" s="100" t="s">
        <v>543</v>
      </c>
      <c r="C38" s="15" t="s">
        <v>461</v>
      </c>
      <c r="D38" s="3">
        <f t="shared" ca="1" si="0"/>
        <v>67</v>
      </c>
      <c r="E38" s="35" t="s">
        <v>544</v>
      </c>
      <c r="F38" s="101">
        <v>44991</v>
      </c>
      <c r="G38" s="112" t="s">
        <v>545</v>
      </c>
      <c r="H38" s="102">
        <v>1357067.26</v>
      </c>
      <c r="I38" s="103" t="s">
        <v>498</v>
      </c>
      <c r="J38" s="104"/>
      <c r="K38" s="104"/>
      <c r="L38" s="15"/>
      <c r="M38" s="3" t="str">
        <f t="shared" ca="1" si="1"/>
        <v>061 to 075</v>
      </c>
      <c r="N38" s="3"/>
    </row>
    <row r="39" spans="1:14" ht="13.35" customHeight="1">
      <c r="A39" s="15" t="s">
        <v>59</v>
      </c>
      <c r="B39" s="100" t="s">
        <v>543</v>
      </c>
      <c r="C39" s="15" t="s">
        <v>461</v>
      </c>
      <c r="D39" s="3">
        <f t="shared" ca="1" si="0"/>
        <v>59</v>
      </c>
      <c r="E39" s="35" t="s">
        <v>546</v>
      </c>
      <c r="F39" s="101">
        <v>44999</v>
      </c>
      <c r="G39" s="112" t="s">
        <v>547</v>
      </c>
      <c r="H39" s="102">
        <v>188160</v>
      </c>
      <c r="I39" s="103" t="s">
        <v>498</v>
      </c>
      <c r="J39" s="104"/>
      <c r="K39" s="104"/>
      <c r="L39" s="15"/>
      <c r="M39" s="3" t="str">
        <f t="shared" ca="1" si="1"/>
        <v>046 to 060</v>
      </c>
      <c r="N39" s="3"/>
    </row>
    <row r="40" spans="1:14" ht="13.35" customHeight="1">
      <c r="A40" s="15" t="s">
        <v>59</v>
      </c>
      <c r="B40" s="100" t="s">
        <v>543</v>
      </c>
      <c r="C40" s="15" t="s">
        <v>461</v>
      </c>
      <c r="D40" s="3">
        <f t="shared" ca="1" si="0"/>
        <v>58</v>
      </c>
      <c r="E40" s="35" t="s">
        <v>548</v>
      </c>
      <c r="F40" s="101">
        <v>45000</v>
      </c>
      <c r="G40" s="114" t="s">
        <v>487</v>
      </c>
      <c r="H40" s="102">
        <v>29120</v>
      </c>
      <c r="I40" s="103" t="s">
        <v>498</v>
      </c>
      <c r="J40" s="104"/>
      <c r="K40" s="104"/>
      <c r="L40" s="15"/>
      <c r="M40" s="3" t="str">
        <f t="shared" ca="1" si="1"/>
        <v>046 to 060</v>
      </c>
      <c r="N40" s="3"/>
    </row>
    <row r="41" spans="1:14" ht="13.35" customHeight="1">
      <c r="A41" s="15" t="s">
        <v>59</v>
      </c>
      <c r="B41" s="100" t="s">
        <v>543</v>
      </c>
      <c r="C41" s="15" t="s">
        <v>461</v>
      </c>
      <c r="D41" s="3">
        <f t="shared" ca="1" si="0"/>
        <v>58</v>
      </c>
      <c r="E41" s="35" t="s">
        <v>549</v>
      </c>
      <c r="F41" s="101">
        <v>45000</v>
      </c>
      <c r="G41" s="112" t="s">
        <v>467</v>
      </c>
      <c r="H41" s="102">
        <v>13928.720000000001</v>
      </c>
      <c r="I41" s="103" t="s">
        <v>498</v>
      </c>
      <c r="J41" s="104"/>
      <c r="K41" s="104"/>
      <c r="L41" s="15"/>
      <c r="M41" s="3" t="str">
        <f t="shared" ca="1" si="1"/>
        <v>046 to 060</v>
      </c>
      <c r="N41" s="3"/>
    </row>
    <row r="42" spans="1:14" ht="13.35" customHeight="1">
      <c r="A42" s="15" t="s">
        <v>59</v>
      </c>
      <c r="B42" s="100" t="s">
        <v>543</v>
      </c>
      <c r="C42" s="15" t="s">
        <v>461</v>
      </c>
      <c r="D42" s="3">
        <f t="shared" ca="1" si="0"/>
        <v>58</v>
      </c>
      <c r="E42" s="35" t="s">
        <v>550</v>
      </c>
      <c r="F42" s="101">
        <v>45000</v>
      </c>
      <c r="G42" s="112" t="s">
        <v>468</v>
      </c>
      <c r="H42" s="102">
        <v>110714.68</v>
      </c>
      <c r="I42" s="103" t="s">
        <v>498</v>
      </c>
      <c r="J42" s="104"/>
      <c r="K42" s="104"/>
      <c r="L42" s="15"/>
      <c r="M42" s="3" t="str">
        <f t="shared" ca="1" si="1"/>
        <v>046 to 060</v>
      </c>
      <c r="N42" s="3"/>
    </row>
    <row r="43" spans="1:14" ht="13.35" customHeight="1">
      <c r="A43" s="15" t="s">
        <v>59</v>
      </c>
      <c r="B43" s="100" t="s">
        <v>543</v>
      </c>
      <c r="C43" s="15" t="s">
        <v>461</v>
      </c>
      <c r="D43" s="3">
        <f t="shared" ca="1" si="0"/>
        <v>56</v>
      </c>
      <c r="E43" s="35" t="s">
        <v>551</v>
      </c>
      <c r="F43" s="101">
        <v>45002</v>
      </c>
      <c r="G43" s="112" t="s">
        <v>552</v>
      </c>
      <c r="H43" s="102">
        <v>15340</v>
      </c>
      <c r="I43" s="103" t="s">
        <v>498</v>
      </c>
      <c r="J43" s="104"/>
      <c r="K43" s="104"/>
      <c r="L43" s="15"/>
      <c r="M43" s="3" t="str">
        <f t="shared" ca="1" si="1"/>
        <v>046 to 060</v>
      </c>
      <c r="N43" s="3"/>
    </row>
    <row r="44" spans="1:14" ht="13.35" customHeight="1">
      <c r="A44" s="15" t="s">
        <v>59</v>
      </c>
      <c r="B44" s="100" t="s">
        <v>543</v>
      </c>
      <c r="C44" s="15" t="s">
        <v>461</v>
      </c>
      <c r="D44" s="3">
        <f t="shared" ca="1" si="0"/>
        <v>56</v>
      </c>
      <c r="E44" s="35" t="s">
        <v>553</v>
      </c>
      <c r="F44" s="101">
        <v>45002</v>
      </c>
      <c r="G44" s="112" t="s">
        <v>554</v>
      </c>
      <c r="H44" s="102">
        <v>233809.91999999998</v>
      </c>
      <c r="I44" s="103" t="s">
        <v>498</v>
      </c>
      <c r="J44" s="104"/>
      <c r="K44" s="104"/>
      <c r="L44" s="15"/>
      <c r="M44" s="3" t="str">
        <f t="shared" ca="1" si="1"/>
        <v>046 to 060</v>
      </c>
      <c r="N44" s="3"/>
    </row>
    <row r="45" spans="1:14" ht="13.35" customHeight="1">
      <c r="A45" s="15" t="s">
        <v>59</v>
      </c>
      <c r="B45" s="100" t="s">
        <v>543</v>
      </c>
      <c r="C45" s="15" t="s">
        <v>461</v>
      </c>
      <c r="D45" s="3">
        <f t="shared" ca="1" si="0"/>
        <v>56</v>
      </c>
      <c r="E45" s="35" t="s">
        <v>555</v>
      </c>
      <c r="F45" s="101">
        <v>45002</v>
      </c>
      <c r="G45" s="112" t="s">
        <v>468</v>
      </c>
      <c r="H45" s="102">
        <v>134734.76</v>
      </c>
      <c r="I45" s="103" t="s">
        <v>498</v>
      </c>
      <c r="J45" s="104"/>
      <c r="K45" s="104"/>
      <c r="L45" s="15"/>
      <c r="M45" s="3" t="str">
        <f t="shared" ca="1" si="1"/>
        <v>046 to 060</v>
      </c>
      <c r="N45" s="3"/>
    </row>
    <row r="46" spans="1:14" ht="13.35" customHeight="1">
      <c r="A46" s="15" t="s">
        <v>59</v>
      </c>
      <c r="B46" s="100" t="s">
        <v>543</v>
      </c>
      <c r="C46" s="15" t="s">
        <v>461</v>
      </c>
      <c r="D46" s="3">
        <f t="shared" ca="1" si="0"/>
        <v>53</v>
      </c>
      <c r="E46" s="35" t="s">
        <v>556</v>
      </c>
      <c r="F46" s="101">
        <v>45005</v>
      </c>
      <c r="G46" s="112" t="s">
        <v>528</v>
      </c>
      <c r="H46" s="102">
        <v>98294</v>
      </c>
      <c r="I46" s="103" t="s">
        <v>498</v>
      </c>
      <c r="J46" s="104"/>
      <c r="K46" s="104"/>
      <c r="L46" s="15"/>
      <c r="M46" s="3" t="str">
        <f t="shared" ca="1" si="1"/>
        <v>046 to 060</v>
      </c>
      <c r="N46" s="3"/>
    </row>
    <row r="47" spans="1:14" ht="13.35" customHeight="1">
      <c r="A47" s="15" t="s">
        <v>59</v>
      </c>
      <c r="B47" s="100" t="s">
        <v>543</v>
      </c>
      <c r="C47" s="15" t="s">
        <v>461</v>
      </c>
      <c r="D47" s="3">
        <f t="shared" ca="1" si="0"/>
        <v>52</v>
      </c>
      <c r="E47" s="35" t="s">
        <v>557</v>
      </c>
      <c r="F47" s="101">
        <v>45006</v>
      </c>
      <c r="G47" s="112" t="s">
        <v>468</v>
      </c>
      <c r="H47" s="102">
        <v>123321.79999999999</v>
      </c>
      <c r="I47" s="103" t="s">
        <v>498</v>
      </c>
      <c r="J47" s="104"/>
      <c r="K47" s="104"/>
      <c r="L47" s="15"/>
      <c r="M47" s="3" t="str">
        <f t="shared" ca="1" si="1"/>
        <v>046 to 060</v>
      </c>
      <c r="N47" s="3"/>
    </row>
    <row r="48" spans="1:14" ht="13.35" customHeight="1">
      <c r="A48" s="15" t="s">
        <v>59</v>
      </c>
      <c r="B48" s="100" t="s">
        <v>543</v>
      </c>
      <c r="C48" s="15" t="s">
        <v>461</v>
      </c>
      <c r="D48" s="3">
        <f t="shared" ca="1" si="0"/>
        <v>52</v>
      </c>
      <c r="E48" s="35" t="s">
        <v>558</v>
      </c>
      <c r="F48" s="101">
        <v>45006</v>
      </c>
      <c r="G48" s="112" t="s">
        <v>547</v>
      </c>
      <c r="H48" s="102">
        <v>188160</v>
      </c>
      <c r="I48" s="103" t="s">
        <v>498</v>
      </c>
      <c r="J48" s="104"/>
      <c r="K48" s="104"/>
      <c r="L48" s="15"/>
      <c r="M48" s="3" t="str">
        <f t="shared" ca="1" si="1"/>
        <v>046 to 060</v>
      </c>
      <c r="N48" s="3"/>
    </row>
    <row r="49" spans="1:14" ht="13.35" customHeight="1">
      <c r="A49" s="15" t="s">
        <v>59</v>
      </c>
      <c r="B49" s="100" t="s">
        <v>543</v>
      </c>
      <c r="C49" s="15" t="s">
        <v>461</v>
      </c>
      <c r="D49" s="3">
        <f t="shared" ca="1" si="0"/>
        <v>51</v>
      </c>
      <c r="E49" s="35" t="s">
        <v>559</v>
      </c>
      <c r="F49" s="101">
        <v>45007</v>
      </c>
      <c r="G49" s="112" t="s">
        <v>468</v>
      </c>
      <c r="H49" s="102">
        <v>110131.76</v>
      </c>
      <c r="I49" s="103" t="s">
        <v>498</v>
      </c>
      <c r="J49" s="104"/>
      <c r="K49" s="104"/>
      <c r="L49" s="15"/>
      <c r="M49" s="3" t="str">
        <f t="shared" ca="1" si="1"/>
        <v>046 to 060</v>
      </c>
      <c r="N49" s="3"/>
    </row>
    <row r="50" spans="1:14" ht="13.35" customHeight="1">
      <c r="A50" s="15" t="s">
        <v>59</v>
      </c>
      <c r="B50" s="100" t="s">
        <v>543</v>
      </c>
      <c r="C50" s="15" t="s">
        <v>461</v>
      </c>
      <c r="D50" s="3">
        <f t="shared" ca="1" si="0"/>
        <v>49</v>
      </c>
      <c r="E50" s="35" t="s">
        <v>560</v>
      </c>
      <c r="F50" s="101">
        <v>45009</v>
      </c>
      <c r="G50" s="112" t="s">
        <v>518</v>
      </c>
      <c r="H50" s="102">
        <v>2360</v>
      </c>
      <c r="I50" s="103" t="s">
        <v>498</v>
      </c>
      <c r="J50" s="104"/>
      <c r="K50" s="104"/>
      <c r="L50" s="15"/>
      <c r="M50" s="3" t="str">
        <f t="shared" ca="1" si="1"/>
        <v>046 to 060</v>
      </c>
      <c r="N50" s="3"/>
    </row>
    <row r="51" spans="1:14" ht="13.35" customHeight="1">
      <c r="A51" s="15" t="s">
        <v>59</v>
      </c>
      <c r="B51" s="100" t="s">
        <v>543</v>
      </c>
      <c r="C51" s="15" t="s">
        <v>461</v>
      </c>
      <c r="D51" s="3">
        <f t="shared" ca="1" si="0"/>
        <v>49</v>
      </c>
      <c r="E51" s="35" t="s">
        <v>561</v>
      </c>
      <c r="F51" s="101">
        <v>45009</v>
      </c>
      <c r="G51" s="112" t="s">
        <v>545</v>
      </c>
      <c r="H51" s="102">
        <v>330230.13899999997</v>
      </c>
      <c r="I51" s="103" t="s">
        <v>498</v>
      </c>
      <c r="J51" s="104"/>
      <c r="K51" s="104"/>
      <c r="L51" s="15"/>
      <c r="M51" s="3" t="str">
        <f t="shared" ca="1" si="1"/>
        <v>046 to 060</v>
      </c>
      <c r="N51" s="3"/>
    </row>
    <row r="52" spans="1:14" ht="13.35" customHeight="1">
      <c r="A52" s="15" t="s">
        <v>59</v>
      </c>
      <c r="B52" s="100" t="s">
        <v>543</v>
      </c>
      <c r="C52" s="15" t="s">
        <v>461</v>
      </c>
      <c r="D52" s="3">
        <f t="shared" ca="1" si="0"/>
        <v>49</v>
      </c>
      <c r="E52" s="35" t="s">
        <v>562</v>
      </c>
      <c r="F52" s="101">
        <v>45009</v>
      </c>
      <c r="G52" s="112" t="s">
        <v>468</v>
      </c>
      <c r="H52" s="102">
        <v>107899.20000000001</v>
      </c>
      <c r="I52" s="103" t="s">
        <v>498</v>
      </c>
      <c r="J52" s="104"/>
      <c r="K52" s="104"/>
      <c r="L52" s="15"/>
      <c r="M52" s="3" t="str">
        <f t="shared" ca="1" si="1"/>
        <v>046 to 060</v>
      </c>
      <c r="N52" s="3"/>
    </row>
    <row r="53" spans="1:14" ht="13.35" customHeight="1">
      <c r="A53" s="15" t="s">
        <v>59</v>
      </c>
      <c r="B53" s="100" t="s">
        <v>543</v>
      </c>
      <c r="C53" s="15" t="s">
        <v>461</v>
      </c>
      <c r="D53" s="3">
        <f t="shared" ca="1" si="0"/>
        <v>48</v>
      </c>
      <c r="E53" s="35" t="s">
        <v>563</v>
      </c>
      <c r="F53" s="101">
        <v>45010</v>
      </c>
      <c r="G53" s="112" t="s">
        <v>564</v>
      </c>
      <c r="H53" s="102">
        <v>11800</v>
      </c>
      <c r="I53" s="103" t="s">
        <v>498</v>
      </c>
      <c r="J53" s="104"/>
      <c r="K53" s="104"/>
      <c r="L53" s="15"/>
      <c r="M53" s="3" t="str">
        <f t="shared" ca="1" si="1"/>
        <v>046 to 060</v>
      </c>
      <c r="N53" s="3"/>
    </row>
    <row r="54" spans="1:14" ht="13.35" customHeight="1">
      <c r="A54" s="15" t="s">
        <v>59</v>
      </c>
      <c r="B54" s="100" t="s">
        <v>543</v>
      </c>
      <c r="C54" s="15" t="s">
        <v>461</v>
      </c>
      <c r="D54" s="3">
        <f t="shared" ca="1" si="0"/>
        <v>48</v>
      </c>
      <c r="E54" s="35" t="s">
        <v>565</v>
      </c>
      <c r="F54" s="101">
        <v>45010</v>
      </c>
      <c r="G54" s="112" t="s">
        <v>566</v>
      </c>
      <c r="H54" s="102">
        <v>113280</v>
      </c>
      <c r="I54" s="103" t="s">
        <v>498</v>
      </c>
      <c r="J54" s="104"/>
      <c r="K54" s="104"/>
      <c r="L54" s="15"/>
      <c r="M54" s="3" t="str">
        <f t="shared" ca="1" si="1"/>
        <v>046 to 060</v>
      </c>
      <c r="N54" s="3"/>
    </row>
    <row r="55" spans="1:14" ht="13.35" customHeight="1">
      <c r="A55" s="15" t="s">
        <v>59</v>
      </c>
      <c r="B55" s="100" t="s">
        <v>543</v>
      </c>
      <c r="C55" s="15" t="s">
        <v>461</v>
      </c>
      <c r="D55" s="3">
        <f t="shared" ca="1" si="0"/>
        <v>46</v>
      </c>
      <c r="E55" s="35" t="s">
        <v>567</v>
      </c>
      <c r="F55" s="101">
        <v>45012</v>
      </c>
      <c r="G55" s="112" t="s">
        <v>468</v>
      </c>
      <c r="H55" s="102">
        <v>107899.20000000001</v>
      </c>
      <c r="I55" s="103" t="s">
        <v>498</v>
      </c>
      <c r="J55" s="104"/>
      <c r="K55" s="104"/>
      <c r="L55" s="15"/>
      <c r="M55" s="3" t="str">
        <f t="shared" ca="1" si="1"/>
        <v>046 to 060</v>
      </c>
      <c r="N55" s="3"/>
    </row>
    <row r="56" spans="1:14" ht="13.35" customHeight="1">
      <c r="A56" s="15" t="s">
        <v>59</v>
      </c>
      <c r="B56" s="100" t="s">
        <v>543</v>
      </c>
      <c r="C56" s="15" t="s">
        <v>461</v>
      </c>
      <c r="D56" s="3">
        <f t="shared" ca="1" si="0"/>
        <v>45</v>
      </c>
      <c r="E56" s="35" t="s">
        <v>568</v>
      </c>
      <c r="F56" s="101">
        <v>45013</v>
      </c>
      <c r="G56" s="112" t="s">
        <v>468</v>
      </c>
      <c r="H56" s="102">
        <v>110689.9</v>
      </c>
      <c r="I56" s="103" t="s">
        <v>498</v>
      </c>
      <c r="J56" s="104"/>
      <c r="K56" s="104"/>
      <c r="L56" s="15"/>
      <c r="M56" s="3" t="str">
        <f t="shared" ca="1" si="1"/>
        <v>031 to 045</v>
      </c>
      <c r="N56" s="3"/>
    </row>
    <row r="57" spans="1:14" ht="13.35" customHeight="1">
      <c r="A57" s="15" t="s">
        <v>59</v>
      </c>
      <c r="B57" s="100" t="s">
        <v>543</v>
      </c>
      <c r="C57" s="15" t="s">
        <v>461</v>
      </c>
      <c r="D57" s="3">
        <f t="shared" ca="1" si="0"/>
        <v>45</v>
      </c>
      <c r="E57" s="35" t="s">
        <v>569</v>
      </c>
      <c r="F57" s="101">
        <v>45013</v>
      </c>
      <c r="G57" s="112" t="s">
        <v>545</v>
      </c>
      <c r="H57" s="102">
        <v>141598.584</v>
      </c>
      <c r="I57" s="103" t="s">
        <v>498</v>
      </c>
      <c r="J57" s="104"/>
      <c r="K57" s="104"/>
      <c r="L57" s="15"/>
      <c r="M57" s="3" t="str">
        <f t="shared" ca="1" si="1"/>
        <v>031 to 045</v>
      </c>
      <c r="N57" s="3"/>
    </row>
    <row r="58" spans="1:14" ht="13.35" customHeight="1">
      <c r="A58" s="15" t="s">
        <v>59</v>
      </c>
      <c r="B58" s="100" t="s">
        <v>543</v>
      </c>
      <c r="C58" s="15" t="s">
        <v>461</v>
      </c>
      <c r="D58" s="3">
        <f t="shared" ref="D58:D67" ca="1" si="2">TODAY()-F58</f>
        <v>45</v>
      </c>
      <c r="E58" s="35" t="s">
        <v>570</v>
      </c>
      <c r="F58" s="101">
        <v>45013</v>
      </c>
      <c r="G58" s="112" t="s">
        <v>497</v>
      </c>
      <c r="H58" s="102">
        <v>256148.47999999998</v>
      </c>
      <c r="I58" s="103" t="s">
        <v>498</v>
      </c>
      <c r="J58" s="104"/>
      <c r="K58" s="104"/>
      <c r="L58" s="15"/>
      <c r="M58" s="3" t="str">
        <f t="shared" ca="1" si="1"/>
        <v>031 to 045</v>
      </c>
      <c r="N58" s="3"/>
    </row>
    <row r="59" spans="1:14" ht="13.35" customHeight="1">
      <c r="A59" s="15" t="s">
        <v>59</v>
      </c>
      <c r="B59" s="100" t="s">
        <v>543</v>
      </c>
      <c r="C59" s="15" t="s">
        <v>461</v>
      </c>
      <c r="D59" s="3">
        <f t="shared" ca="1" si="2"/>
        <v>44</v>
      </c>
      <c r="E59" s="35" t="s">
        <v>571</v>
      </c>
      <c r="F59" s="101">
        <v>45014</v>
      </c>
      <c r="G59" s="112" t="s">
        <v>468</v>
      </c>
      <c r="H59" s="102">
        <v>127581.6</v>
      </c>
      <c r="I59" s="103" t="s">
        <v>498</v>
      </c>
      <c r="J59" s="104"/>
      <c r="K59" s="104"/>
      <c r="L59" s="15"/>
      <c r="M59" s="3" t="str">
        <f t="shared" ref="M59:M67" ca="1" si="3">IF(D59&gt;181,"180 Above",(IF(AND(D59&gt;30,D59&lt;46),"031 to 045",(IF(AND(D59&gt;45,D59&lt;61),"046 to 060",(IF(AND(D59&gt;60,D59&lt;76),"061 to 075",(IF(AND(D59&gt;74,D59&lt;91),"075 to 090",(IF(AND(D59&gt;90,D59&lt;121),"091 to 120",(IF(AND(D59&gt;120,D59&lt;151),"121 to 150",(IF(AND(D59&gt;150,D59&lt;181),"151 to 180",IF(D59&lt;31,"0 to 30"))))))))))))))))</f>
        <v>031 to 045</v>
      </c>
      <c r="N59" s="3"/>
    </row>
    <row r="60" spans="1:14" ht="13.35" customHeight="1">
      <c r="A60" s="15" t="s">
        <v>59</v>
      </c>
      <c r="B60" s="100" t="s">
        <v>543</v>
      </c>
      <c r="C60" s="15" t="s">
        <v>461</v>
      </c>
      <c r="D60" s="3">
        <f t="shared" ca="1" si="2"/>
        <v>43</v>
      </c>
      <c r="E60" s="35" t="s">
        <v>572</v>
      </c>
      <c r="F60" s="101">
        <v>45015</v>
      </c>
      <c r="G60" s="112" t="s">
        <v>573</v>
      </c>
      <c r="H60" s="102">
        <v>17700</v>
      </c>
      <c r="I60" s="103" t="s">
        <v>498</v>
      </c>
      <c r="J60" s="104"/>
      <c r="K60" s="104"/>
      <c r="L60" s="15"/>
      <c r="M60" s="3" t="str">
        <f t="shared" ca="1" si="3"/>
        <v>031 to 045</v>
      </c>
      <c r="N60" s="3"/>
    </row>
    <row r="61" spans="1:14" ht="13.35" customHeight="1">
      <c r="A61" s="15" t="s">
        <v>59</v>
      </c>
      <c r="B61" s="100" t="s">
        <v>543</v>
      </c>
      <c r="C61" s="15" t="s">
        <v>461</v>
      </c>
      <c r="D61" s="3">
        <f t="shared" ca="1" si="2"/>
        <v>43</v>
      </c>
      <c r="E61" s="35" t="s">
        <v>574</v>
      </c>
      <c r="F61" s="101">
        <v>45015</v>
      </c>
      <c r="G61" s="112" t="s">
        <v>468</v>
      </c>
      <c r="H61" s="102">
        <v>115713.16</v>
      </c>
      <c r="I61" s="103" t="s">
        <v>498</v>
      </c>
      <c r="J61" s="104"/>
      <c r="K61" s="104"/>
      <c r="L61" s="15"/>
      <c r="M61" s="3" t="str">
        <f t="shared" ca="1" si="3"/>
        <v>031 to 045</v>
      </c>
      <c r="N61" s="3"/>
    </row>
    <row r="62" spans="1:14" ht="13.35" customHeight="1">
      <c r="A62" s="15" t="s">
        <v>59</v>
      </c>
      <c r="B62" s="100" t="s">
        <v>543</v>
      </c>
      <c r="C62" s="15" t="s">
        <v>461</v>
      </c>
      <c r="D62" s="3">
        <f t="shared" ca="1" si="2"/>
        <v>42</v>
      </c>
      <c r="E62" s="35" t="s">
        <v>575</v>
      </c>
      <c r="F62" s="101">
        <v>45016</v>
      </c>
      <c r="G62" s="112" t="s">
        <v>467</v>
      </c>
      <c r="H62" s="102">
        <v>4956</v>
      </c>
      <c r="I62" s="103" t="s">
        <v>498</v>
      </c>
      <c r="J62" s="104"/>
      <c r="K62" s="104"/>
      <c r="L62" s="15"/>
      <c r="M62" s="3" t="str">
        <f t="shared" ca="1" si="3"/>
        <v>031 to 045</v>
      </c>
      <c r="N62" s="3"/>
    </row>
    <row r="63" spans="1:14" ht="13.35" customHeight="1">
      <c r="A63" s="15" t="s">
        <v>59</v>
      </c>
      <c r="B63" s="100" t="s">
        <v>543</v>
      </c>
      <c r="C63" s="15" t="s">
        <v>461</v>
      </c>
      <c r="D63" s="3">
        <f t="shared" ca="1" si="2"/>
        <v>42</v>
      </c>
      <c r="E63" s="35" t="s">
        <v>576</v>
      </c>
      <c r="F63" s="101">
        <v>45016</v>
      </c>
      <c r="G63" s="112" t="s">
        <v>545</v>
      </c>
      <c r="H63" s="102">
        <v>73157.64</v>
      </c>
      <c r="I63" s="103" t="s">
        <v>498</v>
      </c>
      <c r="J63" s="104"/>
      <c r="K63" s="104"/>
      <c r="L63" s="15"/>
      <c r="M63" s="3" t="str">
        <f t="shared" ca="1" si="3"/>
        <v>031 to 045</v>
      </c>
      <c r="N63" s="3"/>
    </row>
    <row r="64" spans="1:14" ht="13.35" customHeight="1">
      <c r="A64" s="15" t="s">
        <v>59</v>
      </c>
      <c r="B64" s="100" t="s">
        <v>543</v>
      </c>
      <c r="C64" s="15" t="s">
        <v>461</v>
      </c>
      <c r="D64" s="3">
        <f t="shared" ca="1" si="2"/>
        <v>42</v>
      </c>
      <c r="E64" s="35" t="s">
        <v>577</v>
      </c>
      <c r="F64" s="101">
        <v>45016</v>
      </c>
      <c r="G64" s="112" t="s">
        <v>545</v>
      </c>
      <c r="H64" s="102">
        <v>47200</v>
      </c>
      <c r="I64" s="103" t="s">
        <v>498</v>
      </c>
      <c r="J64" s="104"/>
      <c r="K64" s="104"/>
      <c r="L64" s="15"/>
      <c r="M64" s="3" t="str">
        <f t="shared" ca="1" si="3"/>
        <v>031 to 045</v>
      </c>
      <c r="N64" s="3"/>
    </row>
    <row r="65" spans="1:14" ht="13.35" customHeight="1">
      <c r="A65" s="15" t="s">
        <v>59</v>
      </c>
      <c r="B65" s="100" t="s">
        <v>543</v>
      </c>
      <c r="C65" s="15" t="s">
        <v>461</v>
      </c>
      <c r="D65" s="3">
        <f t="shared" ca="1" si="2"/>
        <v>42</v>
      </c>
      <c r="E65" s="35" t="s">
        <v>578</v>
      </c>
      <c r="F65" s="101">
        <v>45016</v>
      </c>
      <c r="G65" s="114" t="s">
        <v>487</v>
      </c>
      <c r="H65" s="102">
        <v>30632.800000000003</v>
      </c>
      <c r="I65" s="103" t="s">
        <v>498</v>
      </c>
      <c r="J65" s="104"/>
      <c r="K65" s="104"/>
      <c r="L65" s="15"/>
      <c r="M65" s="3" t="str">
        <f t="shared" ca="1" si="3"/>
        <v>031 to 045</v>
      </c>
      <c r="N65" s="3"/>
    </row>
    <row r="66" spans="1:14" ht="13.35" customHeight="1">
      <c r="A66" s="15" t="s">
        <v>59</v>
      </c>
      <c r="B66" s="100" t="s">
        <v>543</v>
      </c>
      <c r="C66" s="15" t="s">
        <v>461</v>
      </c>
      <c r="D66" s="3">
        <f t="shared" ca="1" si="2"/>
        <v>42</v>
      </c>
      <c r="E66" s="35" t="s">
        <v>579</v>
      </c>
      <c r="F66" s="101">
        <v>45016</v>
      </c>
      <c r="G66" s="112" t="s">
        <v>468</v>
      </c>
      <c r="H66" s="102">
        <v>107899.20000000001</v>
      </c>
      <c r="I66" s="103" t="s">
        <v>498</v>
      </c>
      <c r="J66" s="104"/>
      <c r="K66" s="104"/>
      <c r="L66" s="15"/>
      <c r="M66" s="3" t="str">
        <f t="shared" ca="1" si="3"/>
        <v>031 to 045</v>
      </c>
      <c r="N66" s="3"/>
    </row>
    <row r="67" spans="1:14" ht="13.35" customHeight="1">
      <c r="A67" s="15" t="s">
        <v>59</v>
      </c>
      <c r="B67" s="100" t="s">
        <v>543</v>
      </c>
      <c r="C67" s="15" t="s">
        <v>461</v>
      </c>
      <c r="D67" s="3">
        <f t="shared" ca="1" si="2"/>
        <v>42</v>
      </c>
      <c r="E67" s="35" t="s">
        <v>580</v>
      </c>
      <c r="F67" s="101">
        <v>45016</v>
      </c>
      <c r="G67" s="112" t="s">
        <v>545</v>
      </c>
      <c r="H67" s="102">
        <v>74340</v>
      </c>
      <c r="I67" s="103" t="s">
        <v>498</v>
      </c>
      <c r="J67" s="104"/>
      <c r="K67" s="104"/>
      <c r="L67" s="15"/>
      <c r="M67" s="3" t="str">
        <f t="shared" ca="1" si="3"/>
        <v>031 to 045</v>
      </c>
      <c r="N67" s="3"/>
    </row>
    <row r="68" spans="1:14" ht="13.35" customHeight="1">
      <c r="A68" s="15" t="s">
        <v>59</v>
      </c>
      <c r="B68" s="100" t="s">
        <v>471</v>
      </c>
      <c r="C68" s="15" t="s">
        <v>461</v>
      </c>
      <c r="D68" s="3">
        <f ca="1">TODAY()-F68</f>
        <v>41</v>
      </c>
      <c r="E68" s="35" t="s">
        <v>473</v>
      </c>
      <c r="F68" s="101">
        <v>45017</v>
      </c>
      <c r="G68" s="114" t="s">
        <v>468</v>
      </c>
      <c r="H68" s="119">
        <v>95497.4</v>
      </c>
      <c r="I68" s="103" t="s">
        <v>12</v>
      </c>
      <c r="J68" s="104"/>
      <c r="K68" s="104"/>
      <c r="L68" s="15"/>
      <c r="M68" s="3" t="str">
        <f ca="1">IF(D68&gt;181,"180 Above",(IF(AND(D68&gt;30,D68&lt;46),"031 to 045",(IF(AND(D68&gt;45,D68&lt;61),"046 to 060",(IF(AND(D68&gt;60,D68&lt;76),"061 to 075",(IF(AND(D68&gt;74,D68&lt;91),"075 to 090",(IF(AND(D68&gt;90,D68&lt;121),"091 to 120",(IF(AND(D68&gt;120,D68&lt;151),"121 to 150",(IF(AND(D68&gt;150,D68&lt;181),"151 to 180",IF(D68&lt;31,"0 to 30"))))))))))))))))</f>
        <v>031 to 045</v>
      </c>
      <c r="N68" s="3"/>
    </row>
    <row r="69" spans="1:14" ht="13.35" customHeight="1">
      <c r="A69" s="15" t="s">
        <v>59</v>
      </c>
      <c r="B69" s="100" t="s">
        <v>471</v>
      </c>
      <c r="C69" s="15" t="s">
        <v>461</v>
      </c>
      <c r="D69" s="3">
        <f t="shared" ref="D69:D70" ca="1" si="4">TODAY()-F69</f>
        <v>36</v>
      </c>
      <c r="E69" s="35" t="s">
        <v>475</v>
      </c>
      <c r="F69" s="101">
        <v>45022</v>
      </c>
      <c r="G69" s="114" t="s">
        <v>468</v>
      </c>
      <c r="H69" s="119">
        <v>107899.20000000001</v>
      </c>
      <c r="I69" s="103" t="s">
        <v>12</v>
      </c>
      <c r="J69" s="104"/>
      <c r="K69" s="104"/>
      <c r="L69" s="15"/>
      <c r="M69" s="3" t="str">
        <f t="shared" ref="M69:M81" ca="1" si="5">IF(D69&gt;181,"180 Above",(IF(AND(D69&gt;30,D69&lt;46),"031 to 045",(IF(AND(D69&gt;45,D69&lt;61),"046 to 060",(IF(AND(D69&gt;60,D69&lt;76),"061 to 075",(IF(AND(D69&gt;74,D69&lt;91),"075 to 090",(IF(AND(D69&gt;90,D69&lt;121),"091 to 120",(IF(AND(D69&gt;120,D69&lt;151),"121 to 150",(IF(AND(D69&gt;150,D69&lt;181),"151 to 180",IF(D69&lt;31,"0 to 30"))))))))))))))))</f>
        <v>031 to 045</v>
      </c>
      <c r="N69" s="3"/>
    </row>
    <row r="70" spans="1:14" ht="13.35" customHeight="1">
      <c r="A70" s="15" t="s">
        <v>59</v>
      </c>
      <c r="B70" s="100" t="s">
        <v>471</v>
      </c>
      <c r="C70" s="15" t="s">
        <v>461</v>
      </c>
      <c r="D70" s="3">
        <f t="shared" ca="1" si="4"/>
        <v>35</v>
      </c>
      <c r="E70" s="35" t="s">
        <v>476</v>
      </c>
      <c r="F70" s="101">
        <v>45023</v>
      </c>
      <c r="G70" s="114" t="s">
        <v>468</v>
      </c>
      <c r="H70" s="119">
        <v>107899.20000000001</v>
      </c>
      <c r="I70" s="103" t="s">
        <v>12</v>
      </c>
      <c r="J70" s="104"/>
      <c r="K70" s="104"/>
      <c r="L70" s="15"/>
      <c r="M70" s="3" t="str">
        <f t="shared" ca="1" si="5"/>
        <v>031 to 045</v>
      </c>
      <c r="N70" s="3"/>
    </row>
    <row r="71" spans="1:14" ht="13.35" customHeight="1">
      <c r="A71" s="15" t="s">
        <v>59</v>
      </c>
      <c r="B71" s="100" t="s">
        <v>471</v>
      </c>
      <c r="C71" s="15" t="s">
        <v>461</v>
      </c>
      <c r="D71" s="3">
        <f t="shared" ref="D71:D73" ca="1" si="6">TODAY()-F71</f>
        <v>32</v>
      </c>
      <c r="E71" s="35" t="s">
        <v>478</v>
      </c>
      <c r="F71" s="101">
        <v>45026</v>
      </c>
      <c r="G71" s="114" t="s">
        <v>468</v>
      </c>
      <c r="H71" s="119">
        <v>121294.56</v>
      </c>
      <c r="I71" s="103" t="s">
        <v>12</v>
      </c>
      <c r="J71" s="104"/>
      <c r="K71" s="104"/>
      <c r="L71" s="15"/>
      <c r="M71" s="3" t="str">
        <f t="shared" ca="1" si="5"/>
        <v>031 to 045</v>
      </c>
      <c r="N71" s="3"/>
    </row>
    <row r="72" spans="1:14" ht="13.35" customHeight="1">
      <c r="A72" s="15" t="s">
        <v>59</v>
      </c>
      <c r="B72" s="100" t="s">
        <v>471</v>
      </c>
      <c r="C72" s="15" t="s">
        <v>461</v>
      </c>
      <c r="D72" s="3">
        <f t="shared" ca="1" si="6"/>
        <v>31</v>
      </c>
      <c r="E72" s="35" t="s">
        <v>479</v>
      </c>
      <c r="F72" s="101">
        <v>45027</v>
      </c>
      <c r="G72" s="115" t="s">
        <v>480</v>
      </c>
      <c r="H72" s="119">
        <v>185850</v>
      </c>
      <c r="I72" s="103" t="s">
        <v>12</v>
      </c>
      <c r="J72" s="104"/>
      <c r="K72" s="104"/>
      <c r="L72" s="15"/>
      <c r="M72" s="3" t="str">
        <f t="shared" ca="1" si="5"/>
        <v>031 to 045</v>
      </c>
      <c r="N72" s="3"/>
    </row>
    <row r="73" spans="1:14" ht="13.35" customHeight="1">
      <c r="A73" s="15" t="s">
        <v>59</v>
      </c>
      <c r="B73" s="100" t="s">
        <v>471</v>
      </c>
      <c r="C73" s="15" t="s">
        <v>461</v>
      </c>
      <c r="D73" s="3">
        <f t="shared" ca="1" si="6"/>
        <v>30</v>
      </c>
      <c r="E73" s="35" t="s">
        <v>481</v>
      </c>
      <c r="F73" s="101">
        <v>45028</v>
      </c>
      <c r="G73" s="114" t="s">
        <v>468</v>
      </c>
      <c r="H73" s="119">
        <v>114596.88</v>
      </c>
      <c r="I73" s="103" t="s">
        <v>12</v>
      </c>
      <c r="J73" s="104"/>
      <c r="K73" s="104"/>
      <c r="L73" s="15"/>
      <c r="M73" s="3" t="str">
        <f t="shared" ca="1" si="5"/>
        <v>0 to 30</v>
      </c>
      <c r="N73" s="3"/>
    </row>
    <row r="74" spans="1:14" ht="13.35" customHeight="1">
      <c r="A74" s="15" t="s">
        <v>59</v>
      </c>
      <c r="B74" s="100" t="s">
        <v>471</v>
      </c>
      <c r="C74" s="15" t="s">
        <v>461</v>
      </c>
      <c r="D74" s="3">
        <f t="shared" ref="D74:D76" ca="1" si="7">TODAY()-F74</f>
        <v>24</v>
      </c>
      <c r="E74" s="35" t="s">
        <v>482</v>
      </c>
      <c r="F74" s="101">
        <v>45034</v>
      </c>
      <c r="G74" s="114" t="s">
        <v>474</v>
      </c>
      <c r="H74" s="119">
        <v>12933.759999999998</v>
      </c>
      <c r="I74" s="103" t="s">
        <v>12</v>
      </c>
      <c r="J74" s="104"/>
      <c r="K74" s="104"/>
      <c r="L74" s="15"/>
      <c r="M74" s="3" t="str">
        <f t="shared" ca="1" si="5"/>
        <v>0 to 30</v>
      </c>
      <c r="N74" s="3"/>
    </row>
    <row r="75" spans="1:14" ht="13.35" customHeight="1">
      <c r="A75" s="15" t="s">
        <v>59</v>
      </c>
      <c r="B75" s="100" t="s">
        <v>471</v>
      </c>
      <c r="C75" s="15" t="s">
        <v>461</v>
      </c>
      <c r="D75" s="3">
        <f t="shared" ca="1" si="7"/>
        <v>24</v>
      </c>
      <c r="E75" s="35" t="s">
        <v>591</v>
      </c>
      <c r="F75" s="101">
        <v>45034</v>
      </c>
      <c r="G75" s="114" t="s">
        <v>483</v>
      </c>
      <c r="H75" s="119">
        <v>4012</v>
      </c>
      <c r="I75" s="103" t="s">
        <v>12</v>
      </c>
      <c r="J75" s="104"/>
      <c r="K75" s="104"/>
      <c r="L75" s="15"/>
      <c r="M75" s="3" t="str">
        <f t="shared" ca="1" si="5"/>
        <v>0 to 30</v>
      </c>
      <c r="N75" s="3"/>
    </row>
    <row r="76" spans="1:14" ht="13.35" customHeight="1">
      <c r="A76" s="15" t="s">
        <v>59</v>
      </c>
      <c r="B76" s="100" t="s">
        <v>471</v>
      </c>
      <c r="C76" s="15" t="s">
        <v>461</v>
      </c>
      <c r="D76" s="3">
        <f t="shared" ca="1" si="7"/>
        <v>24</v>
      </c>
      <c r="E76" s="35" t="s">
        <v>592</v>
      </c>
      <c r="F76" s="101">
        <v>45034</v>
      </c>
      <c r="G76" s="114" t="s">
        <v>483</v>
      </c>
      <c r="H76" s="119">
        <v>16992</v>
      </c>
      <c r="I76" s="103" t="s">
        <v>12</v>
      </c>
      <c r="J76" s="104"/>
      <c r="K76" s="104"/>
      <c r="L76" s="15"/>
      <c r="M76" s="3" t="str">
        <f t="shared" ca="1" si="5"/>
        <v>0 to 30</v>
      </c>
      <c r="N76" s="3"/>
    </row>
    <row r="77" spans="1:14" ht="13.35" customHeight="1">
      <c r="A77" s="15" t="s">
        <v>59</v>
      </c>
      <c r="B77" s="100" t="s">
        <v>471</v>
      </c>
      <c r="C77" s="15" t="s">
        <v>461</v>
      </c>
      <c r="D77" s="3">
        <f t="shared" ref="D77" ca="1" si="8">TODAY()-F77</f>
        <v>24</v>
      </c>
      <c r="E77" s="35" t="s">
        <v>593</v>
      </c>
      <c r="F77" s="101">
        <v>45034</v>
      </c>
      <c r="G77" s="114" t="s">
        <v>468</v>
      </c>
      <c r="H77" s="119">
        <v>107899.20000000001</v>
      </c>
      <c r="I77" s="103" t="s">
        <v>12</v>
      </c>
      <c r="J77" s="104"/>
      <c r="K77" s="104"/>
      <c r="L77" s="15"/>
      <c r="M77" s="3" t="str">
        <f t="shared" ca="1" si="5"/>
        <v>0 to 30</v>
      </c>
      <c r="N77" s="3"/>
    </row>
    <row r="78" spans="1:14" ht="13.35" customHeight="1">
      <c r="A78" s="15" t="s">
        <v>59</v>
      </c>
      <c r="B78" s="100" t="s">
        <v>471</v>
      </c>
      <c r="C78" s="15" t="s">
        <v>461</v>
      </c>
      <c r="D78" s="3">
        <f t="shared" ref="D78:D80" ca="1" si="9">TODAY()-F78</f>
        <v>24</v>
      </c>
      <c r="E78" s="35" t="s">
        <v>594</v>
      </c>
      <c r="F78" s="101">
        <v>45034</v>
      </c>
      <c r="G78" s="114" t="s">
        <v>468</v>
      </c>
      <c r="H78" s="119">
        <v>121294.56</v>
      </c>
      <c r="I78" s="103" t="s">
        <v>12</v>
      </c>
      <c r="J78" s="104"/>
      <c r="K78" s="104"/>
      <c r="L78" s="15"/>
      <c r="M78" s="3" t="str">
        <f t="shared" ca="1" si="5"/>
        <v>0 to 30</v>
      </c>
      <c r="N78" s="3"/>
    </row>
    <row r="79" spans="1:14" ht="13.35" customHeight="1">
      <c r="A79" s="15" t="s">
        <v>59</v>
      </c>
      <c r="B79" s="100" t="s">
        <v>471</v>
      </c>
      <c r="C79" s="15" t="s">
        <v>461</v>
      </c>
      <c r="D79" s="3">
        <f t="shared" ca="1" si="9"/>
        <v>24</v>
      </c>
      <c r="E79" s="35" t="s">
        <v>595</v>
      </c>
      <c r="F79" s="101">
        <v>45034</v>
      </c>
      <c r="G79" s="114" t="s">
        <v>484</v>
      </c>
      <c r="H79" s="119">
        <v>189504</v>
      </c>
      <c r="I79" s="103" t="s">
        <v>12</v>
      </c>
      <c r="J79" s="104"/>
      <c r="K79" s="104"/>
      <c r="L79" s="15"/>
      <c r="M79" s="3" t="str">
        <f t="shared" ca="1" si="5"/>
        <v>0 to 30</v>
      </c>
      <c r="N79" s="3"/>
    </row>
    <row r="80" spans="1:14" ht="13.35" customHeight="1">
      <c r="A80" s="15" t="s">
        <v>59</v>
      </c>
      <c r="B80" s="100" t="s">
        <v>471</v>
      </c>
      <c r="C80" s="15" t="s">
        <v>461</v>
      </c>
      <c r="D80" s="3">
        <f t="shared" ca="1" si="9"/>
        <v>22</v>
      </c>
      <c r="E80" s="35" t="s">
        <v>596</v>
      </c>
      <c r="F80" s="101">
        <v>45036</v>
      </c>
      <c r="G80" s="114" t="s">
        <v>468</v>
      </c>
      <c r="H80" s="119">
        <v>114596.88</v>
      </c>
      <c r="I80" s="103" t="s">
        <v>12</v>
      </c>
      <c r="J80" s="104"/>
      <c r="K80" s="104"/>
      <c r="L80" s="15"/>
      <c r="M80" s="3" t="str">
        <f t="shared" ca="1" si="5"/>
        <v>0 to 30</v>
      </c>
      <c r="N80" s="3"/>
    </row>
    <row r="81" spans="1:14" ht="13.35" customHeight="1">
      <c r="A81" s="15" t="s">
        <v>59</v>
      </c>
      <c r="B81" s="100" t="s">
        <v>471</v>
      </c>
      <c r="C81" s="15" t="s">
        <v>461</v>
      </c>
      <c r="D81" s="3">
        <f t="shared" ref="D81:D84" ca="1" si="10">TODAY()-F81</f>
        <v>22</v>
      </c>
      <c r="E81" s="35" t="s">
        <v>597</v>
      </c>
      <c r="F81" s="101">
        <v>45036</v>
      </c>
      <c r="G81" s="114" t="s">
        <v>485</v>
      </c>
      <c r="H81" s="119">
        <v>2360</v>
      </c>
      <c r="I81" s="103" t="s">
        <v>12</v>
      </c>
      <c r="J81" s="104"/>
      <c r="K81" s="104"/>
      <c r="L81" s="15"/>
      <c r="M81" s="3" t="str">
        <f t="shared" ca="1" si="5"/>
        <v>0 to 30</v>
      </c>
      <c r="N81" s="3"/>
    </row>
    <row r="82" spans="1:14" ht="13.35" customHeight="1">
      <c r="A82" s="15" t="s">
        <v>59</v>
      </c>
      <c r="B82" s="100" t="s">
        <v>471</v>
      </c>
      <c r="C82" s="15" t="s">
        <v>461</v>
      </c>
      <c r="D82" s="3">
        <f t="shared" ca="1" si="10"/>
        <v>21</v>
      </c>
      <c r="E82" s="35" t="s">
        <v>598</v>
      </c>
      <c r="F82" s="101">
        <v>45037</v>
      </c>
      <c r="G82" s="114" t="s">
        <v>468</v>
      </c>
      <c r="H82" s="119">
        <v>121294.56</v>
      </c>
      <c r="I82" s="103" t="s">
        <v>12</v>
      </c>
      <c r="J82" s="104"/>
      <c r="K82" s="104"/>
      <c r="L82" s="15"/>
      <c r="M82" s="3" t="str">
        <f t="shared" ref="M82:M119" ca="1" si="11">IF(D82&gt;181,"180 Above",(IF(AND(D82&gt;30,D82&lt;46),"031 to 045",(IF(AND(D82&gt;45,D82&lt;61),"046 to 060",(IF(AND(D82&gt;60,D82&lt;76),"061 to 075",(IF(AND(D82&gt;74,D82&lt;91),"075 to 090",(IF(AND(D82&gt;90,D82&lt;121),"091 to 120",(IF(AND(D82&gt;120,D82&lt;151),"121 to 150",(IF(AND(D82&gt;150,D82&lt;181),"151 to 180",IF(D82&lt;31,"0 to 30"))))))))))))))))</f>
        <v>0 to 30</v>
      </c>
      <c r="N82" s="3"/>
    </row>
    <row r="83" spans="1:14" ht="13.35" customHeight="1">
      <c r="A83" s="15" t="s">
        <v>59</v>
      </c>
      <c r="B83" s="100" t="s">
        <v>471</v>
      </c>
      <c r="C83" s="15" t="s">
        <v>461</v>
      </c>
      <c r="D83" s="3">
        <f t="shared" ca="1" si="10"/>
        <v>15</v>
      </c>
      <c r="E83" s="35" t="s">
        <v>599</v>
      </c>
      <c r="F83" s="101">
        <v>45043</v>
      </c>
      <c r="G83" s="114" t="s">
        <v>486</v>
      </c>
      <c r="H83" s="119">
        <v>3540</v>
      </c>
      <c r="I83" s="103" t="s">
        <v>12</v>
      </c>
      <c r="J83" s="104"/>
      <c r="K83" s="104"/>
      <c r="L83" s="15"/>
      <c r="M83" s="3" t="str">
        <f t="shared" ca="1" si="11"/>
        <v>0 to 30</v>
      </c>
      <c r="N83" s="3"/>
    </row>
    <row r="84" spans="1:14" ht="13.35" customHeight="1">
      <c r="A84" s="15" t="s">
        <v>59</v>
      </c>
      <c r="B84" s="100" t="s">
        <v>471</v>
      </c>
      <c r="C84" s="15" t="s">
        <v>461</v>
      </c>
      <c r="D84" s="3">
        <f t="shared" ca="1" si="10"/>
        <v>16</v>
      </c>
      <c r="E84" s="35" t="s">
        <v>635</v>
      </c>
      <c r="F84" s="101">
        <v>45042</v>
      </c>
      <c r="G84" s="114" t="s">
        <v>465</v>
      </c>
      <c r="H84" s="119">
        <v>5900</v>
      </c>
      <c r="I84" s="103" t="s">
        <v>12</v>
      </c>
      <c r="J84" s="104"/>
      <c r="K84" s="104"/>
      <c r="L84" s="15"/>
      <c r="M84" s="3" t="str">
        <f t="shared" ca="1" si="11"/>
        <v>0 to 30</v>
      </c>
      <c r="N84" s="3"/>
    </row>
    <row r="85" spans="1:14" ht="13.35" customHeight="1">
      <c r="A85" s="15" t="s">
        <v>59</v>
      </c>
      <c r="B85" s="100" t="s">
        <v>471</v>
      </c>
      <c r="C85" s="15" t="s">
        <v>461</v>
      </c>
      <c r="D85" s="3">
        <f t="shared" ref="D85:D89" ca="1" si="12">TODAY()-F85</f>
        <v>16</v>
      </c>
      <c r="E85" s="35" t="s">
        <v>600</v>
      </c>
      <c r="F85" s="101">
        <v>45042</v>
      </c>
      <c r="G85" s="114" t="s">
        <v>487</v>
      </c>
      <c r="H85" s="119">
        <v>43007.932000000008</v>
      </c>
      <c r="I85" s="103" t="s">
        <v>12</v>
      </c>
      <c r="J85" s="104"/>
      <c r="K85" s="104"/>
      <c r="L85" s="15"/>
      <c r="M85" s="3" t="str">
        <f t="shared" ca="1" si="11"/>
        <v>0 to 30</v>
      </c>
      <c r="N85" s="3"/>
    </row>
    <row r="86" spans="1:14" ht="13.35" customHeight="1">
      <c r="A86" s="15" t="s">
        <v>59</v>
      </c>
      <c r="B86" s="100" t="s">
        <v>471</v>
      </c>
      <c r="C86" s="15" t="s">
        <v>461</v>
      </c>
      <c r="D86" s="3">
        <f t="shared" ca="1" si="12"/>
        <v>16</v>
      </c>
      <c r="E86" s="35" t="s">
        <v>601</v>
      </c>
      <c r="F86" s="101">
        <v>45042</v>
      </c>
      <c r="G86" s="114" t="s">
        <v>465</v>
      </c>
      <c r="H86" s="119">
        <v>10266</v>
      </c>
      <c r="I86" s="103" t="s">
        <v>12</v>
      </c>
      <c r="J86" s="104"/>
      <c r="K86" s="104"/>
      <c r="L86" s="15"/>
      <c r="M86" s="3" t="str">
        <f t="shared" ca="1" si="11"/>
        <v>0 to 30</v>
      </c>
      <c r="N86" s="3"/>
    </row>
    <row r="87" spans="1:14" ht="13.35" customHeight="1">
      <c r="A87" s="15" t="s">
        <v>59</v>
      </c>
      <c r="B87" s="100" t="s">
        <v>471</v>
      </c>
      <c r="C87" s="15" t="s">
        <v>461</v>
      </c>
      <c r="D87" s="3">
        <f t="shared" ca="1" si="12"/>
        <v>16</v>
      </c>
      <c r="E87" s="35" t="s">
        <v>602</v>
      </c>
      <c r="F87" s="101">
        <v>45042</v>
      </c>
      <c r="G87" s="114" t="s">
        <v>488</v>
      </c>
      <c r="H87" s="119">
        <v>15340</v>
      </c>
      <c r="I87" s="103" t="s">
        <v>12</v>
      </c>
      <c r="J87" s="104"/>
      <c r="K87" s="104"/>
      <c r="L87" s="15"/>
      <c r="M87" s="3" t="str">
        <f t="shared" ca="1" si="11"/>
        <v>0 to 30</v>
      </c>
      <c r="N87" s="3"/>
    </row>
    <row r="88" spans="1:14" ht="13.35" customHeight="1">
      <c r="A88" s="15" t="s">
        <v>59</v>
      </c>
      <c r="B88" s="100" t="s">
        <v>471</v>
      </c>
      <c r="C88" s="15" t="s">
        <v>461</v>
      </c>
      <c r="D88" s="3">
        <f t="shared" ca="1" si="12"/>
        <v>15</v>
      </c>
      <c r="E88" s="35" t="s">
        <v>603</v>
      </c>
      <c r="F88" s="101">
        <v>45043</v>
      </c>
      <c r="G88" s="114" t="s">
        <v>486</v>
      </c>
      <c r="H88" s="119">
        <v>590</v>
      </c>
      <c r="I88" s="103" t="s">
        <v>12</v>
      </c>
      <c r="J88" s="104"/>
      <c r="K88" s="104"/>
      <c r="L88" s="15"/>
      <c r="M88" s="3" t="str">
        <f t="shared" ca="1" si="11"/>
        <v>0 to 30</v>
      </c>
      <c r="N88" s="3"/>
    </row>
    <row r="89" spans="1:14" ht="13.35" customHeight="1">
      <c r="A89" s="15" t="s">
        <v>59</v>
      </c>
      <c r="B89" s="100" t="s">
        <v>471</v>
      </c>
      <c r="C89" s="15" t="s">
        <v>461</v>
      </c>
      <c r="D89" s="3">
        <f t="shared" ca="1" si="12"/>
        <v>16</v>
      </c>
      <c r="E89" s="35" t="s">
        <v>604</v>
      </c>
      <c r="F89" s="101">
        <v>45042</v>
      </c>
      <c r="G89" s="114" t="s">
        <v>470</v>
      </c>
      <c r="H89" s="119">
        <v>2360</v>
      </c>
      <c r="I89" s="103" t="s">
        <v>12</v>
      </c>
      <c r="J89" s="104"/>
      <c r="K89" s="104"/>
      <c r="L89" s="15"/>
      <c r="M89" s="3" t="str">
        <f t="shared" ca="1" si="11"/>
        <v>0 to 30</v>
      </c>
      <c r="N89" s="3"/>
    </row>
    <row r="90" spans="1:14" ht="13.35" customHeight="1">
      <c r="A90" s="15" t="s">
        <v>59</v>
      </c>
      <c r="B90" s="100" t="s">
        <v>471</v>
      </c>
      <c r="C90" s="15" t="s">
        <v>461</v>
      </c>
      <c r="D90" s="3">
        <f t="shared" ref="D90" ca="1" si="13">TODAY()-F90</f>
        <v>16</v>
      </c>
      <c r="E90" s="35" t="s">
        <v>605</v>
      </c>
      <c r="F90" s="101">
        <v>45042</v>
      </c>
      <c r="G90" s="114" t="s">
        <v>465</v>
      </c>
      <c r="H90" s="119">
        <v>5900</v>
      </c>
      <c r="I90" s="103" t="s">
        <v>12</v>
      </c>
      <c r="J90" s="104"/>
      <c r="K90" s="104"/>
      <c r="L90" s="15"/>
      <c r="M90" s="3" t="str">
        <f t="shared" ca="1" si="11"/>
        <v>0 to 30</v>
      </c>
      <c r="N90" s="3"/>
    </row>
    <row r="91" spans="1:14" ht="13.35" customHeight="1">
      <c r="A91" s="15" t="s">
        <v>59</v>
      </c>
      <c r="B91" s="100" t="s">
        <v>471</v>
      </c>
      <c r="C91" s="15" t="s">
        <v>461</v>
      </c>
      <c r="D91" s="3">
        <f t="shared" ref="D91:D111" ca="1" si="14">TODAY()-F91</f>
        <v>16</v>
      </c>
      <c r="E91" s="35" t="s">
        <v>606</v>
      </c>
      <c r="F91" s="101">
        <v>45042</v>
      </c>
      <c r="G91" s="114" t="s">
        <v>465</v>
      </c>
      <c r="H91" s="119">
        <v>944</v>
      </c>
      <c r="I91" s="103" t="s">
        <v>12</v>
      </c>
      <c r="J91" s="104"/>
      <c r="K91" s="104"/>
      <c r="L91" s="15"/>
      <c r="M91" s="3" t="str">
        <f t="shared" ca="1" si="11"/>
        <v>0 to 30</v>
      </c>
      <c r="N91" s="3"/>
    </row>
    <row r="92" spans="1:14" ht="13.35" customHeight="1">
      <c r="A92" s="15" t="s">
        <v>59</v>
      </c>
      <c r="B92" s="100" t="s">
        <v>471</v>
      </c>
      <c r="C92" s="15" t="s">
        <v>461</v>
      </c>
      <c r="D92" s="3">
        <f t="shared" ca="1" si="14"/>
        <v>16</v>
      </c>
      <c r="E92" s="35" t="s">
        <v>607</v>
      </c>
      <c r="F92" s="101">
        <v>45042</v>
      </c>
      <c r="G92" s="114" t="s">
        <v>489</v>
      </c>
      <c r="H92" s="119">
        <v>13924</v>
      </c>
      <c r="I92" s="103" t="s">
        <v>12</v>
      </c>
      <c r="J92" s="104"/>
      <c r="K92" s="104"/>
      <c r="L92" s="15"/>
      <c r="M92" s="3" t="str">
        <f t="shared" ca="1" si="11"/>
        <v>0 to 30</v>
      </c>
      <c r="N92" s="3"/>
    </row>
    <row r="93" spans="1:14" ht="13.35" customHeight="1">
      <c r="A93" s="15" t="s">
        <v>59</v>
      </c>
      <c r="B93" s="100" t="s">
        <v>471</v>
      </c>
      <c r="C93" s="15" t="s">
        <v>461</v>
      </c>
      <c r="D93" s="3">
        <f t="shared" ca="1" si="14"/>
        <v>16</v>
      </c>
      <c r="E93" s="35" t="s">
        <v>608</v>
      </c>
      <c r="F93" s="101">
        <v>45042</v>
      </c>
      <c r="G93" s="114" t="s">
        <v>487</v>
      </c>
      <c r="H93" s="119">
        <v>61265.600000000006</v>
      </c>
      <c r="I93" s="103" t="s">
        <v>12</v>
      </c>
      <c r="J93" s="104"/>
      <c r="K93" s="104"/>
      <c r="L93" s="15"/>
      <c r="M93" s="3" t="str">
        <f t="shared" ca="1" si="11"/>
        <v>0 to 30</v>
      </c>
      <c r="N93" s="3"/>
    </row>
    <row r="94" spans="1:14" ht="13.35" customHeight="1">
      <c r="A94" s="15" t="s">
        <v>59</v>
      </c>
      <c r="B94" s="100" t="s">
        <v>471</v>
      </c>
      <c r="C94" s="15" t="s">
        <v>461</v>
      </c>
      <c r="D94" s="3">
        <f t="shared" ca="1" si="14"/>
        <v>16</v>
      </c>
      <c r="E94" s="35" t="s">
        <v>609</v>
      </c>
      <c r="F94" s="101">
        <v>45042</v>
      </c>
      <c r="G94" s="114" t="s">
        <v>490</v>
      </c>
      <c r="H94" s="119">
        <v>5192</v>
      </c>
      <c r="I94" s="103" t="s">
        <v>12</v>
      </c>
      <c r="J94" s="104"/>
      <c r="K94" s="104"/>
      <c r="L94" s="15"/>
      <c r="M94" s="3" t="str">
        <f t="shared" ca="1" si="11"/>
        <v>0 to 30</v>
      </c>
      <c r="N94" s="3"/>
    </row>
    <row r="95" spans="1:14" ht="13.35" customHeight="1">
      <c r="A95" s="15" t="s">
        <v>59</v>
      </c>
      <c r="B95" s="100" t="s">
        <v>471</v>
      </c>
      <c r="C95" s="15" t="s">
        <v>461</v>
      </c>
      <c r="D95" s="3">
        <f t="shared" ca="1" si="14"/>
        <v>16</v>
      </c>
      <c r="E95" s="35" t="s">
        <v>610</v>
      </c>
      <c r="F95" s="101">
        <v>45042</v>
      </c>
      <c r="G95" s="114" t="s">
        <v>468</v>
      </c>
      <c r="H95" s="119">
        <v>118503.85999999999</v>
      </c>
      <c r="I95" s="103" t="s">
        <v>12</v>
      </c>
      <c r="J95" s="104"/>
      <c r="K95" s="104"/>
      <c r="L95" s="15"/>
      <c r="M95" s="3" t="str">
        <f t="shared" ca="1" si="11"/>
        <v>0 to 30</v>
      </c>
      <c r="N95" s="3"/>
    </row>
    <row r="96" spans="1:14" ht="13.35" customHeight="1">
      <c r="A96" s="15" t="s">
        <v>59</v>
      </c>
      <c r="B96" s="100" t="s">
        <v>471</v>
      </c>
      <c r="C96" s="15" t="s">
        <v>461</v>
      </c>
      <c r="D96" s="3">
        <f t="shared" ca="1" si="14"/>
        <v>15</v>
      </c>
      <c r="E96" s="35" t="s">
        <v>611</v>
      </c>
      <c r="F96" s="101">
        <v>45043</v>
      </c>
      <c r="G96" s="114" t="s">
        <v>474</v>
      </c>
      <c r="H96" s="119">
        <v>14225.119999999999</v>
      </c>
      <c r="I96" s="103" t="s">
        <v>12</v>
      </c>
      <c r="J96" s="104"/>
      <c r="K96" s="104"/>
      <c r="L96" s="15"/>
      <c r="M96" s="3" t="str">
        <f t="shared" ca="1" si="11"/>
        <v>0 to 30</v>
      </c>
      <c r="N96" s="3"/>
    </row>
    <row r="97" spans="1:14" ht="13.35" customHeight="1">
      <c r="A97" s="15" t="s">
        <v>59</v>
      </c>
      <c r="B97" s="100" t="s">
        <v>471</v>
      </c>
      <c r="C97" s="15" t="s">
        <v>461</v>
      </c>
      <c r="D97" s="3">
        <f t="shared" ca="1" si="14"/>
        <v>15</v>
      </c>
      <c r="E97" s="116" t="s">
        <v>612</v>
      </c>
      <c r="F97" s="101">
        <v>45043</v>
      </c>
      <c r="G97" s="114" t="s">
        <v>483</v>
      </c>
      <c r="H97" s="119">
        <v>88500</v>
      </c>
      <c r="I97" s="103" t="s">
        <v>12</v>
      </c>
      <c r="J97" s="104"/>
      <c r="K97" s="104"/>
      <c r="L97" s="15"/>
      <c r="M97" s="3" t="str">
        <f t="shared" ca="1" si="11"/>
        <v>0 to 30</v>
      </c>
      <c r="N97" s="3"/>
    </row>
    <row r="98" spans="1:14" ht="13.35" customHeight="1">
      <c r="A98" s="15" t="s">
        <v>59</v>
      </c>
      <c r="B98" s="100" t="s">
        <v>471</v>
      </c>
      <c r="C98" s="15" t="s">
        <v>461</v>
      </c>
      <c r="D98" s="3">
        <f t="shared" ca="1" si="14"/>
        <v>15</v>
      </c>
      <c r="E98" s="35" t="s">
        <v>613</v>
      </c>
      <c r="F98" s="101">
        <v>45043</v>
      </c>
      <c r="G98" s="114" t="s">
        <v>474</v>
      </c>
      <c r="H98" s="119">
        <v>25154.080000000002</v>
      </c>
      <c r="I98" s="103" t="s">
        <v>12</v>
      </c>
      <c r="J98" s="104"/>
      <c r="K98" s="104"/>
      <c r="L98" s="15"/>
      <c r="M98" s="3" t="str">
        <f t="shared" ca="1" si="11"/>
        <v>0 to 30</v>
      </c>
      <c r="N98" s="3"/>
    </row>
    <row r="99" spans="1:14" ht="13.35" customHeight="1">
      <c r="A99" s="15" t="s">
        <v>59</v>
      </c>
      <c r="B99" s="100" t="s">
        <v>471</v>
      </c>
      <c r="C99" s="15" t="s">
        <v>461</v>
      </c>
      <c r="D99" s="3">
        <f t="shared" ca="1" si="14"/>
        <v>14</v>
      </c>
      <c r="E99" s="35" t="s">
        <v>614</v>
      </c>
      <c r="F99" s="101">
        <v>45044</v>
      </c>
      <c r="G99" s="114" t="s">
        <v>467</v>
      </c>
      <c r="H99" s="119">
        <v>50991.34</v>
      </c>
      <c r="I99" s="103" t="s">
        <v>12</v>
      </c>
      <c r="J99" s="104"/>
      <c r="K99" s="104"/>
      <c r="L99" s="15"/>
      <c r="M99" s="3" t="str">
        <f t="shared" ca="1" si="11"/>
        <v>0 to 30</v>
      </c>
      <c r="N99" s="3"/>
    </row>
    <row r="100" spans="1:14" ht="13.35" customHeight="1">
      <c r="A100" s="15" t="s">
        <v>59</v>
      </c>
      <c r="B100" s="100" t="s">
        <v>471</v>
      </c>
      <c r="C100" s="15" t="s">
        <v>461</v>
      </c>
      <c r="D100" s="3">
        <f t="shared" ca="1" si="14"/>
        <v>14</v>
      </c>
      <c r="E100" s="35" t="s">
        <v>615</v>
      </c>
      <c r="F100" s="101">
        <v>45044</v>
      </c>
      <c r="G100" s="117" t="s">
        <v>474</v>
      </c>
      <c r="H100" s="119">
        <v>2676.8</v>
      </c>
      <c r="I100" s="103" t="s">
        <v>12</v>
      </c>
      <c r="J100" s="104"/>
      <c r="K100" s="104"/>
      <c r="L100" s="15"/>
      <c r="M100" s="3" t="str">
        <f t="shared" ca="1" si="11"/>
        <v>0 to 30</v>
      </c>
      <c r="N100" s="3"/>
    </row>
    <row r="101" spans="1:14" ht="13.35" customHeight="1">
      <c r="A101" s="15" t="s">
        <v>59</v>
      </c>
      <c r="B101" s="100" t="s">
        <v>471</v>
      </c>
      <c r="C101" s="15" t="s">
        <v>461</v>
      </c>
      <c r="D101" s="3">
        <f t="shared" ca="1" si="14"/>
        <v>14</v>
      </c>
      <c r="E101" s="35" t="s">
        <v>616</v>
      </c>
      <c r="F101" s="101">
        <v>45044</v>
      </c>
      <c r="G101" s="114" t="s">
        <v>468</v>
      </c>
      <c r="H101" s="119">
        <v>118503.85999999999</v>
      </c>
      <c r="I101" s="103" t="s">
        <v>12</v>
      </c>
      <c r="J101" s="104"/>
      <c r="K101" s="104"/>
      <c r="L101" s="15"/>
      <c r="M101" s="3" t="str">
        <f t="shared" ca="1" si="11"/>
        <v>0 to 30</v>
      </c>
      <c r="N101" s="3"/>
    </row>
    <row r="102" spans="1:14" ht="13.35" customHeight="1">
      <c r="A102" s="15" t="s">
        <v>59</v>
      </c>
      <c r="B102" s="100" t="s">
        <v>471</v>
      </c>
      <c r="C102" s="15" t="s">
        <v>461</v>
      </c>
      <c r="D102" s="3">
        <f t="shared" ca="1" si="14"/>
        <v>14</v>
      </c>
      <c r="E102" s="35" t="s">
        <v>617</v>
      </c>
      <c r="F102" s="101">
        <v>45044</v>
      </c>
      <c r="G102" s="114" t="s">
        <v>491</v>
      </c>
      <c r="H102" s="119">
        <v>2655</v>
      </c>
      <c r="I102" s="103" t="s">
        <v>12</v>
      </c>
      <c r="J102" s="104"/>
      <c r="K102" s="104"/>
      <c r="L102" s="15"/>
      <c r="M102" s="3" t="str">
        <f t="shared" ca="1" si="11"/>
        <v>0 to 30</v>
      </c>
      <c r="N102" s="3"/>
    </row>
    <row r="103" spans="1:14" ht="13.35" customHeight="1">
      <c r="A103" s="15" t="s">
        <v>59</v>
      </c>
      <c r="B103" s="100" t="s">
        <v>471</v>
      </c>
      <c r="C103" s="15" t="s">
        <v>461</v>
      </c>
      <c r="D103" s="3">
        <f t="shared" ca="1" si="14"/>
        <v>14</v>
      </c>
      <c r="E103" s="35" t="s">
        <v>618</v>
      </c>
      <c r="F103" s="101">
        <v>45044</v>
      </c>
      <c r="G103" s="114" t="s">
        <v>492</v>
      </c>
      <c r="H103" s="119">
        <v>10620</v>
      </c>
      <c r="I103" s="103" t="s">
        <v>12</v>
      </c>
      <c r="J103" s="104"/>
      <c r="K103" s="104"/>
      <c r="L103" s="15"/>
      <c r="M103" s="3" t="str">
        <f t="shared" ca="1" si="11"/>
        <v>0 to 30</v>
      </c>
      <c r="N103" s="3"/>
    </row>
    <row r="104" spans="1:14" ht="13.35" customHeight="1">
      <c r="A104" s="15" t="s">
        <v>59</v>
      </c>
      <c r="B104" s="100" t="s">
        <v>471</v>
      </c>
      <c r="C104" s="15" t="s">
        <v>461</v>
      </c>
      <c r="D104" s="3">
        <f t="shared" ca="1" si="14"/>
        <v>13</v>
      </c>
      <c r="E104" s="35" t="s">
        <v>619</v>
      </c>
      <c r="F104" s="101">
        <v>45045</v>
      </c>
      <c r="G104" s="114" t="s">
        <v>493</v>
      </c>
      <c r="H104" s="119">
        <v>102660</v>
      </c>
      <c r="I104" s="103" t="s">
        <v>12</v>
      </c>
      <c r="J104" s="104"/>
      <c r="K104" s="104"/>
      <c r="L104" s="15"/>
      <c r="M104" s="3" t="str">
        <f t="shared" ca="1" si="11"/>
        <v>0 to 30</v>
      </c>
      <c r="N104" s="3"/>
    </row>
    <row r="105" spans="1:14" ht="13.35" customHeight="1">
      <c r="A105" s="15" t="s">
        <v>59</v>
      </c>
      <c r="B105" s="100" t="s">
        <v>471</v>
      </c>
      <c r="C105" s="15" t="s">
        <v>461</v>
      </c>
      <c r="D105" s="3">
        <f t="shared" ca="1" si="14"/>
        <v>13</v>
      </c>
      <c r="E105" s="35" t="s">
        <v>620</v>
      </c>
      <c r="F105" s="101">
        <v>45045</v>
      </c>
      <c r="G105" s="114" t="s">
        <v>468</v>
      </c>
      <c r="H105" s="119">
        <v>118503.85999999999</v>
      </c>
      <c r="I105" s="103" t="s">
        <v>12</v>
      </c>
      <c r="J105" s="104"/>
      <c r="K105" s="104"/>
      <c r="L105" s="15"/>
      <c r="M105" s="3" t="str">
        <f t="shared" ca="1" si="11"/>
        <v>0 to 30</v>
      </c>
      <c r="N105" s="3"/>
    </row>
    <row r="106" spans="1:14" ht="13.35" customHeight="1">
      <c r="A106" s="15" t="s">
        <v>59</v>
      </c>
      <c r="B106" s="100" t="s">
        <v>471</v>
      </c>
      <c r="C106" s="15" t="s">
        <v>461</v>
      </c>
      <c r="D106" s="3">
        <f t="shared" ca="1" si="14"/>
        <v>13</v>
      </c>
      <c r="E106" s="35" t="s">
        <v>621</v>
      </c>
      <c r="F106" s="101">
        <v>45045</v>
      </c>
      <c r="G106" s="114" t="s">
        <v>494</v>
      </c>
      <c r="H106" s="119">
        <v>10030</v>
      </c>
      <c r="I106" s="103" t="s">
        <v>12</v>
      </c>
      <c r="J106" s="104"/>
      <c r="K106" s="104"/>
      <c r="L106" s="15"/>
      <c r="M106" s="3" t="str">
        <f t="shared" ca="1" si="11"/>
        <v>0 to 30</v>
      </c>
      <c r="N106" s="3"/>
    </row>
    <row r="107" spans="1:14" ht="13.35" customHeight="1">
      <c r="A107" s="15" t="s">
        <v>59</v>
      </c>
      <c r="B107" s="100" t="s">
        <v>471</v>
      </c>
      <c r="C107" s="15" t="s">
        <v>461</v>
      </c>
      <c r="D107" s="3">
        <f t="shared" ca="1" si="14"/>
        <v>13</v>
      </c>
      <c r="E107" s="35" t="s">
        <v>622</v>
      </c>
      <c r="F107" s="101">
        <v>45045</v>
      </c>
      <c r="G107" s="114" t="s">
        <v>470</v>
      </c>
      <c r="H107" s="119">
        <v>9735</v>
      </c>
      <c r="I107" s="103" t="s">
        <v>12</v>
      </c>
      <c r="J107" s="104"/>
      <c r="K107" s="104"/>
      <c r="L107" s="15"/>
      <c r="M107" s="3" t="str">
        <f t="shared" ca="1" si="11"/>
        <v>0 to 30</v>
      </c>
      <c r="N107" s="3"/>
    </row>
    <row r="108" spans="1:14" ht="13.35" customHeight="1">
      <c r="A108" s="15" t="s">
        <v>59</v>
      </c>
      <c r="B108" s="100" t="s">
        <v>471</v>
      </c>
      <c r="C108" s="15" t="s">
        <v>461</v>
      </c>
      <c r="D108" s="3">
        <f t="shared" ca="1" si="14"/>
        <v>13</v>
      </c>
      <c r="E108" s="35" t="s">
        <v>623</v>
      </c>
      <c r="F108" s="101">
        <v>45045</v>
      </c>
      <c r="G108" s="114" t="s">
        <v>467</v>
      </c>
      <c r="H108" s="119">
        <v>27140</v>
      </c>
      <c r="I108" s="103" t="s">
        <v>12</v>
      </c>
      <c r="J108" s="104"/>
      <c r="K108" s="104"/>
      <c r="L108" s="15"/>
      <c r="M108" s="3" t="str">
        <f t="shared" ca="1" si="11"/>
        <v>0 to 30</v>
      </c>
      <c r="N108" s="3"/>
    </row>
    <row r="109" spans="1:14" ht="13.35" customHeight="1">
      <c r="A109" s="15" t="s">
        <v>59</v>
      </c>
      <c r="B109" s="100" t="s">
        <v>495</v>
      </c>
      <c r="C109" s="15" t="s">
        <v>461</v>
      </c>
      <c r="D109" s="3">
        <f t="shared" ca="1" si="14"/>
        <v>9</v>
      </c>
      <c r="E109" s="35" t="s">
        <v>624</v>
      </c>
      <c r="F109" s="101">
        <v>45049</v>
      </c>
      <c r="G109" s="112" t="s">
        <v>468</v>
      </c>
      <c r="H109" s="119">
        <v>118503.85999999999</v>
      </c>
      <c r="I109" s="103" t="s">
        <v>12</v>
      </c>
      <c r="J109" s="104"/>
      <c r="K109" s="104"/>
      <c r="L109" s="15"/>
      <c r="M109" s="3" t="str">
        <f t="shared" ca="1" si="11"/>
        <v>0 to 30</v>
      </c>
      <c r="N109" s="3"/>
    </row>
    <row r="110" spans="1:14" ht="13.35" customHeight="1">
      <c r="A110" s="15" t="s">
        <v>59</v>
      </c>
      <c r="B110" s="100" t="s">
        <v>495</v>
      </c>
      <c r="C110" s="15" t="s">
        <v>461</v>
      </c>
      <c r="D110" s="3">
        <f t="shared" ca="1" si="14"/>
        <v>8</v>
      </c>
      <c r="E110" s="35" t="s">
        <v>625</v>
      </c>
      <c r="F110" s="101">
        <v>45050</v>
      </c>
      <c r="G110" s="112" t="s">
        <v>474</v>
      </c>
      <c r="H110" s="119">
        <v>27345.919999999998</v>
      </c>
      <c r="I110" s="103" t="s">
        <v>12</v>
      </c>
      <c r="J110" s="104"/>
      <c r="K110" s="104"/>
      <c r="L110" s="15"/>
      <c r="M110" s="3" t="str">
        <f t="shared" ca="1" si="11"/>
        <v>0 to 30</v>
      </c>
      <c r="N110" s="3"/>
    </row>
    <row r="111" spans="1:14" ht="13.35" customHeight="1">
      <c r="A111" s="15" t="s">
        <v>59</v>
      </c>
      <c r="B111" s="100" t="s">
        <v>495</v>
      </c>
      <c r="C111" s="15" t="s">
        <v>461</v>
      </c>
      <c r="D111" s="3">
        <f t="shared" ca="1" si="14"/>
        <v>8</v>
      </c>
      <c r="E111" s="118" t="s">
        <v>626</v>
      </c>
      <c r="F111" s="101">
        <v>45050</v>
      </c>
      <c r="G111" s="112" t="s">
        <v>468</v>
      </c>
      <c r="H111" s="119">
        <v>118503.85999999999</v>
      </c>
      <c r="I111" s="103" t="s">
        <v>12</v>
      </c>
      <c r="J111" s="104"/>
      <c r="K111" s="104"/>
      <c r="L111" s="15"/>
      <c r="M111" s="3" t="str">
        <f t="shared" ca="1" si="11"/>
        <v>0 to 30</v>
      </c>
      <c r="N111" s="3"/>
    </row>
    <row r="112" spans="1:14" ht="13.35" customHeight="1">
      <c r="A112" s="15" t="s">
        <v>59</v>
      </c>
      <c r="B112" s="100" t="s">
        <v>495</v>
      </c>
      <c r="C112" s="15" t="s">
        <v>461</v>
      </c>
      <c r="D112" s="3">
        <f t="shared" ref="D112:D132" ca="1" si="15">TODAY()-F112</f>
        <v>8</v>
      </c>
      <c r="E112" s="35" t="s">
        <v>627</v>
      </c>
      <c r="F112" s="101">
        <v>45050</v>
      </c>
      <c r="G112" s="112" t="s">
        <v>477</v>
      </c>
      <c r="H112" s="119">
        <v>91840</v>
      </c>
      <c r="I112" s="103" t="s">
        <v>12</v>
      </c>
      <c r="J112" s="104"/>
      <c r="K112" s="104"/>
      <c r="L112" s="15"/>
      <c r="M112" s="3" t="str">
        <f t="shared" ca="1" si="11"/>
        <v>0 to 30</v>
      </c>
      <c r="N112" s="3"/>
    </row>
    <row r="113" spans="1:14" ht="13.35" customHeight="1">
      <c r="A113" s="15" t="s">
        <v>59</v>
      </c>
      <c r="B113" s="100" t="s">
        <v>495</v>
      </c>
      <c r="C113" s="15" t="s">
        <v>461</v>
      </c>
      <c r="D113" s="3">
        <f t="shared" ca="1" si="15"/>
        <v>7</v>
      </c>
      <c r="E113" s="35" t="s">
        <v>628</v>
      </c>
      <c r="F113" s="101">
        <v>45051</v>
      </c>
      <c r="G113" s="112" t="s">
        <v>468</v>
      </c>
      <c r="H113" s="119">
        <v>118503.85999999999</v>
      </c>
      <c r="I113" s="103" t="s">
        <v>12</v>
      </c>
      <c r="J113" s="104"/>
      <c r="K113" s="104"/>
      <c r="L113" s="15"/>
      <c r="M113" s="3" t="str">
        <f t="shared" ca="1" si="11"/>
        <v>0 to 30</v>
      </c>
      <c r="N113" s="3"/>
    </row>
    <row r="114" spans="1:14" ht="13.35" customHeight="1">
      <c r="A114" s="15" t="s">
        <v>59</v>
      </c>
      <c r="B114" s="100" t="s">
        <v>495</v>
      </c>
      <c r="C114" s="15" t="s">
        <v>461</v>
      </c>
      <c r="D114" s="3">
        <f t="shared" ca="1" si="15"/>
        <v>6</v>
      </c>
      <c r="E114" s="35" t="s">
        <v>629</v>
      </c>
      <c r="F114" s="101">
        <v>45052</v>
      </c>
      <c r="G114" s="112" t="s">
        <v>468</v>
      </c>
      <c r="H114" s="119">
        <v>118503.85999999999</v>
      </c>
      <c r="I114" s="103" t="s">
        <v>12</v>
      </c>
      <c r="J114" s="104"/>
      <c r="K114" s="104"/>
      <c r="L114" s="15"/>
      <c r="M114" s="3" t="str">
        <f t="shared" ca="1" si="11"/>
        <v>0 to 30</v>
      </c>
      <c r="N114" s="3"/>
    </row>
    <row r="115" spans="1:14" ht="13.35" customHeight="1">
      <c r="A115" s="15" t="s">
        <v>59</v>
      </c>
      <c r="B115" s="100" t="s">
        <v>495</v>
      </c>
      <c r="C115" s="15" t="s">
        <v>461</v>
      </c>
      <c r="D115" s="3">
        <f t="shared" ref="D115:D121" ca="1" si="16">TODAY()-F115</f>
        <v>4</v>
      </c>
      <c r="E115" s="35" t="s">
        <v>630</v>
      </c>
      <c r="F115" s="101">
        <v>45054</v>
      </c>
      <c r="G115" s="112" t="s">
        <v>589</v>
      </c>
      <c r="H115" s="119">
        <v>5664</v>
      </c>
      <c r="I115" s="103" t="s">
        <v>12</v>
      </c>
      <c r="J115" s="104"/>
      <c r="K115" s="104"/>
      <c r="L115" s="15"/>
      <c r="M115" s="3" t="str">
        <f t="shared" ca="1" si="11"/>
        <v>0 to 30</v>
      </c>
      <c r="N115" s="3"/>
    </row>
    <row r="116" spans="1:14" ht="13.35" customHeight="1">
      <c r="A116" s="15" t="s">
        <v>59</v>
      </c>
      <c r="B116" s="100" t="s">
        <v>495</v>
      </c>
      <c r="C116" s="15" t="s">
        <v>461</v>
      </c>
      <c r="D116" s="3">
        <f t="shared" ca="1" si="16"/>
        <v>4</v>
      </c>
      <c r="E116" s="35" t="s">
        <v>631</v>
      </c>
      <c r="F116" s="101">
        <v>45054</v>
      </c>
      <c r="G116" s="112" t="s">
        <v>468</v>
      </c>
      <c r="H116" s="119">
        <v>115713.16</v>
      </c>
      <c r="I116" s="103" t="s">
        <v>12</v>
      </c>
      <c r="J116" s="104"/>
      <c r="K116" s="104"/>
      <c r="L116" s="15"/>
      <c r="M116" s="3" t="str">
        <f t="shared" ca="1" si="11"/>
        <v>0 to 30</v>
      </c>
      <c r="N116" s="3"/>
    </row>
    <row r="117" spans="1:14" ht="13.35" customHeight="1">
      <c r="A117" s="15" t="s">
        <v>59</v>
      </c>
      <c r="B117" s="100" t="s">
        <v>495</v>
      </c>
      <c r="C117" s="15" t="s">
        <v>461</v>
      </c>
      <c r="D117" s="3">
        <f t="shared" ca="1" si="16"/>
        <v>3</v>
      </c>
      <c r="E117" s="35" t="s">
        <v>632</v>
      </c>
      <c r="F117" s="101">
        <v>45055</v>
      </c>
      <c r="G117" s="112" t="s">
        <v>487</v>
      </c>
      <c r="H117" s="119">
        <v>22184</v>
      </c>
      <c r="I117" s="103" t="s">
        <v>12</v>
      </c>
      <c r="J117" s="104"/>
      <c r="K117" s="104"/>
      <c r="L117" s="15"/>
      <c r="M117" s="3" t="str">
        <f t="shared" ca="1" si="11"/>
        <v>0 to 30</v>
      </c>
      <c r="N117" s="3"/>
    </row>
    <row r="118" spans="1:14" ht="13.35" customHeight="1">
      <c r="A118" s="15" t="s">
        <v>59</v>
      </c>
      <c r="B118" s="100" t="s">
        <v>495</v>
      </c>
      <c r="C118" s="15" t="s">
        <v>461</v>
      </c>
      <c r="D118" s="3">
        <f t="shared" ref="D118" ca="1" si="17">TODAY()-F118</f>
        <v>3</v>
      </c>
      <c r="E118" s="35" t="s">
        <v>633</v>
      </c>
      <c r="F118" s="101">
        <v>45055</v>
      </c>
      <c r="G118" s="112" t="s">
        <v>474</v>
      </c>
      <c r="H118" s="119">
        <v>15271.2</v>
      </c>
      <c r="I118" s="103" t="s">
        <v>12</v>
      </c>
      <c r="J118" s="104"/>
      <c r="K118" s="104"/>
      <c r="L118" s="15"/>
      <c r="M118" s="3" t="str">
        <f t="shared" ca="1" si="11"/>
        <v>0 to 30</v>
      </c>
      <c r="N118" s="3"/>
    </row>
    <row r="119" spans="1:14" ht="13.35" customHeight="1">
      <c r="A119" s="15" t="s">
        <v>59</v>
      </c>
      <c r="B119" s="100" t="s">
        <v>495</v>
      </c>
      <c r="C119" s="15" t="s">
        <v>461</v>
      </c>
      <c r="D119" s="3">
        <f t="shared" ca="1" si="16"/>
        <v>1</v>
      </c>
      <c r="E119" s="35" t="s">
        <v>634</v>
      </c>
      <c r="F119" s="101">
        <v>45057</v>
      </c>
      <c r="G119" s="112" t="s">
        <v>590</v>
      </c>
      <c r="H119" s="119">
        <v>164691.42000000001</v>
      </c>
      <c r="I119" s="103" t="s">
        <v>12</v>
      </c>
      <c r="J119" s="104"/>
      <c r="K119" s="104"/>
      <c r="L119" s="15"/>
      <c r="M119" s="3" t="str">
        <f t="shared" ca="1" si="11"/>
        <v>0 to 30</v>
      </c>
      <c r="N119" s="3"/>
    </row>
    <row r="120" spans="1:14" ht="13.35" customHeight="1">
      <c r="A120" s="15" t="s">
        <v>59</v>
      </c>
      <c r="B120" s="100" t="s">
        <v>495</v>
      </c>
      <c r="C120" s="15" t="s">
        <v>461</v>
      </c>
      <c r="D120" s="3">
        <f t="shared" ca="1" si="16"/>
        <v>1</v>
      </c>
      <c r="E120" s="35" t="s">
        <v>358</v>
      </c>
      <c r="F120" s="101">
        <v>45057</v>
      </c>
      <c r="G120" s="112" t="s">
        <v>526</v>
      </c>
      <c r="H120" s="119">
        <v>-52000</v>
      </c>
      <c r="I120" s="103" t="s">
        <v>12</v>
      </c>
      <c r="J120" s="104"/>
      <c r="K120" s="104"/>
      <c r="L120" s="15"/>
      <c r="M120" s="120" t="s">
        <v>466</v>
      </c>
      <c r="N120" s="3"/>
    </row>
    <row r="121" spans="1:14" ht="13.35" customHeight="1">
      <c r="A121" s="15" t="s">
        <v>59</v>
      </c>
      <c r="B121" s="100" t="s">
        <v>495</v>
      </c>
      <c r="C121" s="15" t="s">
        <v>461</v>
      </c>
      <c r="D121" s="3">
        <f t="shared" ca="1" si="16"/>
        <v>1</v>
      </c>
      <c r="E121" s="35" t="s">
        <v>358</v>
      </c>
      <c r="F121" s="101">
        <v>45057</v>
      </c>
      <c r="G121" s="112" t="s">
        <v>492</v>
      </c>
      <c r="H121" s="119">
        <v>-9000</v>
      </c>
      <c r="I121" s="103" t="s">
        <v>12</v>
      </c>
      <c r="J121" s="104"/>
      <c r="K121" s="104"/>
      <c r="L121" s="15"/>
      <c r="M121" s="35" t="s">
        <v>466</v>
      </c>
      <c r="N121" s="3"/>
    </row>
    <row r="122" spans="1:14" ht="13.35" customHeight="1">
      <c r="A122" s="15" t="s">
        <v>59</v>
      </c>
      <c r="B122" s="100" t="s">
        <v>495</v>
      </c>
      <c r="C122" s="15" t="s">
        <v>461</v>
      </c>
      <c r="D122" s="3">
        <f t="shared" ca="1" si="15"/>
        <v>7</v>
      </c>
      <c r="E122" s="35" t="s">
        <v>358</v>
      </c>
      <c r="F122" s="101">
        <v>45051</v>
      </c>
      <c r="G122" s="112" t="s">
        <v>506</v>
      </c>
      <c r="H122" s="102">
        <v>-440042</v>
      </c>
      <c r="I122" s="103" t="s">
        <v>498</v>
      </c>
      <c r="J122" s="104"/>
      <c r="K122" s="104"/>
      <c r="L122" s="15"/>
      <c r="M122" s="35" t="s">
        <v>466</v>
      </c>
      <c r="N122" s="3"/>
    </row>
    <row r="123" spans="1:14" ht="13.35" customHeight="1">
      <c r="A123" s="15" t="s">
        <v>59</v>
      </c>
      <c r="B123" s="100" t="s">
        <v>543</v>
      </c>
      <c r="C123" s="15" t="s">
        <v>461</v>
      </c>
      <c r="D123" s="3">
        <f t="shared" ca="1" si="15"/>
        <v>14</v>
      </c>
      <c r="E123" s="35" t="s">
        <v>358</v>
      </c>
      <c r="F123" s="101">
        <v>45044</v>
      </c>
      <c r="G123" s="112" t="s">
        <v>467</v>
      </c>
      <c r="H123" s="102">
        <v>-13916.72</v>
      </c>
      <c r="I123" s="103" t="s">
        <v>498</v>
      </c>
      <c r="J123" s="104"/>
      <c r="K123" s="104"/>
      <c r="L123" s="15"/>
      <c r="M123" s="35" t="s">
        <v>466</v>
      </c>
      <c r="N123" s="3"/>
    </row>
    <row r="124" spans="1:14" ht="13.35" customHeight="1">
      <c r="A124" s="15" t="s">
        <v>59</v>
      </c>
      <c r="B124" s="100" t="s">
        <v>471</v>
      </c>
      <c r="C124" s="15" t="s">
        <v>461</v>
      </c>
      <c r="D124" s="3">
        <f t="shared" ca="1" si="15"/>
        <v>17</v>
      </c>
      <c r="E124" s="35" t="s">
        <v>358</v>
      </c>
      <c r="F124" s="101">
        <v>45041</v>
      </c>
      <c r="G124" s="112" t="s">
        <v>506</v>
      </c>
      <c r="H124" s="102">
        <v>-400000</v>
      </c>
      <c r="I124" s="103" t="s">
        <v>498</v>
      </c>
      <c r="J124" s="104"/>
      <c r="K124" s="104"/>
      <c r="L124" s="15"/>
      <c r="M124" s="35" t="s">
        <v>466</v>
      </c>
      <c r="N124" s="3"/>
    </row>
    <row r="125" spans="1:14" ht="13.35" customHeight="1">
      <c r="A125" s="15" t="s">
        <v>59</v>
      </c>
      <c r="B125" s="100" t="s">
        <v>543</v>
      </c>
      <c r="C125" s="15" t="s">
        <v>461</v>
      </c>
      <c r="D125" s="3">
        <f t="shared" ca="1" si="15"/>
        <v>36</v>
      </c>
      <c r="E125" s="35" t="s">
        <v>358</v>
      </c>
      <c r="F125" s="101">
        <v>45022</v>
      </c>
      <c r="G125" s="112" t="s">
        <v>467</v>
      </c>
      <c r="H125" s="102">
        <v>-57203.42</v>
      </c>
      <c r="I125" s="103" t="s">
        <v>498</v>
      </c>
      <c r="J125" s="104"/>
      <c r="K125" s="104"/>
      <c r="L125" s="15"/>
      <c r="M125" s="35" t="s">
        <v>466</v>
      </c>
      <c r="N125" s="3"/>
    </row>
    <row r="126" spans="1:14" ht="13.35" customHeight="1">
      <c r="A126" s="15" t="s">
        <v>59</v>
      </c>
      <c r="B126" s="100" t="s">
        <v>543</v>
      </c>
      <c r="C126" s="15" t="s">
        <v>461</v>
      </c>
      <c r="D126" s="3">
        <f t="shared" ca="1" si="15"/>
        <v>37</v>
      </c>
      <c r="E126" s="35" t="s">
        <v>358</v>
      </c>
      <c r="F126" s="101">
        <v>45021</v>
      </c>
      <c r="G126" s="112" t="s">
        <v>497</v>
      </c>
      <c r="H126" s="102">
        <v>-527460</v>
      </c>
      <c r="I126" s="103" t="s">
        <v>498</v>
      </c>
      <c r="J126" s="104"/>
      <c r="K126" s="104"/>
      <c r="L126" s="15"/>
      <c r="M126" s="35" t="s">
        <v>466</v>
      </c>
      <c r="N126" s="3"/>
    </row>
    <row r="127" spans="1:14" ht="13.35" customHeight="1">
      <c r="A127" s="15" t="s">
        <v>59</v>
      </c>
      <c r="B127" s="100" t="s">
        <v>512</v>
      </c>
      <c r="C127" s="15" t="s">
        <v>461</v>
      </c>
      <c r="D127" s="3">
        <f t="shared" ca="1" si="15"/>
        <v>112</v>
      </c>
      <c r="E127" s="35" t="s">
        <v>358</v>
      </c>
      <c r="F127" s="101">
        <v>44946</v>
      </c>
      <c r="G127" s="112" t="s">
        <v>516</v>
      </c>
      <c r="H127" s="102">
        <v>-183490</v>
      </c>
      <c r="I127" s="103" t="s">
        <v>498</v>
      </c>
      <c r="J127" s="104"/>
      <c r="K127" s="104"/>
      <c r="L127" s="15"/>
      <c r="M127" s="35" t="s">
        <v>466</v>
      </c>
      <c r="N127" s="3"/>
    </row>
    <row r="128" spans="1:14" ht="13.35" customHeight="1">
      <c r="A128" s="15" t="s">
        <v>59</v>
      </c>
      <c r="B128" s="100" t="s">
        <v>502</v>
      </c>
      <c r="C128" s="15" t="s">
        <v>461</v>
      </c>
      <c r="D128" s="3">
        <f t="shared" ca="1" si="15"/>
        <v>58</v>
      </c>
      <c r="E128" s="35" t="s">
        <v>358</v>
      </c>
      <c r="F128" s="101">
        <v>45000</v>
      </c>
      <c r="G128" s="112" t="s">
        <v>506</v>
      </c>
      <c r="H128" s="102">
        <v>-259998</v>
      </c>
      <c r="I128" s="103" t="s">
        <v>498</v>
      </c>
      <c r="J128" s="104"/>
      <c r="K128" s="104"/>
      <c r="L128" s="15"/>
      <c r="M128" s="35" t="s">
        <v>466</v>
      </c>
      <c r="N128" s="3"/>
    </row>
    <row r="129" spans="1:14" ht="13.35" customHeight="1">
      <c r="A129" s="15" t="s">
        <v>59</v>
      </c>
      <c r="B129" s="100" t="s">
        <v>502</v>
      </c>
      <c r="C129" s="15" t="s">
        <v>461</v>
      </c>
      <c r="D129" s="3">
        <f t="shared" ca="1" si="15"/>
        <v>62</v>
      </c>
      <c r="E129" s="35" t="s">
        <v>358</v>
      </c>
      <c r="F129" s="101">
        <v>44996</v>
      </c>
      <c r="G129" s="112" t="s">
        <v>497</v>
      </c>
      <c r="H129" s="102">
        <v>-200000</v>
      </c>
      <c r="I129" s="103" t="s">
        <v>498</v>
      </c>
      <c r="J129" s="104">
        <v>44915</v>
      </c>
      <c r="K129" s="104" t="s">
        <v>581</v>
      </c>
      <c r="L129" s="15"/>
      <c r="M129" s="35" t="s">
        <v>466</v>
      </c>
      <c r="N129" s="3"/>
    </row>
    <row r="130" spans="1:14" ht="13.35" customHeight="1">
      <c r="A130" s="15" t="s">
        <v>59</v>
      </c>
      <c r="B130" s="100" t="s">
        <v>500</v>
      </c>
      <c r="C130" s="15" t="s">
        <v>461</v>
      </c>
      <c r="D130" s="3">
        <f t="shared" ca="1" si="15"/>
        <v>88</v>
      </c>
      <c r="E130" s="35" t="s">
        <v>358</v>
      </c>
      <c r="F130" s="101">
        <v>44970</v>
      </c>
      <c r="G130" s="112" t="s">
        <v>497</v>
      </c>
      <c r="H130" s="102">
        <v>-214761</v>
      </c>
      <c r="I130" s="103" t="s">
        <v>498</v>
      </c>
      <c r="J130" s="104">
        <v>44869</v>
      </c>
      <c r="K130" s="104" t="s">
        <v>581</v>
      </c>
      <c r="L130" s="15"/>
      <c r="M130" s="35" t="s">
        <v>466</v>
      </c>
      <c r="N130" s="3"/>
    </row>
    <row r="131" spans="1:14" ht="13.35" customHeight="1">
      <c r="A131" s="15" t="s">
        <v>59</v>
      </c>
      <c r="B131" s="100" t="s">
        <v>496</v>
      </c>
      <c r="C131" s="15" t="s">
        <v>461</v>
      </c>
      <c r="D131" s="3">
        <f t="shared" ca="1" si="15"/>
        <v>294</v>
      </c>
      <c r="E131" s="35" t="s">
        <v>466</v>
      </c>
      <c r="F131" s="101">
        <v>44764</v>
      </c>
      <c r="G131" s="112" t="s">
        <v>497</v>
      </c>
      <c r="H131" s="102">
        <v>-194032</v>
      </c>
      <c r="I131" s="103" t="s">
        <v>498</v>
      </c>
      <c r="J131" s="104">
        <v>44765</v>
      </c>
      <c r="K131" s="104" t="s">
        <v>582</v>
      </c>
      <c r="L131" s="15"/>
      <c r="M131" s="35" t="s">
        <v>466</v>
      </c>
      <c r="N131" s="3"/>
    </row>
    <row r="132" spans="1:14" ht="13.35" customHeight="1">
      <c r="A132" s="15" t="s">
        <v>59</v>
      </c>
      <c r="B132" s="100" t="s">
        <v>496</v>
      </c>
      <c r="C132" s="15" t="s">
        <v>461</v>
      </c>
      <c r="D132" s="3">
        <f t="shared" ca="1" si="15"/>
        <v>294</v>
      </c>
      <c r="E132" s="35" t="s">
        <v>466</v>
      </c>
      <c r="F132" s="101">
        <v>44764</v>
      </c>
      <c r="G132" s="112" t="s">
        <v>497</v>
      </c>
      <c r="H132" s="102">
        <v>-194032.5</v>
      </c>
      <c r="I132" s="103" t="s">
        <v>498</v>
      </c>
      <c r="J132" s="104">
        <v>44765</v>
      </c>
      <c r="K132" s="104" t="s">
        <v>582</v>
      </c>
      <c r="L132" s="15"/>
      <c r="M132" s="35" t="s">
        <v>466</v>
      </c>
      <c r="N132" s="3"/>
    </row>
    <row r="133" spans="1:14">
      <c r="A133" s="35"/>
      <c r="B133" s="35"/>
      <c r="C133" s="35"/>
      <c r="D133" s="35"/>
      <c r="E133" s="35"/>
      <c r="F133" s="35"/>
      <c r="G133" s="36" t="s">
        <v>363</v>
      </c>
      <c r="H133" s="37">
        <f>SUBTOTAL(9,H2:H132)</f>
        <v>10234257.014999995</v>
      </c>
      <c r="I133" s="35"/>
      <c r="J133" s="35"/>
      <c r="K133" s="35"/>
      <c r="L133" s="35"/>
      <c r="M133" s="35"/>
      <c r="N133" s="35"/>
    </row>
    <row r="139" spans="1:14">
      <c r="I139" s="99"/>
      <c r="K139" s="99"/>
    </row>
    <row r="140" spans="1:14">
      <c r="K140" s="99"/>
    </row>
  </sheetData>
  <autoFilter ref="A1:N132"/>
  <conditionalFormatting sqref="E122">
    <cfRule type="duplicateValues" dxfId="169" priority="1120"/>
  </conditionalFormatting>
  <conditionalFormatting sqref="E2:E4">
    <cfRule type="duplicateValues" dxfId="168" priority="28"/>
  </conditionalFormatting>
  <conditionalFormatting sqref="E5 E7">
    <cfRule type="duplicateValues" dxfId="167" priority="27"/>
  </conditionalFormatting>
  <conditionalFormatting sqref="E6 E8:E10">
    <cfRule type="duplicateValues" dxfId="166" priority="30"/>
  </conditionalFormatting>
  <conditionalFormatting sqref="E39:E42">
    <cfRule type="duplicateValues" dxfId="165" priority="31"/>
  </conditionalFormatting>
  <conditionalFormatting sqref="E47:E49">
    <cfRule type="duplicateValues" dxfId="164" priority="33"/>
  </conditionalFormatting>
  <conditionalFormatting sqref="E50:E52">
    <cfRule type="duplicateValues" dxfId="163" priority="29"/>
  </conditionalFormatting>
  <conditionalFormatting sqref="E55:E58">
    <cfRule type="duplicateValues" dxfId="162" priority="32"/>
  </conditionalFormatting>
  <conditionalFormatting sqref="E18:E19">
    <cfRule type="duplicateValues" dxfId="161" priority="39"/>
  </conditionalFormatting>
  <conditionalFormatting sqref="E20:E36">
    <cfRule type="duplicateValues" dxfId="160" priority="40"/>
  </conditionalFormatting>
  <conditionalFormatting sqref="E123">
    <cfRule type="duplicateValues" dxfId="159" priority="8"/>
  </conditionalFormatting>
  <conditionalFormatting sqref="E124">
    <cfRule type="duplicateValues" dxfId="158" priority="10"/>
  </conditionalFormatting>
  <conditionalFormatting sqref="E125">
    <cfRule type="duplicateValues" dxfId="157" priority="12"/>
  </conditionalFormatting>
  <conditionalFormatting sqref="E126">
    <cfRule type="duplicateValues" dxfId="156" priority="14"/>
  </conditionalFormatting>
  <conditionalFormatting sqref="E127">
    <cfRule type="duplicateValues" dxfId="155" priority="19"/>
  </conditionalFormatting>
  <conditionalFormatting sqref="E128">
    <cfRule type="duplicateValues" dxfId="154" priority="20"/>
  </conditionalFormatting>
  <conditionalFormatting sqref="E129">
    <cfRule type="duplicateValues" dxfId="153" priority="21"/>
  </conditionalFormatting>
  <conditionalFormatting sqref="E130">
    <cfRule type="duplicateValues" dxfId="152" priority="22"/>
  </conditionalFormatting>
  <conditionalFormatting sqref="E131">
    <cfRule type="duplicateValues" dxfId="151" priority="26"/>
  </conditionalFormatting>
  <conditionalFormatting sqref="E132">
    <cfRule type="duplicateValues" dxfId="150" priority="24"/>
  </conditionalFormatting>
  <conditionalFormatting sqref="M123">
    <cfRule type="duplicateValues" dxfId="149" priority="7"/>
  </conditionalFormatting>
  <conditionalFormatting sqref="M124">
    <cfRule type="duplicateValues" dxfId="148" priority="9"/>
  </conditionalFormatting>
  <conditionalFormatting sqref="M125">
    <cfRule type="duplicateValues" dxfId="147" priority="11"/>
  </conditionalFormatting>
  <conditionalFormatting sqref="M126">
    <cfRule type="duplicateValues" dxfId="146" priority="13"/>
  </conditionalFormatting>
  <conditionalFormatting sqref="M127">
    <cfRule type="duplicateValues" dxfId="145" priority="18"/>
  </conditionalFormatting>
  <conditionalFormatting sqref="M128">
    <cfRule type="duplicateValues" dxfId="144" priority="17"/>
  </conditionalFormatting>
  <conditionalFormatting sqref="M129">
    <cfRule type="duplicateValues" dxfId="143" priority="16"/>
  </conditionalFormatting>
  <conditionalFormatting sqref="M130">
    <cfRule type="duplicateValues" dxfId="142" priority="15"/>
  </conditionalFormatting>
  <conditionalFormatting sqref="M131">
    <cfRule type="duplicateValues" dxfId="141" priority="25"/>
  </conditionalFormatting>
  <conditionalFormatting sqref="M132">
    <cfRule type="duplicateValues" dxfId="140" priority="23"/>
  </conditionalFormatting>
  <conditionalFormatting sqref="E113:E114">
    <cfRule type="duplicateValues" dxfId="139" priority="6"/>
  </conditionalFormatting>
  <conditionalFormatting sqref="M122">
    <cfRule type="duplicateValues" dxfId="138" priority="5"/>
  </conditionalFormatting>
  <conditionalFormatting sqref="E115:E119 E121">
    <cfRule type="duplicateValues" dxfId="137" priority="3"/>
  </conditionalFormatting>
  <conditionalFormatting sqref="E43:E46">
    <cfRule type="duplicateValues" dxfId="136" priority="1134"/>
  </conditionalFormatting>
  <conditionalFormatting sqref="E53:E54">
    <cfRule type="duplicateValues" dxfId="135" priority="1138"/>
  </conditionalFormatting>
  <conditionalFormatting sqref="E59:E67">
    <cfRule type="duplicateValues" dxfId="134" priority="1139"/>
  </conditionalFormatting>
  <conditionalFormatting sqref="E68:E112">
    <cfRule type="duplicateValues" dxfId="133" priority="1140"/>
  </conditionalFormatting>
  <conditionalFormatting sqref="E37:E38">
    <cfRule type="duplicateValues" dxfId="132" priority="1142"/>
  </conditionalFormatting>
  <conditionalFormatting sqref="E11:E17">
    <cfRule type="duplicateValues" dxfId="131" priority="1143"/>
  </conditionalFormatting>
  <conditionalFormatting sqref="M121">
    <cfRule type="duplicateValues" dxfId="130" priority="2"/>
  </conditionalFormatting>
  <conditionalFormatting sqref="E120">
    <cfRule type="duplicateValues" dxfId="1" priority="1"/>
  </conditionalFormatting>
  <pageMargins left="0.7" right="0.7" top="0.75" bottom="0.75" header="0.3" footer="0.3"/>
  <pageSetup paperSize="9" scale="6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212" workbookViewId="0">
      <selection activeCell="H233" sqref="H228:H233"/>
    </sheetView>
  </sheetViews>
  <sheetFormatPr defaultRowHeight="15"/>
  <cols>
    <col min="1" max="1" width="7.42578125" bestFit="1" customWidth="1"/>
    <col min="2" max="2" width="6.42578125" bestFit="1" customWidth="1"/>
    <col min="3" max="3" width="8.42578125" bestFit="1" customWidth="1"/>
    <col min="4" max="4" width="7.85546875" bestFit="1" customWidth="1"/>
    <col min="5" max="5" width="15.140625" bestFit="1" customWidth="1"/>
    <col min="6" max="6" width="8.5703125" bestFit="1" customWidth="1"/>
    <col min="7" max="7" width="26" bestFit="1" customWidth="1"/>
    <col min="8" max="8" width="8" bestFit="1" customWidth="1"/>
    <col min="9" max="9" width="11" bestFit="1" customWidth="1"/>
    <col min="10" max="10" width="8.42578125" bestFit="1" customWidth="1"/>
    <col min="11" max="11" width="9.140625" bestFit="1" customWidth="1"/>
    <col min="12" max="12" width="10.5703125" bestFit="1" customWidth="1"/>
    <col min="13" max="13" width="7.85546875" bestFit="1" customWidth="1"/>
    <col min="14" max="15" width="8.42578125" bestFit="1" customWidth="1"/>
  </cols>
  <sheetData>
    <row r="1" spans="1:15" s="18" customFormat="1" ht="53.1" customHeight="1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2" t="s">
        <v>309</v>
      </c>
      <c r="H1" s="27" t="s">
        <v>60</v>
      </c>
      <c r="I1" s="1" t="s">
        <v>5</v>
      </c>
      <c r="J1" s="1" t="s">
        <v>6</v>
      </c>
      <c r="K1" s="1" t="s">
        <v>8</v>
      </c>
      <c r="L1" s="1" t="s">
        <v>7</v>
      </c>
      <c r="M1" s="1" t="s">
        <v>9</v>
      </c>
      <c r="N1" s="16" t="s">
        <v>10</v>
      </c>
      <c r="O1" s="16" t="s">
        <v>362</v>
      </c>
    </row>
    <row r="2" spans="1:15" s="17" customFormat="1" ht="12.75">
      <c r="A2" s="15" t="s">
        <v>299</v>
      </c>
      <c r="B2" s="2">
        <v>44621</v>
      </c>
      <c r="C2" s="13" t="s">
        <v>11</v>
      </c>
      <c r="D2" s="3">
        <f t="shared" ref="D2:D65" ca="1" si="0">TODAY()-F2</f>
        <v>423</v>
      </c>
      <c r="E2" s="92" t="s">
        <v>183</v>
      </c>
      <c r="F2" s="26">
        <v>44635</v>
      </c>
      <c r="G2" s="21" t="s">
        <v>457</v>
      </c>
      <c r="H2" s="30">
        <v>2695</v>
      </c>
      <c r="I2" s="15" t="s">
        <v>12</v>
      </c>
      <c r="J2" s="7">
        <v>44687</v>
      </c>
      <c r="K2" s="8" t="s">
        <v>64</v>
      </c>
      <c r="L2" s="15"/>
      <c r="M2" s="3" t="str">
        <f t="shared" ref="M2:M65" ca="1" si="1">IF(D2&gt;90,"90 Above",(IF(AND(D2&gt;60,D2&lt;91),"61 to 90",(IF(AND(D2&gt;30,D2&lt;61),"31 to 60",IF(D2&lt;31,"0 to 30"))))))</f>
        <v>90 Above</v>
      </c>
      <c r="N2" s="3" t="s">
        <v>13</v>
      </c>
      <c r="O2" s="3"/>
    </row>
    <row r="3" spans="1:15" s="17" customFormat="1" ht="12.75">
      <c r="A3" s="15" t="s">
        <v>299</v>
      </c>
      <c r="B3" s="2">
        <v>44621</v>
      </c>
      <c r="C3" s="13" t="s">
        <v>11</v>
      </c>
      <c r="D3" s="3">
        <f t="shared" ca="1" si="0"/>
        <v>423</v>
      </c>
      <c r="E3" s="92" t="s">
        <v>184</v>
      </c>
      <c r="F3" s="26">
        <v>44635</v>
      </c>
      <c r="G3" s="21" t="s">
        <v>457</v>
      </c>
      <c r="H3" s="30">
        <v>4865</v>
      </c>
      <c r="I3" s="15" t="s">
        <v>12</v>
      </c>
      <c r="J3" s="7">
        <v>44687</v>
      </c>
      <c r="K3" s="8" t="s">
        <v>64</v>
      </c>
      <c r="L3" s="15"/>
      <c r="M3" s="3" t="str">
        <f t="shared" ca="1" si="1"/>
        <v>90 Above</v>
      </c>
      <c r="N3" s="3" t="s">
        <v>13</v>
      </c>
      <c r="O3" s="3"/>
    </row>
    <row r="4" spans="1:15" s="17" customFormat="1" ht="12.75">
      <c r="A4" s="15" t="s">
        <v>299</v>
      </c>
      <c r="B4" s="2">
        <v>44621</v>
      </c>
      <c r="C4" s="13" t="s">
        <v>11</v>
      </c>
      <c r="D4" s="3">
        <f t="shared" ca="1" si="0"/>
        <v>423</v>
      </c>
      <c r="E4" s="92" t="s">
        <v>185</v>
      </c>
      <c r="F4" s="26">
        <v>44635</v>
      </c>
      <c r="G4" s="21" t="s">
        <v>457</v>
      </c>
      <c r="H4" s="30">
        <v>3645</v>
      </c>
      <c r="I4" s="15" t="s">
        <v>12</v>
      </c>
      <c r="J4" s="7">
        <v>44687</v>
      </c>
      <c r="K4" s="8" t="s">
        <v>64</v>
      </c>
      <c r="L4" s="15"/>
      <c r="M4" s="3" t="str">
        <f t="shared" ca="1" si="1"/>
        <v>90 Above</v>
      </c>
      <c r="N4" s="3" t="s">
        <v>13</v>
      </c>
      <c r="O4" s="3"/>
    </row>
    <row r="5" spans="1:15" s="17" customFormat="1" ht="12.75">
      <c r="A5" s="15" t="s">
        <v>299</v>
      </c>
      <c r="B5" s="2">
        <v>44621</v>
      </c>
      <c r="C5" s="13" t="s">
        <v>11</v>
      </c>
      <c r="D5" s="3">
        <f t="shared" ca="1" si="0"/>
        <v>423</v>
      </c>
      <c r="E5" s="92" t="s">
        <v>186</v>
      </c>
      <c r="F5" s="26">
        <v>44635</v>
      </c>
      <c r="G5" s="21" t="s">
        <v>457</v>
      </c>
      <c r="H5" s="30">
        <v>4845</v>
      </c>
      <c r="I5" s="15" t="s">
        <v>12</v>
      </c>
      <c r="J5" s="7">
        <v>44687</v>
      </c>
      <c r="K5" s="8" t="s">
        <v>64</v>
      </c>
      <c r="L5" s="15"/>
      <c r="M5" s="3" t="str">
        <f t="shared" ca="1" si="1"/>
        <v>90 Above</v>
      </c>
      <c r="N5" s="3" t="s">
        <v>13</v>
      </c>
      <c r="O5" s="3"/>
    </row>
    <row r="6" spans="1:15" s="17" customFormat="1" ht="12.75">
      <c r="A6" s="15" t="s">
        <v>299</v>
      </c>
      <c r="B6" s="2">
        <v>44621</v>
      </c>
      <c r="C6" s="13" t="s">
        <v>11</v>
      </c>
      <c r="D6" s="3">
        <f t="shared" ca="1" si="0"/>
        <v>423</v>
      </c>
      <c r="E6" s="92" t="s">
        <v>187</v>
      </c>
      <c r="F6" s="26">
        <v>44635</v>
      </c>
      <c r="G6" s="21" t="s">
        <v>457</v>
      </c>
      <c r="H6" s="30">
        <v>6015</v>
      </c>
      <c r="I6" s="15" t="s">
        <v>12</v>
      </c>
      <c r="J6" s="7">
        <v>44687</v>
      </c>
      <c r="K6" s="8" t="s">
        <v>64</v>
      </c>
      <c r="L6" s="15"/>
      <c r="M6" s="3" t="str">
        <f t="shared" ca="1" si="1"/>
        <v>90 Above</v>
      </c>
      <c r="N6" s="3" t="s">
        <v>13</v>
      </c>
      <c r="O6" s="3"/>
    </row>
    <row r="7" spans="1:15" s="17" customFormat="1" ht="12.75">
      <c r="A7" s="15" t="s">
        <v>299</v>
      </c>
      <c r="B7" s="2">
        <v>44621</v>
      </c>
      <c r="C7" s="13" t="s">
        <v>11</v>
      </c>
      <c r="D7" s="3">
        <f t="shared" ca="1" si="0"/>
        <v>423</v>
      </c>
      <c r="E7" s="92" t="s">
        <v>188</v>
      </c>
      <c r="F7" s="26">
        <v>44635</v>
      </c>
      <c r="G7" s="21" t="s">
        <v>457</v>
      </c>
      <c r="H7" s="30">
        <v>2845</v>
      </c>
      <c r="I7" s="15" t="s">
        <v>12</v>
      </c>
      <c r="J7" s="7">
        <v>44687</v>
      </c>
      <c r="K7" s="8" t="s">
        <v>64</v>
      </c>
      <c r="L7" s="15"/>
      <c r="M7" s="3" t="str">
        <f t="shared" ca="1" si="1"/>
        <v>90 Above</v>
      </c>
      <c r="N7" s="3" t="s">
        <v>13</v>
      </c>
      <c r="O7" s="3"/>
    </row>
    <row r="8" spans="1:15" s="17" customFormat="1" ht="12.75">
      <c r="A8" s="15" t="s">
        <v>299</v>
      </c>
      <c r="B8" s="2">
        <v>44621</v>
      </c>
      <c r="C8" s="13" t="s">
        <v>11</v>
      </c>
      <c r="D8" s="3">
        <f t="shared" ca="1" si="0"/>
        <v>423</v>
      </c>
      <c r="E8" s="92" t="s">
        <v>189</v>
      </c>
      <c r="F8" s="26">
        <v>44635</v>
      </c>
      <c r="G8" s="21" t="s">
        <v>457</v>
      </c>
      <c r="H8" s="30">
        <v>2245</v>
      </c>
      <c r="I8" s="15" t="s">
        <v>12</v>
      </c>
      <c r="J8" s="7">
        <v>44687</v>
      </c>
      <c r="K8" s="8" t="s">
        <v>64</v>
      </c>
      <c r="L8" s="15"/>
      <c r="M8" s="3" t="str">
        <f t="shared" ca="1" si="1"/>
        <v>90 Above</v>
      </c>
      <c r="N8" s="3" t="s">
        <v>13</v>
      </c>
      <c r="O8" s="3"/>
    </row>
    <row r="9" spans="1:15" s="17" customFormat="1" ht="12.75">
      <c r="A9" s="15" t="s">
        <v>299</v>
      </c>
      <c r="B9" s="2">
        <v>44621</v>
      </c>
      <c r="C9" s="13" t="s">
        <v>11</v>
      </c>
      <c r="D9" s="3">
        <f t="shared" ca="1" si="0"/>
        <v>423</v>
      </c>
      <c r="E9" s="92" t="s">
        <v>190</v>
      </c>
      <c r="F9" s="26">
        <v>44635</v>
      </c>
      <c r="G9" s="21" t="s">
        <v>457</v>
      </c>
      <c r="H9" s="30">
        <v>7050</v>
      </c>
      <c r="I9" s="15" t="s">
        <v>12</v>
      </c>
      <c r="J9" s="7">
        <v>44687</v>
      </c>
      <c r="K9" s="8" t="s">
        <v>64</v>
      </c>
      <c r="L9" s="15"/>
      <c r="M9" s="3" t="str">
        <f t="shared" ca="1" si="1"/>
        <v>90 Above</v>
      </c>
      <c r="N9" s="3" t="s">
        <v>13</v>
      </c>
      <c r="O9" s="3"/>
    </row>
    <row r="10" spans="1:15" s="17" customFormat="1" ht="12.75">
      <c r="A10" s="15" t="s">
        <v>299</v>
      </c>
      <c r="B10" s="2">
        <v>44621</v>
      </c>
      <c r="C10" s="13" t="s">
        <v>11</v>
      </c>
      <c r="D10" s="3">
        <f t="shared" ca="1" si="0"/>
        <v>423</v>
      </c>
      <c r="E10" s="92" t="s">
        <v>191</v>
      </c>
      <c r="F10" s="26">
        <v>44635</v>
      </c>
      <c r="G10" s="21" t="s">
        <v>457</v>
      </c>
      <c r="H10" s="30">
        <v>9490</v>
      </c>
      <c r="I10" s="15" t="s">
        <v>12</v>
      </c>
      <c r="J10" s="7">
        <v>44687</v>
      </c>
      <c r="K10" s="8" t="s">
        <v>64</v>
      </c>
      <c r="L10" s="15"/>
      <c r="M10" s="3" t="str">
        <f t="shared" ca="1" si="1"/>
        <v>90 Above</v>
      </c>
      <c r="N10" s="3" t="s">
        <v>13</v>
      </c>
      <c r="O10" s="3"/>
    </row>
    <row r="11" spans="1:15" s="17" customFormat="1" ht="12.75">
      <c r="A11" s="15" t="s">
        <v>299</v>
      </c>
      <c r="B11" s="2">
        <v>44621</v>
      </c>
      <c r="C11" s="13" t="s">
        <v>11</v>
      </c>
      <c r="D11" s="3">
        <f t="shared" ca="1" si="0"/>
        <v>423</v>
      </c>
      <c r="E11" s="92" t="s">
        <v>192</v>
      </c>
      <c r="F11" s="26">
        <v>44635</v>
      </c>
      <c r="G11" s="21" t="s">
        <v>457</v>
      </c>
      <c r="H11" s="30">
        <v>2065</v>
      </c>
      <c r="I11" s="15" t="s">
        <v>12</v>
      </c>
      <c r="J11" s="7">
        <v>44687</v>
      </c>
      <c r="K11" s="8" t="s">
        <v>64</v>
      </c>
      <c r="L11" s="15"/>
      <c r="M11" s="3" t="str">
        <f t="shared" ca="1" si="1"/>
        <v>90 Above</v>
      </c>
      <c r="N11" s="3" t="s">
        <v>13</v>
      </c>
      <c r="O11" s="3"/>
    </row>
    <row r="12" spans="1:15" s="17" customFormat="1" ht="12.75">
      <c r="A12" s="15" t="s">
        <v>299</v>
      </c>
      <c r="B12" s="2">
        <v>44621</v>
      </c>
      <c r="C12" s="13" t="s">
        <v>11</v>
      </c>
      <c r="D12" s="3">
        <f t="shared" ca="1" si="0"/>
        <v>423</v>
      </c>
      <c r="E12" s="92" t="s">
        <v>193</v>
      </c>
      <c r="F12" s="26">
        <v>44635</v>
      </c>
      <c r="G12" s="21" t="s">
        <v>457</v>
      </c>
      <c r="H12" s="30">
        <v>5865</v>
      </c>
      <c r="I12" s="15" t="s">
        <v>12</v>
      </c>
      <c r="J12" s="7">
        <v>44687</v>
      </c>
      <c r="K12" s="8" t="s">
        <v>64</v>
      </c>
      <c r="L12" s="15"/>
      <c r="M12" s="3" t="str">
        <f t="shared" ca="1" si="1"/>
        <v>90 Above</v>
      </c>
      <c r="N12" s="3" t="s">
        <v>13</v>
      </c>
      <c r="O12" s="3"/>
    </row>
    <row r="13" spans="1:15" s="17" customFormat="1" ht="12.75">
      <c r="A13" s="15" t="s">
        <v>299</v>
      </c>
      <c r="B13" s="2">
        <v>44621</v>
      </c>
      <c r="C13" s="13" t="s">
        <v>11</v>
      </c>
      <c r="D13" s="3">
        <f t="shared" ca="1" si="0"/>
        <v>423</v>
      </c>
      <c r="E13" s="92" t="s">
        <v>194</v>
      </c>
      <c r="F13" s="26">
        <v>44635</v>
      </c>
      <c r="G13" s="21" t="s">
        <v>457</v>
      </c>
      <c r="H13" s="30">
        <v>3645</v>
      </c>
      <c r="I13" s="15" t="s">
        <v>12</v>
      </c>
      <c r="J13" s="7">
        <v>44687</v>
      </c>
      <c r="K13" s="8" t="s">
        <v>64</v>
      </c>
      <c r="L13" s="15"/>
      <c r="M13" s="3" t="str">
        <f t="shared" ca="1" si="1"/>
        <v>90 Above</v>
      </c>
      <c r="N13" s="3" t="s">
        <v>13</v>
      </c>
      <c r="O13" s="3"/>
    </row>
    <row r="14" spans="1:15" s="17" customFormat="1" ht="12.75">
      <c r="A14" s="15" t="s">
        <v>299</v>
      </c>
      <c r="B14" s="2">
        <v>44621</v>
      </c>
      <c r="C14" s="13" t="s">
        <v>11</v>
      </c>
      <c r="D14" s="3">
        <f t="shared" ca="1" si="0"/>
        <v>423</v>
      </c>
      <c r="E14" s="92" t="s">
        <v>195</v>
      </c>
      <c r="F14" s="26">
        <v>44635</v>
      </c>
      <c r="G14" s="21" t="s">
        <v>457</v>
      </c>
      <c r="H14" s="30">
        <v>2695</v>
      </c>
      <c r="I14" s="15" t="s">
        <v>12</v>
      </c>
      <c r="J14" s="7">
        <v>44687</v>
      </c>
      <c r="K14" s="8" t="s">
        <v>64</v>
      </c>
      <c r="L14" s="15"/>
      <c r="M14" s="3" t="str">
        <f t="shared" ca="1" si="1"/>
        <v>90 Above</v>
      </c>
      <c r="N14" s="3" t="s">
        <v>13</v>
      </c>
      <c r="O14" s="3"/>
    </row>
    <row r="15" spans="1:15" s="17" customFormat="1" ht="12.75">
      <c r="A15" s="15" t="s">
        <v>299</v>
      </c>
      <c r="B15" s="2">
        <v>44621</v>
      </c>
      <c r="C15" s="13" t="s">
        <v>11</v>
      </c>
      <c r="D15" s="3">
        <f t="shared" ca="1" si="0"/>
        <v>423</v>
      </c>
      <c r="E15" s="92" t="s">
        <v>196</v>
      </c>
      <c r="F15" s="26">
        <v>44635</v>
      </c>
      <c r="G15" s="21" t="s">
        <v>457</v>
      </c>
      <c r="H15" s="30">
        <v>6340</v>
      </c>
      <c r="I15" s="15" t="s">
        <v>12</v>
      </c>
      <c r="J15" s="7">
        <v>44687</v>
      </c>
      <c r="K15" s="8" t="s">
        <v>64</v>
      </c>
      <c r="L15" s="15"/>
      <c r="M15" s="3" t="str">
        <f t="shared" ca="1" si="1"/>
        <v>90 Above</v>
      </c>
      <c r="N15" s="3" t="s">
        <v>13</v>
      </c>
      <c r="O15" s="3"/>
    </row>
    <row r="16" spans="1:15" s="17" customFormat="1" ht="12.75">
      <c r="A16" s="15" t="s">
        <v>299</v>
      </c>
      <c r="B16" s="2">
        <v>44621</v>
      </c>
      <c r="C16" s="13" t="s">
        <v>11</v>
      </c>
      <c r="D16" s="3">
        <f t="shared" ca="1" si="0"/>
        <v>423</v>
      </c>
      <c r="E16" s="92" t="s">
        <v>197</v>
      </c>
      <c r="F16" s="26">
        <v>44635</v>
      </c>
      <c r="G16" s="21" t="s">
        <v>457</v>
      </c>
      <c r="H16" s="30">
        <v>5215</v>
      </c>
      <c r="I16" s="15" t="s">
        <v>12</v>
      </c>
      <c r="J16" s="7">
        <v>44687</v>
      </c>
      <c r="K16" s="8" t="s">
        <v>64</v>
      </c>
      <c r="L16" s="15"/>
      <c r="M16" s="3" t="str">
        <f t="shared" ca="1" si="1"/>
        <v>90 Above</v>
      </c>
      <c r="N16" s="3" t="s">
        <v>13</v>
      </c>
      <c r="O16" s="3"/>
    </row>
    <row r="17" spans="1:15" s="17" customFormat="1" ht="12.75">
      <c r="A17" s="15" t="s">
        <v>299</v>
      </c>
      <c r="B17" s="2">
        <v>44621</v>
      </c>
      <c r="C17" s="13" t="s">
        <v>11</v>
      </c>
      <c r="D17" s="3">
        <f t="shared" ca="1" si="0"/>
        <v>423</v>
      </c>
      <c r="E17" s="92" t="s">
        <v>198</v>
      </c>
      <c r="F17" s="26">
        <v>44635</v>
      </c>
      <c r="G17" s="21" t="s">
        <v>457</v>
      </c>
      <c r="H17" s="30">
        <v>2770</v>
      </c>
      <c r="I17" s="15" t="s">
        <v>12</v>
      </c>
      <c r="J17" s="7">
        <v>44687</v>
      </c>
      <c r="K17" s="8" t="s">
        <v>64</v>
      </c>
      <c r="L17" s="15"/>
      <c r="M17" s="3" t="str">
        <f t="shared" ca="1" si="1"/>
        <v>90 Above</v>
      </c>
      <c r="N17" s="3" t="s">
        <v>13</v>
      </c>
      <c r="O17" s="3"/>
    </row>
    <row r="18" spans="1:15" s="17" customFormat="1" ht="12.75">
      <c r="A18" s="15" t="s">
        <v>299</v>
      </c>
      <c r="B18" s="2">
        <v>44621</v>
      </c>
      <c r="C18" s="13" t="s">
        <v>11</v>
      </c>
      <c r="D18" s="3">
        <f t="shared" ca="1" si="0"/>
        <v>423</v>
      </c>
      <c r="E18" s="92" t="s">
        <v>199</v>
      </c>
      <c r="F18" s="26">
        <v>44635</v>
      </c>
      <c r="G18" s="21" t="s">
        <v>457</v>
      </c>
      <c r="H18" s="30">
        <v>6330</v>
      </c>
      <c r="I18" s="15" t="s">
        <v>12</v>
      </c>
      <c r="J18" s="7">
        <v>44687</v>
      </c>
      <c r="K18" s="8" t="s">
        <v>64</v>
      </c>
      <c r="L18" s="15"/>
      <c r="M18" s="3" t="str">
        <f t="shared" ca="1" si="1"/>
        <v>90 Above</v>
      </c>
      <c r="N18" s="3" t="s">
        <v>13</v>
      </c>
      <c r="O18" s="3"/>
    </row>
    <row r="19" spans="1:15" s="17" customFormat="1" ht="12.75">
      <c r="A19" s="15" t="s">
        <v>299</v>
      </c>
      <c r="B19" s="2">
        <v>44621</v>
      </c>
      <c r="C19" s="13" t="s">
        <v>11</v>
      </c>
      <c r="D19" s="3">
        <f t="shared" ca="1" si="0"/>
        <v>423</v>
      </c>
      <c r="E19" s="92" t="s">
        <v>200</v>
      </c>
      <c r="F19" s="26">
        <v>44635</v>
      </c>
      <c r="G19" s="21" t="s">
        <v>457</v>
      </c>
      <c r="H19" s="30">
        <v>2725</v>
      </c>
      <c r="I19" s="15" t="s">
        <v>12</v>
      </c>
      <c r="J19" s="7">
        <v>44687</v>
      </c>
      <c r="K19" s="8" t="s">
        <v>64</v>
      </c>
      <c r="L19" s="15"/>
      <c r="M19" s="3" t="str">
        <f t="shared" ca="1" si="1"/>
        <v>90 Above</v>
      </c>
      <c r="N19" s="3" t="s">
        <v>13</v>
      </c>
      <c r="O19" s="3"/>
    </row>
    <row r="20" spans="1:15" s="17" customFormat="1" ht="12.75">
      <c r="A20" s="15" t="s">
        <v>299</v>
      </c>
      <c r="B20" s="2">
        <v>44621</v>
      </c>
      <c r="C20" s="13" t="s">
        <v>11</v>
      </c>
      <c r="D20" s="3">
        <f t="shared" ca="1" si="0"/>
        <v>423</v>
      </c>
      <c r="E20" s="92" t="s">
        <v>202</v>
      </c>
      <c r="F20" s="26">
        <v>44635</v>
      </c>
      <c r="G20" s="21" t="s">
        <v>457</v>
      </c>
      <c r="H20" s="30">
        <v>3645</v>
      </c>
      <c r="I20" s="15" t="s">
        <v>12</v>
      </c>
      <c r="J20" s="7">
        <v>44687</v>
      </c>
      <c r="K20" s="8" t="s">
        <v>64</v>
      </c>
      <c r="L20" s="15"/>
      <c r="M20" s="3" t="str">
        <f t="shared" ca="1" si="1"/>
        <v>90 Above</v>
      </c>
      <c r="N20" s="3" t="s">
        <v>13</v>
      </c>
      <c r="O20" s="3"/>
    </row>
    <row r="21" spans="1:15" s="17" customFormat="1" ht="12.75">
      <c r="A21" s="15" t="s">
        <v>299</v>
      </c>
      <c r="B21" s="2">
        <v>44621</v>
      </c>
      <c r="C21" s="13" t="s">
        <v>11</v>
      </c>
      <c r="D21" s="3">
        <f t="shared" ca="1" si="0"/>
        <v>423</v>
      </c>
      <c r="E21" s="92" t="s">
        <v>203</v>
      </c>
      <c r="F21" s="26">
        <v>44635</v>
      </c>
      <c r="G21" s="21" t="s">
        <v>457</v>
      </c>
      <c r="H21" s="30">
        <v>5220</v>
      </c>
      <c r="I21" s="15" t="s">
        <v>12</v>
      </c>
      <c r="J21" s="7">
        <v>44687</v>
      </c>
      <c r="K21" s="8" t="s">
        <v>64</v>
      </c>
      <c r="L21" s="15"/>
      <c r="M21" s="3" t="str">
        <f t="shared" ca="1" si="1"/>
        <v>90 Above</v>
      </c>
      <c r="N21" s="3" t="s">
        <v>13</v>
      </c>
      <c r="O21" s="3"/>
    </row>
    <row r="22" spans="1:15" s="17" customFormat="1" ht="12.75">
      <c r="A22" s="15" t="s">
        <v>299</v>
      </c>
      <c r="B22" s="2">
        <v>44621</v>
      </c>
      <c r="C22" s="13" t="s">
        <v>11</v>
      </c>
      <c r="D22" s="3">
        <f t="shared" ca="1" si="0"/>
        <v>423</v>
      </c>
      <c r="E22" s="92" t="s">
        <v>204</v>
      </c>
      <c r="F22" s="26">
        <v>44635</v>
      </c>
      <c r="G22" s="21" t="s">
        <v>457</v>
      </c>
      <c r="H22" s="30">
        <v>1245</v>
      </c>
      <c r="I22" s="15" t="s">
        <v>12</v>
      </c>
      <c r="J22" s="7">
        <v>44687</v>
      </c>
      <c r="K22" s="8" t="s">
        <v>64</v>
      </c>
      <c r="L22" s="15"/>
      <c r="M22" s="3" t="str">
        <f t="shared" ca="1" si="1"/>
        <v>90 Above</v>
      </c>
      <c r="N22" s="3" t="s">
        <v>13</v>
      </c>
      <c r="O22" s="3"/>
    </row>
    <row r="23" spans="1:15" s="17" customFormat="1" ht="12.75">
      <c r="A23" s="15" t="s">
        <v>299</v>
      </c>
      <c r="B23" s="2">
        <v>44621</v>
      </c>
      <c r="C23" s="13" t="s">
        <v>11</v>
      </c>
      <c r="D23" s="3">
        <f t="shared" ca="1" si="0"/>
        <v>423</v>
      </c>
      <c r="E23" s="92" t="s">
        <v>205</v>
      </c>
      <c r="F23" s="26">
        <v>44635</v>
      </c>
      <c r="G23" s="21" t="s">
        <v>457</v>
      </c>
      <c r="H23" s="30">
        <v>5280</v>
      </c>
      <c r="I23" s="15" t="s">
        <v>12</v>
      </c>
      <c r="J23" s="7">
        <v>44687</v>
      </c>
      <c r="K23" s="8" t="s">
        <v>64</v>
      </c>
      <c r="L23" s="15"/>
      <c r="M23" s="3" t="str">
        <f t="shared" ca="1" si="1"/>
        <v>90 Above</v>
      </c>
      <c r="N23" s="3" t="s">
        <v>13</v>
      </c>
      <c r="O23" s="3"/>
    </row>
    <row r="24" spans="1:15" s="17" customFormat="1" ht="12.75">
      <c r="A24" s="15" t="s">
        <v>299</v>
      </c>
      <c r="B24" s="2">
        <v>44621</v>
      </c>
      <c r="C24" s="13" t="s">
        <v>11</v>
      </c>
      <c r="D24" s="3">
        <f t="shared" ca="1" si="0"/>
        <v>423</v>
      </c>
      <c r="E24" s="92" t="s">
        <v>206</v>
      </c>
      <c r="F24" s="26">
        <v>44635</v>
      </c>
      <c r="G24" s="21" t="s">
        <v>457</v>
      </c>
      <c r="H24" s="30">
        <v>5270</v>
      </c>
      <c r="I24" s="15" t="s">
        <v>12</v>
      </c>
      <c r="J24" s="7">
        <v>44687</v>
      </c>
      <c r="K24" s="8" t="s">
        <v>64</v>
      </c>
      <c r="L24" s="15"/>
      <c r="M24" s="3" t="str">
        <f t="shared" ca="1" si="1"/>
        <v>90 Above</v>
      </c>
      <c r="N24" s="3" t="s">
        <v>13</v>
      </c>
      <c r="O24" s="3"/>
    </row>
    <row r="25" spans="1:15" s="17" customFormat="1" ht="12.75">
      <c r="A25" s="15" t="s">
        <v>299</v>
      </c>
      <c r="B25" s="2">
        <v>44621</v>
      </c>
      <c r="C25" s="13" t="s">
        <v>11</v>
      </c>
      <c r="D25" s="3">
        <f t="shared" ca="1" si="0"/>
        <v>423</v>
      </c>
      <c r="E25" s="92" t="s">
        <v>207</v>
      </c>
      <c r="F25" s="26">
        <v>44635</v>
      </c>
      <c r="G25" s="21" t="s">
        <v>457</v>
      </c>
      <c r="H25" s="30">
        <v>4745</v>
      </c>
      <c r="I25" s="15" t="s">
        <v>12</v>
      </c>
      <c r="J25" s="7">
        <v>44687</v>
      </c>
      <c r="K25" s="8" t="s">
        <v>64</v>
      </c>
      <c r="L25" s="15"/>
      <c r="M25" s="3" t="str">
        <f t="shared" ca="1" si="1"/>
        <v>90 Above</v>
      </c>
      <c r="N25" s="3" t="s">
        <v>13</v>
      </c>
      <c r="O25" s="3"/>
    </row>
    <row r="26" spans="1:15" s="17" customFormat="1" ht="12.75">
      <c r="A26" s="15" t="s">
        <v>299</v>
      </c>
      <c r="B26" s="2">
        <v>44621</v>
      </c>
      <c r="C26" s="13" t="s">
        <v>11</v>
      </c>
      <c r="D26" s="3">
        <f t="shared" ca="1" si="0"/>
        <v>423</v>
      </c>
      <c r="E26" s="92" t="s">
        <v>208</v>
      </c>
      <c r="F26" s="26">
        <v>44635</v>
      </c>
      <c r="G26" s="21" t="s">
        <v>457</v>
      </c>
      <c r="H26" s="30">
        <v>2845</v>
      </c>
      <c r="I26" s="15" t="s">
        <v>12</v>
      </c>
      <c r="J26" s="7">
        <v>44687</v>
      </c>
      <c r="K26" s="8" t="s">
        <v>64</v>
      </c>
      <c r="L26" s="15"/>
      <c r="M26" s="3" t="str">
        <f t="shared" ca="1" si="1"/>
        <v>90 Above</v>
      </c>
      <c r="N26" s="3" t="s">
        <v>13</v>
      </c>
      <c r="O26" s="3"/>
    </row>
    <row r="27" spans="1:15" s="17" customFormat="1" ht="12.75">
      <c r="A27" s="15" t="s">
        <v>299</v>
      </c>
      <c r="B27" s="2">
        <v>44621</v>
      </c>
      <c r="C27" s="13" t="s">
        <v>11</v>
      </c>
      <c r="D27" s="3">
        <f t="shared" ca="1" si="0"/>
        <v>423</v>
      </c>
      <c r="E27" s="92" t="s">
        <v>209</v>
      </c>
      <c r="F27" s="26">
        <v>44635</v>
      </c>
      <c r="G27" s="21" t="s">
        <v>457</v>
      </c>
      <c r="H27" s="30">
        <v>1870</v>
      </c>
      <c r="I27" s="15" t="s">
        <v>12</v>
      </c>
      <c r="J27" s="7">
        <v>44687</v>
      </c>
      <c r="K27" s="8" t="s">
        <v>64</v>
      </c>
      <c r="L27" s="15"/>
      <c r="M27" s="3" t="str">
        <f t="shared" ca="1" si="1"/>
        <v>90 Above</v>
      </c>
      <c r="N27" s="3" t="s">
        <v>13</v>
      </c>
      <c r="O27" s="3"/>
    </row>
    <row r="28" spans="1:15" s="17" customFormat="1" ht="12.75">
      <c r="A28" s="15" t="s">
        <v>299</v>
      </c>
      <c r="B28" s="2">
        <v>44621</v>
      </c>
      <c r="C28" s="13" t="s">
        <v>11</v>
      </c>
      <c r="D28" s="3">
        <f t="shared" ca="1" si="0"/>
        <v>423</v>
      </c>
      <c r="E28" s="92" t="s">
        <v>210</v>
      </c>
      <c r="F28" s="26">
        <v>44635</v>
      </c>
      <c r="G28" s="21" t="s">
        <v>457</v>
      </c>
      <c r="H28" s="30">
        <v>6445</v>
      </c>
      <c r="I28" s="15" t="s">
        <v>12</v>
      </c>
      <c r="J28" s="7">
        <v>44687</v>
      </c>
      <c r="K28" s="8" t="s">
        <v>64</v>
      </c>
      <c r="L28" s="15"/>
      <c r="M28" s="3" t="str">
        <f t="shared" ca="1" si="1"/>
        <v>90 Above</v>
      </c>
      <c r="N28" s="3" t="s">
        <v>13</v>
      </c>
      <c r="O28" s="3"/>
    </row>
    <row r="29" spans="1:15" s="17" customFormat="1" ht="12.75">
      <c r="A29" s="15" t="s">
        <v>299</v>
      </c>
      <c r="B29" s="2">
        <v>44621</v>
      </c>
      <c r="C29" s="13" t="s">
        <v>11</v>
      </c>
      <c r="D29" s="3">
        <f t="shared" ca="1" si="0"/>
        <v>423</v>
      </c>
      <c r="E29" s="92" t="s">
        <v>211</v>
      </c>
      <c r="F29" s="26">
        <v>44635</v>
      </c>
      <c r="G29" s="21" t="s">
        <v>457</v>
      </c>
      <c r="H29" s="30">
        <v>1200</v>
      </c>
      <c r="I29" s="15" t="s">
        <v>14</v>
      </c>
      <c r="J29" s="7">
        <v>44687</v>
      </c>
      <c r="K29" s="8" t="s">
        <v>64</v>
      </c>
      <c r="L29" s="15"/>
      <c r="M29" s="3" t="str">
        <f t="shared" ca="1" si="1"/>
        <v>90 Above</v>
      </c>
      <c r="N29" s="3" t="s">
        <v>13</v>
      </c>
      <c r="O29" s="3"/>
    </row>
    <row r="30" spans="1:15" s="17" customFormat="1" ht="12.75">
      <c r="A30" s="15" t="s">
        <v>299</v>
      </c>
      <c r="B30" s="2">
        <v>44621</v>
      </c>
      <c r="C30" s="13" t="s">
        <v>11</v>
      </c>
      <c r="D30" s="3">
        <f t="shared" ca="1" si="0"/>
        <v>423</v>
      </c>
      <c r="E30" s="92" t="s">
        <v>212</v>
      </c>
      <c r="F30" s="26">
        <v>44635</v>
      </c>
      <c r="G30" s="21" t="s">
        <v>457</v>
      </c>
      <c r="H30" s="30">
        <v>2095</v>
      </c>
      <c r="I30" s="15" t="s">
        <v>12</v>
      </c>
      <c r="J30" s="7">
        <v>44687</v>
      </c>
      <c r="K30" s="8" t="s">
        <v>64</v>
      </c>
      <c r="L30" s="15"/>
      <c r="M30" s="3" t="str">
        <f t="shared" ca="1" si="1"/>
        <v>90 Above</v>
      </c>
      <c r="N30" s="3" t="s">
        <v>13</v>
      </c>
      <c r="O30" s="3"/>
    </row>
    <row r="31" spans="1:15" s="17" customFormat="1" ht="12.75">
      <c r="A31" s="15" t="s">
        <v>299</v>
      </c>
      <c r="B31" s="2">
        <v>44621</v>
      </c>
      <c r="C31" s="13" t="s">
        <v>11</v>
      </c>
      <c r="D31" s="3">
        <f t="shared" ca="1" si="0"/>
        <v>423</v>
      </c>
      <c r="E31" s="92" t="s">
        <v>213</v>
      </c>
      <c r="F31" s="26">
        <v>44635</v>
      </c>
      <c r="G31" s="21" t="s">
        <v>457</v>
      </c>
      <c r="H31" s="30">
        <v>3195</v>
      </c>
      <c r="I31" s="15" t="s">
        <v>12</v>
      </c>
      <c r="J31" s="7">
        <v>44687</v>
      </c>
      <c r="K31" s="8" t="s">
        <v>64</v>
      </c>
      <c r="L31" s="15"/>
      <c r="M31" s="3" t="str">
        <f t="shared" ca="1" si="1"/>
        <v>90 Above</v>
      </c>
      <c r="N31" s="3" t="s">
        <v>13</v>
      </c>
      <c r="O31" s="3"/>
    </row>
    <row r="32" spans="1:15" s="17" customFormat="1" ht="12.75">
      <c r="A32" s="15" t="s">
        <v>299</v>
      </c>
      <c r="B32" s="2">
        <v>44621</v>
      </c>
      <c r="C32" s="13" t="s">
        <v>11</v>
      </c>
      <c r="D32" s="3">
        <f t="shared" ca="1" si="0"/>
        <v>423</v>
      </c>
      <c r="E32" s="92" t="s">
        <v>214</v>
      </c>
      <c r="F32" s="26">
        <v>44635</v>
      </c>
      <c r="G32" s="21" t="s">
        <v>457</v>
      </c>
      <c r="H32" s="30">
        <v>2770</v>
      </c>
      <c r="I32" s="15" t="s">
        <v>12</v>
      </c>
      <c r="J32" s="7">
        <v>44687</v>
      </c>
      <c r="K32" s="8" t="s">
        <v>64</v>
      </c>
      <c r="L32" s="15"/>
      <c r="M32" s="3" t="str">
        <f t="shared" ca="1" si="1"/>
        <v>90 Above</v>
      </c>
      <c r="N32" s="3" t="s">
        <v>13</v>
      </c>
      <c r="O32" s="3"/>
    </row>
    <row r="33" spans="1:15" s="17" customFormat="1" ht="12.75">
      <c r="A33" s="15" t="s">
        <v>299</v>
      </c>
      <c r="B33" s="2">
        <v>44621</v>
      </c>
      <c r="C33" s="13" t="s">
        <v>11</v>
      </c>
      <c r="D33" s="3">
        <f t="shared" ca="1" si="0"/>
        <v>423</v>
      </c>
      <c r="E33" s="92" t="s">
        <v>216</v>
      </c>
      <c r="F33" s="26">
        <v>44635</v>
      </c>
      <c r="G33" s="21" t="s">
        <v>457</v>
      </c>
      <c r="H33" s="30">
        <v>1550</v>
      </c>
      <c r="I33" s="15" t="s">
        <v>12</v>
      </c>
      <c r="J33" s="7">
        <v>44687</v>
      </c>
      <c r="K33" s="8" t="s">
        <v>64</v>
      </c>
      <c r="L33" s="15"/>
      <c r="M33" s="3" t="str">
        <f t="shared" ca="1" si="1"/>
        <v>90 Above</v>
      </c>
      <c r="N33" s="3" t="s">
        <v>13</v>
      </c>
      <c r="O33" s="3"/>
    </row>
    <row r="34" spans="1:15" s="17" customFormat="1" ht="12.75">
      <c r="A34" s="15" t="s">
        <v>299</v>
      </c>
      <c r="B34" s="2">
        <v>44621</v>
      </c>
      <c r="C34" s="13" t="s">
        <v>11</v>
      </c>
      <c r="D34" s="3">
        <f t="shared" ca="1" si="0"/>
        <v>423</v>
      </c>
      <c r="E34" s="92" t="s">
        <v>217</v>
      </c>
      <c r="F34" s="26">
        <v>44635</v>
      </c>
      <c r="G34" s="21" t="s">
        <v>457</v>
      </c>
      <c r="H34" s="30">
        <v>2020</v>
      </c>
      <c r="I34" s="15" t="s">
        <v>12</v>
      </c>
      <c r="J34" s="7">
        <v>44687</v>
      </c>
      <c r="K34" s="8" t="s">
        <v>64</v>
      </c>
      <c r="L34" s="15"/>
      <c r="M34" s="3" t="str">
        <f t="shared" ca="1" si="1"/>
        <v>90 Above</v>
      </c>
      <c r="N34" s="3" t="s">
        <v>13</v>
      </c>
      <c r="O34" s="3"/>
    </row>
    <row r="35" spans="1:15" s="17" customFormat="1" ht="12.75">
      <c r="A35" s="15" t="s">
        <v>299</v>
      </c>
      <c r="B35" s="2">
        <v>44621</v>
      </c>
      <c r="C35" s="13" t="s">
        <v>11</v>
      </c>
      <c r="D35" s="3">
        <f t="shared" ca="1" si="0"/>
        <v>423</v>
      </c>
      <c r="E35" s="92" t="s">
        <v>218</v>
      </c>
      <c r="F35" s="26">
        <v>44635</v>
      </c>
      <c r="G35" s="21" t="s">
        <v>457</v>
      </c>
      <c r="H35" s="30">
        <v>3645</v>
      </c>
      <c r="I35" s="15" t="s">
        <v>12</v>
      </c>
      <c r="J35" s="7">
        <v>44687</v>
      </c>
      <c r="K35" s="8" t="s">
        <v>64</v>
      </c>
      <c r="L35" s="15"/>
      <c r="M35" s="3" t="str">
        <f t="shared" ca="1" si="1"/>
        <v>90 Above</v>
      </c>
      <c r="N35" s="3" t="s">
        <v>13</v>
      </c>
      <c r="O35" s="3"/>
    </row>
    <row r="36" spans="1:15" s="17" customFormat="1" ht="12.75">
      <c r="A36" s="15" t="s">
        <v>299</v>
      </c>
      <c r="B36" s="2">
        <v>44621</v>
      </c>
      <c r="C36" s="13" t="s">
        <v>11</v>
      </c>
      <c r="D36" s="3">
        <f t="shared" ca="1" si="0"/>
        <v>423</v>
      </c>
      <c r="E36" s="92" t="s">
        <v>219</v>
      </c>
      <c r="F36" s="26">
        <v>44635</v>
      </c>
      <c r="G36" s="21" t="s">
        <v>457</v>
      </c>
      <c r="H36" s="30">
        <v>3645</v>
      </c>
      <c r="I36" s="15" t="s">
        <v>12</v>
      </c>
      <c r="J36" s="7">
        <v>44687</v>
      </c>
      <c r="K36" s="8" t="s">
        <v>64</v>
      </c>
      <c r="L36" s="15"/>
      <c r="M36" s="3" t="str">
        <f t="shared" ca="1" si="1"/>
        <v>90 Above</v>
      </c>
      <c r="N36" s="3" t="s">
        <v>13</v>
      </c>
      <c r="O36" s="3"/>
    </row>
    <row r="37" spans="1:15" s="17" customFormat="1" ht="12.75">
      <c r="A37" s="15" t="s">
        <v>299</v>
      </c>
      <c r="B37" s="2">
        <v>44621</v>
      </c>
      <c r="C37" s="13" t="s">
        <v>11</v>
      </c>
      <c r="D37" s="3">
        <f t="shared" ca="1" si="0"/>
        <v>423</v>
      </c>
      <c r="E37" s="92" t="s">
        <v>220</v>
      </c>
      <c r="F37" s="26">
        <v>44635</v>
      </c>
      <c r="G37" s="21" t="s">
        <v>457</v>
      </c>
      <c r="H37" s="30">
        <v>2845</v>
      </c>
      <c r="I37" s="15" t="s">
        <v>12</v>
      </c>
      <c r="J37" s="7">
        <v>44687</v>
      </c>
      <c r="K37" s="8" t="s">
        <v>64</v>
      </c>
      <c r="L37" s="15"/>
      <c r="M37" s="3" t="str">
        <f t="shared" ca="1" si="1"/>
        <v>90 Above</v>
      </c>
      <c r="N37" s="3" t="s">
        <v>13</v>
      </c>
      <c r="O37" s="3"/>
    </row>
    <row r="38" spans="1:15" s="17" customFormat="1" ht="12.75">
      <c r="A38" s="15" t="s">
        <v>299</v>
      </c>
      <c r="B38" s="2">
        <v>44621</v>
      </c>
      <c r="C38" s="13" t="s">
        <v>11</v>
      </c>
      <c r="D38" s="3">
        <f t="shared" ca="1" si="0"/>
        <v>423</v>
      </c>
      <c r="E38" s="92" t="s">
        <v>221</v>
      </c>
      <c r="F38" s="26">
        <v>44635</v>
      </c>
      <c r="G38" s="21" t="s">
        <v>457</v>
      </c>
      <c r="H38" s="30">
        <v>2245</v>
      </c>
      <c r="I38" s="15" t="s">
        <v>12</v>
      </c>
      <c r="J38" s="7">
        <v>44687</v>
      </c>
      <c r="K38" s="8" t="s">
        <v>64</v>
      </c>
      <c r="L38" s="15"/>
      <c r="M38" s="3" t="str">
        <f t="shared" ca="1" si="1"/>
        <v>90 Above</v>
      </c>
      <c r="N38" s="3" t="s">
        <v>13</v>
      </c>
      <c r="O38" s="3"/>
    </row>
    <row r="39" spans="1:15" s="17" customFormat="1" ht="12.75">
      <c r="A39" s="15" t="s">
        <v>299</v>
      </c>
      <c r="B39" s="2">
        <v>44621</v>
      </c>
      <c r="C39" s="13" t="s">
        <v>11</v>
      </c>
      <c r="D39" s="3">
        <f t="shared" ca="1" si="0"/>
        <v>423</v>
      </c>
      <c r="E39" s="92" t="s">
        <v>222</v>
      </c>
      <c r="F39" s="26">
        <v>44635</v>
      </c>
      <c r="G39" s="21" t="s">
        <v>457</v>
      </c>
      <c r="H39" s="30">
        <v>6605</v>
      </c>
      <c r="I39" s="15" t="s">
        <v>12</v>
      </c>
      <c r="J39" s="7">
        <v>44687</v>
      </c>
      <c r="K39" s="8" t="s">
        <v>64</v>
      </c>
      <c r="L39" s="15"/>
      <c r="M39" s="3" t="str">
        <f t="shared" ca="1" si="1"/>
        <v>90 Above</v>
      </c>
      <c r="N39" s="3" t="s">
        <v>13</v>
      </c>
      <c r="O39" s="3"/>
    </row>
    <row r="40" spans="1:15" s="17" customFormat="1" ht="12.75">
      <c r="A40" s="15" t="s">
        <v>299</v>
      </c>
      <c r="B40" s="2">
        <v>44621</v>
      </c>
      <c r="C40" s="13" t="s">
        <v>11</v>
      </c>
      <c r="D40" s="3">
        <f t="shared" ca="1" si="0"/>
        <v>423</v>
      </c>
      <c r="E40" s="92" t="s">
        <v>223</v>
      </c>
      <c r="F40" s="26">
        <v>44635</v>
      </c>
      <c r="G40" s="21" t="s">
        <v>457</v>
      </c>
      <c r="H40" s="30">
        <v>2375</v>
      </c>
      <c r="I40" s="15" t="s">
        <v>12</v>
      </c>
      <c r="J40" s="7">
        <v>44687</v>
      </c>
      <c r="K40" s="8" t="s">
        <v>64</v>
      </c>
      <c r="L40" s="15"/>
      <c r="M40" s="3" t="str">
        <f t="shared" ca="1" si="1"/>
        <v>90 Above</v>
      </c>
      <c r="N40" s="3" t="s">
        <v>13</v>
      </c>
      <c r="O40" s="3"/>
    </row>
    <row r="41" spans="1:15" s="17" customFormat="1" ht="12.75">
      <c r="A41" s="15" t="s">
        <v>299</v>
      </c>
      <c r="B41" s="2">
        <v>44621</v>
      </c>
      <c r="C41" s="13" t="s">
        <v>11</v>
      </c>
      <c r="D41" s="3">
        <f t="shared" ca="1" si="0"/>
        <v>423</v>
      </c>
      <c r="E41" s="92" t="s">
        <v>224</v>
      </c>
      <c r="F41" s="26">
        <v>44635</v>
      </c>
      <c r="G41" s="21" t="s">
        <v>457</v>
      </c>
      <c r="H41" s="30">
        <v>1800</v>
      </c>
      <c r="I41" s="15" t="s">
        <v>12</v>
      </c>
      <c r="J41" s="7">
        <v>44687</v>
      </c>
      <c r="K41" s="8" t="s">
        <v>64</v>
      </c>
      <c r="L41" s="15"/>
      <c r="M41" s="3" t="str">
        <f t="shared" ca="1" si="1"/>
        <v>90 Above</v>
      </c>
      <c r="N41" s="3" t="s">
        <v>13</v>
      </c>
      <c r="O41" s="3"/>
    </row>
    <row r="42" spans="1:15" s="17" customFormat="1" ht="12.75">
      <c r="A42" s="15" t="s">
        <v>299</v>
      </c>
      <c r="B42" s="2">
        <v>44621</v>
      </c>
      <c r="C42" s="13" t="s">
        <v>11</v>
      </c>
      <c r="D42" s="3">
        <f t="shared" ca="1" si="0"/>
        <v>423</v>
      </c>
      <c r="E42" s="92" t="s">
        <v>225</v>
      </c>
      <c r="F42" s="26">
        <v>44635</v>
      </c>
      <c r="G42" s="21" t="s">
        <v>457</v>
      </c>
      <c r="H42" s="30">
        <v>2845</v>
      </c>
      <c r="I42" s="15" t="s">
        <v>12</v>
      </c>
      <c r="J42" s="7">
        <v>44687</v>
      </c>
      <c r="K42" s="8" t="s">
        <v>64</v>
      </c>
      <c r="L42" s="15"/>
      <c r="M42" s="3" t="str">
        <f t="shared" ca="1" si="1"/>
        <v>90 Above</v>
      </c>
      <c r="N42" s="3" t="s">
        <v>13</v>
      </c>
      <c r="O42" s="3"/>
    </row>
    <row r="43" spans="1:15" s="17" customFormat="1" ht="12.75">
      <c r="A43" s="15" t="s">
        <v>299</v>
      </c>
      <c r="B43" s="2">
        <v>44621</v>
      </c>
      <c r="C43" s="13" t="s">
        <v>11</v>
      </c>
      <c r="D43" s="3">
        <f t="shared" ca="1" si="0"/>
        <v>423</v>
      </c>
      <c r="E43" s="92" t="s">
        <v>226</v>
      </c>
      <c r="F43" s="26">
        <v>44635</v>
      </c>
      <c r="G43" s="21" t="s">
        <v>457</v>
      </c>
      <c r="H43" s="30">
        <v>6990</v>
      </c>
      <c r="I43" s="15" t="s">
        <v>12</v>
      </c>
      <c r="J43" s="7">
        <v>44687</v>
      </c>
      <c r="K43" s="8" t="s">
        <v>64</v>
      </c>
      <c r="L43" s="15"/>
      <c r="M43" s="3" t="str">
        <f t="shared" ca="1" si="1"/>
        <v>90 Above</v>
      </c>
      <c r="N43" s="3" t="s">
        <v>13</v>
      </c>
      <c r="O43" s="3"/>
    </row>
    <row r="44" spans="1:15" s="17" customFormat="1" ht="12.75">
      <c r="A44" s="15" t="s">
        <v>299</v>
      </c>
      <c r="B44" s="2">
        <v>44621</v>
      </c>
      <c r="C44" s="13" t="s">
        <v>11</v>
      </c>
      <c r="D44" s="3">
        <f t="shared" ca="1" si="0"/>
        <v>423</v>
      </c>
      <c r="E44" s="92" t="s">
        <v>227</v>
      </c>
      <c r="F44" s="26">
        <v>44635</v>
      </c>
      <c r="G44" s="21" t="s">
        <v>457</v>
      </c>
      <c r="H44" s="30">
        <v>3645</v>
      </c>
      <c r="I44" s="15" t="s">
        <v>12</v>
      </c>
      <c r="J44" s="7">
        <v>44687</v>
      </c>
      <c r="K44" s="8" t="s">
        <v>64</v>
      </c>
      <c r="L44" s="15"/>
      <c r="M44" s="3" t="str">
        <f t="shared" ca="1" si="1"/>
        <v>90 Above</v>
      </c>
      <c r="N44" s="3" t="s">
        <v>13</v>
      </c>
      <c r="O44" s="3"/>
    </row>
    <row r="45" spans="1:15" s="17" customFormat="1" ht="12.75">
      <c r="A45" s="15" t="s">
        <v>299</v>
      </c>
      <c r="B45" s="2">
        <v>44621</v>
      </c>
      <c r="C45" s="13" t="s">
        <v>11</v>
      </c>
      <c r="D45" s="3">
        <f t="shared" ca="1" si="0"/>
        <v>423</v>
      </c>
      <c r="E45" s="92" t="s">
        <v>228</v>
      </c>
      <c r="F45" s="26">
        <v>44635</v>
      </c>
      <c r="G45" s="21" t="s">
        <v>457</v>
      </c>
      <c r="H45" s="30">
        <v>2095</v>
      </c>
      <c r="I45" s="15" t="s">
        <v>12</v>
      </c>
      <c r="J45" s="7">
        <v>44687</v>
      </c>
      <c r="K45" s="8" t="s">
        <v>64</v>
      </c>
      <c r="L45" s="15"/>
      <c r="M45" s="3" t="str">
        <f t="shared" ca="1" si="1"/>
        <v>90 Above</v>
      </c>
      <c r="N45" s="3" t="s">
        <v>13</v>
      </c>
      <c r="O45" s="3"/>
    </row>
    <row r="46" spans="1:15" s="17" customFormat="1" ht="12.75">
      <c r="A46" s="15" t="s">
        <v>299</v>
      </c>
      <c r="B46" s="2">
        <v>44621</v>
      </c>
      <c r="C46" s="13" t="s">
        <v>11</v>
      </c>
      <c r="D46" s="3">
        <f t="shared" ca="1" si="0"/>
        <v>423</v>
      </c>
      <c r="E46" s="92" t="s">
        <v>229</v>
      </c>
      <c r="F46" s="26">
        <v>44635</v>
      </c>
      <c r="G46" s="21" t="s">
        <v>457</v>
      </c>
      <c r="H46" s="30">
        <v>5780</v>
      </c>
      <c r="I46" s="15" t="s">
        <v>12</v>
      </c>
      <c r="J46" s="7">
        <v>44687</v>
      </c>
      <c r="K46" s="8" t="s">
        <v>64</v>
      </c>
      <c r="L46" s="15"/>
      <c r="M46" s="3" t="str">
        <f t="shared" ca="1" si="1"/>
        <v>90 Above</v>
      </c>
      <c r="N46" s="3" t="s">
        <v>13</v>
      </c>
      <c r="O46" s="3"/>
    </row>
    <row r="47" spans="1:15" s="17" customFormat="1" ht="12.75">
      <c r="A47" s="15" t="s">
        <v>299</v>
      </c>
      <c r="B47" s="2">
        <v>44621</v>
      </c>
      <c r="C47" s="13" t="s">
        <v>11</v>
      </c>
      <c r="D47" s="3">
        <f t="shared" ca="1" si="0"/>
        <v>423</v>
      </c>
      <c r="E47" s="92" t="s">
        <v>230</v>
      </c>
      <c r="F47" s="26">
        <v>44635</v>
      </c>
      <c r="G47" s="21" t="s">
        <v>457</v>
      </c>
      <c r="H47" s="30">
        <v>5215</v>
      </c>
      <c r="I47" s="15" t="s">
        <v>12</v>
      </c>
      <c r="J47" s="7">
        <v>44687</v>
      </c>
      <c r="K47" s="8" t="s">
        <v>64</v>
      </c>
      <c r="L47" s="15"/>
      <c r="M47" s="3" t="str">
        <f t="shared" ca="1" si="1"/>
        <v>90 Above</v>
      </c>
      <c r="N47" s="3" t="s">
        <v>13</v>
      </c>
      <c r="O47" s="3"/>
    </row>
    <row r="48" spans="1:15" s="17" customFormat="1" ht="12.75">
      <c r="A48" s="15" t="s">
        <v>299</v>
      </c>
      <c r="B48" s="2">
        <v>44621</v>
      </c>
      <c r="C48" s="13" t="s">
        <v>11</v>
      </c>
      <c r="D48" s="3">
        <f t="shared" ca="1" si="0"/>
        <v>423</v>
      </c>
      <c r="E48" s="92" t="s">
        <v>232</v>
      </c>
      <c r="F48" s="26">
        <v>44635</v>
      </c>
      <c r="G48" s="21" t="s">
        <v>457</v>
      </c>
      <c r="H48" s="30">
        <v>4535</v>
      </c>
      <c r="I48" s="15" t="s">
        <v>12</v>
      </c>
      <c r="J48" s="7">
        <v>44687</v>
      </c>
      <c r="K48" s="8" t="s">
        <v>64</v>
      </c>
      <c r="L48" s="15"/>
      <c r="M48" s="3" t="str">
        <f t="shared" ca="1" si="1"/>
        <v>90 Above</v>
      </c>
      <c r="N48" s="3" t="s">
        <v>13</v>
      </c>
      <c r="O48" s="3"/>
    </row>
    <row r="49" spans="1:15" s="17" customFormat="1" ht="12.75">
      <c r="A49" s="15" t="s">
        <v>299</v>
      </c>
      <c r="B49" s="2">
        <v>44621</v>
      </c>
      <c r="C49" s="13" t="s">
        <v>11</v>
      </c>
      <c r="D49" s="3">
        <f t="shared" ca="1" si="0"/>
        <v>423</v>
      </c>
      <c r="E49" s="92" t="s">
        <v>233</v>
      </c>
      <c r="F49" s="26">
        <v>44635</v>
      </c>
      <c r="G49" s="21" t="s">
        <v>457</v>
      </c>
      <c r="H49" s="30">
        <v>2245</v>
      </c>
      <c r="I49" s="15" t="s">
        <v>12</v>
      </c>
      <c r="J49" s="7">
        <v>44687</v>
      </c>
      <c r="K49" s="8" t="s">
        <v>64</v>
      </c>
      <c r="L49" s="15"/>
      <c r="M49" s="3" t="str">
        <f t="shared" ca="1" si="1"/>
        <v>90 Above</v>
      </c>
      <c r="N49" s="3" t="s">
        <v>13</v>
      </c>
      <c r="O49" s="3"/>
    </row>
    <row r="50" spans="1:15" s="17" customFormat="1" ht="12.75">
      <c r="A50" s="15" t="s">
        <v>299</v>
      </c>
      <c r="B50" s="2">
        <v>44621</v>
      </c>
      <c r="C50" s="13" t="s">
        <v>11</v>
      </c>
      <c r="D50" s="3">
        <f t="shared" ca="1" si="0"/>
        <v>423</v>
      </c>
      <c r="E50" s="92" t="s">
        <v>234</v>
      </c>
      <c r="F50" s="26">
        <v>44635</v>
      </c>
      <c r="G50" s="21" t="s">
        <v>457</v>
      </c>
      <c r="H50" s="30">
        <v>6445</v>
      </c>
      <c r="I50" s="15" t="s">
        <v>12</v>
      </c>
      <c r="J50" s="7">
        <v>44687</v>
      </c>
      <c r="K50" s="8" t="s">
        <v>64</v>
      </c>
      <c r="L50" s="15"/>
      <c r="M50" s="3" t="str">
        <f t="shared" ca="1" si="1"/>
        <v>90 Above</v>
      </c>
      <c r="N50" s="3" t="s">
        <v>13</v>
      </c>
      <c r="O50" s="3"/>
    </row>
    <row r="51" spans="1:15" s="17" customFormat="1" ht="12.75">
      <c r="A51" s="15" t="s">
        <v>299</v>
      </c>
      <c r="B51" s="2">
        <v>44621</v>
      </c>
      <c r="C51" s="13" t="s">
        <v>11</v>
      </c>
      <c r="D51" s="3">
        <f t="shared" ca="1" si="0"/>
        <v>423</v>
      </c>
      <c r="E51" s="92" t="s">
        <v>235</v>
      </c>
      <c r="F51" s="26">
        <v>44635</v>
      </c>
      <c r="G51" s="21" t="s">
        <v>457</v>
      </c>
      <c r="H51" s="30">
        <v>1250</v>
      </c>
      <c r="I51" s="15" t="s">
        <v>12</v>
      </c>
      <c r="J51" s="7">
        <v>44687</v>
      </c>
      <c r="K51" s="8" t="s">
        <v>64</v>
      </c>
      <c r="L51" s="15"/>
      <c r="M51" s="3" t="str">
        <f t="shared" ca="1" si="1"/>
        <v>90 Above</v>
      </c>
      <c r="N51" s="3" t="s">
        <v>13</v>
      </c>
      <c r="O51" s="3"/>
    </row>
    <row r="52" spans="1:15" s="17" customFormat="1" ht="12.75">
      <c r="A52" s="15" t="s">
        <v>299</v>
      </c>
      <c r="B52" s="2">
        <v>44621</v>
      </c>
      <c r="C52" s="13" t="s">
        <v>11</v>
      </c>
      <c r="D52" s="3">
        <f t="shared" ca="1" si="0"/>
        <v>423</v>
      </c>
      <c r="E52" s="92" t="s">
        <v>236</v>
      </c>
      <c r="F52" s="26">
        <v>44635</v>
      </c>
      <c r="G52" s="21" t="s">
        <v>457</v>
      </c>
      <c r="H52" s="30">
        <v>2245</v>
      </c>
      <c r="I52" s="15" t="s">
        <v>12</v>
      </c>
      <c r="J52" s="7">
        <v>44687</v>
      </c>
      <c r="K52" s="8" t="s">
        <v>64</v>
      </c>
      <c r="L52" s="15"/>
      <c r="M52" s="3" t="str">
        <f t="shared" ca="1" si="1"/>
        <v>90 Above</v>
      </c>
      <c r="N52" s="3" t="s">
        <v>13</v>
      </c>
      <c r="O52" s="3"/>
    </row>
    <row r="53" spans="1:15" s="17" customFormat="1" ht="12.75">
      <c r="A53" s="15" t="s">
        <v>299</v>
      </c>
      <c r="B53" s="2">
        <v>44621</v>
      </c>
      <c r="C53" s="13" t="s">
        <v>11</v>
      </c>
      <c r="D53" s="3">
        <f t="shared" ca="1" si="0"/>
        <v>410</v>
      </c>
      <c r="E53" s="92" t="s">
        <v>238</v>
      </c>
      <c r="F53" s="6">
        <v>44648</v>
      </c>
      <c r="G53" s="21" t="s">
        <v>457</v>
      </c>
      <c r="H53" s="30">
        <v>2045</v>
      </c>
      <c r="I53" s="15" t="s">
        <v>12</v>
      </c>
      <c r="J53" s="7">
        <v>44687</v>
      </c>
      <c r="K53" s="8" t="s">
        <v>64</v>
      </c>
      <c r="L53" s="15"/>
      <c r="M53" s="3" t="str">
        <f t="shared" ca="1" si="1"/>
        <v>90 Above</v>
      </c>
      <c r="N53" s="3" t="s">
        <v>13</v>
      </c>
      <c r="O53" s="3"/>
    </row>
    <row r="54" spans="1:15" s="17" customFormat="1" ht="12.75">
      <c r="A54" s="15" t="s">
        <v>299</v>
      </c>
      <c r="B54" s="2">
        <v>44621</v>
      </c>
      <c r="C54" s="13" t="s">
        <v>11</v>
      </c>
      <c r="D54" s="3">
        <f t="shared" ca="1" si="0"/>
        <v>410</v>
      </c>
      <c r="E54" s="92" t="s">
        <v>239</v>
      </c>
      <c r="F54" s="6">
        <v>44648</v>
      </c>
      <c r="G54" s="21" t="s">
        <v>457</v>
      </c>
      <c r="H54" s="30">
        <v>4545</v>
      </c>
      <c r="I54" s="15" t="s">
        <v>12</v>
      </c>
      <c r="J54" s="7">
        <v>44687</v>
      </c>
      <c r="K54" s="8" t="s">
        <v>64</v>
      </c>
      <c r="L54" s="15"/>
      <c r="M54" s="3" t="str">
        <f t="shared" ca="1" si="1"/>
        <v>90 Above</v>
      </c>
      <c r="N54" s="3" t="s">
        <v>13</v>
      </c>
      <c r="O54" s="3"/>
    </row>
    <row r="55" spans="1:15" s="17" customFormat="1" ht="12.75">
      <c r="A55" s="15" t="s">
        <v>299</v>
      </c>
      <c r="B55" s="2">
        <v>44621</v>
      </c>
      <c r="C55" s="13" t="s">
        <v>11</v>
      </c>
      <c r="D55" s="3">
        <f t="shared" ca="1" si="0"/>
        <v>410</v>
      </c>
      <c r="E55" s="92" t="s">
        <v>240</v>
      </c>
      <c r="F55" s="6">
        <v>44648</v>
      </c>
      <c r="G55" s="21" t="s">
        <v>457</v>
      </c>
      <c r="H55" s="30">
        <v>3545</v>
      </c>
      <c r="I55" s="15" t="s">
        <v>14</v>
      </c>
      <c r="J55" s="7">
        <v>44687</v>
      </c>
      <c r="K55" s="8" t="s">
        <v>64</v>
      </c>
      <c r="L55" s="15"/>
      <c r="M55" s="3" t="str">
        <f t="shared" ca="1" si="1"/>
        <v>90 Above</v>
      </c>
      <c r="N55" s="3" t="s">
        <v>13</v>
      </c>
      <c r="O55" s="3"/>
    </row>
    <row r="56" spans="1:15" s="17" customFormat="1" ht="12.75">
      <c r="A56" s="15" t="s">
        <v>299</v>
      </c>
      <c r="B56" s="2">
        <v>44621</v>
      </c>
      <c r="C56" s="13" t="s">
        <v>11</v>
      </c>
      <c r="D56" s="3">
        <f t="shared" ca="1" si="0"/>
        <v>410</v>
      </c>
      <c r="E56" s="92" t="s">
        <v>241</v>
      </c>
      <c r="F56" s="6">
        <v>44648</v>
      </c>
      <c r="G56" s="21" t="s">
        <v>457</v>
      </c>
      <c r="H56" s="30">
        <v>3300</v>
      </c>
      <c r="I56" s="15" t="s">
        <v>12</v>
      </c>
      <c r="J56" s="7">
        <v>44687</v>
      </c>
      <c r="K56" s="8" t="s">
        <v>64</v>
      </c>
      <c r="L56" s="15"/>
      <c r="M56" s="3" t="str">
        <f t="shared" ca="1" si="1"/>
        <v>90 Above</v>
      </c>
      <c r="N56" s="3" t="s">
        <v>13</v>
      </c>
      <c r="O56" s="3"/>
    </row>
    <row r="57" spans="1:15" s="17" customFormat="1" ht="12.75">
      <c r="A57" s="15" t="s">
        <v>299</v>
      </c>
      <c r="B57" s="2">
        <v>44621</v>
      </c>
      <c r="C57" s="13" t="s">
        <v>11</v>
      </c>
      <c r="D57" s="3">
        <f t="shared" ca="1" si="0"/>
        <v>410</v>
      </c>
      <c r="E57" s="92" t="s">
        <v>242</v>
      </c>
      <c r="F57" s="6">
        <v>44648</v>
      </c>
      <c r="G57" s="21" t="s">
        <v>457</v>
      </c>
      <c r="H57" s="30">
        <v>4855</v>
      </c>
      <c r="I57" s="15" t="s">
        <v>12</v>
      </c>
      <c r="J57" s="7">
        <v>44687</v>
      </c>
      <c r="K57" s="8" t="s">
        <v>64</v>
      </c>
      <c r="L57" s="15"/>
      <c r="M57" s="3" t="str">
        <f t="shared" ca="1" si="1"/>
        <v>90 Above</v>
      </c>
      <c r="N57" s="3" t="s">
        <v>13</v>
      </c>
      <c r="O57" s="3"/>
    </row>
    <row r="58" spans="1:15" s="17" customFormat="1" ht="12.75">
      <c r="A58" s="15" t="s">
        <v>299</v>
      </c>
      <c r="B58" s="2">
        <v>44621</v>
      </c>
      <c r="C58" s="13" t="s">
        <v>11</v>
      </c>
      <c r="D58" s="3">
        <f t="shared" ca="1" si="0"/>
        <v>410</v>
      </c>
      <c r="E58" s="92" t="s">
        <v>243</v>
      </c>
      <c r="F58" s="6">
        <v>44648</v>
      </c>
      <c r="G58" s="21" t="s">
        <v>457</v>
      </c>
      <c r="H58" s="30">
        <v>2845</v>
      </c>
      <c r="I58" s="15" t="s">
        <v>12</v>
      </c>
      <c r="J58" s="7">
        <v>44687</v>
      </c>
      <c r="K58" s="8" t="s">
        <v>64</v>
      </c>
      <c r="L58" s="15"/>
      <c r="M58" s="3" t="str">
        <f t="shared" ca="1" si="1"/>
        <v>90 Above</v>
      </c>
      <c r="N58" s="3" t="s">
        <v>13</v>
      </c>
      <c r="O58" s="3"/>
    </row>
    <row r="59" spans="1:15" s="17" customFormat="1" ht="12.75">
      <c r="A59" s="15" t="s">
        <v>299</v>
      </c>
      <c r="B59" s="2">
        <v>44621</v>
      </c>
      <c r="C59" s="13" t="s">
        <v>11</v>
      </c>
      <c r="D59" s="3">
        <f t="shared" ca="1" si="0"/>
        <v>410</v>
      </c>
      <c r="E59" s="92" t="s">
        <v>244</v>
      </c>
      <c r="F59" s="6">
        <v>44648</v>
      </c>
      <c r="G59" s="21" t="s">
        <v>457</v>
      </c>
      <c r="H59" s="30">
        <v>2695</v>
      </c>
      <c r="I59" s="15" t="s">
        <v>12</v>
      </c>
      <c r="J59" s="7">
        <v>44687</v>
      </c>
      <c r="K59" s="8" t="s">
        <v>64</v>
      </c>
      <c r="L59" s="15"/>
      <c r="M59" s="3" t="str">
        <f t="shared" ca="1" si="1"/>
        <v>90 Above</v>
      </c>
      <c r="N59" s="3" t="s">
        <v>13</v>
      </c>
      <c r="O59" s="3"/>
    </row>
    <row r="60" spans="1:15" s="17" customFormat="1" ht="12.75">
      <c r="A60" s="15" t="s">
        <v>299</v>
      </c>
      <c r="B60" s="2">
        <v>44621</v>
      </c>
      <c r="C60" s="13" t="s">
        <v>11</v>
      </c>
      <c r="D60" s="3">
        <f t="shared" ca="1" si="0"/>
        <v>407</v>
      </c>
      <c r="E60" s="92" t="s">
        <v>245</v>
      </c>
      <c r="F60" s="26">
        <v>44651</v>
      </c>
      <c r="G60" s="21" t="s">
        <v>457</v>
      </c>
      <c r="H60" s="30">
        <v>2515</v>
      </c>
      <c r="I60" s="15" t="s">
        <v>12</v>
      </c>
      <c r="J60" s="7">
        <v>44687</v>
      </c>
      <c r="K60" s="8" t="s">
        <v>64</v>
      </c>
      <c r="L60" s="15"/>
      <c r="M60" s="3" t="str">
        <f t="shared" ca="1" si="1"/>
        <v>90 Above</v>
      </c>
      <c r="N60" s="3" t="s">
        <v>13</v>
      </c>
      <c r="O60" s="3"/>
    </row>
    <row r="61" spans="1:15" s="17" customFormat="1" ht="12.75">
      <c r="A61" s="15" t="s">
        <v>299</v>
      </c>
      <c r="B61" s="2">
        <v>44621</v>
      </c>
      <c r="C61" s="13" t="s">
        <v>11</v>
      </c>
      <c r="D61" s="3">
        <f t="shared" ca="1" si="0"/>
        <v>407</v>
      </c>
      <c r="E61" s="92" t="s">
        <v>246</v>
      </c>
      <c r="F61" s="26">
        <v>44651</v>
      </c>
      <c r="G61" s="21" t="s">
        <v>457</v>
      </c>
      <c r="H61" s="30">
        <v>3645</v>
      </c>
      <c r="I61" s="15" t="s">
        <v>14</v>
      </c>
      <c r="J61" s="7">
        <v>44687</v>
      </c>
      <c r="K61" s="8" t="s">
        <v>64</v>
      </c>
      <c r="L61" s="15"/>
      <c r="M61" s="3" t="str">
        <f t="shared" ca="1" si="1"/>
        <v>90 Above</v>
      </c>
      <c r="N61" s="3" t="s">
        <v>13</v>
      </c>
      <c r="O61" s="3"/>
    </row>
    <row r="62" spans="1:15" s="17" customFormat="1" ht="12.75">
      <c r="A62" s="15" t="s">
        <v>299</v>
      </c>
      <c r="B62" s="2">
        <v>44621</v>
      </c>
      <c r="C62" s="13" t="s">
        <v>11</v>
      </c>
      <c r="D62" s="3">
        <f t="shared" ca="1" si="0"/>
        <v>407</v>
      </c>
      <c r="E62" s="92" t="s">
        <v>247</v>
      </c>
      <c r="F62" s="26">
        <v>44651</v>
      </c>
      <c r="G62" s="21" t="s">
        <v>457</v>
      </c>
      <c r="H62" s="30">
        <v>2245</v>
      </c>
      <c r="I62" s="15" t="s">
        <v>12</v>
      </c>
      <c r="J62" s="7">
        <v>44687</v>
      </c>
      <c r="K62" s="8" t="s">
        <v>64</v>
      </c>
      <c r="L62" s="15"/>
      <c r="M62" s="3" t="str">
        <f t="shared" ca="1" si="1"/>
        <v>90 Above</v>
      </c>
      <c r="N62" s="3" t="s">
        <v>13</v>
      </c>
      <c r="O62" s="3"/>
    </row>
    <row r="63" spans="1:15" s="17" customFormat="1" ht="12.75">
      <c r="A63" s="15" t="s">
        <v>299</v>
      </c>
      <c r="B63" s="2">
        <v>44621</v>
      </c>
      <c r="C63" s="13" t="s">
        <v>11</v>
      </c>
      <c r="D63" s="3">
        <f t="shared" ca="1" si="0"/>
        <v>407</v>
      </c>
      <c r="E63" s="92" t="s">
        <v>248</v>
      </c>
      <c r="F63" s="26">
        <v>44651</v>
      </c>
      <c r="G63" s="21" t="s">
        <v>457</v>
      </c>
      <c r="H63" s="30">
        <v>3645</v>
      </c>
      <c r="I63" s="15" t="s">
        <v>12</v>
      </c>
      <c r="J63" s="7">
        <v>44687</v>
      </c>
      <c r="K63" s="8" t="s">
        <v>64</v>
      </c>
      <c r="L63" s="15"/>
      <c r="M63" s="3" t="str">
        <f t="shared" ca="1" si="1"/>
        <v>90 Above</v>
      </c>
      <c r="N63" s="3" t="s">
        <v>13</v>
      </c>
      <c r="O63" s="3"/>
    </row>
    <row r="64" spans="1:15" s="17" customFormat="1" ht="12.75">
      <c r="A64" s="15" t="s">
        <v>299</v>
      </c>
      <c r="B64" s="2">
        <v>44621</v>
      </c>
      <c r="C64" s="13" t="s">
        <v>11</v>
      </c>
      <c r="D64" s="3">
        <f t="shared" ca="1" si="0"/>
        <v>407</v>
      </c>
      <c r="E64" s="92" t="s">
        <v>250</v>
      </c>
      <c r="F64" s="26">
        <v>44651</v>
      </c>
      <c r="G64" s="21" t="s">
        <v>457</v>
      </c>
      <c r="H64" s="30">
        <v>5215</v>
      </c>
      <c r="I64" s="15" t="s">
        <v>12</v>
      </c>
      <c r="J64" s="7">
        <v>44687</v>
      </c>
      <c r="K64" s="8" t="s">
        <v>64</v>
      </c>
      <c r="L64" s="15"/>
      <c r="M64" s="3" t="str">
        <f t="shared" ca="1" si="1"/>
        <v>90 Above</v>
      </c>
      <c r="N64" s="3" t="s">
        <v>13</v>
      </c>
      <c r="O64" s="3"/>
    </row>
    <row r="65" spans="1:15" s="17" customFormat="1" ht="12.75">
      <c r="A65" s="15" t="s">
        <v>299</v>
      </c>
      <c r="B65" s="2">
        <v>44621</v>
      </c>
      <c r="C65" s="13" t="s">
        <v>11</v>
      </c>
      <c r="D65" s="3">
        <f t="shared" ca="1" si="0"/>
        <v>407</v>
      </c>
      <c r="E65" s="92" t="s">
        <v>251</v>
      </c>
      <c r="F65" s="26">
        <v>44651</v>
      </c>
      <c r="G65" s="21" t="s">
        <v>457</v>
      </c>
      <c r="H65" s="30">
        <v>5845</v>
      </c>
      <c r="I65" s="15" t="s">
        <v>12</v>
      </c>
      <c r="J65" s="7">
        <v>44687</v>
      </c>
      <c r="K65" s="8" t="s">
        <v>64</v>
      </c>
      <c r="L65" s="15"/>
      <c r="M65" s="3" t="str">
        <f t="shared" ca="1" si="1"/>
        <v>90 Above</v>
      </c>
      <c r="N65" s="3" t="s">
        <v>13</v>
      </c>
      <c r="O65" s="3"/>
    </row>
    <row r="66" spans="1:15" s="17" customFormat="1" ht="12.75">
      <c r="A66" s="15" t="s">
        <v>299</v>
      </c>
      <c r="B66" s="2">
        <v>44621</v>
      </c>
      <c r="C66" s="13" t="s">
        <v>11</v>
      </c>
      <c r="D66" s="3">
        <f t="shared" ref="D66:D129" ca="1" si="2">TODAY()-F66</f>
        <v>407</v>
      </c>
      <c r="E66" s="92" t="s">
        <v>252</v>
      </c>
      <c r="F66" s="26">
        <v>44651</v>
      </c>
      <c r="G66" s="21" t="s">
        <v>457</v>
      </c>
      <c r="H66" s="30">
        <v>5165</v>
      </c>
      <c r="I66" s="15" t="s">
        <v>12</v>
      </c>
      <c r="J66" s="7">
        <v>44687</v>
      </c>
      <c r="K66" s="8" t="s">
        <v>64</v>
      </c>
      <c r="L66" s="15"/>
      <c r="M66" s="3" t="str">
        <f t="shared" ref="M66:M129" ca="1" si="3">IF(D66&gt;90,"90 Above",(IF(AND(D66&gt;60,D66&lt;91),"61 to 90",(IF(AND(D66&gt;30,D66&lt;61),"31 to 60",IF(D66&lt;31,"0 to 30"))))))</f>
        <v>90 Above</v>
      </c>
      <c r="N66" s="3" t="s">
        <v>13</v>
      </c>
      <c r="O66" s="3"/>
    </row>
    <row r="67" spans="1:15" s="17" customFormat="1" ht="12.75">
      <c r="A67" s="15" t="s">
        <v>299</v>
      </c>
      <c r="B67" s="2">
        <v>44621</v>
      </c>
      <c r="C67" s="13" t="s">
        <v>11</v>
      </c>
      <c r="D67" s="3">
        <f t="shared" ca="1" si="2"/>
        <v>407</v>
      </c>
      <c r="E67" s="92" t="s">
        <v>253</v>
      </c>
      <c r="F67" s="26">
        <v>44651</v>
      </c>
      <c r="G67" s="21" t="s">
        <v>457</v>
      </c>
      <c r="H67" s="30">
        <v>3245</v>
      </c>
      <c r="I67" s="15" t="s">
        <v>12</v>
      </c>
      <c r="J67" s="7">
        <v>44687</v>
      </c>
      <c r="K67" s="8" t="s">
        <v>64</v>
      </c>
      <c r="L67" s="15"/>
      <c r="M67" s="3" t="str">
        <f t="shared" ca="1" si="3"/>
        <v>90 Above</v>
      </c>
      <c r="N67" s="3" t="s">
        <v>13</v>
      </c>
      <c r="O67" s="3"/>
    </row>
    <row r="68" spans="1:15" s="17" customFormat="1" ht="12.75">
      <c r="A68" s="15" t="s">
        <v>299</v>
      </c>
      <c r="B68" s="2">
        <v>44621</v>
      </c>
      <c r="C68" s="13" t="s">
        <v>11</v>
      </c>
      <c r="D68" s="3">
        <f t="shared" ca="1" si="2"/>
        <v>407</v>
      </c>
      <c r="E68" s="92" t="s">
        <v>254</v>
      </c>
      <c r="F68" s="26">
        <v>44651</v>
      </c>
      <c r="G68" s="21" t="s">
        <v>457</v>
      </c>
      <c r="H68" s="30">
        <v>4045</v>
      </c>
      <c r="I68" s="15" t="s">
        <v>12</v>
      </c>
      <c r="J68" s="7">
        <v>44687</v>
      </c>
      <c r="K68" s="8" t="s">
        <v>64</v>
      </c>
      <c r="L68" s="15"/>
      <c r="M68" s="3" t="str">
        <f t="shared" ca="1" si="3"/>
        <v>90 Above</v>
      </c>
      <c r="N68" s="3" t="s">
        <v>13</v>
      </c>
      <c r="O68" s="3"/>
    </row>
    <row r="69" spans="1:15" s="17" customFormat="1" ht="12.75">
      <c r="A69" s="15" t="s">
        <v>299</v>
      </c>
      <c r="B69" s="2">
        <v>44621</v>
      </c>
      <c r="C69" s="13" t="s">
        <v>11</v>
      </c>
      <c r="D69" s="3">
        <f t="shared" ca="1" si="2"/>
        <v>407</v>
      </c>
      <c r="E69" s="92" t="s">
        <v>255</v>
      </c>
      <c r="F69" s="26">
        <v>44651</v>
      </c>
      <c r="G69" s="21" t="s">
        <v>457</v>
      </c>
      <c r="H69" s="30">
        <v>2465</v>
      </c>
      <c r="I69" s="15" t="s">
        <v>12</v>
      </c>
      <c r="J69" s="7">
        <v>44687</v>
      </c>
      <c r="K69" s="8" t="s">
        <v>64</v>
      </c>
      <c r="L69" s="15"/>
      <c r="M69" s="3" t="str">
        <f t="shared" ca="1" si="3"/>
        <v>90 Above</v>
      </c>
      <c r="N69" s="3" t="s">
        <v>13</v>
      </c>
      <c r="O69" s="3"/>
    </row>
    <row r="70" spans="1:15" s="17" customFormat="1" ht="12.75">
      <c r="A70" s="15" t="s">
        <v>299</v>
      </c>
      <c r="B70" s="2">
        <v>44621</v>
      </c>
      <c r="C70" s="13" t="s">
        <v>11</v>
      </c>
      <c r="D70" s="3">
        <f t="shared" ca="1" si="2"/>
        <v>407</v>
      </c>
      <c r="E70" s="92" t="s">
        <v>256</v>
      </c>
      <c r="F70" s="26">
        <v>44651</v>
      </c>
      <c r="G70" s="21" t="s">
        <v>457</v>
      </c>
      <c r="H70" s="30">
        <v>4145</v>
      </c>
      <c r="I70" s="15" t="s">
        <v>12</v>
      </c>
      <c r="J70" s="7">
        <v>44687</v>
      </c>
      <c r="K70" s="8" t="s">
        <v>64</v>
      </c>
      <c r="L70" s="15"/>
      <c r="M70" s="3" t="str">
        <f t="shared" ca="1" si="3"/>
        <v>90 Above</v>
      </c>
      <c r="N70" s="3" t="s">
        <v>13</v>
      </c>
      <c r="O70" s="3"/>
    </row>
    <row r="71" spans="1:15" s="17" customFormat="1" ht="12.75">
      <c r="A71" s="15" t="s">
        <v>299</v>
      </c>
      <c r="B71" s="2">
        <v>44621</v>
      </c>
      <c r="C71" s="13" t="s">
        <v>11</v>
      </c>
      <c r="D71" s="3">
        <f t="shared" ca="1" si="2"/>
        <v>407</v>
      </c>
      <c r="E71" s="92" t="s">
        <v>257</v>
      </c>
      <c r="F71" s="26">
        <v>44651</v>
      </c>
      <c r="G71" s="21" t="s">
        <v>457</v>
      </c>
      <c r="H71" s="30">
        <v>3570</v>
      </c>
      <c r="I71" s="15" t="s">
        <v>12</v>
      </c>
      <c r="J71" s="7">
        <v>44687</v>
      </c>
      <c r="K71" s="8" t="s">
        <v>64</v>
      </c>
      <c r="L71" s="15"/>
      <c r="M71" s="3" t="str">
        <f t="shared" ca="1" si="3"/>
        <v>90 Above</v>
      </c>
      <c r="N71" s="3" t="s">
        <v>13</v>
      </c>
      <c r="O71" s="3"/>
    </row>
    <row r="72" spans="1:15" s="17" customFormat="1" ht="12.75">
      <c r="A72" s="15" t="s">
        <v>299</v>
      </c>
      <c r="B72" s="2">
        <v>44621</v>
      </c>
      <c r="C72" s="13" t="s">
        <v>11</v>
      </c>
      <c r="D72" s="3">
        <f t="shared" ca="1" si="2"/>
        <v>407</v>
      </c>
      <c r="E72" s="92" t="s">
        <v>258</v>
      </c>
      <c r="F72" s="26">
        <v>44651</v>
      </c>
      <c r="G72" s="21" t="s">
        <v>457</v>
      </c>
      <c r="H72" s="30">
        <v>2245</v>
      </c>
      <c r="I72" s="15" t="s">
        <v>12</v>
      </c>
      <c r="J72" s="7">
        <v>44687</v>
      </c>
      <c r="K72" s="8" t="s">
        <v>64</v>
      </c>
      <c r="L72" s="15"/>
      <c r="M72" s="3" t="str">
        <f t="shared" ca="1" si="3"/>
        <v>90 Above</v>
      </c>
      <c r="N72" s="3" t="s">
        <v>13</v>
      </c>
      <c r="O72" s="3"/>
    </row>
    <row r="73" spans="1:15" s="17" customFormat="1" ht="12.75">
      <c r="A73" s="15" t="s">
        <v>299</v>
      </c>
      <c r="B73" s="2">
        <v>44621</v>
      </c>
      <c r="C73" s="13" t="s">
        <v>11</v>
      </c>
      <c r="D73" s="3">
        <f t="shared" ca="1" si="2"/>
        <v>407</v>
      </c>
      <c r="E73" s="92" t="s">
        <v>259</v>
      </c>
      <c r="F73" s="26">
        <v>44651</v>
      </c>
      <c r="G73" s="21" t="s">
        <v>457</v>
      </c>
      <c r="H73" s="30">
        <v>3375</v>
      </c>
      <c r="I73" s="15" t="s">
        <v>12</v>
      </c>
      <c r="J73" s="7">
        <v>44687</v>
      </c>
      <c r="K73" s="8" t="s">
        <v>64</v>
      </c>
      <c r="L73" s="15"/>
      <c r="M73" s="3" t="str">
        <f t="shared" ca="1" si="3"/>
        <v>90 Above</v>
      </c>
      <c r="N73" s="3" t="s">
        <v>13</v>
      </c>
      <c r="O73" s="3"/>
    </row>
    <row r="74" spans="1:15" s="17" customFormat="1" ht="12.75">
      <c r="A74" s="15" t="s">
        <v>299</v>
      </c>
      <c r="B74" s="2">
        <v>44621</v>
      </c>
      <c r="C74" s="13" t="s">
        <v>11</v>
      </c>
      <c r="D74" s="3">
        <f t="shared" ca="1" si="2"/>
        <v>407</v>
      </c>
      <c r="E74" s="92" t="s">
        <v>260</v>
      </c>
      <c r="F74" s="26">
        <v>44651</v>
      </c>
      <c r="G74" s="21" t="s">
        <v>457</v>
      </c>
      <c r="H74" s="30">
        <v>4470</v>
      </c>
      <c r="I74" s="15" t="s">
        <v>12</v>
      </c>
      <c r="J74" s="7">
        <v>44687</v>
      </c>
      <c r="K74" s="8" t="s">
        <v>64</v>
      </c>
      <c r="L74" s="15"/>
      <c r="M74" s="3" t="str">
        <f t="shared" ca="1" si="3"/>
        <v>90 Above</v>
      </c>
      <c r="N74" s="3" t="s">
        <v>13</v>
      </c>
      <c r="O74" s="3"/>
    </row>
    <row r="75" spans="1:15" s="17" customFormat="1" ht="12.75">
      <c r="A75" s="15" t="s">
        <v>299</v>
      </c>
      <c r="B75" s="2">
        <v>44621</v>
      </c>
      <c r="C75" s="13" t="s">
        <v>11</v>
      </c>
      <c r="D75" s="3">
        <f t="shared" ca="1" si="2"/>
        <v>407</v>
      </c>
      <c r="E75" s="92" t="s">
        <v>261</v>
      </c>
      <c r="F75" s="26">
        <v>44651</v>
      </c>
      <c r="G75" s="21" t="s">
        <v>457</v>
      </c>
      <c r="H75" s="30">
        <v>2845</v>
      </c>
      <c r="I75" s="15" t="s">
        <v>12</v>
      </c>
      <c r="J75" s="7">
        <v>44687</v>
      </c>
      <c r="K75" s="8" t="s">
        <v>64</v>
      </c>
      <c r="L75" s="15"/>
      <c r="M75" s="3" t="str">
        <f t="shared" ca="1" si="3"/>
        <v>90 Above</v>
      </c>
      <c r="N75" s="3" t="s">
        <v>13</v>
      </c>
      <c r="O75" s="3"/>
    </row>
    <row r="76" spans="1:15" s="17" customFormat="1" ht="12.75">
      <c r="A76" s="15" t="s">
        <v>299</v>
      </c>
      <c r="B76" s="2">
        <v>44621</v>
      </c>
      <c r="C76" s="13" t="s">
        <v>11</v>
      </c>
      <c r="D76" s="3">
        <f t="shared" ca="1" si="2"/>
        <v>407</v>
      </c>
      <c r="E76" s="92" t="s">
        <v>262</v>
      </c>
      <c r="F76" s="26">
        <v>44651</v>
      </c>
      <c r="G76" s="21" t="s">
        <v>457</v>
      </c>
      <c r="H76" s="30">
        <v>2145</v>
      </c>
      <c r="I76" s="15" t="s">
        <v>12</v>
      </c>
      <c r="J76" s="7">
        <v>44687</v>
      </c>
      <c r="K76" s="8" t="s">
        <v>64</v>
      </c>
      <c r="L76" s="15"/>
      <c r="M76" s="3" t="str">
        <f t="shared" ca="1" si="3"/>
        <v>90 Above</v>
      </c>
      <c r="N76" s="3" t="s">
        <v>13</v>
      </c>
      <c r="O76" s="3"/>
    </row>
    <row r="77" spans="1:15" s="17" customFormat="1" ht="12.75">
      <c r="A77" s="15" t="s">
        <v>299</v>
      </c>
      <c r="B77" s="2">
        <v>44621</v>
      </c>
      <c r="C77" s="13" t="s">
        <v>11</v>
      </c>
      <c r="D77" s="3">
        <f t="shared" ca="1" si="2"/>
        <v>407</v>
      </c>
      <c r="E77" s="92" t="s">
        <v>263</v>
      </c>
      <c r="F77" s="26">
        <v>44651</v>
      </c>
      <c r="G77" s="21" t="s">
        <v>457</v>
      </c>
      <c r="H77" s="30">
        <v>3565</v>
      </c>
      <c r="I77" s="15" t="s">
        <v>12</v>
      </c>
      <c r="J77" s="7">
        <v>44687</v>
      </c>
      <c r="K77" s="8" t="s">
        <v>64</v>
      </c>
      <c r="L77" s="15"/>
      <c r="M77" s="3" t="str">
        <f t="shared" ca="1" si="3"/>
        <v>90 Above</v>
      </c>
      <c r="N77" s="3" t="s">
        <v>13</v>
      </c>
      <c r="O77" s="3"/>
    </row>
    <row r="78" spans="1:15" s="17" customFormat="1" ht="12.75">
      <c r="A78" s="15" t="s">
        <v>299</v>
      </c>
      <c r="B78" s="2">
        <v>44621</v>
      </c>
      <c r="C78" s="13" t="s">
        <v>11</v>
      </c>
      <c r="D78" s="3">
        <f t="shared" ca="1" si="2"/>
        <v>407</v>
      </c>
      <c r="E78" s="92" t="s">
        <v>264</v>
      </c>
      <c r="F78" s="26">
        <v>44651</v>
      </c>
      <c r="G78" s="21" t="s">
        <v>457</v>
      </c>
      <c r="H78" s="30">
        <v>1250</v>
      </c>
      <c r="I78" s="15" t="s">
        <v>12</v>
      </c>
      <c r="J78" s="7">
        <v>44687</v>
      </c>
      <c r="K78" s="8" t="s">
        <v>64</v>
      </c>
      <c r="L78" s="15"/>
      <c r="M78" s="3" t="str">
        <f t="shared" ca="1" si="3"/>
        <v>90 Above</v>
      </c>
      <c r="N78" s="3" t="s">
        <v>13</v>
      </c>
      <c r="O78" s="3"/>
    </row>
    <row r="79" spans="1:15" s="17" customFormat="1" ht="12.75">
      <c r="A79" s="15" t="s">
        <v>299</v>
      </c>
      <c r="B79" s="2">
        <v>44621</v>
      </c>
      <c r="C79" s="13" t="s">
        <v>11</v>
      </c>
      <c r="D79" s="3">
        <f t="shared" ca="1" si="2"/>
        <v>407</v>
      </c>
      <c r="E79" s="92" t="s">
        <v>265</v>
      </c>
      <c r="F79" s="26">
        <v>44651</v>
      </c>
      <c r="G79" s="21" t="s">
        <v>457</v>
      </c>
      <c r="H79" s="30">
        <v>3565</v>
      </c>
      <c r="I79" s="15" t="s">
        <v>12</v>
      </c>
      <c r="J79" s="7">
        <v>44687</v>
      </c>
      <c r="K79" s="8" t="s">
        <v>64</v>
      </c>
      <c r="L79" s="15"/>
      <c r="M79" s="3" t="str">
        <f t="shared" ca="1" si="3"/>
        <v>90 Above</v>
      </c>
      <c r="N79" s="3" t="s">
        <v>13</v>
      </c>
      <c r="O79" s="3"/>
    </row>
    <row r="80" spans="1:15" s="17" customFormat="1" ht="12.75">
      <c r="A80" s="15" t="s">
        <v>299</v>
      </c>
      <c r="B80" s="2">
        <v>44621</v>
      </c>
      <c r="C80" s="13" t="s">
        <v>11</v>
      </c>
      <c r="D80" s="3">
        <f t="shared" ca="1" si="2"/>
        <v>407</v>
      </c>
      <c r="E80" s="92" t="s">
        <v>266</v>
      </c>
      <c r="F80" s="26">
        <v>44651</v>
      </c>
      <c r="G80" s="21" t="s">
        <v>457</v>
      </c>
      <c r="H80" s="30">
        <v>4120</v>
      </c>
      <c r="I80" s="15" t="s">
        <v>12</v>
      </c>
      <c r="J80" s="7">
        <v>44687</v>
      </c>
      <c r="K80" s="8" t="s">
        <v>64</v>
      </c>
      <c r="L80" s="15"/>
      <c r="M80" s="3" t="str">
        <f t="shared" ca="1" si="3"/>
        <v>90 Above</v>
      </c>
      <c r="N80" s="3" t="s">
        <v>13</v>
      </c>
      <c r="O80" s="3"/>
    </row>
    <row r="81" spans="1:15" s="17" customFormat="1" ht="12.75">
      <c r="A81" s="15" t="s">
        <v>299</v>
      </c>
      <c r="B81" s="2">
        <v>44621</v>
      </c>
      <c r="C81" s="13" t="s">
        <v>11</v>
      </c>
      <c r="D81" s="3">
        <f t="shared" ca="1" si="2"/>
        <v>407</v>
      </c>
      <c r="E81" s="92" t="s">
        <v>267</v>
      </c>
      <c r="F81" s="26">
        <v>44651</v>
      </c>
      <c r="G81" s="21" t="s">
        <v>457</v>
      </c>
      <c r="H81" s="30">
        <v>5880</v>
      </c>
      <c r="I81" s="15" t="s">
        <v>12</v>
      </c>
      <c r="J81" s="7">
        <v>44687</v>
      </c>
      <c r="K81" s="8" t="s">
        <v>64</v>
      </c>
      <c r="L81" s="15"/>
      <c r="M81" s="3" t="str">
        <f t="shared" ca="1" si="3"/>
        <v>90 Above</v>
      </c>
      <c r="N81" s="3" t="s">
        <v>13</v>
      </c>
      <c r="O81" s="3"/>
    </row>
    <row r="82" spans="1:15" s="17" customFormat="1" ht="12.75">
      <c r="A82" s="15" t="s">
        <v>299</v>
      </c>
      <c r="B82" s="2">
        <v>44621</v>
      </c>
      <c r="C82" s="13" t="s">
        <v>11</v>
      </c>
      <c r="D82" s="3">
        <f t="shared" ca="1" si="2"/>
        <v>407</v>
      </c>
      <c r="E82" s="92" t="s">
        <v>268</v>
      </c>
      <c r="F82" s="26">
        <v>44651</v>
      </c>
      <c r="G82" s="21" t="s">
        <v>457</v>
      </c>
      <c r="H82" s="30">
        <v>12350</v>
      </c>
      <c r="I82" s="15" t="s">
        <v>12</v>
      </c>
      <c r="J82" s="7">
        <v>44687</v>
      </c>
      <c r="K82" s="8" t="s">
        <v>64</v>
      </c>
      <c r="L82" s="15"/>
      <c r="M82" s="3" t="str">
        <f t="shared" ca="1" si="3"/>
        <v>90 Above</v>
      </c>
      <c r="N82" s="3" t="s">
        <v>13</v>
      </c>
      <c r="O82" s="3"/>
    </row>
    <row r="83" spans="1:15" s="17" customFormat="1" ht="12.75">
      <c r="A83" s="15" t="s">
        <v>299</v>
      </c>
      <c r="B83" s="2">
        <v>44621</v>
      </c>
      <c r="C83" s="13" t="s">
        <v>11</v>
      </c>
      <c r="D83" s="3">
        <f t="shared" ca="1" si="2"/>
        <v>407</v>
      </c>
      <c r="E83" s="92" t="s">
        <v>269</v>
      </c>
      <c r="F83" s="26">
        <v>44651</v>
      </c>
      <c r="G83" s="21" t="s">
        <v>457</v>
      </c>
      <c r="H83" s="30">
        <v>3645</v>
      </c>
      <c r="I83" s="15" t="s">
        <v>12</v>
      </c>
      <c r="J83" s="7">
        <v>44687</v>
      </c>
      <c r="K83" s="8" t="s">
        <v>64</v>
      </c>
      <c r="L83" s="15"/>
      <c r="M83" s="3" t="str">
        <f t="shared" ca="1" si="3"/>
        <v>90 Above</v>
      </c>
      <c r="N83" s="3" t="s">
        <v>13</v>
      </c>
      <c r="O83" s="3"/>
    </row>
    <row r="84" spans="1:15" s="17" customFormat="1" ht="12.75">
      <c r="A84" s="15" t="s">
        <v>299</v>
      </c>
      <c r="B84" s="2">
        <v>44621</v>
      </c>
      <c r="C84" s="13" t="s">
        <v>11</v>
      </c>
      <c r="D84" s="3">
        <f t="shared" ca="1" si="2"/>
        <v>407</v>
      </c>
      <c r="E84" s="92" t="s">
        <v>270</v>
      </c>
      <c r="F84" s="26">
        <v>44651</v>
      </c>
      <c r="G84" s="21" t="s">
        <v>457</v>
      </c>
      <c r="H84" s="30">
        <v>2020</v>
      </c>
      <c r="I84" s="15" t="s">
        <v>12</v>
      </c>
      <c r="J84" s="7">
        <v>44687</v>
      </c>
      <c r="K84" s="8" t="s">
        <v>64</v>
      </c>
      <c r="L84" s="15"/>
      <c r="M84" s="3" t="str">
        <f t="shared" ca="1" si="3"/>
        <v>90 Above</v>
      </c>
      <c r="N84" s="3" t="s">
        <v>13</v>
      </c>
      <c r="O84" s="3"/>
    </row>
    <row r="85" spans="1:15" s="17" customFormat="1" ht="12.75">
      <c r="A85" s="15" t="s">
        <v>299</v>
      </c>
      <c r="B85" s="2">
        <v>44621</v>
      </c>
      <c r="C85" s="13" t="s">
        <v>11</v>
      </c>
      <c r="D85" s="3">
        <f t="shared" ca="1" si="2"/>
        <v>407</v>
      </c>
      <c r="E85" s="92" t="s">
        <v>271</v>
      </c>
      <c r="F85" s="26">
        <v>44651</v>
      </c>
      <c r="G85" s="21" t="s">
        <v>457</v>
      </c>
      <c r="H85" s="30">
        <v>2845</v>
      </c>
      <c r="I85" s="15" t="s">
        <v>12</v>
      </c>
      <c r="J85" s="7">
        <v>44687</v>
      </c>
      <c r="K85" s="8" t="s">
        <v>64</v>
      </c>
      <c r="L85" s="15"/>
      <c r="M85" s="3" t="str">
        <f t="shared" ca="1" si="3"/>
        <v>90 Above</v>
      </c>
      <c r="N85" s="3" t="s">
        <v>13</v>
      </c>
      <c r="O85" s="3"/>
    </row>
    <row r="86" spans="1:15" s="17" customFormat="1" ht="12.75">
      <c r="A86" s="15" t="s">
        <v>299</v>
      </c>
      <c r="B86" s="2">
        <v>44621</v>
      </c>
      <c r="C86" s="13" t="s">
        <v>11</v>
      </c>
      <c r="D86" s="3">
        <f t="shared" ca="1" si="2"/>
        <v>407</v>
      </c>
      <c r="E86" s="92" t="s">
        <v>272</v>
      </c>
      <c r="F86" s="26">
        <v>44651</v>
      </c>
      <c r="G86" s="21" t="s">
        <v>457</v>
      </c>
      <c r="H86" s="30">
        <v>2145</v>
      </c>
      <c r="I86" s="15" t="s">
        <v>12</v>
      </c>
      <c r="J86" s="7">
        <v>44687</v>
      </c>
      <c r="K86" s="8" t="s">
        <v>64</v>
      </c>
      <c r="L86" s="15"/>
      <c r="M86" s="3" t="str">
        <f t="shared" ca="1" si="3"/>
        <v>90 Above</v>
      </c>
      <c r="N86" s="3" t="s">
        <v>13</v>
      </c>
      <c r="O86" s="3"/>
    </row>
    <row r="87" spans="1:15" s="17" customFormat="1" ht="12.75">
      <c r="A87" s="15" t="s">
        <v>299</v>
      </c>
      <c r="B87" s="2">
        <v>44621</v>
      </c>
      <c r="C87" s="13" t="s">
        <v>11</v>
      </c>
      <c r="D87" s="3">
        <f t="shared" ca="1" si="2"/>
        <v>407</v>
      </c>
      <c r="E87" s="92" t="s">
        <v>273</v>
      </c>
      <c r="F87" s="26">
        <v>44651</v>
      </c>
      <c r="G87" s="21" t="s">
        <v>457</v>
      </c>
      <c r="H87" s="30">
        <v>2770</v>
      </c>
      <c r="I87" s="15" t="s">
        <v>12</v>
      </c>
      <c r="J87" s="7">
        <v>44687</v>
      </c>
      <c r="K87" s="8" t="s">
        <v>64</v>
      </c>
      <c r="L87" s="15"/>
      <c r="M87" s="3" t="str">
        <f t="shared" ca="1" si="3"/>
        <v>90 Above</v>
      </c>
      <c r="N87" s="3" t="s">
        <v>13</v>
      </c>
      <c r="O87" s="3"/>
    </row>
    <row r="88" spans="1:15" s="17" customFormat="1" ht="12.75">
      <c r="A88" s="15" t="s">
        <v>299</v>
      </c>
      <c r="B88" s="2">
        <v>44621</v>
      </c>
      <c r="C88" s="13" t="s">
        <v>11</v>
      </c>
      <c r="D88" s="3">
        <f t="shared" ca="1" si="2"/>
        <v>407</v>
      </c>
      <c r="E88" s="92" t="s">
        <v>274</v>
      </c>
      <c r="F88" s="26">
        <v>44651</v>
      </c>
      <c r="G88" s="21" t="s">
        <v>457</v>
      </c>
      <c r="H88" s="30">
        <v>4120</v>
      </c>
      <c r="I88" s="15" t="s">
        <v>12</v>
      </c>
      <c r="J88" s="7">
        <v>44687</v>
      </c>
      <c r="K88" s="8" t="s">
        <v>64</v>
      </c>
      <c r="L88" s="15"/>
      <c r="M88" s="3" t="str">
        <f t="shared" ca="1" si="3"/>
        <v>90 Above</v>
      </c>
      <c r="N88" s="3" t="s">
        <v>13</v>
      </c>
      <c r="O88" s="3"/>
    </row>
    <row r="89" spans="1:15" s="17" customFormat="1" ht="12.75">
      <c r="A89" s="15" t="s">
        <v>299</v>
      </c>
      <c r="B89" s="2">
        <v>44621</v>
      </c>
      <c r="C89" s="13" t="s">
        <v>11</v>
      </c>
      <c r="D89" s="3">
        <f t="shared" ca="1" si="2"/>
        <v>407</v>
      </c>
      <c r="E89" s="92" t="s">
        <v>275</v>
      </c>
      <c r="F89" s="26">
        <v>44651</v>
      </c>
      <c r="G89" s="21" t="s">
        <v>457</v>
      </c>
      <c r="H89" s="30">
        <v>5080</v>
      </c>
      <c r="I89" s="15" t="s">
        <v>12</v>
      </c>
      <c r="J89" s="7">
        <v>44687</v>
      </c>
      <c r="K89" s="8" t="s">
        <v>64</v>
      </c>
      <c r="L89" s="15"/>
      <c r="M89" s="3" t="str">
        <f t="shared" ca="1" si="3"/>
        <v>90 Above</v>
      </c>
      <c r="N89" s="3" t="s">
        <v>13</v>
      </c>
      <c r="O89" s="3"/>
    </row>
    <row r="90" spans="1:15" s="17" customFormat="1" ht="12.75">
      <c r="A90" s="15" t="s">
        <v>299</v>
      </c>
      <c r="B90" s="2">
        <v>44621</v>
      </c>
      <c r="C90" s="13" t="s">
        <v>11</v>
      </c>
      <c r="D90" s="3">
        <f t="shared" ca="1" si="2"/>
        <v>407</v>
      </c>
      <c r="E90" s="92" t="s">
        <v>276</v>
      </c>
      <c r="F90" s="26">
        <v>44651</v>
      </c>
      <c r="G90" s="21" t="s">
        <v>457</v>
      </c>
      <c r="H90" s="30">
        <v>2015</v>
      </c>
      <c r="I90" s="15" t="s">
        <v>12</v>
      </c>
      <c r="J90" s="7">
        <v>44687</v>
      </c>
      <c r="K90" s="8" t="s">
        <v>64</v>
      </c>
      <c r="L90" s="15"/>
      <c r="M90" s="3" t="str">
        <f t="shared" ca="1" si="3"/>
        <v>90 Above</v>
      </c>
      <c r="N90" s="3" t="s">
        <v>13</v>
      </c>
      <c r="O90" s="3"/>
    </row>
    <row r="91" spans="1:15" s="17" customFormat="1" ht="12.75">
      <c r="A91" s="15" t="s">
        <v>299</v>
      </c>
      <c r="B91" s="2">
        <v>44621</v>
      </c>
      <c r="C91" s="13" t="s">
        <v>11</v>
      </c>
      <c r="D91" s="3">
        <f t="shared" ca="1" si="2"/>
        <v>407</v>
      </c>
      <c r="E91" s="92" t="s">
        <v>277</v>
      </c>
      <c r="F91" s="26">
        <v>44651</v>
      </c>
      <c r="G91" s="21" t="s">
        <v>457</v>
      </c>
      <c r="H91" s="30">
        <v>5480</v>
      </c>
      <c r="I91" s="15" t="s">
        <v>12</v>
      </c>
      <c r="J91" s="7">
        <v>44687</v>
      </c>
      <c r="K91" s="8" t="s">
        <v>64</v>
      </c>
      <c r="L91" s="15"/>
      <c r="M91" s="3" t="str">
        <f t="shared" ca="1" si="3"/>
        <v>90 Above</v>
      </c>
      <c r="N91" s="3" t="s">
        <v>13</v>
      </c>
      <c r="O91" s="3"/>
    </row>
    <row r="92" spans="1:15" s="17" customFormat="1" ht="12.75">
      <c r="A92" s="15" t="s">
        <v>299</v>
      </c>
      <c r="B92" s="2">
        <v>44621</v>
      </c>
      <c r="C92" s="13" t="s">
        <v>11</v>
      </c>
      <c r="D92" s="3">
        <f t="shared" ca="1" si="2"/>
        <v>407</v>
      </c>
      <c r="E92" s="92" t="s">
        <v>278</v>
      </c>
      <c r="F92" s="26">
        <v>44651</v>
      </c>
      <c r="G92" s="21" t="s">
        <v>457</v>
      </c>
      <c r="H92" s="30">
        <v>2845</v>
      </c>
      <c r="I92" s="15" t="s">
        <v>12</v>
      </c>
      <c r="J92" s="7">
        <v>44687</v>
      </c>
      <c r="K92" s="8" t="s">
        <v>64</v>
      </c>
      <c r="L92" s="15"/>
      <c r="M92" s="3" t="str">
        <f t="shared" ca="1" si="3"/>
        <v>90 Above</v>
      </c>
      <c r="N92" s="3" t="s">
        <v>13</v>
      </c>
      <c r="O92" s="3"/>
    </row>
    <row r="93" spans="1:15" s="17" customFormat="1" ht="12.75">
      <c r="A93" s="15" t="s">
        <v>299</v>
      </c>
      <c r="B93" s="2">
        <v>44621</v>
      </c>
      <c r="C93" s="13" t="s">
        <v>11</v>
      </c>
      <c r="D93" s="3">
        <f t="shared" ca="1" si="2"/>
        <v>407</v>
      </c>
      <c r="E93" s="92" t="s">
        <v>279</v>
      </c>
      <c r="F93" s="26">
        <v>44651</v>
      </c>
      <c r="G93" s="21" t="s">
        <v>457</v>
      </c>
      <c r="H93" s="30">
        <v>4900</v>
      </c>
      <c r="I93" s="15" t="s">
        <v>12</v>
      </c>
      <c r="J93" s="7">
        <v>44687</v>
      </c>
      <c r="K93" s="8" t="s">
        <v>64</v>
      </c>
      <c r="L93" s="15"/>
      <c r="M93" s="3" t="str">
        <f t="shared" ca="1" si="3"/>
        <v>90 Above</v>
      </c>
      <c r="N93" s="3" t="s">
        <v>13</v>
      </c>
      <c r="O93" s="3"/>
    </row>
    <row r="94" spans="1:15" s="17" customFormat="1" ht="12.75">
      <c r="A94" s="15" t="s">
        <v>299</v>
      </c>
      <c r="B94" s="2">
        <v>44621</v>
      </c>
      <c r="C94" s="13" t="s">
        <v>11</v>
      </c>
      <c r="D94" s="3">
        <f t="shared" ca="1" si="2"/>
        <v>407</v>
      </c>
      <c r="E94" s="92" t="s">
        <v>280</v>
      </c>
      <c r="F94" s="26">
        <v>44651</v>
      </c>
      <c r="G94" s="21" t="s">
        <v>457</v>
      </c>
      <c r="H94" s="30">
        <v>7945</v>
      </c>
      <c r="I94" s="15" t="s">
        <v>12</v>
      </c>
      <c r="J94" s="7">
        <v>44687</v>
      </c>
      <c r="K94" s="8" t="s">
        <v>64</v>
      </c>
      <c r="L94" s="15"/>
      <c r="M94" s="3" t="str">
        <f t="shared" ca="1" si="3"/>
        <v>90 Above</v>
      </c>
      <c r="N94" s="3" t="s">
        <v>13</v>
      </c>
      <c r="O94" s="3"/>
    </row>
    <row r="95" spans="1:15" s="17" customFormat="1" ht="12.75">
      <c r="A95" s="15" t="s">
        <v>299</v>
      </c>
      <c r="B95" s="2">
        <v>44621</v>
      </c>
      <c r="C95" s="13" t="s">
        <v>11</v>
      </c>
      <c r="D95" s="3">
        <f t="shared" ca="1" si="2"/>
        <v>407</v>
      </c>
      <c r="E95" s="92" t="s">
        <v>281</v>
      </c>
      <c r="F95" s="26">
        <v>44651</v>
      </c>
      <c r="G95" s="21" t="s">
        <v>457</v>
      </c>
      <c r="H95" s="30">
        <v>7945</v>
      </c>
      <c r="I95" s="15" t="s">
        <v>12</v>
      </c>
      <c r="J95" s="7">
        <v>44687</v>
      </c>
      <c r="K95" s="8" t="s">
        <v>64</v>
      </c>
      <c r="L95" s="15"/>
      <c r="M95" s="3" t="str">
        <f t="shared" ca="1" si="3"/>
        <v>90 Above</v>
      </c>
      <c r="N95" s="3" t="s">
        <v>13</v>
      </c>
      <c r="O95" s="3"/>
    </row>
    <row r="96" spans="1:15" s="17" customFormat="1" ht="12.75">
      <c r="A96" s="15" t="s">
        <v>299</v>
      </c>
      <c r="B96" s="2">
        <v>44621</v>
      </c>
      <c r="C96" s="13" t="s">
        <v>11</v>
      </c>
      <c r="D96" s="3">
        <f t="shared" ca="1" si="2"/>
        <v>407</v>
      </c>
      <c r="E96" s="92" t="s">
        <v>283</v>
      </c>
      <c r="F96" s="26">
        <v>44651</v>
      </c>
      <c r="G96" s="21" t="s">
        <v>457</v>
      </c>
      <c r="H96" s="30">
        <v>6405</v>
      </c>
      <c r="I96" s="15" t="s">
        <v>12</v>
      </c>
      <c r="J96" s="7">
        <v>44687</v>
      </c>
      <c r="K96" s="8" t="s">
        <v>64</v>
      </c>
      <c r="L96" s="15"/>
      <c r="M96" s="3" t="str">
        <f t="shared" ca="1" si="3"/>
        <v>90 Above</v>
      </c>
      <c r="N96" s="3" t="s">
        <v>13</v>
      </c>
      <c r="O96" s="3"/>
    </row>
    <row r="97" spans="1:15" s="17" customFormat="1" ht="12.75">
      <c r="A97" s="15" t="s">
        <v>299</v>
      </c>
      <c r="B97" s="2">
        <v>44621</v>
      </c>
      <c r="C97" s="13" t="s">
        <v>11</v>
      </c>
      <c r="D97" s="3">
        <f t="shared" ca="1" si="2"/>
        <v>407</v>
      </c>
      <c r="E97" s="92" t="s">
        <v>284</v>
      </c>
      <c r="F97" s="26">
        <v>44651</v>
      </c>
      <c r="G97" s="21" t="s">
        <v>457</v>
      </c>
      <c r="H97" s="30">
        <v>4425</v>
      </c>
      <c r="I97" s="15" t="s">
        <v>12</v>
      </c>
      <c r="J97" s="7">
        <v>44687</v>
      </c>
      <c r="K97" s="8" t="s">
        <v>64</v>
      </c>
      <c r="L97" s="15"/>
      <c r="M97" s="3" t="str">
        <f t="shared" ca="1" si="3"/>
        <v>90 Above</v>
      </c>
      <c r="N97" s="3" t="s">
        <v>13</v>
      </c>
      <c r="O97" s="3"/>
    </row>
    <row r="98" spans="1:15" s="17" customFormat="1" ht="12.75">
      <c r="A98" s="15" t="s">
        <v>299</v>
      </c>
      <c r="B98" s="2">
        <v>44621</v>
      </c>
      <c r="C98" s="13" t="s">
        <v>11</v>
      </c>
      <c r="D98" s="3">
        <f t="shared" ca="1" si="2"/>
        <v>407</v>
      </c>
      <c r="E98" s="92" t="s">
        <v>285</v>
      </c>
      <c r="F98" s="26">
        <v>44651</v>
      </c>
      <c r="G98" s="21" t="s">
        <v>457</v>
      </c>
      <c r="H98" s="30">
        <v>2125</v>
      </c>
      <c r="I98" s="15" t="s">
        <v>14</v>
      </c>
      <c r="J98" s="7">
        <v>44687</v>
      </c>
      <c r="K98" s="8" t="s">
        <v>64</v>
      </c>
      <c r="L98" s="15"/>
      <c r="M98" s="3" t="str">
        <f t="shared" ca="1" si="3"/>
        <v>90 Above</v>
      </c>
      <c r="N98" s="3" t="s">
        <v>13</v>
      </c>
      <c r="O98" s="3"/>
    </row>
    <row r="99" spans="1:15" s="17" customFormat="1" ht="12.75">
      <c r="A99" s="15" t="s">
        <v>299</v>
      </c>
      <c r="B99" s="2">
        <v>44621</v>
      </c>
      <c r="C99" s="13" t="s">
        <v>11</v>
      </c>
      <c r="D99" s="3">
        <f t="shared" ca="1" si="2"/>
        <v>407</v>
      </c>
      <c r="E99" s="92" t="s">
        <v>286</v>
      </c>
      <c r="F99" s="26">
        <v>44651</v>
      </c>
      <c r="G99" s="21" t="s">
        <v>457</v>
      </c>
      <c r="H99" s="30">
        <v>1750</v>
      </c>
      <c r="I99" s="15" t="s">
        <v>12</v>
      </c>
      <c r="J99" s="7">
        <v>44687</v>
      </c>
      <c r="K99" s="8" t="s">
        <v>64</v>
      </c>
      <c r="L99" s="15"/>
      <c r="M99" s="3" t="str">
        <f t="shared" ca="1" si="3"/>
        <v>90 Above</v>
      </c>
      <c r="N99" s="3" t="s">
        <v>13</v>
      </c>
      <c r="O99" s="3"/>
    </row>
    <row r="100" spans="1:15" s="17" customFormat="1" ht="12.75">
      <c r="A100" s="15" t="s">
        <v>299</v>
      </c>
      <c r="B100" s="2">
        <v>44621</v>
      </c>
      <c r="C100" s="13" t="s">
        <v>11</v>
      </c>
      <c r="D100" s="3">
        <f t="shared" ca="1" si="2"/>
        <v>407</v>
      </c>
      <c r="E100" s="92" t="s">
        <v>287</v>
      </c>
      <c r="F100" s="26">
        <v>44651</v>
      </c>
      <c r="G100" s="21" t="s">
        <v>457</v>
      </c>
      <c r="H100" s="30">
        <v>2245</v>
      </c>
      <c r="I100" s="15" t="s">
        <v>12</v>
      </c>
      <c r="J100" s="7">
        <v>44687</v>
      </c>
      <c r="K100" s="8" t="s">
        <v>64</v>
      </c>
      <c r="L100" s="15"/>
      <c r="M100" s="3" t="str">
        <f t="shared" ca="1" si="3"/>
        <v>90 Above</v>
      </c>
      <c r="N100" s="3" t="s">
        <v>13</v>
      </c>
      <c r="O100" s="3"/>
    </row>
    <row r="101" spans="1:15" s="17" customFormat="1" ht="12.75">
      <c r="A101" s="15" t="s">
        <v>299</v>
      </c>
      <c r="B101" s="2">
        <v>44621</v>
      </c>
      <c r="C101" s="13" t="s">
        <v>11</v>
      </c>
      <c r="D101" s="3">
        <f t="shared" ca="1" si="2"/>
        <v>407</v>
      </c>
      <c r="E101" s="92" t="s">
        <v>288</v>
      </c>
      <c r="F101" s="26">
        <v>44651</v>
      </c>
      <c r="G101" s="21" t="s">
        <v>457</v>
      </c>
      <c r="H101" s="30">
        <v>5845</v>
      </c>
      <c r="I101" s="15" t="s">
        <v>12</v>
      </c>
      <c r="J101" s="7">
        <v>44687</v>
      </c>
      <c r="K101" s="8" t="s">
        <v>64</v>
      </c>
      <c r="L101" s="15"/>
      <c r="M101" s="3" t="str">
        <f t="shared" ca="1" si="3"/>
        <v>90 Above</v>
      </c>
      <c r="N101" s="3" t="s">
        <v>13</v>
      </c>
      <c r="O101" s="3"/>
    </row>
    <row r="102" spans="1:15" s="17" customFormat="1" ht="12.75">
      <c r="A102" s="15" t="s">
        <v>299</v>
      </c>
      <c r="B102" s="2">
        <v>44621</v>
      </c>
      <c r="C102" s="13" t="s">
        <v>11</v>
      </c>
      <c r="D102" s="3">
        <f t="shared" ca="1" si="2"/>
        <v>407</v>
      </c>
      <c r="E102" s="92" t="s">
        <v>289</v>
      </c>
      <c r="F102" s="26">
        <v>44651</v>
      </c>
      <c r="G102" s="21" t="s">
        <v>457</v>
      </c>
      <c r="H102" s="30">
        <v>2245</v>
      </c>
      <c r="I102" s="15" t="s">
        <v>12</v>
      </c>
      <c r="J102" s="7">
        <v>44687</v>
      </c>
      <c r="K102" s="8" t="s">
        <v>64</v>
      </c>
      <c r="L102" s="15"/>
      <c r="M102" s="3" t="str">
        <f t="shared" ca="1" si="3"/>
        <v>90 Above</v>
      </c>
      <c r="N102" s="3" t="s">
        <v>13</v>
      </c>
      <c r="O102" s="3"/>
    </row>
    <row r="103" spans="1:15" s="17" customFormat="1" ht="12.75">
      <c r="A103" s="15" t="s">
        <v>299</v>
      </c>
      <c r="B103" s="2">
        <v>44621</v>
      </c>
      <c r="C103" s="13" t="s">
        <v>11</v>
      </c>
      <c r="D103" s="3">
        <f t="shared" ca="1" si="2"/>
        <v>407</v>
      </c>
      <c r="E103" s="92" t="s">
        <v>290</v>
      </c>
      <c r="F103" s="26">
        <v>44651</v>
      </c>
      <c r="G103" s="21" t="s">
        <v>457</v>
      </c>
      <c r="H103" s="30">
        <v>2845</v>
      </c>
      <c r="I103" s="15" t="s">
        <v>12</v>
      </c>
      <c r="J103" s="7">
        <v>44687</v>
      </c>
      <c r="K103" s="8" t="s">
        <v>64</v>
      </c>
      <c r="L103" s="15"/>
      <c r="M103" s="3" t="str">
        <f t="shared" ca="1" si="3"/>
        <v>90 Above</v>
      </c>
      <c r="N103" s="3" t="s">
        <v>13</v>
      </c>
      <c r="O103" s="3"/>
    </row>
    <row r="104" spans="1:15" s="17" customFormat="1" ht="12.75">
      <c r="A104" s="15" t="s">
        <v>299</v>
      </c>
      <c r="B104" s="2">
        <v>44621</v>
      </c>
      <c r="C104" s="13" t="s">
        <v>11</v>
      </c>
      <c r="D104" s="3">
        <f t="shared" ca="1" si="2"/>
        <v>407</v>
      </c>
      <c r="E104" s="92" t="s">
        <v>291</v>
      </c>
      <c r="F104" s="26">
        <v>44651</v>
      </c>
      <c r="G104" s="21" t="s">
        <v>457</v>
      </c>
      <c r="H104" s="30">
        <v>2125</v>
      </c>
      <c r="I104" s="15" t="s">
        <v>12</v>
      </c>
      <c r="J104" s="7">
        <v>44687</v>
      </c>
      <c r="K104" s="8" t="s">
        <v>64</v>
      </c>
      <c r="L104" s="15"/>
      <c r="M104" s="3" t="str">
        <f t="shared" ca="1" si="3"/>
        <v>90 Above</v>
      </c>
      <c r="N104" s="3" t="s">
        <v>13</v>
      </c>
      <c r="O104" s="3"/>
    </row>
    <row r="105" spans="1:15" s="17" customFormat="1" ht="12.75">
      <c r="A105" s="15" t="s">
        <v>299</v>
      </c>
      <c r="B105" s="2">
        <v>44621</v>
      </c>
      <c r="C105" s="13" t="s">
        <v>11</v>
      </c>
      <c r="D105" s="3">
        <f t="shared" ca="1" si="2"/>
        <v>407</v>
      </c>
      <c r="E105" s="92" t="s">
        <v>292</v>
      </c>
      <c r="F105" s="26">
        <v>44651</v>
      </c>
      <c r="G105" s="21" t="s">
        <v>457</v>
      </c>
      <c r="H105" s="30">
        <v>2125</v>
      </c>
      <c r="I105" s="15" t="s">
        <v>14</v>
      </c>
      <c r="J105" s="7">
        <v>44687</v>
      </c>
      <c r="K105" s="8" t="s">
        <v>64</v>
      </c>
      <c r="L105" s="15"/>
      <c r="M105" s="3" t="str">
        <f t="shared" ca="1" si="3"/>
        <v>90 Above</v>
      </c>
      <c r="N105" s="3" t="s">
        <v>13</v>
      </c>
      <c r="O105" s="3"/>
    </row>
    <row r="106" spans="1:15" s="17" customFormat="1" ht="12.75">
      <c r="A106" s="15" t="s">
        <v>299</v>
      </c>
      <c r="B106" s="2">
        <v>44621</v>
      </c>
      <c r="C106" s="13" t="s">
        <v>11</v>
      </c>
      <c r="D106" s="3">
        <f t="shared" ca="1" si="2"/>
        <v>407</v>
      </c>
      <c r="E106" s="92" t="s">
        <v>293</v>
      </c>
      <c r="F106" s="26">
        <v>44651</v>
      </c>
      <c r="G106" s="21" t="s">
        <v>457</v>
      </c>
      <c r="H106" s="30">
        <v>5845</v>
      </c>
      <c r="I106" s="15" t="s">
        <v>12</v>
      </c>
      <c r="J106" s="7">
        <v>44687</v>
      </c>
      <c r="K106" s="8" t="s">
        <v>64</v>
      </c>
      <c r="L106" s="15"/>
      <c r="M106" s="3" t="str">
        <f t="shared" ca="1" si="3"/>
        <v>90 Above</v>
      </c>
      <c r="N106" s="3" t="s">
        <v>13</v>
      </c>
      <c r="O106" s="3"/>
    </row>
    <row r="107" spans="1:15" s="17" customFormat="1" ht="12.75">
      <c r="A107" s="15" t="s">
        <v>299</v>
      </c>
      <c r="B107" s="2">
        <v>44621</v>
      </c>
      <c r="C107" s="13" t="s">
        <v>11</v>
      </c>
      <c r="D107" s="3">
        <f t="shared" ca="1" si="2"/>
        <v>407</v>
      </c>
      <c r="E107" s="92" t="s">
        <v>294</v>
      </c>
      <c r="F107" s="26">
        <v>44651</v>
      </c>
      <c r="G107" s="21" t="s">
        <v>457</v>
      </c>
      <c r="H107" s="30">
        <v>2245</v>
      </c>
      <c r="I107" s="15" t="s">
        <v>12</v>
      </c>
      <c r="J107" s="7">
        <v>44687</v>
      </c>
      <c r="K107" s="8" t="s">
        <v>64</v>
      </c>
      <c r="L107" s="15"/>
      <c r="M107" s="3" t="str">
        <f t="shared" ca="1" si="3"/>
        <v>90 Above</v>
      </c>
      <c r="N107" s="3" t="s">
        <v>13</v>
      </c>
      <c r="O107" s="3"/>
    </row>
    <row r="108" spans="1:15" s="17" customFormat="1" ht="12.75">
      <c r="A108" s="15" t="s">
        <v>299</v>
      </c>
      <c r="B108" s="2">
        <v>44621</v>
      </c>
      <c r="C108" s="13" t="s">
        <v>11</v>
      </c>
      <c r="D108" s="3">
        <f t="shared" ca="1" si="2"/>
        <v>407</v>
      </c>
      <c r="E108" s="92" t="s">
        <v>295</v>
      </c>
      <c r="F108" s="26">
        <v>44651</v>
      </c>
      <c r="G108" s="21" t="s">
        <v>457</v>
      </c>
      <c r="H108" s="30">
        <v>1700</v>
      </c>
      <c r="I108" s="15" t="s">
        <v>12</v>
      </c>
      <c r="J108" s="7">
        <v>44687</v>
      </c>
      <c r="K108" s="8" t="s">
        <v>64</v>
      </c>
      <c r="L108" s="15"/>
      <c r="M108" s="3" t="str">
        <f t="shared" ca="1" si="3"/>
        <v>90 Above</v>
      </c>
      <c r="N108" s="3" t="s">
        <v>13</v>
      </c>
      <c r="O108" s="3"/>
    </row>
    <row r="109" spans="1:15" s="17" customFormat="1" ht="12.75">
      <c r="A109" s="15" t="s">
        <v>299</v>
      </c>
      <c r="B109" s="2">
        <v>44621</v>
      </c>
      <c r="C109" s="13" t="s">
        <v>11</v>
      </c>
      <c r="D109" s="3">
        <f t="shared" ca="1" si="2"/>
        <v>407</v>
      </c>
      <c r="E109" s="92" t="s">
        <v>296</v>
      </c>
      <c r="F109" s="26">
        <v>44651</v>
      </c>
      <c r="G109" s="21" t="s">
        <v>457</v>
      </c>
      <c r="H109" s="30">
        <v>9145</v>
      </c>
      <c r="I109" s="15" t="s">
        <v>12</v>
      </c>
      <c r="J109" s="7">
        <v>44687</v>
      </c>
      <c r="K109" s="8" t="s">
        <v>64</v>
      </c>
      <c r="L109" s="15"/>
      <c r="M109" s="3" t="str">
        <f t="shared" ca="1" si="3"/>
        <v>90 Above</v>
      </c>
      <c r="N109" s="3" t="s">
        <v>13</v>
      </c>
      <c r="O109" s="3"/>
    </row>
    <row r="110" spans="1:15" s="17" customFormat="1" ht="12.75">
      <c r="A110" s="15" t="s">
        <v>299</v>
      </c>
      <c r="B110" s="2">
        <v>44621</v>
      </c>
      <c r="C110" s="13" t="s">
        <v>11</v>
      </c>
      <c r="D110" s="3">
        <f t="shared" ca="1" si="2"/>
        <v>407</v>
      </c>
      <c r="E110" s="92" t="s">
        <v>297</v>
      </c>
      <c r="F110" s="26">
        <v>44651</v>
      </c>
      <c r="G110" s="21" t="s">
        <v>457</v>
      </c>
      <c r="H110" s="30">
        <v>9145</v>
      </c>
      <c r="I110" s="15" t="s">
        <v>12</v>
      </c>
      <c r="J110" s="7"/>
      <c r="K110" s="8"/>
      <c r="L110" s="15"/>
      <c r="M110" s="3" t="str">
        <f t="shared" ca="1" si="3"/>
        <v>90 Above</v>
      </c>
      <c r="N110" s="3" t="s">
        <v>13</v>
      </c>
      <c r="O110" s="3"/>
    </row>
    <row r="111" spans="1:15" s="17" customFormat="1" ht="12.75">
      <c r="A111" s="15" t="s">
        <v>299</v>
      </c>
      <c r="B111" s="2">
        <v>44621</v>
      </c>
      <c r="C111" s="13" t="s">
        <v>11</v>
      </c>
      <c r="D111" s="3">
        <f t="shared" ca="1" si="2"/>
        <v>407</v>
      </c>
      <c r="E111" s="92" t="s">
        <v>298</v>
      </c>
      <c r="F111" s="26">
        <v>44651</v>
      </c>
      <c r="G111" s="21" t="s">
        <v>457</v>
      </c>
      <c r="H111" s="30">
        <v>1825</v>
      </c>
      <c r="I111" s="15" t="s">
        <v>12</v>
      </c>
      <c r="J111" s="7">
        <v>44687</v>
      </c>
      <c r="K111" s="8" t="s">
        <v>64</v>
      </c>
      <c r="L111" s="15"/>
      <c r="M111" s="3" t="str">
        <f t="shared" ca="1" si="3"/>
        <v>90 Above</v>
      </c>
      <c r="N111" s="3" t="s">
        <v>13</v>
      </c>
      <c r="O111" s="3"/>
    </row>
    <row r="112" spans="1:15" s="17" customFormat="1" ht="12.75">
      <c r="A112" s="15" t="s">
        <v>299</v>
      </c>
      <c r="B112" s="2">
        <v>44593</v>
      </c>
      <c r="C112" s="2" t="s">
        <v>11</v>
      </c>
      <c r="D112" s="3">
        <f t="shared" ca="1" si="2"/>
        <v>445</v>
      </c>
      <c r="E112" s="93" t="s">
        <v>131</v>
      </c>
      <c r="F112" s="25">
        <v>44613</v>
      </c>
      <c r="G112" s="21" t="s">
        <v>457</v>
      </c>
      <c r="H112" s="28">
        <v>5625</v>
      </c>
      <c r="I112" s="3" t="s">
        <v>20</v>
      </c>
      <c r="J112" s="7">
        <v>44634</v>
      </c>
      <c r="K112" s="8" t="s">
        <v>64</v>
      </c>
      <c r="L112" s="3"/>
      <c r="M112" s="3" t="str">
        <f t="shared" ca="1" si="3"/>
        <v>90 Above</v>
      </c>
      <c r="N112" s="3" t="s">
        <v>13</v>
      </c>
      <c r="O112" s="3"/>
    </row>
    <row r="113" spans="1:15" s="17" customFormat="1" ht="12.75">
      <c r="A113" s="15" t="s">
        <v>299</v>
      </c>
      <c r="B113" s="2">
        <v>44593</v>
      </c>
      <c r="C113" s="2" t="s">
        <v>11</v>
      </c>
      <c r="D113" s="3">
        <f t="shared" ca="1" si="2"/>
        <v>441</v>
      </c>
      <c r="E113" s="93" t="s">
        <v>152</v>
      </c>
      <c r="F113" s="25">
        <v>44617</v>
      </c>
      <c r="G113" s="21" t="s">
        <v>457</v>
      </c>
      <c r="H113" s="28">
        <v>5625</v>
      </c>
      <c r="I113" s="3" t="s">
        <v>20</v>
      </c>
      <c r="J113" s="7">
        <v>44634</v>
      </c>
      <c r="K113" s="8" t="s">
        <v>64</v>
      </c>
      <c r="L113" s="3"/>
      <c r="M113" s="3" t="str">
        <f t="shared" ca="1" si="3"/>
        <v>90 Above</v>
      </c>
      <c r="N113" s="3" t="s">
        <v>13</v>
      </c>
      <c r="O113" s="3"/>
    </row>
    <row r="114" spans="1:15" s="17" customFormat="1" ht="12.75">
      <c r="A114" s="15" t="s">
        <v>299</v>
      </c>
      <c r="B114" s="2">
        <v>44593</v>
      </c>
      <c r="C114" s="2" t="s">
        <v>11</v>
      </c>
      <c r="D114" s="3">
        <f t="shared" ca="1" si="2"/>
        <v>441</v>
      </c>
      <c r="E114" s="93" t="s">
        <v>153</v>
      </c>
      <c r="F114" s="25">
        <v>44617</v>
      </c>
      <c r="G114" s="21" t="s">
        <v>457</v>
      </c>
      <c r="H114" s="28">
        <v>5585</v>
      </c>
      <c r="I114" s="3" t="s">
        <v>20</v>
      </c>
      <c r="J114" s="7">
        <v>44634</v>
      </c>
      <c r="K114" s="8" t="s">
        <v>64</v>
      </c>
      <c r="L114" s="3"/>
      <c r="M114" s="3" t="str">
        <f t="shared" ca="1" si="3"/>
        <v>90 Above</v>
      </c>
      <c r="N114" s="3" t="s">
        <v>13</v>
      </c>
      <c r="O114" s="3"/>
    </row>
    <row r="115" spans="1:15" s="17" customFormat="1" ht="12.75">
      <c r="A115" s="15" t="s">
        <v>299</v>
      </c>
      <c r="B115" s="2">
        <v>44593</v>
      </c>
      <c r="C115" s="2" t="s">
        <v>11</v>
      </c>
      <c r="D115" s="3">
        <f t="shared" ca="1" si="2"/>
        <v>438</v>
      </c>
      <c r="E115" s="93" t="s">
        <v>160</v>
      </c>
      <c r="F115" s="25">
        <v>44620</v>
      </c>
      <c r="G115" s="21" t="s">
        <v>457</v>
      </c>
      <c r="H115" s="28">
        <v>5185</v>
      </c>
      <c r="I115" s="3" t="s">
        <v>20</v>
      </c>
      <c r="J115" s="7">
        <v>44634</v>
      </c>
      <c r="K115" s="8" t="s">
        <v>64</v>
      </c>
      <c r="L115" s="3"/>
      <c r="M115" s="3" t="str">
        <f t="shared" ca="1" si="3"/>
        <v>90 Above</v>
      </c>
      <c r="N115" s="3" t="s">
        <v>13</v>
      </c>
      <c r="O115" s="3"/>
    </row>
    <row r="116" spans="1:15" s="17" customFormat="1" ht="12.75">
      <c r="A116" s="15" t="s">
        <v>299</v>
      </c>
      <c r="B116" s="2">
        <v>44593</v>
      </c>
      <c r="C116" s="2" t="s">
        <v>11</v>
      </c>
      <c r="D116" s="3">
        <f t="shared" ca="1" si="2"/>
        <v>438</v>
      </c>
      <c r="E116" s="93" t="s">
        <v>161</v>
      </c>
      <c r="F116" s="25">
        <v>44620</v>
      </c>
      <c r="G116" s="21" t="s">
        <v>457</v>
      </c>
      <c r="H116" s="28">
        <v>2725</v>
      </c>
      <c r="I116" s="3" t="s">
        <v>20</v>
      </c>
      <c r="J116" s="7">
        <v>44634</v>
      </c>
      <c r="K116" s="8" t="s">
        <v>64</v>
      </c>
      <c r="L116" s="3"/>
      <c r="M116" s="3" t="str">
        <f t="shared" ca="1" si="3"/>
        <v>90 Above</v>
      </c>
      <c r="N116" s="3" t="s">
        <v>13</v>
      </c>
      <c r="O116" s="3"/>
    </row>
    <row r="117" spans="1:15" s="17" customFormat="1" ht="12.75">
      <c r="A117" s="15" t="s">
        <v>299</v>
      </c>
      <c r="B117" s="2">
        <v>44621</v>
      </c>
      <c r="C117" s="13" t="s">
        <v>11</v>
      </c>
      <c r="D117" s="3">
        <f t="shared" ca="1" si="2"/>
        <v>423</v>
      </c>
      <c r="E117" s="93" t="s">
        <v>201</v>
      </c>
      <c r="F117" s="26">
        <v>44635</v>
      </c>
      <c r="G117" s="21" t="s">
        <v>457</v>
      </c>
      <c r="H117" s="30">
        <v>10710</v>
      </c>
      <c r="I117" s="15" t="s">
        <v>20</v>
      </c>
      <c r="J117" s="7">
        <v>44687</v>
      </c>
      <c r="K117" s="8" t="s">
        <v>64</v>
      </c>
      <c r="L117" s="15"/>
      <c r="M117" s="3" t="str">
        <f t="shared" ca="1" si="3"/>
        <v>90 Above</v>
      </c>
      <c r="N117" s="3" t="s">
        <v>13</v>
      </c>
      <c r="O117" s="3"/>
    </row>
    <row r="118" spans="1:15" s="17" customFormat="1" ht="12.75">
      <c r="A118" s="15" t="s">
        <v>299</v>
      </c>
      <c r="B118" s="2">
        <v>44621</v>
      </c>
      <c r="C118" s="13" t="s">
        <v>11</v>
      </c>
      <c r="D118" s="3">
        <f t="shared" ca="1" si="2"/>
        <v>423</v>
      </c>
      <c r="E118" s="93" t="s">
        <v>215</v>
      </c>
      <c r="F118" s="26">
        <v>44635</v>
      </c>
      <c r="G118" s="21" t="s">
        <v>457</v>
      </c>
      <c r="H118" s="30">
        <v>5800</v>
      </c>
      <c r="I118" s="15" t="s">
        <v>20</v>
      </c>
      <c r="J118" s="7">
        <v>44687</v>
      </c>
      <c r="K118" s="8" t="s">
        <v>64</v>
      </c>
      <c r="L118" s="15"/>
      <c r="M118" s="3" t="str">
        <f t="shared" ca="1" si="3"/>
        <v>90 Above</v>
      </c>
      <c r="N118" s="3" t="s">
        <v>13</v>
      </c>
      <c r="O118" s="3"/>
    </row>
    <row r="119" spans="1:15" s="17" customFormat="1" ht="12.75">
      <c r="A119" s="15" t="s">
        <v>299</v>
      </c>
      <c r="B119" s="2">
        <v>44621</v>
      </c>
      <c r="C119" s="13" t="s">
        <v>11</v>
      </c>
      <c r="D119" s="3">
        <f t="shared" ca="1" si="2"/>
        <v>423</v>
      </c>
      <c r="E119" s="93" t="s">
        <v>231</v>
      </c>
      <c r="F119" s="26">
        <v>44635</v>
      </c>
      <c r="G119" s="21" t="s">
        <v>457</v>
      </c>
      <c r="H119" s="94">
        <v>5215</v>
      </c>
      <c r="I119" s="15" t="s">
        <v>12</v>
      </c>
      <c r="J119" s="7">
        <v>44687</v>
      </c>
      <c r="K119" s="8" t="s">
        <v>64</v>
      </c>
      <c r="L119" s="15"/>
      <c r="M119" s="3" t="str">
        <f t="shared" ca="1" si="3"/>
        <v>90 Above</v>
      </c>
      <c r="N119" s="3" t="s">
        <v>13</v>
      </c>
      <c r="O119" s="3"/>
    </row>
    <row r="120" spans="1:15" s="17" customFormat="1" ht="12.75">
      <c r="A120" s="15" t="s">
        <v>299</v>
      </c>
      <c r="B120" s="2">
        <v>44621</v>
      </c>
      <c r="C120" s="13" t="s">
        <v>11</v>
      </c>
      <c r="D120" s="3">
        <f t="shared" ca="1" si="2"/>
        <v>407</v>
      </c>
      <c r="E120" s="93" t="s">
        <v>249</v>
      </c>
      <c r="F120" s="26">
        <v>44651</v>
      </c>
      <c r="G120" s="21" t="s">
        <v>457</v>
      </c>
      <c r="H120" s="30">
        <v>5630</v>
      </c>
      <c r="I120" s="15" t="s">
        <v>20</v>
      </c>
      <c r="J120" s="7">
        <v>44687</v>
      </c>
      <c r="K120" s="8" t="s">
        <v>64</v>
      </c>
      <c r="L120" s="15"/>
      <c r="M120" s="3" t="str">
        <f t="shared" ca="1" si="3"/>
        <v>90 Above</v>
      </c>
      <c r="N120" s="3" t="s">
        <v>13</v>
      </c>
      <c r="O120" s="3"/>
    </row>
    <row r="121" spans="1:15" s="17" customFormat="1" ht="12.75">
      <c r="A121" s="15" t="s">
        <v>299</v>
      </c>
      <c r="B121" s="2">
        <v>44621</v>
      </c>
      <c r="C121" s="13" t="s">
        <v>11</v>
      </c>
      <c r="D121" s="3">
        <f t="shared" ca="1" si="2"/>
        <v>407</v>
      </c>
      <c r="E121" s="93" t="s">
        <v>282</v>
      </c>
      <c r="F121" s="26">
        <v>44651</v>
      </c>
      <c r="G121" s="21" t="s">
        <v>457</v>
      </c>
      <c r="H121" s="30">
        <v>5630</v>
      </c>
      <c r="I121" s="15" t="s">
        <v>20</v>
      </c>
      <c r="J121" s="7">
        <v>44687</v>
      </c>
      <c r="K121" s="8" t="s">
        <v>64</v>
      </c>
      <c r="L121" s="15"/>
      <c r="M121" s="3" t="str">
        <f t="shared" ca="1" si="3"/>
        <v>90 Above</v>
      </c>
      <c r="N121" s="3" t="s">
        <v>13</v>
      </c>
      <c r="O121" s="3"/>
    </row>
    <row r="122" spans="1:15" s="17" customFormat="1" ht="12.75">
      <c r="A122" s="15" t="s">
        <v>299</v>
      </c>
      <c r="B122" s="2">
        <v>44593</v>
      </c>
      <c r="C122" s="2" t="s">
        <v>11</v>
      </c>
      <c r="D122" s="3">
        <f t="shared" ca="1" si="2"/>
        <v>458</v>
      </c>
      <c r="E122" s="95" t="s">
        <v>90</v>
      </c>
      <c r="F122" s="25">
        <v>44600</v>
      </c>
      <c r="G122" s="21" t="s">
        <v>457</v>
      </c>
      <c r="H122" s="28">
        <v>14835</v>
      </c>
      <c r="I122" s="3" t="s">
        <v>12</v>
      </c>
      <c r="J122" s="7">
        <v>44634</v>
      </c>
      <c r="K122" s="8" t="s">
        <v>64</v>
      </c>
      <c r="L122" s="3"/>
      <c r="M122" s="3" t="str">
        <f t="shared" ca="1" si="3"/>
        <v>90 Above</v>
      </c>
      <c r="N122" s="3" t="s">
        <v>13</v>
      </c>
      <c r="O122" s="3"/>
    </row>
    <row r="123" spans="1:15" s="17" customFormat="1" ht="12.75">
      <c r="A123" s="15" t="s">
        <v>299</v>
      </c>
      <c r="B123" s="2">
        <v>44593</v>
      </c>
      <c r="C123" s="2" t="s">
        <v>11</v>
      </c>
      <c r="D123" s="3">
        <f t="shared" ca="1" si="2"/>
        <v>452</v>
      </c>
      <c r="E123" s="95" t="s">
        <v>91</v>
      </c>
      <c r="F123" s="25">
        <v>44606</v>
      </c>
      <c r="G123" s="21" t="s">
        <v>457</v>
      </c>
      <c r="H123" s="28">
        <v>2695</v>
      </c>
      <c r="I123" s="3" t="s">
        <v>12</v>
      </c>
      <c r="J123" s="7">
        <v>44634</v>
      </c>
      <c r="K123" s="8" t="s">
        <v>64</v>
      </c>
      <c r="L123" s="3"/>
      <c r="M123" s="3" t="str">
        <f t="shared" ca="1" si="3"/>
        <v>90 Above</v>
      </c>
      <c r="N123" s="3" t="s">
        <v>13</v>
      </c>
      <c r="O123" s="3"/>
    </row>
    <row r="124" spans="1:15" s="17" customFormat="1" ht="12.75">
      <c r="A124" s="15" t="s">
        <v>299</v>
      </c>
      <c r="B124" s="2">
        <v>44593</v>
      </c>
      <c r="C124" s="2" t="s">
        <v>11</v>
      </c>
      <c r="D124" s="3">
        <f t="shared" ca="1" si="2"/>
        <v>452</v>
      </c>
      <c r="E124" s="95" t="s">
        <v>92</v>
      </c>
      <c r="F124" s="25">
        <v>44606</v>
      </c>
      <c r="G124" s="21" t="s">
        <v>457</v>
      </c>
      <c r="H124" s="28">
        <v>2145</v>
      </c>
      <c r="I124" s="3" t="s">
        <v>12</v>
      </c>
      <c r="J124" s="7">
        <v>44634</v>
      </c>
      <c r="K124" s="8" t="s">
        <v>64</v>
      </c>
      <c r="L124" s="3"/>
      <c r="M124" s="3" t="str">
        <f t="shared" ca="1" si="3"/>
        <v>90 Above</v>
      </c>
      <c r="N124" s="3" t="s">
        <v>13</v>
      </c>
      <c r="O124" s="3"/>
    </row>
    <row r="125" spans="1:15" s="17" customFormat="1" ht="12.75">
      <c r="A125" s="15" t="s">
        <v>299</v>
      </c>
      <c r="B125" s="2">
        <v>44593</v>
      </c>
      <c r="C125" s="2" t="s">
        <v>11</v>
      </c>
      <c r="D125" s="3">
        <f t="shared" ca="1" si="2"/>
        <v>452</v>
      </c>
      <c r="E125" s="95" t="s">
        <v>93</v>
      </c>
      <c r="F125" s="25">
        <v>44606</v>
      </c>
      <c r="G125" s="21" t="s">
        <v>457</v>
      </c>
      <c r="H125" s="28">
        <v>2065</v>
      </c>
      <c r="I125" s="3" t="s">
        <v>12</v>
      </c>
      <c r="J125" s="7">
        <v>44634</v>
      </c>
      <c r="K125" s="8" t="s">
        <v>64</v>
      </c>
      <c r="L125" s="3"/>
      <c r="M125" s="3" t="str">
        <f t="shared" ca="1" si="3"/>
        <v>90 Above</v>
      </c>
      <c r="N125" s="3" t="s">
        <v>13</v>
      </c>
      <c r="O125" s="3"/>
    </row>
    <row r="126" spans="1:15" s="17" customFormat="1" ht="12.75">
      <c r="A126" s="15" t="s">
        <v>299</v>
      </c>
      <c r="B126" s="2">
        <v>44593</v>
      </c>
      <c r="C126" s="2" t="s">
        <v>11</v>
      </c>
      <c r="D126" s="3">
        <f t="shared" ca="1" si="2"/>
        <v>452</v>
      </c>
      <c r="E126" s="95" t="s">
        <v>94</v>
      </c>
      <c r="F126" s="25">
        <v>44606</v>
      </c>
      <c r="G126" s="21" t="s">
        <v>457</v>
      </c>
      <c r="H126" s="28">
        <v>2645</v>
      </c>
      <c r="I126" s="3" t="s">
        <v>12</v>
      </c>
      <c r="J126" s="7">
        <v>44634</v>
      </c>
      <c r="K126" s="8" t="s">
        <v>64</v>
      </c>
      <c r="L126" s="3"/>
      <c r="M126" s="3" t="str">
        <f t="shared" ca="1" si="3"/>
        <v>90 Above</v>
      </c>
      <c r="N126" s="3" t="s">
        <v>13</v>
      </c>
      <c r="O126" s="3"/>
    </row>
    <row r="127" spans="1:15" s="17" customFormat="1" ht="12.75">
      <c r="A127" s="15" t="s">
        <v>299</v>
      </c>
      <c r="B127" s="2">
        <v>44593</v>
      </c>
      <c r="C127" s="2" t="s">
        <v>11</v>
      </c>
      <c r="D127" s="3">
        <f t="shared" ca="1" si="2"/>
        <v>452</v>
      </c>
      <c r="E127" s="95" t="s">
        <v>95</v>
      </c>
      <c r="F127" s="25">
        <v>44606</v>
      </c>
      <c r="G127" s="21" t="s">
        <v>457</v>
      </c>
      <c r="H127" s="28">
        <v>12830</v>
      </c>
      <c r="I127" s="3" t="s">
        <v>12</v>
      </c>
      <c r="J127" s="7">
        <v>44634</v>
      </c>
      <c r="K127" s="8" t="s">
        <v>64</v>
      </c>
      <c r="L127" s="3"/>
      <c r="M127" s="3" t="str">
        <f t="shared" ca="1" si="3"/>
        <v>90 Above</v>
      </c>
      <c r="N127" s="3" t="s">
        <v>13</v>
      </c>
      <c r="O127" s="3"/>
    </row>
    <row r="128" spans="1:15" s="17" customFormat="1" ht="12.75">
      <c r="A128" s="15" t="s">
        <v>299</v>
      </c>
      <c r="B128" s="2">
        <v>44593</v>
      </c>
      <c r="C128" s="2" t="s">
        <v>11</v>
      </c>
      <c r="D128" s="3">
        <f t="shared" ca="1" si="2"/>
        <v>452</v>
      </c>
      <c r="E128" s="95" t="s">
        <v>96</v>
      </c>
      <c r="F128" s="25">
        <v>44606</v>
      </c>
      <c r="G128" s="21" t="s">
        <v>457</v>
      </c>
      <c r="H128" s="28">
        <v>4185</v>
      </c>
      <c r="I128" s="3" t="s">
        <v>12</v>
      </c>
      <c r="J128" s="7">
        <v>44634</v>
      </c>
      <c r="K128" s="8" t="s">
        <v>64</v>
      </c>
      <c r="L128" s="3"/>
      <c r="M128" s="3" t="str">
        <f t="shared" ca="1" si="3"/>
        <v>90 Above</v>
      </c>
      <c r="N128" s="3" t="s">
        <v>13</v>
      </c>
      <c r="O128" s="3"/>
    </row>
    <row r="129" spans="1:15" s="17" customFormat="1" ht="12.75">
      <c r="A129" s="15" t="s">
        <v>299</v>
      </c>
      <c r="B129" s="2">
        <v>44593</v>
      </c>
      <c r="C129" s="2" t="s">
        <v>11</v>
      </c>
      <c r="D129" s="3">
        <f t="shared" ca="1" si="2"/>
        <v>452</v>
      </c>
      <c r="E129" s="95" t="s">
        <v>97</v>
      </c>
      <c r="F129" s="25">
        <v>44606</v>
      </c>
      <c r="G129" s="21" t="s">
        <v>457</v>
      </c>
      <c r="H129" s="28">
        <v>2845</v>
      </c>
      <c r="I129" s="3" t="s">
        <v>12</v>
      </c>
      <c r="J129" s="7">
        <v>44634</v>
      </c>
      <c r="K129" s="8" t="s">
        <v>64</v>
      </c>
      <c r="L129" s="3"/>
      <c r="M129" s="3" t="str">
        <f t="shared" ca="1" si="3"/>
        <v>90 Above</v>
      </c>
      <c r="N129" s="3" t="s">
        <v>13</v>
      </c>
      <c r="O129" s="3"/>
    </row>
    <row r="130" spans="1:15" s="17" customFormat="1" ht="12.75">
      <c r="A130" s="15" t="s">
        <v>299</v>
      </c>
      <c r="B130" s="2">
        <v>44593</v>
      </c>
      <c r="C130" s="2" t="s">
        <v>11</v>
      </c>
      <c r="D130" s="3">
        <f t="shared" ref="D130:D193" ca="1" si="4">TODAY()-F130</f>
        <v>452</v>
      </c>
      <c r="E130" s="95" t="s">
        <v>98</v>
      </c>
      <c r="F130" s="25">
        <v>44606</v>
      </c>
      <c r="G130" s="21" t="s">
        <v>457</v>
      </c>
      <c r="H130" s="28">
        <v>4185</v>
      </c>
      <c r="I130" s="3" t="s">
        <v>12</v>
      </c>
      <c r="J130" s="7">
        <v>44634</v>
      </c>
      <c r="K130" s="8" t="s">
        <v>64</v>
      </c>
      <c r="L130" s="3"/>
      <c r="M130" s="3" t="str">
        <f t="shared" ref="M130:M193" ca="1" si="5">IF(D130&gt;90,"90 Above",(IF(AND(D130&gt;60,D130&lt;91),"61 to 90",(IF(AND(D130&gt;30,D130&lt;61),"31 to 60",IF(D130&lt;31,"0 to 30"))))))</f>
        <v>90 Above</v>
      </c>
      <c r="N130" s="3" t="s">
        <v>13</v>
      </c>
      <c r="O130" s="3"/>
    </row>
    <row r="131" spans="1:15" s="17" customFormat="1" ht="12.75">
      <c r="A131" s="15" t="s">
        <v>299</v>
      </c>
      <c r="B131" s="2">
        <v>44593</v>
      </c>
      <c r="C131" s="2" t="s">
        <v>11</v>
      </c>
      <c r="D131" s="3">
        <f t="shared" ca="1" si="4"/>
        <v>452</v>
      </c>
      <c r="E131" s="95" t="s">
        <v>99</v>
      </c>
      <c r="F131" s="25">
        <v>44606</v>
      </c>
      <c r="G131" s="21" t="s">
        <v>457</v>
      </c>
      <c r="H131" s="28">
        <v>2015</v>
      </c>
      <c r="I131" s="3" t="s">
        <v>12</v>
      </c>
      <c r="J131" s="7">
        <v>44634</v>
      </c>
      <c r="K131" s="8" t="s">
        <v>64</v>
      </c>
      <c r="L131" s="3"/>
      <c r="M131" s="3" t="str">
        <f t="shared" ca="1" si="5"/>
        <v>90 Above</v>
      </c>
      <c r="N131" s="3" t="s">
        <v>13</v>
      </c>
      <c r="O131" s="3"/>
    </row>
    <row r="132" spans="1:15" s="17" customFormat="1" ht="12.75">
      <c r="A132" s="15" t="s">
        <v>299</v>
      </c>
      <c r="B132" s="2">
        <v>44593</v>
      </c>
      <c r="C132" s="2" t="s">
        <v>11</v>
      </c>
      <c r="D132" s="3">
        <f t="shared" ca="1" si="4"/>
        <v>452</v>
      </c>
      <c r="E132" s="95" t="s">
        <v>100</v>
      </c>
      <c r="F132" s="25">
        <v>44606</v>
      </c>
      <c r="G132" s="21" t="s">
        <v>457</v>
      </c>
      <c r="H132" s="28">
        <v>6145</v>
      </c>
      <c r="I132" s="3" t="s">
        <v>12</v>
      </c>
      <c r="J132" s="7">
        <v>44634</v>
      </c>
      <c r="K132" s="8" t="s">
        <v>64</v>
      </c>
      <c r="L132" s="3"/>
      <c r="M132" s="3" t="str">
        <f t="shared" ca="1" si="5"/>
        <v>90 Above</v>
      </c>
      <c r="N132" s="3" t="s">
        <v>13</v>
      </c>
      <c r="O132" s="3"/>
    </row>
    <row r="133" spans="1:15" s="17" customFormat="1" ht="12.75">
      <c r="A133" s="15" t="s">
        <v>299</v>
      </c>
      <c r="B133" s="2">
        <v>44593</v>
      </c>
      <c r="C133" s="2" t="s">
        <v>11</v>
      </c>
      <c r="D133" s="3">
        <f t="shared" ca="1" si="4"/>
        <v>452</v>
      </c>
      <c r="E133" s="95" t="s">
        <v>101</v>
      </c>
      <c r="F133" s="25">
        <v>44606</v>
      </c>
      <c r="G133" s="21" t="s">
        <v>457</v>
      </c>
      <c r="H133" s="28">
        <v>7210</v>
      </c>
      <c r="I133" s="3" t="s">
        <v>12</v>
      </c>
      <c r="J133" s="7">
        <v>44634</v>
      </c>
      <c r="K133" s="8" t="s">
        <v>64</v>
      </c>
      <c r="L133" s="3"/>
      <c r="M133" s="3" t="str">
        <f t="shared" ca="1" si="5"/>
        <v>90 Above</v>
      </c>
      <c r="N133" s="3" t="s">
        <v>13</v>
      </c>
      <c r="O133" s="3"/>
    </row>
    <row r="134" spans="1:15" s="17" customFormat="1" ht="12.75">
      <c r="A134" s="15" t="s">
        <v>299</v>
      </c>
      <c r="B134" s="2">
        <v>44593</v>
      </c>
      <c r="C134" s="2" t="s">
        <v>11</v>
      </c>
      <c r="D134" s="3">
        <f t="shared" ca="1" si="4"/>
        <v>452</v>
      </c>
      <c r="E134" s="95" t="s">
        <v>102</v>
      </c>
      <c r="F134" s="25">
        <v>44606</v>
      </c>
      <c r="G134" s="21" t="s">
        <v>457</v>
      </c>
      <c r="H134" s="28">
        <v>6490</v>
      </c>
      <c r="I134" s="3" t="s">
        <v>12</v>
      </c>
      <c r="J134" s="7">
        <v>44634</v>
      </c>
      <c r="K134" s="8" t="s">
        <v>64</v>
      </c>
      <c r="L134" s="3"/>
      <c r="M134" s="3" t="str">
        <f t="shared" ca="1" si="5"/>
        <v>90 Above</v>
      </c>
      <c r="N134" s="3" t="s">
        <v>13</v>
      </c>
      <c r="O134" s="3"/>
    </row>
    <row r="135" spans="1:15" s="17" customFormat="1" ht="12.75">
      <c r="A135" s="15" t="s">
        <v>299</v>
      </c>
      <c r="B135" s="2">
        <v>44593</v>
      </c>
      <c r="C135" s="2" t="s">
        <v>11</v>
      </c>
      <c r="D135" s="3">
        <f t="shared" ca="1" si="4"/>
        <v>452</v>
      </c>
      <c r="E135" s="95" t="s">
        <v>103</v>
      </c>
      <c r="F135" s="25">
        <v>44606</v>
      </c>
      <c r="G135" s="21" t="s">
        <v>457</v>
      </c>
      <c r="H135" s="28">
        <v>2365</v>
      </c>
      <c r="I135" s="3" t="s">
        <v>12</v>
      </c>
      <c r="J135" s="7">
        <v>44634</v>
      </c>
      <c r="K135" s="8" t="s">
        <v>64</v>
      </c>
      <c r="L135" s="3"/>
      <c r="M135" s="3" t="str">
        <f t="shared" ca="1" si="5"/>
        <v>90 Above</v>
      </c>
      <c r="N135" s="3" t="s">
        <v>13</v>
      </c>
      <c r="O135" s="3"/>
    </row>
    <row r="136" spans="1:15" s="17" customFormat="1" ht="12.75">
      <c r="A136" s="15" t="s">
        <v>299</v>
      </c>
      <c r="B136" s="2">
        <v>44593</v>
      </c>
      <c r="C136" s="2" t="s">
        <v>11</v>
      </c>
      <c r="D136" s="3">
        <f t="shared" ca="1" si="4"/>
        <v>452</v>
      </c>
      <c r="E136" s="95" t="s">
        <v>104</v>
      </c>
      <c r="F136" s="25">
        <v>44606</v>
      </c>
      <c r="G136" s="21" t="s">
        <v>457</v>
      </c>
      <c r="H136" s="28">
        <v>2920</v>
      </c>
      <c r="I136" s="3" t="s">
        <v>12</v>
      </c>
      <c r="J136" s="7">
        <v>44634</v>
      </c>
      <c r="K136" s="8" t="s">
        <v>64</v>
      </c>
      <c r="L136" s="3"/>
      <c r="M136" s="3" t="str">
        <f t="shared" ca="1" si="5"/>
        <v>90 Above</v>
      </c>
      <c r="N136" s="3" t="s">
        <v>13</v>
      </c>
      <c r="O136" s="3"/>
    </row>
    <row r="137" spans="1:15" s="17" customFormat="1" ht="12.75">
      <c r="A137" s="15" t="s">
        <v>299</v>
      </c>
      <c r="B137" s="2">
        <v>44593</v>
      </c>
      <c r="C137" s="2" t="s">
        <v>11</v>
      </c>
      <c r="D137" s="3">
        <f t="shared" ca="1" si="4"/>
        <v>452</v>
      </c>
      <c r="E137" s="95" t="s">
        <v>105</v>
      </c>
      <c r="F137" s="25">
        <v>44606</v>
      </c>
      <c r="G137" s="21" t="s">
        <v>457</v>
      </c>
      <c r="H137" s="28">
        <v>4110</v>
      </c>
      <c r="I137" s="3" t="s">
        <v>12</v>
      </c>
      <c r="J137" s="7">
        <v>44634</v>
      </c>
      <c r="K137" s="8" t="s">
        <v>64</v>
      </c>
      <c r="L137" s="3"/>
      <c r="M137" s="3" t="str">
        <f t="shared" ca="1" si="5"/>
        <v>90 Above</v>
      </c>
      <c r="N137" s="3" t="s">
        <v>13</v>
      </c>
      <c r="O137" s="3"/>
    </row>
    <row r="138" spans="1:15" s="17" customFormat="1" ht="12.75">
      <c r="A138" s="15" t="s">
        <v>299</v>
      </c>
      <c r="B138" s="2">
        <v>44593</v>
      </c>
      <c r="C138" s="2" t="s">
        <v>11</v>
      </c>
      <c r="D138" s="3">
        <f t="shared" ca="1" si="4"/>
        <v>452</v>
      </c>
      <c r="E138" s="95" t="s">
        <v>106</v>
      </c>
      <c r="F138" s="25">
        <v>44606</v>
      </c>
      <c r="G138" s="21" t="s">
        <v>457</v>
      </c>
      <c r="H138" s="28">
        <v>7945</v>
      </c>
      <c r="I138" s="3" t="s">
        <v>12</v>
      </c>
      <c r="J138" s="7">
        <v>44634</v>
      </c>
      <c r="K138" s="8" t="s">
        <v>64</v>
      </c>
      <c r="L138" s="3"/>
      <c r="M138" s="3" t="str">
        <f t="shared" ca="1" si="5"/>
        <v>90 Above</v>
      </c>
      <c r="N138" s="3" t="s">
        <v>13</v>
      </c>
      <c r="O138" s="3"/>
    </row>
    <row r="139" spans="1:15" s="17" customFormat="1" ht="12.75">
      <c r="A139" s="15" t="s">
        <v>299</v>
      </c>
      <c r="B139" s="2">
        <v>44593</v>
      </c>
      <c r="C139" s="2" t="s">
        <v>11</v>
      </c>
      <c r="D139" s="3">
        <f t="shared" ca="1" si="4"/>
        <v>452</v>
      </c>
      <c r="E139" s="95" t="s">
        <v>107</v>
      </c>
      <c r="F139" s="25">
        <v>44606</v>
      </c>
      <c r="G139" s="21" t="s">
        <v>457</v>
      </c>
      <c r="H139" s="28">
        <v>3565</v>
      </c>
      <c r="I139" s="3" t="s">
        <v>12</v>
      </c>
      <c r="J139" s="7">
        <v>44634</v>
      </c>
      <c r="K139" s="8" t="s">
        <v>64</v>
      </c>
      <c r="L139" s="3"/>
      <c r="M139" s="3" t="str">
        <f t="shared" ca="1" si="5"/>
        <v>90 Above</v>
      </c>
      <c r="N139" s="3" t="s">
        <v>13</v>
      </c>
      <c r="O139" s="3"/>
    </row>
    <row r="140" spans="1:15" s="17" customFormat="1" ht="12.75">
      <c r="A140" s="15" t="s">
        <v>299</v>
      </c>
      <c r="B140" s="2">
        <v>44593</v>
      </c>
      <c r="C140" s="2" t="s">
        <v>11</v>
      </c>
      <c r="D140" s="3">
        <f t="shared" ca="1" si="4"/>
        <v>452</v>
      </c>
      <c r="E140" s="95" t="s">
        <v>108</v>
      </c>
      <c r="F140" s="25">
        <v>44606</v>
      </c>
      <c r="G140" s="21" t="s">
        <v>457</v>
      </c>
      <c r="H140" s="28">
        <v>2145</v>
      </c>
      <c r="I140" s="3" t="s">
        <v>12</v>
      </c>
      <c r="J140" s="7">
        <v>44634</v>
      </c>
      <c r="K140" s="8" t="s">
        <v>64</v>
      </c>
      <c r="L140" s="3"/>
      <c r="M140" s="3" t="str">
        <f t="shared" ca="1" si="5"/>
        <v>90 Above</v>
      </c>
      <c r="N140" s="3" t="s">
        <v>13</v>
      </c>
      <c r="O140" s="3"/>
    </row>
    <row r="141" spans="1:15" s="17" customFormat="1" ht="12.75">
      <c r="A141" s="15" t="s">
        <v>299</v>
      </c>
      <c r="B141" s="2">
        <v>44593</v>
      </c>
      <c r="C141" s="2" t="s">
        <v>11</v>
      </c>
      <c r="D141" s="3">
        <f t="shared" ca="1" si="4"/>
        <v>452</v>
      </c>
      <c r="E141" s="95" t="s">
        <v>109</v>
      </c>
      <c r="F141" s="25">
        <v>44606</v>
      </c>
      <c r="G141" s="21" t="s">
        <v>457</v>
      </c>
      <c r="H141" s="28">
        <v>4415</v>
      </c>
      <c r="I141" s="3" t="s">
        <v>12</v>
      </c>
      <c r="J141" s="7">
        <v>44634</v>
      </c>
      <c r="K141" s="8" t="s">
        <v>64</v>
      </c>
      <c r="L141" s="3"/>
      <c r="M141" s="3" t="str">
        <f t="shared" ca="1" si="5"/>
        <v>90 Above</v>
      </c>
      <c r="N141" s="3" t="s">
        <v>13</v>
      </c>
      <c r="O141" s="3"/>
    </row>
    <row r="142" spans="1:15" s="17" customFormat="1" ht="12.75">
      <c r="A142" s="15" t="s">
        <v>299</v>
      </c>
      <c r="B142" s="2">
        <v>44593</v>
      </c>
      <c r="C142" s="2" t="s">
        <v>11</v>
      </c>
      <c r="D142" s="3">
        <f t="shared" ca="1" si="4"/>
        <v>452</v>
      </c>
      <c r="E142" s="95" t="s">
        <v>110</v>
      </c>
      <c r="F142" s="25">
        <v>44606</v>
      </c>
      <c r="G142" s="21" t="s">
        <v>457</v>
      </c>
      <c r="H142" s="28">
        <v>1045</v>
      </c>
      <c r="I142" s="3" t="s">
        <v>12</v>
      </c>
      <c r="J142" s="7">
        <v>44634</v>
      </c>
      <c r="K142" s="8" t="s">
        <v>64</v>
      </c>
      <c r="L142" s="3"/>
      <c r="M142" s="3" t="str">
        <f t="shared" ca="1" si="5"/>
        <v>90 Above</v>
      </c>
      <c r="N142" s="3" t="s">
        <v>13</v>
      </c>
      <c r="O142" s="3"/>
    </row>
    <row r="143" spans="1:15" s="17" customFormat="1" ht="12.75">
      <c r="A143" s="15" t="s">
        <v>299</v>
      </c>
      <c r="B143" s="2">
        <v>44593</v>
      </c>
      <c r="C143" s="2" t="s">
        <v>11</v>
      </c>
      <c r="D143" s="3">
        <f t="shared" ca="1" si="4"/>
        <v>452</v>
      </c>
      <c r="E143" s="95" t="s">
        <v>111</v>
      </c>
      <c r="F143" s="25">
        <v>44606</v>
      </c>
      <c r="G143" s="21" t="s">
        <v>457</v>
      </c>
      <c r="H143" s="28">
        <v>6345</v>
      </c>
      <c r="I143" s="3" t="s">
        <v>12</v>
      </c>
      <c r="J143" s="7">
        <v>44634</v>
      </c>
      <c r="K143" s="8" t="s">
        <v>64</v>
      </c>
      <c r="L143" s="3"/>
      <c r="M143" s="3" t="str">
        <f t="shared" ca="1" si="5"/>
        <v>90 Above</v>
      </c>
      <c r="N143" s="3" t="s">
        <v>13</v>
      </c>
      <c r="O143" s="3"/>
    </row>
    <row r="144" spans="1:15" s="17" customFormat="1" ht="12.75">
      <c r="A144" s="15" t="s">
        <v>299</v>
      </c>
      <c r="B144" s="2">
        <v>44593</v>
      </c>
      <c r="C144" s="2" t="s">
        <v>11</v>
      </c>
      <c r="D144" s="3">
        <f t="shared" ca="1" si="4"/>
        <v>452</v>
      </c>
      <c r="E144" s="95" t="s">
        <v>112</v>
      </c>
      <c r="F144" s="25">
        <v>44606</v>
      </c>
      <c r="G144" s="21" t="s">
        <v>457</v>
      </c>
      <c r="H144" s="28">
        <v>5520</v>
      </c>
      <c r="I144" s="3" t="s">
        <v>12</v>
      </c>
      <c r="J144" s="7">
        <v>44634</v>
      </c>
      <c r="K144" s="8" t="s">
        <v>64</v>
      </c>
      <c r="L144" s="3"/>
      <c r="M144" s="3" t="str">
        <f t="shared" ca="1" si="5"/>
        <v>90 Above</v>
      </c>
      <c r="N144" s="3" t="s">
        <v>13</v>
      </c>
      <c r="O144" s="3"/>
    </row>
    <row r="145" spans="1:15" s="17" customFormat="1" ht="12.75">
      <c r="A145" s="15" t="s">
        <v>299</v>
      </c>
      <c r="B145" s="2">
        <v>44593</v>
      </c>
      <c r="C145" s="2" t="s">
        <v>11</v>
      </c>
      <c r="D145" s="3">
        <f t="shared" ca="1" si="4"/>
        <v>452</v>
      </c>
      <c r="E145" s="95" t="s">
        <v>113</v>
      </c>
      <c r="F145" s="25">
        <v>44606</v>
      </c>
      <c r="G145" s="21" t="s">
        <v>457</v>
      </c>
      <c r="H145" s="28">
        <v>6945</v>
      </c>
      <c r="I145" s="3" t="s">
        <v>12</v>
      </c>
      <c r="J145" s="7">
        <v>44634</v>
      </c>
      <c r="K145" s="8" t="s">
        <v>64</v>
      </c>
      <c r="L145" s="3"/>
      <c r="M145" s="3" t="str">
        <f t="shared" ca="1" si="5"/>
        <v>90 Above</v>
      </c>
      <c r="N145" s="3" t="s">
        <v>13</v>
      </c>
      <c r="O145" s="3"/>
    </row>
    <row r="146" spans="1:15" s="17" customFormat="1" ht="12.75">
      <c r="A146" s="15" t="s">
        <v>299</v>
      </c>
      <c r="B146" s="2">
        <v>44593</v>
      </c>
      <c r="C146" s="2" t="s">
        <v>11</v>
      </c>
      <c r="D146" s="3">
        <f t="shared" ca="1" si="4"/>
        <v>452</v>
      </c>
      <c r="E146" s="95" t="s">
        <v>114</v>
      </c>
      <c r="F146" s="25">
        <v>44606</v>
      </c>
      <c r="G146" s="21" t="s">
        <v>457</v>
      </c>
      <c r="H146" s="28">
        <v>2065</v>
      </c>
      <c r="I146" s="3" t="s">
        <v>12</v>
      </c>
      <c r="J146" s="7">
        <v>44634</v>
      </c>
      <c r="K146" s="8" t="s">
        <v>64</v>
      </c>
      <c r="L146" s="3"/>
      <c r="M146" s="3" t="str">
        <f t="shared" ca="1" si="5"/>
        <v>90 Above</v>
      </c>
      <c r="N146" s="3" t="s">
        <v>13</v>
      </c>
      <c r="O146" s="3"/>
    </row>
    <row r="147" spans="1:15" s="17" customFormat="1" ht="12.75">
      <c r="A147" s="15" t="s">
        <v>299</v>
      </c>
      <c r="B147" s="2">
        <v>44593</v>
      </c>
      <c r="C147" s="2" t="s">
        <v>11</v>
      </c>
      <c r="D147" s="3">
        <f t="shared" ca="1" si="4"/>
        <v>452</v>
      </c>
      <c r="E147" s="95" t="s">
        <v>115</v>
      </c>
      <c r="F147" s="25">
        <v>44606</v>
      </c>
      <c r="G147" s="21" t="s">
        <v>457</v>
      </c>
      <c r="H147" s="28">
        <v>4065</v>
      </c>
      <c r="I147" s="3" t="s">
        <v>12</v>
      </c>
      <c r="J147" s="7">
        <v>44634</v>
      </c>
      <c r="K147" s="8" t="s">
        <v>64</v>
      </c>
      <c r="L147" s="3"/>
      <c r="M147" s="3" t="str">
        <f t="shared" ca="1" si="5"/>
        <v>90 Above</v>
      </c>
      <c r="N147" s="3" t="s">
        <v>13</v>
      </c>
      <c r="O147" s="3"/>
    </row>
    <row r="148" spans="1:15" s="17" customFormat="1" ht="12.75">
      <c r="A148" s="15" t="s">
        <v>299</v>
      </c>
      <c r="B148" s="2">
        <v>44593</v>
      </c>
      <c r="C148" s="2" t="s">
        <v>11</v>
      </c>
      <c r="D148" s="3">
        <f t="shared" ca="1" si="4"/>
        <v>452</v>
      </c>
      <c r="E148" s="95" t="s">
        <v>116</v>
      </c>
      <c r="F148" s="25">
        <v>44606</v>
      </c>
      <c r="G148" s="21" t="s">
        <v>457</v>
      </c>
      <c r="H148" s="28">
        <v>1800</v>
      </c>
      <c r="I148" s="3" t="s">
        <v>12</v>
      </c>
      <c r="J148" s="7">
        <v>44634</v>
      </c>
      <c r="K148" s="8" t="s">
        <v>64</v>
      </c>
      <c r="L148" s="3"/>
      <c r="M148" s="3" t="str">
        <f t="shared" ca="1" si="5"/>
        <v>90 Above</v>
      </c>
      <c r="N148" s="3" t="s">
        <v>13</v>
      </c>
      <c r="O148" s="3"/>
    </row>
    <row r="149" spans="1:15" s="17" customFormat="1" ht="12.75">
      <c r="A149" s="15" t="s">
        <v>299</v>
      </c>
      <c r="B149" s="2">
        <v>44593</v>
      </c>
      <c r="C149" s="2" t="s">
        <v>11</v>
      </c>
      <c r="D149" s="3">
        <f t="shared" ca="1" si="4"/>
        <v>452</v>
      </c>
      <c r="E149" s="95" t="s">
        <v>117</v>
      </c>
      <c r="F149" s="25">
        <v>44606</v>
      </c>
      <c r="G149" s="21" t="s">
        <v>457</v>
      </c>
      <c r="H149" s="28">
        <v>2500</v>
      </c>
      <c r="I149" s="3" t="s">
        <v>12</v>
      </c>
      <c r="J149" s="7">
        <v>44634</v>
      </c>
      <c r="K149" s="8" t="s">
        <v>64</v>
      </c>
      <c r="L149" s="3"/>
      <c r="M149" s="3" t="str">
        <f t="shared" ca="1" si="5"/>
        <v>90 Above</v>
      </c>
      <c r="N149" s="3" t="s">
        <v>13</v>
      </c>
      <c r="O149" s="3"/>
    </row>
    <row r="150" spans="1:15" s="17" customFormat="1" ht="12.75">
      <c r="A150" s="15" t="s">
        <v>299</v>
      </c>
      <c r="B150" s="2">
        <v>44593</v>
      </c>
      <c r="C150" s="2" t="s">
        <v>11</v>
      </c>
      <c r="D150" s="3">
        <f t="shared" ca="1" si="4"/>
        <v>452</v>
      </c>
      <c r="E150" s="95" t="s">
        <v>118</v>
      </c>
      <c r="F150" s="25">
        <v>44606</v>
      </c>
      <c r="G150" s="21" t="s">
        <v>457</v>
      </c>
      <c r="H150" s="28">
        <v>5215</v>
      </c>
      <c r="I150" s="3" t="s">
        <v>12</v>
      </c>
      <c r="J150" s="7">
        <v>44634</v>
      </c>
      <c r="K150" s="8" t="s">
        <v>64</v>
      </c>
      <c r="L150" s="3"/>
      <c r="M150" s="3" t="str">
        <f t="shared" ca="1" si="5"/>
        <v>90 Above</v>
      </c>
      <c r="N150" s="3" t="s">
        <v>13</v>
      </c>
      <c r="O150" s="3"/>
    </row>
    <row r="151" spans="1:15" s="17" customFormat="1" ht="12.75">
      <c r="A151" s="15" t="s">
        <v>299</v>
      </c>
      <c r="B151" s="2">
        <v>44593</v>
      </c>
      <c r="C151" s="2" t="s">
        <v>11</v>
      </c>
      <c r="D151" s="3">
        <f t="shared" ca="1" si="4"/>
        <v>452</v>
      </c>
      <c r="E151" s="95" t="s">
        <v>119</v>
      </c>
      <c r="F151" s="25">
        <v>44606</v>
      </c>
      <c r="G151" s="21" t="s">
        <v>457</v>
      </c>
      <c r="H151" s="28">
        <v>5645</v>
      </c>
      <c r="I151" s="3" t="s">
        <v>12</v>
      </c>
      <c r="J151" s="7">
        <v>44634</v>
      </c>
      <c r="K151" s="8" t="s">
        <v>64</v>
      </c>
      <c r="L151" s="3"/>
      <c r="M151" s="3" t="str">
        <f t="shared" ca="1" si="5"/>
        <v>90 Above</v>
      </c>
      <c r="N151" s="3" t="s">
        <v>13</v>
      </c>
      <c r="O151" s="3"/>
    </row>
    <row r="152" spans="1:15" s="17" customFormat="1" ht="12.75">
      <c r="A152" s="15" t="s">
        <v>299</v>
      </c>
      <c r="B152" s="2">
        <v>44593</v>
      </c>
      <c r="C152" s="2" t="s">
        <v>11</v>
      </c>
      <c r="D152" s="3">
        <f t="shared" ca="1" si="4"/>
        <v>452</v>
      </c>
      <c r="E152" s="95" t="s">
        <v>120</v>
      </c>
      <c r="F152" s="25">
        <v>44606</v>
      </c>
      <c r="G152" s="21" t="s">
        <v>457</v>
      </c>
      <c r="H152" s="28">
        <v>3420</v>
      </c>
      <c r="I152" s="3" t="s">
        <v>12</v>
      </c>
      <c r="J152" s="7">
        <v>44634</v>
      </c>
      <c r="K152" s="8" t="s">
        <v>64</v>
      </c>
      <c r="L152" s="3"/>
      <c r="M152" s="3" t="str">
        <f t="shared" ca="1" si="5"/>
        <v>90 Above</v>
      </c>
      <c r="N152" s="3" t="s">
        <v>13</v>
      </c>
      <c r="O152" s="3"/>
    </row>
    <row r="153" spans="1:15" s="17" customFormat="1" ht="12.75">
      <c r="A153" s="15" t="s">
        <v>299</v>
      </c>
      <c r="B153" s="2">
        <v>44593</v>
      </c>
      <c r="C153" s="2" t="s">
        <v>11</v>
      </c>
      <c r="D153" s="3">
        <f t="shared" ca="1" si="4"/>
        <v>452</v>
      </c>
      <c r="E153" s="95" t="s">
        <v>121</v>
      </c>
      <c r="F153" s="25">
        <v>44606</v>
      </c>
      <c r="G153" s="21" t="s">
        <v>457</v>
      </c>
      <c r="H153" s="28">
        <v>3845</v>
      </c>
      <c r="I153" s="3" t="s">
        <v>12</v>
      </c>
      <c r="J153" s="7">
        <v>44634</v>
      </c>
      <c r="K153" s="8" t="s">
        <v>64</v>
      </c>
      <c r="L153" s="3"/>
      <c r="M153" s="3" t="str">
        <f t="shared" ca="1" si="5"/>
        <v>90 Above</v>
      </c>
      <c r="N153" s="3" t="s">
        <v>13</v>
      </c>
      <c r="O153" s="3"/>
    </row>
    <row r="154" spans="1:15" s="17" customFormat="1" ht="12.75">
      <c r="A154" s="15" t="s">
        <v>299</v>
      </c>
      <c r="B154" s="2">
        <v>44593</v>
      </c>
      <c r="C154" s="2" t="s">
        <v>11</v>
      </c>
      <c r="D154" s="3">
        <f t="shared" ca="1" si="4"/>
        <v>445</v>
      </c>
      <c r="E154" s="95" t="s">
        <v>122</v>
      </c>
      <c r="F154" s="25">
        <v>44613</v>
      </c>
      <c r="G154" s="21" t="s">
        <v>457</v>
      </c>
      <c r="H154" s="28">
        <v>4245</v>
      </c>
      <c r="I154" s="3" t="s">
        <v>14</v>
      </c>
      <c r="J154" s="7">
        <v>44634</v>
      </c>
      <c r="K154" s="8" t="s">
        <v>64</v>
      </c>
      <c r="L154" s="3"/>
      <c r="M154" s="3" t="str">
        <f t="shared" ca="1" si="5"/>
        <v>90 Above</v>
      </c>
      <c r="N154" s="3" t="s">
        <v>13</v>
      </c>
      <c r="O154" s="3"/>
    </row>
    <row r="155" spans="1:15" s="17" customFormat="1" ht="12.75">
      <c r="A155" s="15" t="s">
        <v>299</v>
      </c>
      <c r="B155" s="2">
        <v>44593</v>
      </c>
      <c r="C155" s="2" t="s">
        <v>11</v>
      </c>
      <c r="D155" s="3">
        <f t="shared" ca="1" si="4"/>
        <v>445</v>
      </c>
      <c r="E155" s="95" t="s">
        <v>123</v>
      </c>
      <c r="F155" s="25">
        <v>44613</v>
      </c>
      <c r="G155" s="21" t="s">
        <v>457</v>
      </c>
      <c r="H155" s="28">
        <v>5845</v>
      </c>
      <c r="I155" s="3" t="s">
        <v>12</v>
      </c>
      <c r="J155" s="7">
        <v>44634</v>
      </c>
      <c r="K155" s="8" t="s">
        <v>64</v>
      </c>
      <c r="L155" s="3"/>
      <c r="M155" s="3" t="str">
        <f t="shared" ca="1" si="5"/>
        <v>90 Above</v>
      </c>
      <c r="N155" s="3" t="s">
        <v>13</v>
      </c>
      <c r="O155" s="3"/>
    </row>
    <row r="156" spans="1:15" s="17" customFormat="1" ht="12.75">
      <c r="A156" s="15" t="s">
        <v>299</v>
      </c>
      <c r="B156" s="2">
        <v>44593</v>
      </c>
      <c r="C156" s="2" t="s">
        <v>11</v>
      </c>
      <c r="D156" s="3">
        <f t="shared" ca="1" si="4"/>
        <v>445</v>
      </c>
      <c r="E156" s="95" t="s">
        <v>124</v>
      </c>
      <c r="F156" s="25">
        <v>44613</v>
      </c>
      <c r="G156" s="21" t="s">
        <v>457</v>
      </c>
      <c r="H156" s="28">
        <v>5615</v>
      </c>
      <c r="I156" s="3" t="s">
        <v>12</v>
      </c>
      <c r="J156" s="7">
        <v>44634</v>
      </c>
      <c r="K156" s="8" t="s">
        <v>64</v>
      </c>
      <c r="L156" s="3"/>
      <c r="M156" s="3" t="str">
        <f t="shared" ca="1" si="5"/>
        <v>90 Above</v>
      </c>
      <c r="N156" s="3" t="s">
        <v>13</v>
      </c>
      <c r="O156" s="3"/>
    </row>
    <row r="157" spans="1:15" s="17" customFormat="1" ht="12.75">
      <c r="A157" s="15" t="s">
        <v>299</v>
      </c>
      <c r="B157" s="2">
        <v>44593</v>
      </c>
      <c r="C157" s="2" t="s">
        <v>11</v>
      </c>
      <c r="D157" s="3">
        <f t="shared" ca="1" si="4"/>
        <v>445</v>
      </c>
      <c r="E157" s="95" t="s">
        <v>125</v>
      </c>
      <c r="F157" s="25">
        <v>44613</v>
      </c>
      <c r="G157" s="21" t="s">
        <v>457</v>
      </c>
      <c r="H157" s="28">
        <v>1975</v>
      </c>
      <c r="I157" s="3" t="s">
        <v>12</v>
      </c>
      <c r="J157" s="7">
        <v>44634</v>
      </c>
      <c r="K157" s="8" t="s">
        <v>64</v>
      </c>
      <c r="L157" s="3"/>
      <c r="M157" s="3" t="str">
        <f t="shared" ca="1" si="5"/>
        <v>90 Above</v>
      </c>
      <c r="N157" s="3" t="s">
        <v>13</v>
      </c>
      <c r="O157" s="3"/>
    </row>
    <row r="158" spans="1:15" s="17" customFormat="1" ht="12.75">
      <c r="A158" s="15" t="s">
        <v>299</v>
      </c>
      <c r="B158" s="2">
        <v>44593</v>
      </c>
      <c r="C158" s="2" t="s">
        <v>11</v>
      </c>
      <c r="D158" s="3">
        <f t="shared" ca="1" si="4"/>
        <v>445</v>
      </c>
      <c r="E158" s="95" t="s">
        <v>126</v>
      </c>
      <c r="F158" s="25">
        <v>44613</v>
      </c>
      <c r="G158" s="21" t="s">
        <v>457</v>
      </c>
      <c r="H158" s="28">
        <v>4945</v>
      </c>
      <c r="I158" s="3" t="s">
        <v>12</v>
      </c>
      <c r="J158" s="7">
        <v>44634</v>
      </c>
      <c r="K158" s="8" t="s">
        <v>64</v>
      </c>
      <c r="L158" s="3"/>
      <c r="M158" s="3" t="str">
        <f t="shared" ca="1" si="5"/>
        <v>90 Above</v>
      </c>
      <c r="N158" s="3" t="s">
        <v>13</v>
      </c>
      <c r="O158" s="3"/>
    </row>
    <row r="159" spans="1:15" s="17" customFormat="1" ht="12.75">
      <c r="A159" s="15" t="s">
        <v>299</v>
      </c>
      <c r="B159" s="2">
        <v>44593</v>
      </c>
      <c r="C159" s="2" t="s">
        <v>11</v>
      </c>
      <c r="D159" s="3">
        <f t="shared" ca="1" si="4"/>
        <v>445</v>
      </c>
      <c r="E159" s="95" t="s">
        <v>127</v>
      </c>
      <c r="F159" s="25">
        <v>44613</v>
      </c>
      <c r="G159" s="21" t="s">
        <v>457</v>
      </c>
      <c r="H159" s="28">
        <v>6345</v>
      </c>
      <c r="I159" s="3" t="s">
        <v>12</v>
      </c>
      <c r="J159" s="7">
        <v>44634</v>
      </c>
      <c r="K159" s="8" t="s">
        <v>64</v>
      </c>
      <c r="L159" s="3"/>
      <c r="M159" s="3" t="str">
        <f t="shared" ca="1" si="5"/>
        <v>90 Above</v>
      </c>
      <c r="N159" s="3" t="s">
        <v>13</v>
      </c>
      <c r="O159" s="3"/>
    </row>
    <row r="160" spans="1:15" s="17" customFormat="1" ht="12.75">
      <c r="A160" s="15" t="s">
        <v>299</v>
      </c>
      <c r="B160" s="2">
        <v>44593</v>
      </c>
      <c r="C160" s="2" t="s">
        <v>11</v>
      </c>
      <c r="D160" s="3">
        <f t="shared" ca="1" si="4"/>
        <v>445</v>
      </c>
      <c r="E160" s="95" t="s">
        <v>128</v>
      </c>
      <c r="F160" s="25">
        <v>44613</v>
      </c>
      <c r="G160" s="21" t="s">
        <v>457</v>
      </c>
      <c r="H160" s="28">
        <v>2585</v>
      </c>
      <c r="I160" s="3" t="s">
        <v>12</v>
      </c>
      <c r="J160" s="7">
        <v>44634</v>
      </c>
      <c r="K160" s="8" t="s">
        <v>64</v>
      </c>
      <c r="L160" s="3"/>
      <c r="M160" s="3" t="str">
        <f t="shared" ca="1" si="5"/>
        <v>90 Above</v>
      </c>
      <c r="N160" s="3" t="s">
        <v>13</v>
      </c>
      <c r="O160" s="3"/>
    </row>
    <row r="161" spans="1:15" s="17" customFormat="1" ht="12.75">
      <c r="A161" s="15" t="s">
        <v>299</v>
      </c>
      <c r="B161" s="2">
        <v>44593</v>
      </c>
      <c r="C161" s="2" t="s">
        <v>11</v>
      </c>
      <c r="D161" s="3">
        <f t="shared" ca="1" si="4"/>
        <v>445</v>
      </c>
      <c r="E161" s="95" t="s">
        <v>129</v>
      </c>
      <c r="F161" s="25">
        <v>44613</v>
      </c>
      <c r="G161" s="21" t="s">
        <v>457</v>
      </c>
      <c r="H161" s="28">
        <v>2165</v>
      </c>
      <c r="I161" s="3" t="s">
        <v>12</v>
      </c>
      <c r="J161" s="7">
        <v>44634</v>
      </c>
      <c r="K161" s="8" t="s">
        <v>64</v>
      </c>
      <c r="L161" s="3"/>
      <c r="M161" s="3" t="str">
        <f t="shared" ca="1" si="5"/>
        <v>90 Above</v>
      </c>
      <c r="N161" s="3" t="s">
        <v>13</v>
      </c>
      <c r="O161" s="3"/>
    </row>
    <row r="162" spans="1:15" s="17" customFormat="1" ht="12.75">
      <c r="A162" s="15" t="s">
        <v>299</v>
      </c>
      <c r="B162" s="2">
        <v>44593</v>
      </c>
      <c r="C162" s="2" t="s">
        <v>11</v>
      </c>
      <c r="D162" s="3">
        <f t="shared" ca="1" si="4"/>
        <v>445</v>
      </c>
      <c r="E162" s="95" t="s">
        <v>130</v>
      </c>
      <c r="F162" s="25">
        <v>44613</v>
      </c>
      <c r="G162" s="21" t="s">
        <v>457</v>
      </c>
      <c r="H162" s="28">
        <v>4920</v>
      </c>
      <c r="I162" s="3" t="s">
        <v>12</v>
      </c>
      <c r="J162" s="7">
        <v>44634</v>
      </c>
      <c r="K162" s="8" t="s">
        <v>64</v>
      </c>
      <c r="L162" s="3"/>
      <c r="M162" s="3" t="str">
        <f t="shared" ca="1" si="5"/>
        <v>90 Above</v>
      </c>
      <c r="N162" s="3" t="s">
        <v>13</v>
      </c>
      <c r="O162" s="3"/>
    </row>
    <row r="163" spans="1:15" s="17" customFormat="1" ht="12.75">
      <c r="A163" s="15" t="s">
        <v>299</v>
      </c>
      <c r="B163" s="2">
        <v>44593</v>
      </c>
      <c r="C163" s="2" t="s">
        <v>11</v>
      </c>
      <c r="D163" s="3">
        <f t="shared" ca="1" si="4"/>
        <v>445</v>
      </c>
      <c r="E163" s="95" t="s">
        <v>132</v>
      </c>
      <c r="F163" s="25">
        <v>44613</v>
      </c>
      <c r="G163" s="21" t="s">
        <v>457</v>
      </c>
      <c r="H163" s="28">
        <v>14000</v>
      </c>
      <c r="I163" s="3" t="s">
        <v>12</v>
      </c>
      <c r="J163" s="7">
        <v>44634</v>
      </c>
      <c r="K163" s="8" t="s">
        <v>64</v>
      </c>
      <c r="L163" s="3"/>
      <c r="M163" s="3" t="str">
        <f t="shared" ca="1" si="5"/>
        <v>90 Above</v>
      </c>
      <c r="N163" s="3" t="s">
        <v>13</v>
      </c>
      <c r="O163" s="3"/>
    </row>
    <row r="164" spans="1:15" s="17" customFormat="1" ht="12.75">
      <c r="A164" s="15" t="s">
        <v>299</v>
      </c>
      <c r="B164" s="2">
        <v>44593</v>
      </c>
      <c r="C164" s="2" t="s">
        <v>11</v>
      </c>
      <c r="D164" s="3">
        <f t="shared" ca="1" si="4"/>
        <v>445</v>
      </c>
      <c r="E164" s="95" t="s">
        <v>133</v>
      </c>
      <c r="F164" s="25">
        <v>44613</v>
      </c>
      <c r="G164" s="21" t="s">
        <v>457</v>
      </c>
      <c r="H164" s="28">
        <v>1545</v>
      </c>
      <c r="I164" s="3" t="s">
        <v>14</v>
      </c>
      <c r="J164" s="7">
        <v>44634</v>
      </c>
      <c r="K164" s="8" t="s">
        <v>64</v>
      </c>
      <c r="L164" s="3"/>
      <c r="M164" s="3" t="str">
        <f t="shared" ca="1" si="5"/>
        <v>90 Above</v>
      </c>
      <c r="N164" s="3" t="s">
        <v>13</v>
      </c>
      <c r="O164" s="3"/>
    </row>
    <row r="165" spans="1:15" s="17" customFormat="1" ht="12.75">
      <c r="A165" s="15" t="s">
        <v>299</v>
      </c>
      <c r="B165" s="2">
        <v>44593</v>
      </c>
      <c r="C165" s="2" t="s">
        <v>11</v>
      </c>
      <c r="D165" s="3">
        <f t="shared" ca="1" si="4"/>
        <v>445</v>
      </c>
      <c r="E165" s="95" t="s">
        <v>134</v>
      </c>
      <c r="F165" s="25">
        <v>44613</v>
      </c>
      <c r="G165" s="21" t="s">
        <v>457</v>
      </c>
      <c r="H165" s="28">
        <v>4545</v>
      </c>
      <c r="I165" s="3" t="s">
        <v>12</v>
      </c>
      <c r="J165" s="7">
        <v>44634</v>
      </c>
      <c r="K165" s="8" t="s">
        <v>64</v>
      </c>
      <c r="L165" s="3"/>
      <c r="M165" s="3" t="str">
        <f t="shared" ca="1" si="5"/>
        <v>90 Above</v>
      </c>
      <c r="N165" s="3" t="s">
        <v>13</v>
      </c>
      <c r="O165" s="3"/>
    </row>
    <row r="166" spans="1:15" s="17" customFormat="1" ht="12.75">
      <c r="A166" s="15" t="s">
        <v>299</v>
      </c>
      <c r="B166" s="2">
        <v>44593</v>
      </c>
      <c r="C166" s="2" t="s">
        <v>11</v>
      </c>
      <c r="D166" s="3">
        <f t="shared" ca="1" si="4"/>
        <v>445</v>
      </c>
      <c r="E166" s="95" t="s">
        <v>135</v>
      </c>
      <c r="F166" s="25">
        <v>44613</v>
      </c>
      <c r="G166" s="21" t="s">
        <v>457</v>
      </c>
      <c r="H166" s="28">
        <v>6445</v>
      </c>
      <c r="I166" s="3" t="s">
        <v>12</v>
      </c>
      <c r="J166" s="7">
        <v>44634</v>
      </c>
      <c r="K166" s="8" t="s">
        <v>64</v>
      </c>
      <c r="L166" s="3"/>
      <c r="M166" s="3" t="str">
        <f t="shared" ca="1" si="5"/>
        <v>90 Above</v>
      </c>
      <c r="N166" s="3" t="s">
        <v>13</v>
      </c>
      <c r="O166" s="3"/>
    </row>
    <row r="167" spans="1:15" s="17" customFormat="1" ht="12.75">
      <c r="A167" s="15" t="s">
        <v>299</v>
      </c>
      <c r="B167" s="2">
        <v>44593</v>
      </c>
      <c r="C167" s="2" t="s">
        <v>11</v>
      </c>
      <c r="D167" s="3">
        <f t="shared" ca="1" si="4"/>
        <v>445</v>
      </c>
      <c r="E167" s="95" t="s">
        <v>136</v>
      </c>
      <c r="F167" s="25">
        <v>44613</v>
      </c>
      <c r="G167" s="21" t="s">
        <v>457</v>
      </c>
      <c r="H167" s="28">
        <v>3115</v>
      </c>
      <c r="I167" s="3" t="s">
        <v>12</v>
      </c>
      <c r="J167" s="7">
        <v>44634</v>
      </c>
      <c r="K167" s="8" t="s">
        <v>64</v>
      </c>
      <c r="L167" s="3"/>
      <c r="M167" s="3" t="str">
        <f t="shared" ca="1" si="5"/>
        <v>90 Above</v>
      </c>
      <c r="N167" s="3" t="s">
        <v>13</v>
      </c>
      <c r="O167" s="3"/>
    </row>
    <row r="168" spans="1:15" s="17" customFormat="1" ht="12.75">
      <c r="A168" s="15" t="s">
        <v>299</v>
      </c>
      <c r="B168" s="2">
        <v>44593</v>
      </c>
      <c r="C168" s="2" t="s">
        <v>11</v>
      </c>
      <c r="D168" s="3">
        <f t="shared" ca="1" si="4"/>
        <v>445</v>
      </c>
      <c r="E168" s="95" t="s">
        <v>137</v>
      </c>
      <c r="F168" s="25">
        <v>44613</v>
      </c>
      <c r="G168" s="21" t="s">
        <v>457</v>
      </c>
      <c r="H168" s="28">
        <v>5215</v>
      </c>
      <c r="I168" s="3" t="s">
        <v>12</v>
      </c>
      <c r="J168" s="7">
        <v>44634</v>
      </c>
      <c r="K168" s="8" t="s">
        <v>64</v>
      </c>
      <c r="L168" s="3"/>
      <c r="M168" s="3" t="str">
        <f t="shared" ca="1" si="5"/>
        <v>90 Above</v>
      </c>
      <c r="N168" s="3" t="s">
        <v>13</v>
      </c>
      <c r="O168" s="3"/>
    </row>
    <row r="169" spans="1:15" s="17" customFormat="1" ht="12.75">
      <c r="A169" s="15" t="s">
        <v>299</v>
      </c>
      <c r="B169" s="2">
        <v>44593</v>
      </c>
      <c r="C169" s="2" t="s">
        <v>11</v>
      </c>
      <c r="D169" s="3">
        <f t="shared" ca="1" si="4"/>
        <v>445</v>
      </c>
      <c r="E169" s="95" t="s">
        <v>138</v>
      </c>
      <c r="F169" s="25">
        <v>44613</v>
      </c>
      <c r="G169" s="21" t="s">
        <v>457</v>
      </c>
      <c r="H169" s="28">
        <v>1975</v>
      </c>
      <c r="I169" s="3" t="s">
        <v>12</v>
      </c>
      <c r="J169" s="7">
        <v>44634</v>
      </c>
      <c r="K169" s="8" t="s">
        <v>64</v>
      </c>
      <c r="L169" s="3"/>
      <c r="M169" s="3" t="str">
        <f t="shared" ca="1" si="5"/>
        <v>90 Above</v>
      </c>
      <c r="N169" s="3" t="s">
        <v>13</v>
      </c>
      <c r="O169" s="3"/>
    </row>
    <row r="170" spans="1:15" s="17" customFormat="1" ht="12.75">
      <c r="A170" s="15" t="s">
        <v>299</v>
      </c>
      <c r="B170" s="2">
        <v>44593</v>
      </c>
      <c r="C170" s="2" t="s">
        <v>11</v>
      </c>
      <c r="D170" s="3">
        <f t="shared" ca="1" si="4"/>
        <v>445</v>
      </c>
      <c r="E170" s="95" t="s">
        <v>139</v>
      </c>
      <c r="F170" s="25">
        <v>44613</v>
      </c>
      <c r="G170" s="21" t="s">
        <v>457</v>
      </c>
      <c r="H170" s="28">
        <v>4225</v>
      </c>
      <c r="I170" s="3" t="s">
        <v>12</v>
      </c>
      <c r="J170" s="7">
        <v>44634</v>
      </c>
      <c r="K170" s="8" t="s">
        <v>64</v>
      </c>
      <c r="L170" s="3"/>
      <c r="M170" s="3" t="str">
        <f t="shared" ca="1" si="5"/>
        <v>90 Above</v>
      </c>
      <c r="N170" s="3" t="s">
        <v>13</v>
      </c>
      <c r="O170" s="3"/>
    </row>
    <row r="171" spans="1:15" s="17" customFormat="1" ht="12.75">
      <c r="A171" s="15" t="s">
        <v>299</v>
      </c>
      <c r="B171" s="2">
        <v>44593</v>
      </c>
      <c r="C171" s="2" t="s">
        <v>11</v>
      </c>
      <c r="D171" s="3">
        <f t="shared" ca="1" si="4"/>
        <v>445</v>
      </c>
      <c r="E171" s="95" t="s">
        <v>140</v>
      </c>
      <c r="F171" s="25">
        <v>44613</v>
      </c>
      <c r="G171" s="21" t="s">
        <v>457</v>
      </c>
      <c r="H171" s="28">
        <v>2145</v>
      </c>
      <c r="I171" s="3" t="s">
        <v>12</v>
      </c>
      <c r="J171" s="7">
        <v>44634</v>
      </c>
      <c r="K171" s="8" t="s">
        <v>64</v>
      </c>
      <c r="L171" s="3"/>
      <c r="M171" s="3" t="str">
        <f t="shared" ca="1" si="5"/>
        <v>90 Above</v>
      </c>
      <c r="N171" s="3" t="s">
        <v>13</v>
      </c>
      <c r="O171" s="3"/>
    </row>
    <row r="172" spans="1:15" s="17" customFormat="1" ht="12.75">
      <c r="A172" s="15" t="s">
        <v>299</v>
      </c>
      <c r="B172" s="2">
        <v>44593</v>
      </c>
      <c r="C172" s="2" t="s">
        <v>11</v>
      </c>
      <c r="D172" s="3">
        <f t="shared" ca="1" si="4"/>
        <v>445</v>
      </c>
      <c r="E172" s="95" t="s">
        <v>141</v>
      </c>
      <c r="F172" s="25">
        <v>44613</v>
      </c>
      <c r="G172" s="21" t="s">
        <v>457</v>
      </c>
      <c r="H172" s="28">
        <v>2245</v>
      </c>
      <c r="I172" s="3" t="s">
        <v>12</v>
      </c>
      <c r="J172" s="7">
        <v>44634</v>
      </c>
      <c r="K172" s="8" t="s">
        <v>64</v>
      </c>
      <c r="L172" s="3"/>
      <c r="M172" s="3" t="str">
        <f t="shared" ca="1" si="5"/>
        <v>90 Above</v>
      </c>
      <c r="N172" s="3" t="s">
        <v>13</v>
      </c>
      <c r="O172" s="3"/>
    </row>
    <row r="173" spans="1:15" s="17" customFormat="1" ht="12.75">
      <c r="A173" s="15" t="s">
        <v>299</v>
      </c>
      <c r="B173" s="2">
        <v>44593</v>
      </c>
      <c r="C173" s="2" t="s">
        <v>11</v>
      </c>
      <c r="D173" s="3">
        <f t="shared" ca="1" si="4"/>
        <v>445</v>
      </c>
      <c r="E173" s="95" t="s">
        <v>142</v>
      </c>
      <c r="F173" s="25">
        <v>44613</v>
      </c>
      <c r="G173" s="21" t="s">
        <v>457</v>
      </c>
      <c r="H173" s="28">
        <v>2025</v>
      </c>
      <c r="I173" s="3" t="s">
        <v>14</v>
      </c>
      <c r="J173" s="7">
        <v>44634</v>
      </c>
      <c r="K173" s="8" t="s">
        <v>64</v>
      </c>
      <c r="L173" s="3"/>
      <c r="M173" s="3" t="str">
        <f t="shared" ca="1" si="5"/>
        <v>90 Above</v>
      </c>
      <c r="N173" s="3" t="s">
        <v>13</v>
      </c>
      <c r="O173" s="3"/>
    </row>
    <row r="174" spans="1:15" s="17" customFormat="1" ht="12.75">
      <c r="A174" s="15" t="s">
        <v>299</v>
      </c>
      <c r="B174" s="2">
        <v>44593</v>
      </c>
      <c r="C174" s="2" t="s">
        <v>11</v>
      </c>
      <c r="D174" s="3">
        <f t="shared" ca="1" si="4"/>
        <v>445</v>
      </c>
      <c r="E174" s="95" t="s">
        <v>143</v>
      </c>
      <c r="F174" s="25">
        <v>44613</v>
      </c>
      <c r="G174" s="21" t="s">
        <v>457</v>
      </c>
      <c r="H174" s="28">
        <v>2015</v>
      </c>
      <c r="I174" s="3" t="s">
        <v>12</v>
      </c>
      <c r="J174" s="7">
        <v>44634</v>
      </c>
      <c r="K174" s="8" t="s">
        <v>64</v>
      </c>
      <c r="L174" s="3"/>
      <c r="M174" s="3" t="str">
        <f t="shared" ca="1" si="5"/>
        <v>90 Above</v>
      </c>
      <c r="N174" s="3" t="s">
        <v>13</v>
      </c>
      <c r="O174" s="3"/>
    </row>
    <row r="175" spans="1:15" s="17" customFormat="1" ht="12.75">
      <c r="A175" s="15" t="s">
        <v>299</v>
      </c>
      <c r="B175" s="2">
        <v>44593</v>
      </c>
      <c r="C175" s="2" t="s">
        <v>11</v>
      </c>
      <c r="D175" s="3">
        <f t="shared" ca="1" si="4"/>
        <v>442</v>
      </c>
      <c r="E175" s="95" t="s">
        <v>144</v>
      </c>
      <c r="F175" s="25">
        <v>44616</v>
      </c>
      <c r="G175" s="21" t="s">
        <v>457</v>
      </c>
      <c r="H175" s="28">
        <v>1945</v>
      </c>
      <c r="I175" s="3" t="s">
        <v>12</v>
      </c>
      <c r="J175" s="7">
        <v>44634</v>
      </c>
      <c r="K175" s="8" t="s">
        <v>64</v>
      </c>
      <c r="L175" s="3"/>
      <c r="M175" s="3" t="str">
        <f t="shared" ca="1" si="5"/>
        <v>90 Above</v>
      </c>
      <c r="N175" s="3" t="s">
        <v>13</v>
      </c>
      <c r="O175" s="3"/>
    </row>
    <row r="176" spans="1:15" s="17" customFormat="1" ht="12.75">
      <c r="A176" s="15" t="s">
        <v>299</v>
      </c>
      <c r="B176" s="2">
        <v>44593</v>
      </c>
      <c r="C176" s="2" t="s">
        <v>11</v>
      </c>
      <c r="D176" s="3">
        <f t="shared" ca="1" si="4"/>
        <v>442</v>
      </c>
      <c r="E176" s="95" t="s">
        <v>145</v>
      </c>
      <c r="F176" s="25">
        <v>44616</v>
      </c>
      <c r="G176" s="21" t="s">
        <v>457</v>
      </c>
      <c r="H176" s="28">
        <v>2100</v>
      </c>
      <c r="I176" s="3" t="s">
        <v>12</v>
      </c>
      <c r="J176" s="7">
        <v>44634</v>
      </c>
      <c r="K176" s="8" t="s">
        <v>64</v>
      </c>
      <c r="L176" s="3"/>
      <c r="M176" s="3" t="str">
        <f t="shared" ca="1" si="5"/>
        <v>90 Above</v>
      </c>
      <c r="N176" s="3" t="s">
        <v>13</v>
      </c>
      <c r="O176" s="3"/>
    </row>
    <row r="177" spans="1:15" s="17" customFormat="1" ht="12.75">
      <c r="A177" s="15" t="s">
        <v>299</v>
      </c>
      <c r="B177" s="2">
        <v>44593</v>
      </c>
      <c r="C177" s="2" t="s">
        <v>11</v>
      </c>
      <c r="D177" s="3">
        <f t="shared" ca="1" si="4"/>
        <v>442</v>
      </c>
      <c r="E177" s="95" t="s">
        <v>146</v>
      </c>
      <c r="F177" s="25">
        <v>44616</v>
      </c>
      <c r="G177" s="21" t="s">
        <v>457</v>
      </c>
      <c r="H177" s="28">
        <v>6255</v>
      </c>
      <c r="I177" s="3" t="s">
        <v>12</v>
      </c>
      <c r="J177" s="7">
        <v>44634</v>
      </c>
      <c r="K177" s="8" t="s">
        <v>64</v>
      </c>
      <c r="L177" s="3"/>
      <c r="M177" s="3" t="str">
        <f t="shared" ca="1" si="5"/>
        <v>90 Above</v>
      </c>
      <c r="N177" s="3" t="s">
        <v>13</v>
      </c>
      <c r="O177" s="3"/>
    </row>
    <row r="178" spans="1:15" s="17" customFormat="1" ht="12.75">
      <c r="A178" s="15" t="s">
        <v>299</v>
      </c>
      <c r="B178" s="2">
        <v>44593</v>
      </c>
      <c r="C178" s="2" t="s">
        <v>11</v>
      </c>
      <c r="D178" s="3">
        <f t="shared" ca="1" si="4"/>
        <v>442</v>
      </c>
      <c r="E178" s="95" t="s">
        <v>147</v>
      </c>
      <c r="F178" s="25">
        <v>44616</v>
      </c>
      <c r="G178" s="21" t="s">
        <v>457</v>
      </c>
      <c r="H178" s="28">
        <v>3645</v>
      </c>
      <c r="I178" s="3" t="s">
        <v>12</v>
      </c>
      <c r="J178" s="7">
        <v>44634</v>
      </c>
      <c r="K178" s="8" t="s">
        <v>64</v>
      </c>
      <c r="L178" s="3"/>
      <c r="M178" s="3" t="str">
        <f t="shared" ca="1" si="5"/>
        <v>90 Above</v>
      </c>
      <c r="N178" s="3" t="s">
        <v>13</v>
      </c>
      <c r="O178" s="3"/>
    </row>
    <row r="179" spans="1:15" s="17" customFormat="1" ht="12.75">
      <c r="A179" s="15" t="s">
        <v>299</v>
      </c>
      <c r="B179" s="2">
        <v>44593</v>
      </c>
      <c r="C179" s="2" t="s">
        <v>11</v>
      </c>
      <c r="D179" s="3">
        <f t="shared" ca="1" si="4"/>
        <v>442</v>
      </c>
      <c r="E179" s="95" t="s">
        <v>148</v>
      </c>
      <c r="F179" s="25">
        <v>44616</v>
      </c>
      <c r="G179" s="21" t="s">
        <v>457</v>
      </c>
      <c r="H179" s="28">
        <v>2625</v>
      </c>
      <c r="I179" s="3" t="s">
        <v>12</v>
      </c>
      <c r="J179" s="7">
        <v>44634</v>
      </c>
      <c r="K179" s="8" t="s">
        <v>64</v>
      </c>
      <c r="L179" s="3"/>
      <c r="M179" s="3" t="str">
        <f t="shared" ca="1" si="5"/>
        <v>90 Above</v>
      </c>
      <c r="N179" s="3" t="s">
        <v>13</v>
      </c>
      <c r="O179" s="3"/>
    </row>
    <row r="180" spans="1:15" s="17" customFormat="1" ht="12.75">
      <c r="A180" s="15" t="s">
        <v>299</v>
      </c>
      <c r="B180" s="2">
        <v>44593</v>
      </c>
      <c r="C180" s="2" t="s">
        <v>11</v>
      </c>
      <c r="D180" s="3">
        <f t="shared" ca="1" si="4"/>
        <v>442</v>
      </c>
      <c r="E180" s="95" t="s">
        <v>149</v>
      </c>
      <c r="F180" s="25">
        <v>44616</v>
      </c>
      <c r="G180" s="21" t="s">
        <v>457</v>
      </c>
      <c r="H180" s="28">
        <v>4885</v>
      </c>
      <c r="I180" s="3" t="s">
        <v>14</v>
      </c>
      <c r="J180" s="7">
        <v>44634</v>
      </c>
      <c r="K180" s="8" t="s">
        <v>64</v>
      </c>
      <c r="L180" s="3"/>
      <c r="M180" s="3" t="str">
        <f t="shared" ca="1" si="5"/>
        <v>90 Above</v>
      </c>
      <c r="N180" s="3" t="s">
        <v>13</v>
      </c>
      <c r="O180" s="3"/>
    </row>
    <row r="181" spans="1:15" s="17" customFormat="1" ht="12.75">
      <c r="A181" s="15" t="s">
        <v>299</v>
      </c>
      <c r="B181" s="2">
        <v>44593</v>
      </c>
      <c r="C181" s="2" t="s">
        <v>11</v>
      </c>
      <c r="D181" s="3">
        <f t="shared" ca="1" si="4"/>
        <v>442</v>
      </c>
      <c r="E181" s="95" t="s">
        <v>150</v>
      </c>
      <c r="F181" s="25">
        <v>44616</v>
      </c>
      <c r="G181" s="21" t="s">
        <v>457</v>
      </c>
      <c r="H181" s="28">
        <v>4945</v>
      </c>
      <c r="I181" s="3" t="s">
        <v>12</v>
      </c>
      <c r="J181" s="7">
        <v>44634</v>
      </c>
      <c r="K181" s="8" t="s">
        <v>64</v>
      </c>
      <c r="L181" s="3"/>
      <c r="M181" s="3" t="str">
        <f t="shared" ca="1" si="5"/>
        <v>90 Above</v>
      </c>
      <c r="N181" s="3" t="s">
        <v>13</v>
      </c>
      <c r="O181" s="3"/>
    </row>
    <row r="182" spans="1:15" s="17" customFormat="1" ht="12.75">
      <c r="A182" s="15" t="s">
        <v>299</v>
      </c>
      <c r="B182" s="2">
        <v>44593</v>
      </c>
      <c r="C182" s="2" t="s">
        <v>11</v>
      </c>
      <c r="D182" s="3">
        <f t="shared" ca="1" si="4"/>
        <v>441</v>
      </c>
      <c r="E182" s="95" t="s">
        <v>154</v>
      </c>
      <c r="F182" s="25">
        <v>44617</v>
      </c>
      <c r="G182" s="21" t="s">
        <v>457</v>
      </c>
      <c r="H182" s="28">
        <v>2515</v>
      </c>
      <c r="I182" s="3" t="s">
        <v>12</v>
      </c>
      <c r="J182" s="7">
        <v>44634</v>
      </c>
      <c r="K182" s="8" t="s">
        <v>64</v>
      </c>
      <c r="L182" s="3"/>
      <c r="M182" s="3" t="str">
        <f t="shared" ca="1" si="5"/>
        <v>90 Above</v>
      </c>
      <c r="N182" s="3" t="s">
        <v>13</v>
      </c>
      <c r="O182" s="3"/>
    </row>
    <row r="183" spans="1:15" s="17" customFormat="1" ht="12.75">
      <c r="A183" s="15" t="s">
        <v>299</v>
      </c>
      <c r="B183" s="2">
        <v>44593</v>
      </c>
      <c r="C183" s="2" t="s">
        <v>11</v>
      </c>
      <c r="D183" s="3">
        <f t="shared" ca="1" si="4"/>
        <v>441</v>
      </c>
      <c r="E183" s="95" t="s">
        <v>155</v>
      </c>
      <c r="F183" s="25">
        <v>44617</v>
      </c>
      <c r="G183" s="21" t="s">
        <v>457</v>
      </c>
      <c r="H183" s="28">
        <v>3115</v>
      </c>
      <c r="I183" s="3" t="s">
        <v>12</v>
      </c>
      <c r="J183" s="7">
        <v>44634</v>
      </c>
      <c r="K183" s="8" t="s">
        <v>64</v>
      </c>
      <c r="L183" s="3"/>
      <c r="M183" s="3" t="str">
        <f t="shared" ca="1" si="5"/>
        <v>90 Above</v>
      </c>
      <c r="N183" s="3" t="s">
        <v>13</v>
      </c>
      <c r="O183" s="3"/>
    </row>
    <row r="184" spans="1:15" s="17" customFormat="1" ht="12.75">
      <c r="A184" s="15" t="s">
        <v>299</v>
      </c>
      <c r="B184" s="2">
        <v>44593</v>
      </c>
      <c r="C184" s="2" t="s">
        <v>11</v>
      </c>
      <c r="D184" s="3">
        <f t="shared" ca="1" si="4"/>
        <v>438</v>
      </c>
      <c r="E184" s="95" t="s">
        <v>156</v>
      </c>
      <c r="F184" s="25">
        <v>44620</v>
      </c>
      <c r="G184" s="21" t="s">
        <v>457</v>
      </c>
      <c r="H184" s="28">
        <v>2095</v>
      </c>
      <c r="I184" s="3" t="s">
        <v>12</v>
      </c>
      <c r="J184" s="7">
        <v>44634</v>
      </c>
      <c r="K184" s="8" t="s">
        <v>64</v>
      </c>
      <c r="L184" s="3"/>
      <c r="M184" s="3" t="str">
        <f t="shared" ca="1" si="5"/>
        <v>90 Above</v>
      </c>
      <c r="N184" s="3" t="s">
        <v>13</v>
      </c>
      <c r="O184" s="3"/>
    </row>
    <row r="185" spans="1:15" s="17" customFormat="1" ht="12.75">
      <c r="A185" s="15" t="s">
        <v>299</v>
      </c>
      <c r="B185" s="2">
        <v>44593</v>
      </c>
      <c r="C185" s="2" t="s">
        <v>11</v>
      </c>
      <c r="D185" s="3">
        <f t="shared" ca="1" si="4"/>
        <v>438</v>
      </c>
      <c r="E185" s="95" t="s">
        <v>157</v>
      </c>
      <c r="F185" s="25">
        <v>44620</v>
      </c>
      <c r="G185" s="21" t="s">
        <v>457</v>
      </c>
      <c r="H185" s="28">
        <v>3570</v>
      </c>
      <c r="I185" s="3" t="s">
        <v>12</v>
      </c>
      <c r="J185" s="7">
        <v>44634</v>
      </c>
      <c r="K185" s="8" t="s">
        <v>64</v>
      </c>
      <c r="L185" s="3"/>
      <c r="M185" s="3" t="str">
        <f t="shared" ca="1" si="5"/>
        <v>90 Above</v>
      </c>
      <c r="N185" s="3" t="s">
        <v>13</v>
      </c>
      <c r="O185" s="3"/>
    </row>
    <row r="186" spans="1:15" s="17" customFormat="1" ht="12.75">
      <c r="A186" s="15" t="s">
        <v>299</v>
      </c>
      <c r="B186" s="2">
        <v>44593</v>
      </c>
      <c r="C186" s="2" t="s">
        <v>11</v>
      </c>
      <c r="D186" s="3">
        <f t="shared" ca="1" si="4"/>
        <v>438</v>
      </c>
      <c r="E186" s="95" t="s">
        <v>158</v>
      </c>
      <c r="F186" s="25">
        <v>44620</v>
      </c>
      <c r="G186" s="21" t="s">
        <v>457</v>
      </c>
      <c r="H186" s="28">
        <v>2065</v>
      </c>
      <c r="I186" s="3" t="s">
        <v>12</v>
      </c>
      <c r="J186" s="7">
        <v>44634</v>
      </c>
      <c r="K186" s="8" t="s">
        <v>64</v>
      </c>
      <c r="L186" s="3"/>
      <c r="M186" s="3" t="str">
        <f t="shared" ca="1" si="5"/>
        <v>90 Above</v>
      </c>
      <c r="N186" s="3" t="s">
        <v>13</v>
      </c>
      <c r="O186" s="3"/>
    </row>
    <row r="187" spans="1:15" s="17" customFormat="1" ht="12.75">
      <c r="A187" s="15" t="s">
        <v>299</v>
      </c>
      <c r="B187" s="2">
        <v>44593</v>
      </c>
      <c r="C187" s="2" t="s">
        <v>11</v>
      </c>
      <c r="D187" s="3">
        <f t="shared" ca="1" si="4"/>
        <v>438</v>
      </c>
      <c r="E187" s="95" t="s">
        <v>159</v>
      </c>
      <c r="F187" s="25">
        <v>44620</v>
      </c>
      <c r="G187" s="21" t="s">
        <v>457</v>
      </c>
      <c r="H187" s="28">
        <v>2435</v>
      </c>
      <c r="I187" s="3" t="s">
        <v>12</v>
      </c>
      <c r="J187" s="7">
        <v>44634</v>
      </c>
      <c r="K187" s="8" t="s">
        <v>64</v>
      </c>
      <c r="L187" s="3"/>
      <c r="M187" s="3" t="str">
        <f t="shared" ca="1" si="5"/>
        <v>90 Above</v>
      </c>
      <c r="N187" s="3" t="s">
        <v>13</v>
      </c>
      <c r="O187" s="3"/>
    </row>
    <row r="188" spans="1:15" s="17" customFormat="1" ht="12.75">
      <c r="A188" s="15" t="s">
        <v>299</v>
      </c>
      <c r="B188" s="2">
        <v>44593</v>
      </c>
      <c r="C188" s="2" t="s">
        <v>11</v>
      </c>
      <c r="D188" s="3">
        <f t="shared" ca="1" si="4"/>
        <v>438</v>
      </c>
      <c r="E188" s="95" t="s">
        <v>162</v>
      </c>
      <c r="F188" s="25">
        <v>44620</v>
      </c>
      <c r="G188" s="21" t="s">
        <v>457</v>
      </c>
      <c r="H188" s="28">
        <v>2015</v>
      </c>
      <c r="I188" s="3" t="s">
        <v>12</v>
      </c>
      <c r="J188" s="7">
        <v>44634</v>
      </c>
      <c r="K188" s="8" t="s">
        <v>64</v>
      </c>
      <c r="L188" s="3"/>
      <c r="M188" s="3" t="str">
        <f t="shared" ca="1" si="5"/>
        <v>90 Above</v>
      </c>
      <c r="N188" s="3" t="s">
        <v>13</v>
      </c>
      <c r="O188" s="3"/>
    </row>
    <row r="189" spans="1:15" s="17" customFormat="1" ht="12.75">
      <c r="A189" s="15" t="s">
        <v>299</v>
      </c>
      <c r="B189" s="2">
        <v>44593</v>
      </c>
      <c r="C189" s="2" t="s">
        <v>11</v>
      </c>
      <c r="D189" s="3">
        <f t="shared" ca="1" si="4"/>
        <v>438</v>
      </c>
      <c r="E189" s="95" t="s">
        <v>163</v>
      </c>
      <c r="F189" s="25">
        <v>44620</v>
      </c>
      <c r="G189" s="21" t="s">
        <v>457</v>
      </c>
      <c r="H189" s="28">
        <v>2065</v>
      </c>
      <c r="I189" s="3" t="s">
        <v>12</v>
      </c>
      <c r="J189" s="7">
        <v>44634</v>
      </c>
      <c r="K189" s="8" t="s">
        <v>64</v>
      </c>
      <c r="L189" s="3"/>
      <c r="M189" s="3" t="str">
        <f t="shared" ca="1" si="5"/>
        <v>90 Above</v>
      </c>
      <c r="N189" s="3" t="s">
        <v>13</v>
      </c>
      <c r="O189" s="3"/>
    </row>
    <row r="190" spans="1:15" s="17" customFormat="1" ht="12.75">
      <c r="A190" s="15" t="s">
        <v>299</v>
      </c>
      <c r="B190" s="2">
        <v>44593</v>
      </c>
      <c r="C190" s="2" t="s">
        <v>11</v>
      </c>
      <c r="D190" s="3">
        <f t="shared" ca="1" si="4"/>
        <v>438</v>
      </c>
      <c r="E190" s="95" t="s">
        <v>164</v>
      </c>
      <c r="F190" s="25">
        <v>44620</v>
      </c>
      <c r="G190" s="21" t="s">
        <v>457</v>
      </c>
      <c r="H190" s="28">
        <v>5595</v>
      </c>
      <c r="I190" s="3" t="s">
        <v>12</v>
      </c>
      <c r="J190" s="7">
        <v>44634</v>
      </c>
      <c r="K190" s="8" t="s">
        <v>64</v>
      </c>
      <c r="L190" s="3"/>
      <c r="M190" s="3" t="str">
        <f t="shared" ca="1" si="5"/>
        <v>90 Above</v>
      </c>
      <c r="N190" s="3" t="s">
        <v>13</v>
      </c>
      <c r="O190" s="3"/>
    </row>
    <row r="191" spans="1:15" s="17" customFormat="1" ht="12.75">
      <c r="A191" s="15" t="s">
        <v>299</v>
      </c>
      <c r="B191" s="2">
        <v>44593</v>
      </c>
      <c r="C191" s="2" t="s">
        <v>11</v>
      </c>
      <c r="D191" s="3">
        <f t="shared" ca="1" si="4"/>
        <v>438</v>
      </c>
      <c r="E191" s="95" t="s">
        <v>165</v>
      </c>
      <c r="F191" s="25">
        <v>44620</v>
      </c>
      <c r="G191" s="21" t="s">
        <v>457</v>
      </c>
      <c r="H191" s="28">
        <v>2145</v>
      </c>
      <c r="I191" s="3" t="s">
        <v>12</v>
      </c>
      <c r="J191" s="7">
        <v>44634</v>
      </c>
      <c r="K191" s="8" t="s">
        <v>64</v>
      </c>
      <c r="L191" s="3"/>
      <c r="M191" s="3" t="str">
        <f t="shared" ca="1" si="5"/>
        <v>90 Above</v>
      </c>
      <c r="N191" s="3" t="s">
        <v>13</v>
      </c>
      <c r="O191" s="3"/>
    </row>
    <row r="192" spans="1:15" s="17" customFormat="1" ht="12.75">
      <c r="A192" s="15" t="s">
        <v>299</v>
      </c>
      <c r="B192" s="2">
        <v>44593</v>
      </c>
      <c r="C192" s="2" t="s">
        <v>11</v>
      </c>
      <c r="D192" s="3">
        <f t="shared" ca="1" si="4"/>
        <v>438</v>
      </c>
      <c r="E192" s="95" t="s">
        <v>166</v>
      </c>
      <c r="F192" s="25">
        <v>44620</v>
      </c>
      <c r="G192" s="21" t="s">
        <v>457</v>
      </c>
      <c r="H192" s="28">
        <v>6945</v>
      </c>
      <c r="I192" s="3" t="s">
        <v>12</v>
      </c>
      <c r="J192" s="7">
        <v>44634</v>
      </c>
      <c r="K192" s="8" t="s">
        <v>64</v>
      </c>
      <c r="L192" s="3"/>
      <c r="M192" s="3" t="str">
        <f t="shared" ca="1" si="5"/>
        <v>90 Above</v>
      </c>
      <c r="N192" s="3" t="s">
        <v>13</v>
      </c>
      <c r="O192" s="3"/>
    </row>
    <row r="193" spans="1:15" s="17" customFormat="1" ht="12.75">
      <c r="A193" s="15" t="s">
        <v>299</v>
      </c>
      <c r="B193" s="2">
        <v>44593</v>
      </c>
      <c r="C193" s="2" t="s">
        <v>11</v>
      </c>
      <c r="D193" s="3">
        <f t="shared" ca="1" si="4"/>
        <v>438</v>
      </c>
      <c r="E193" s="95" t="s">
        <v>167</v>
      </c>
      <c r="F193" s="25">
        <v>44620</v>
      </c>
      <c r="G193" s="21" t="s">
        <v>457</v>
      </c>
      <c r="H193" s="28">
        <v>7285</v>
      </c>
      <c r="I193" s="3" t="s">
        <v>12</v>
      </c>
      <c r="J193" s="7">
        <v>44634</v>
      </c>
      <c r="K193" s="8" t="s">
        <v>64</v>
      </c>
      <c r="L193" s="3"/>
      <c r="M193" s="3" t="str">
        <f t="shared" ca="1" si="5"/>
        <v>90 Above</v>
      </c>
      <c r="N193" s="3" t="s">
        <v>13</v>
      </c>
      <c r="O193" s="3"/>
    </row>
    <row r="194" spans="1:15" s="17" customFormat="1" ht="12.75">
      <c r="A194" s="15" t="s">
        <v>299</v>
      </c>
      <c r="B194" s="2">
        <v>44593</v>
      </c>
      <c r="C194" s="2" t="s">
        <v>11</v>
      </c>
      <c r="D194" s="3">
        <f t="shared" ref="D194:D220" ca="1" si="6">TODAY()-F194</f>
        <v>438</v>
      </c>
      <c r="E194" s="95" t="s">
        <v>168</v>
      </c>
      <c r="F194" s="25">
        <v>44620</v>
      </c>
      <c r="G194" s="21" t="s">
        <v>457</v>
      </c>
      <c r="H194" s="28">
        <v>6680</v>
      </c>
      <c r="I194" s="3" t="s">
        <v>12</v>
      </c>
      <c r="J194" s="7">
        <v>44634</v>
      </c>
      <c r="K194" s="8" t="s">
        <v>64</v>
      </c>
      <c r="L194" s="3"/>
      <c r="M194" s="3" t="str">
        <f t="shared" ref="M194:M220" ca="1" si="7">IF(D194&gt;90,"90 Above",(IF(AND(D194&gt;60,D194&lt;91),"61 to 90",(IF(AND(D194&gt;30,D194&lt;61),"31 to 60",IF(D194&lt;31,"0 to 30"))))))</f>
        <v>90 Above</v>
      </c>
      <c r="N194" s="3" t="s">
        <v>13</v>
      </c>
      <c r="O194" s="3"/>
    </row>
    <row r="195" spans="1:15" s="17" customFormat="1" ht="12.75">
      <c r="A195" s="15" t="s">
        <v>299</v>
      </c>
      <c r="B195" s="2">
        <v>44593</v>
      </c>
      <c r="C195" s="2" t="s">
        <v>11</v>
      </c>
      <c r="D195" s="3">
        <f t="shared" ca="1" si="6"/>
        <v>438</v>
      </c>
      <c r="E195" s="95" t="s">
        <v>169</v>
      </c>
      <c r="F195" s="25">
        <v>44620</v>
      </c>
      <c r="G195" s="21" t="s">
        <v>457</v>
      </c>
      <c r="H195" s="28">
        <v>3200</v>
      </c>
      <c r="I195" s="3" t="s">
        <v>12</v>
      </c>
      <c r="J195" s="7">
        <v>44634</v>
      </c>
      <c r="K195" s="8" t="s">
        <v>64</v>
      </c>
      <c r="L195" s="3"/>
      <c r="M195" s="3" t="str">
        <f t="shared" ca="1" si="7"/>
        <v>90 Above</v>
      </c>
      <c r="N195" s="3" t="s">
        <v>13</v>
      </c>
      <c r="O195" s="3"/>
    </row>
    <row r="196" spans="1:15" s="17" customFormat="1" ht="12.75">
      <c r="A196" s="15" t="s">
        <v>299</v>
      </c>
      <c r="B196" s="2">
        <v>44593</v>
      </c>
      <c r="C196" s="2" t="s">
        <v>11</v>
      </c>
      <c r="D196" s="3">
        <f t="shared" ca="1" si="6"/>
        <v>438</v>
      </c>
      <c r="E196" s="95" t="s">
        <v>170</v>
      </c>
      <c r="F196" s="25">
        <v>44620</v>
      </c>
      <c r="G196" s="21" t="s">
        <v>457</v>
      </c>
      <c r="H196" s="28">
        <v>2095</v>
      </c>
      <c r="I196" s="3" t="s">
        <v>12</v>
      </c>
      <c r="J196" s="7">
        <v>44634</v>
      </c>
      <c r="K196" s="8" t="s">
        <v>64</v>
      </c>
      <c r="L196" s="3"/>
      <c r="M196" s="3" t="str">
        <f t="shared" ca="1" si="7"/>
        <v>90 Above</v>
      </c>
      <c r="N196" s="3" t="s">
        <v>13</v>
      </c>
      <c r="O196" s="3"/>
    </row>
    <row r="197" spans="1:15" s="17" customFormat="1" ht="12.75">
      <c r="A197" s="15" t="s">
        <v>299</v>
      </c>
      <c r="B197" s="2">
        <v>44593</v>
      </c>
      <c r="C197" s="2" t="s">
        <v>11</v>
      </c>
      <c r="D197" s="3">
        <f t="shared" ca="1" si="6"/>
        <v>438</v>
      </c>
      <c r="E197" s="95" t="s">
        <v>171</v>
      </c>
      <c r="F197" s="25">
        <v>44620</v>
      </c>
      <c r="G197" s="21" t="s">
        <v>457</v>
      </c>
      <c r="H197" s="28">
        <v>2565</v>
      </c>
      <c r="I197" s="3" t="s">
        <v>12</v>
      </c>
      <c r="J197" s="7">
        <v>44634</v>
      </c>
      <c r="K197" s="8" t="s">
        <v>64</v>
      </c>
      <c r="L197" s="3"/>
      <c r="M197" s="3" t="str">
        <f t="shared" ca="1" si="7"/>
        <v>90 Above</v>
      </c>
      <c r="N197" s="3" t="s">
        <v>13</v>
      </c>
      <c r="O197" s="3"/>
    </row>
    <row r="198" spans="1:15" s="17" customFormat="1" ht="12.75">
      <c r="A198" s="15" t="s">
        <v>299</v>
      </c>
      <c r="B198" s="2">
        <v>44593</v>
      </c>
      <c r="C198" s="2" t="s">
        <v>11</v>
      </c>
      <c r="D198" s="3">
        <f t="shared" ca="1" si="6"/>
        <v>438</v>
      </c>
      <c r="E198" s="95" t="s">
        <v>172</v>
      </c>
      <c r="F198" s="25">
        <v>44620</v>
      </c>
      <c r="G198" s="21" t="s">
        <v>457</v>
      </c>
      <c r="H198" s="28">
        <v>2015</v>
      </c>
      <c r="I198" s="3" t="s">
        <v>12</v>
      </c>
      <c r="J198" s="7">
        <v>44634</v>
      </c>
      <c r="K198" s="8" t="s">
        <v>64</v>
      </c>
      <c r="L198" s="3"/>
      <c r="M198" s="3" t="str">
        <f t="shared" ca="1" si="7"/>
        <v>90 Above</v>
      </c>
      <c r="N198" s="3" t="s">
        <v>13</v>
      </c>
      <c r="O198" s="3"/>
    </row>
    <row r="199" spans="1:15" s="17" customFormat="1" ht="12.75">
      <c r="A199" s="15" t="s">
        <v>299</v>
      </c>
      <c r="B199" s="2">
        <v>44593</v>
      </c>
      <c r="C199" s="2" t="s">
        <v>11</v>
      </c>
      <c r="D199" s="3">
        <f t="shared" ca="1" si="6"/>
        <v>438</v>
      </c>
      <c r="E199" s="95" t="s">
        <v>174</v>
      </c>
      <c r="F199" s="25">
        <v>44620</v>
      </c>
      <c r="G199" s="21" t="s">
        <v>457</v>
      </c>
      <c r="H199" s="28">
        <v>2515</v>
      </c>
      <c r="I199" s="3" t="s">
        <v>12</v>
      </c>
      <c r="J199" s="7">
        <v>44634</v>
      </c>
      <c r="K199" s="8" t="s">
        <v>64</v>
      </c>
      <c r="L199" s="3"/>
      <c r="M199" s="3" t="str">
        <f t="shared" ca="1" si="7"/>
        <v>90 Above</v>
      </c>
      <c r="N199" s="3" t="s">
        <v>13</v>
      </c>
      <c r="O199" s="3"/>
    </row>
    <row r="200" spans="1:15" s="17" customFormat="1" ht="12.75">
      <c r="A200" s="15" t="s">
        <v>299</v>
      </c>
      <c r="B200" s="2">
        <v>44593</v>
      </c>
      <c r="C200" s="2" t="s">
        <v>11</v>
      </c>
      <c r="D200" s="3">
        <f t="shared" ca="1" si="6"/>
        <v>438</v>
      </c>
      <c r="E200" s="95" t="s">
        <v>175</v>
      </c>
      <c r="F200" s="25">
        <v>44620</v>
      </c>
      <c r="G200" s="21" t="s">
        <v>457</v>
      </c>
      <c r="H200" s="28">
        <v>3045</v>
      </c>
      <c r="I200" s="3" t="s">
        <v>12</v>
      </c>
      <c r="J200" s="7">
        <v>44634</v>
      </c>
      <c r="K200" s="8" t="s">
        <v>64</v>
      </c>
      <c r="L200" s="3"/>
      <c r="M200" s="3" t="str">
        <f t="shared" ca="1" si="7"/>
        <v>90 Above</v>
      </c>
      <c r="N200" s="3" t="s">
        <v>13</v>
      </c>
      <c r="O200" s="3"/>
    </row>
    <row r="201" spans="1:15" s="17" customFormat="1" ht="12.75">
      <c r="A201" s="15" t="s">
        <v>299</v>
      </c>
      <c r="B201" s="2">
        <v>44593</v>
      </c>
      <c r="C201" s="2" t="s">
        <v>11</v>
      </c>
      <c r="D201" s="3">
        <f t="shared" ca="1" si="6"/>
        <v>438</v>
      </c>
      <c r="E201" s="95" t="s">
        <v>176</v>
      </c>
      <c r="F201" s="25">
        <v>44620</v>
      </c>
      <c r="G201" s="21" t="s">
        <v>457</v>
      </c>
      <c r="H201" s="28">
        <v>7465</v>
      </c>
      <c r="I201" s="3" t="s">
        <v>12</v>
      </c>
      <c r="J201" s="7">
        <v>44634</v>
      </c>
      <c r="K201" s="8" t="s">
        <v>64</v>
      </c>
      <c r="L201" s="3"/>
      <c r="M201" s="3" t="str">
        <f t="shared" ca="1" si="7"/>
        <v>90 Above</v>
      </c>
      <c r="N201" s="3" t="s">
        <v>13</v>
      </c>
      <c r="O201" s="3"/>
    </row>
    <row r="202" spans="1:15" s="17" customFormat="1" ht="12.75">
      <c r="A202" s="15" t="s">
        <v>299</v>
      </c>
      <c r="B202" s="2">
        <v>44593</v>
      </c>
      <c r="C202" s="2" t="s">
        <v>11</v>
      </c>
      <c r="D202" s="3">
        <f t="shared" ca="1" si="6"/>
        <v>438</v>
      </c>
      <c r="E202" s="95" t="s">
        <v>177</v>
      </c>
      <c r="F202" s="25">
        <v>44620</v>
      </c>
      <c r="G202" s="21" t="s">
        <v>457</v>
      </c>
      <c r="H202" s="28">
        <v>1825</v>
      </c>
      <c r="I202" s="3" t="s">
        <v>12</v>
      </c>
      <c r="J202" s="7">
        <v>44634</v>
      </c>
      <c r="K202" s="8" t="s">
        <v>64</v>
      </c>
      <c r="L202" s="3"/>
      <c r="M202" s="3" t="str">
        <f t="shared" ca="1" si="7"/>
        <v>90 Above</v>
      </c>
      <c r="N202" s="3" t="s">
        <v>13</v>
      </c>
      <c r="O202" s="3"/>
    </row>
    <row r="203" spans="1:15" s="17" customFormat="1" ht="12.75">
      <c r="A203" s="15" t="s">
        <v>299</v>
      </c>
      <c r="B203" s="2">
        <v>44593</v>
      </c>
      <c r="C203" s="2" t="s">
        <v>11</v>
      </c>
      <c r="D203" s="3">
        <f t="shared" ca="1" si="6"/>
        <v>438</v>
      </c>
      <c r="E203" s="95" t="s">
        <v>178</v>
      </c>
      <c r="F203" s="25">
        <v>44620</v>
      </c>
      <c r="G203" s="21" t="s">
        <v>457</v>
      </c>
      <c r="H203" s="28">
        <v>4600</v>
      </c>
      <c r="I203" s="3" t="s">
        <v>12</v>
      </c>
      <c r="J203" s="7">
        <v>44634</v>
      </c>
      <c r="K203" s="8" t="s">
        <v>64</v>
      </c>
      <c r="L203" s="3"/>
      <c r="M203" s="3" t="str">
        <f t="shared" ca="1" si="7"/>
        <v>90 Above</v>
      </c>
      <c r="N203" s="3" t="s">
        <v>13</v>
      </c>
      <c r="O203" s="3"/>
    </row>
    <row r="204" spans="1:15" s="17" customFormat="1" ht="12.75">
      <c r="A204" s="15" t="s">
        <v>299</v>
      </c>
      <c r="B204" s="2">
        <v>44593</v>
      </c>
      <c r="C204" s="2" t="s">
        <v>11</v>
      </c>
      <c r="D204" s="3">
        <f t="shared" ca="1" si="6"/>
        <v>438</v>
      </c>
      <c r="E204" s="95" t="s">
        <v>179</v>
      </c>
      <c r="F204" s="25">
        <v>44620</v>
      </c>
      <c r="G204" s="21" t="s">
        <v>457</v>
      </c>
      <c r="H204" s="28">
        <v>4600</v>
      </c>
      <c r="I204" s="3" t="s">
        <v>12</v>
      </c>
      <c r="J204" s="7">
        <v>44634</v>
      </c>
      <c r="K204" s="8" t="s">
        <v>64</v>
      </c>
      <c r="L204" s="3"/>
      <c r="M204" s="3" t="str">
        <f t="shared" ca="1" si="7"/>
        <v>90 Above</v>
      </c>
      <c r="N204" s="3" t="s">
        <v>13</v>
      </c>
      <c r="O204" s="3"/>
    </row>
    <row r="205" spans="1:15" s="17" customFormat="1" ht="12.75">
      <c r="A205" s="15" t="s">
        <v>299</v>
      </c>
      <c r="B205" s="2">
        <v>44562</v>
      </c>
      <c r="C205" s="2" t="s">
        <v>11</v>
      </c>
      <c r="D205" s="3">
        <f t="shared" ca="1" si="6"/>
        <v>489</v>
      </c>
      <c r="E205" s="96" t="s">
        <v>82</v>
      </c>
      <c r="F205" s="6">
        <v>44569</v>
      </c>
      <c r="G205" s="21" t="s">
        <v>457</v>
      </c>
      <c r="H205" s="28">
        <v>5610</v>
      </c>
      <c r="I205" s="3" t="s">
        <v>20</v>
      </c>
      <c r="J205" s="7">
        <v>44597</v>
      </c>
      <c r="K205" s="7" t="s">
        <v>64</v>
      </c>
      <c r="L205" s="3"/>
      <c r="M205" s="3" t="str">
        <f t="shared" ca="1" si="7"/>
        <v>90 Above</v>
      </c>
      <c r="N205" s="3" t="s">
        <v>13</v>
      </c>
      <c r="O205" s="3"/>
    </row>
    <row r="206" spans="1:15" s="17" customFormat="1" ht="12.75">
      <c r="A206" s="15" t="s">
        <v>299</v>
      </c>
      <c r="B206" s="2">
        <v>44562</v>
      </c>
      <c r="C206" s="2" t="s">
        <v>11</v>
      </c>
      <c r="D206" s="3">
        <f t="shared" ca="1" si="6"/>
        <v>477</v>
      </c>
      <c r="E206" s="96" t="s">
        <v>83</v>
      </c>
      <c r="F206" s="6">
        <v>44581</v>
      </c>
      <c r="G206" s="21" t="s">
        <v>457</v>
      </c>
      <c r="H206" s="28">
        <v>6635</v>
      </c>
      <c r="I206" s="3" t="s">
        <v>20</v>
      </c>
      <c r="J206" s="7">
        <v>44597</v>
      </c>
      <c r="K206" s="7" t="s">
        <v>64</v>
      </c>
      <c r="L206" s="3"/>
      <c r="M206" s="3" t="str">
        <f t="shared" ca="1" si="7"/>
        <v>90 Above</v>
      </c>
      <c r="N206" s="3" t="s">
        <v>13</v>
      </c>
      <c r="O206" s="3"/>
    </row>
    <row r="207" spans="1:15" s="17" customFormat="1" ht="12.75">
      <c r="A207" s="15" t="s">
        <v>299</v>
      </c>
      <c r="B207" s="2">
        <v>44562</v>
      </c>
      <c r="C207" s="2" t="s">
        <v>11</v>
      </c>
      <c r="D207" s="3">
        <f t="shared" ca="1" si="6"/>
        <v>477</v>
      </c>
      <c r="E207" s="96" t="s">
        <v>84</v>
      </c>
      <c r="F207" s="6">
        <v>44581</v>
      </c>
      <c r="G207" s="21" t="s">
        <v>457</v>
      </c>
      <c r="H207" s="28">
        <v>5610</v>
      </c>
      <c r="I207" s="3" t="s">
        <v>20</v>
      </c>
      <c r="J207" s="7">
        <v>44597</v>
      </c>
      <c r="K207" s="7" t="s">
        <v>64</v>
      </c>
      <c r="L207" s="3"/>
      <c r="M207" s="3" t="str">
        <f t="shared" ca="1" si="7"/>
        <v>90 Above</v>
      </c>
      <c r="N207" s="3" t="s">
        <v>13</v>
      </c>
      <c r="O207" s="3"/>
    </row>
    <row r="208" spans="1:15" s="17" customFormat="1" ht="12.75">
      <c r="A208" s="15" t="s">
        <v>299</v>
      </c>
      <c r="B208" s="2">
        <v>44562</v>
      </c>
      <c r="C208" s="2" t="s">
        <v>11</v>
      </c>
      <c r="D208" s="3">
        <f t="shared" ca="1" si="6"/>
        <v>476</v>
      </c>
      <c r="E208" s="96" t="s">
        <v>85</v>
      </c>
      <c r="F208" s="6">
        <v>44582</v>
      </c>
      <c r="G208" s="21" t="s">
        <v>457</v>
      </c>
      <c r="H208" s="28">
        <v>2650</v>
      </c>
      <c r="I208" s="3" t="s">
        <v>20</v>
      </c>
      <c r="J208" s="7">
        <v>44597</v>
      </c>
      <c r="K208" s="7" t="s">
        <v>64</v>
      </c>
      <c r="L208" s="3"/>
      <c r="M208" s="3" t="str">
        <f t="shared" ca="1" si="7"/>
        <v>90 Above</v>
      </c>
      <c r="N208" s="3" t="s">
        <v>13</v>
      </c>
      <c r="O208" s="3"/>
    </row>
    <row r="209" spans="1:15" s="17" customFormat="1" ht="12.75">
      <c r="A209" s="15" t="s">
        <v>299</v>
      </c>
      <c r="B209" s="2">
        <v>44562</v>
      </c>
      <c r="C209" s="2" t="s">
        <v>11</v>
      </c>
      <c r="D209" s="3">
        <f t="shared" ca="1" si="6"/>
        <v>466</v>
      </c>
      <c r="E209" s="96" t="s">
        <v>87</v>
      </c>
      <c r="F209" s="6">
        <v>44592</v>
      </c>
      <c r="G209" s="21" t="s">
        <v>457</v>
      </c>
      <c r="H209" s="28">
        <v>14145</v>
      </c>
      <c r="I209" s="3" t="s">
        <v>20</v>
      </c>
      <c r="J209" s="7">
        <v>44597</v>
      </c>
      <c r="K209" s="7" t="s">
        <v>64</v>
      </c>
      <c r="L209" s="3"/>
      <c r="M209" s="3" t="str">
        <f t="shared" ca="1" si="7"/>
        <v>90 Above</v>
      </c>
      <c r="N209" s="3" t="s">
        <v>13</v>
      </c>
      <c r="O209" s="3"/>
    </row>
    <row r="210" spans="1:15" s="17" customFormat="1" ht="12.75">
      <c r="A210" s="15" t="s">
        <v>299</v>
      </c>
      <c r="B210" s="2">
        <v>44531</v>
      </c>
      <c r="C210" s="2" t="s">
        <v>11</v>
      </c>
      <c r="D210" s="3">
        <f t="shared" ca="1" si="6"/>
        <v>520</v>
      </c>
      <c r="E210" s="97" t="s">
        <v>67</v>
      </c>
      <c r="F210" s="6">
        <v>44538</v>
      </c>
      <c r="G210" s="21" t="s">
        <v>457</v>
      </c>
      <c r="H210" s="28">
        <v>10505</v>
      </c>
      <c r="I210" s="3" t="s">
        <v>20</v>
      </c>
      <c r="J210" s="7">
        <v>44586</v>
      </c>
      <c r="K210" s="8" t="s">
        <v>64</v>
      </c>
      <c r="L210" s="7"/>
      <c r="M210" s="3" t="str">
        <f t="shared" ca="1" si="7"/>
        <v>90 Above</v>
      </c>
      <c r="N210" s="3" t="s">
        <v>13</v>
      </c>
      <c r="O210" s="3"/>
    </row>
    <row r="211" spans="1:15" s="17" customFormat="1" ht="12.75">
      <c r="A211" s="15" t="s">
        <v>299</v>
      </c>
      <c r="B211" s="2">
        <v>44531</v>
      </c>
      <c r="C211" s="2" t="s">
        <v>11</v>
      </c>
      <c r="D211" s="3">
        <f t="shared" ca="1" si="6"/>
        <v>520</v>
      </c>
      <c r="E211" s="97" t="s">
        <v>68</v>
      </c>
      <c r="F211" s="6">
        <v>44538</v>
      </c>
      <c r="G211" s="21" t="s">
        <v>457</v>
      </c>
      <c r="H211" s="28">
        <v>2030</v>
      </c>
      <c r="I211" s="3" t="s">
        <v>12</v>
      </c>
      <c r="J211" s="7">
        <v>44586</v>
      </c>
      <c r="K211" s="8" t="s">
        <v>64</v>
      </c>
      <c r="L211" s="7"/>
      <c r="M211" s="3" t="str">
        <f t="shared" ca="1" si="7"/>
        <v>90 Above</v>
      </c>
      <c r="N211" s="3" t="s">
        <v>13</v>
      </c>
      <c r="O211" s="3"/>
    </row>
    <row r="212" spans="1:15" s="17" customFormat="1" ht="12.75">
      <c r="A212" s="15" t="s">
        <v>299</v>
      </c>
      <c r="B212" s="2">
        <v>44531</v>
      </c>
      <c r="C212" s="2" t="s">
        <v>11</v>
      </c>
      <c r="D212" s="3">
        <f t="shared" ca="1" si="6"/>
        <v>520</v>
      </c>
      <c r="E212" s="97" t="s">
        <v>69</v>
      </c>
      <c r="F212" s="6">
        <v>44538</v>
      </c>
      <c r="G212" s="21" t="s">
        <v>457</v>
      </c>
      <c r="H212" s="28">
        <v>8135</v>
      </c>
      <c r="I212" s="3" t="s">
        <v>12</v>
      </c>
      <c r="J212" s="7">
        <v>44586</v>
      </c>
      <c r="K212" s="8" t="s">
        <v>64</v>
      </c>
      <c r="L212" s="7"/>
      <c r="M212" s="3" t="str">
        <f t="shared" ca="1" si="7"/>
        <v>90 Above</v>
      </c>
      <c r="N212" s="3" t="s">
        <v>13</v>
      </c>
      <c r="O212" s="3"/>
    </row>
    <row r="213" spans="1:15" s="17" customFormat="1" ht="12.75">
      <c r="A213" s="15" t="s">
        <v>299</v>
      </c>
      <c r="B213" s="2">
        <v>44531</v>
      </c>
      <c r="C213" s="2" t="s">
        <v>11</v>
      </c>
      <c r="D213" s="3">
        <f t="shared" ca="1" si="6"/>
        <v>512</v>
      </c>
      <c r="E213" s="97" t="s">
        <v>71</v>
      </c>
      <c r="F213" s="6">
        <v>44546</v>
      </c>
      <c r="G213" s="21" t="s">
        <v>457</v>
      </c>
      <c r="H213" s="28">
        <v>6000</v>
      </c>
      <c r="I213" s="3" t="s">
        <v>20</v>
      </c>
      <c r="J213" s="7">
        <v>44586</v>
      </c>
      <c r="K213" s="8" t="s">
        <v>64</v>
      </c>
      <c r="L213" s="7"/>
      <c r="M213" s="3" t="str">
        <f t="shared" ca="1" si="7"/>
        <v>90 Above</v>
      </c>
      <c r="N213" s="3" t="s">
        <v>13</v>
      </c>
      <c r="O213" s="3"/>
    </row>
    <row r="214" spans="1:15" s="17" customFormat="1" ht="12.75">
      <c r="A214" s="15" t="s">
        <v>299</v>
      </c>
      <c r="B214" s="2">
        <v>44531</v>
      </c>
      <c r="C214" s="2" t="s">
        <v>11</v>
      </c>
      <c r="D214" s="3">
        <f t="shared" ca="1" si="6"/>
        <v>512</v>
      </c>
      <c r="E214" s="97" t="s">
        <v>72</v>
      </c>
      <c r="F214" s="6">
        <v>44546</v>
      </c>
      <c r="G214" s="21" t="s">
        <v>457</v>
      </c>
      <c r="H214" s="28">
        <v>2325</v>
      </c>
      <c r="I214" s="3" t="s">
        <v>20</v>
      </c>
      <c r="J214" s="7">
        <v>44586</v>
      </c>
      <c r="K214" s="8" t="s">
        <v>64</v>
      </c>
      <c r="L214" s="7"/>
      <c r="M214" s="3" t="str">
        <f t="shared" ca="1" si="7"/>
        <v>90 Above</v>
      </c>
      <c r="N214" s="3" t="s">
        <v>13</v>
      </c>
      <c r="O214" s="3"/>
    </row>
    <row r="215" spans="1:15" s="17" customFormat="1" ht="12.75">
      <c r="A215" s="15" t="s">
        <v>299</v>
      </c>
      <c r="B215" s="2">
        <v>44531</v>
      </c>
      <c r="C215" s="2" t="s">
        <v>11</v>
      </c>
      <c r="D215" s="3">
        <f t="shared" ca="1" si="6"/>
        <v>512</v>
      </c>
      <c r="E215" s="97" t="s">
        <v>73</v>
      </c>
      <c r="F215" s="6">
        <v>44546</v>
      </c>
      <c r="G215" s="21" t="s">
        <v>457</v>
      </c>
      <c r="H215" s="28">
        <v>7930</v>
      </c>
      <c r="I215" s="3" t="s">
        <v>20</v>
      </c>
      <c r="J215" s="7">
        <v>44586</v>
      </c>
      <c r="K215" s="8" t="s">
        <v>64</v>
      </c>
      <c r="L215" s="7"/>
      <c r="M215" s="3" t="str">
        <f t="shared" ca="1" si="7"/>
        <v>90 Above</v>
      </c>
      <c r="N215" s="3" t="s">
        <v>13</v>
      </c>
      <c r="O215" s="3"/>
    </row>
    <row r="216" spans="1:15" s="17" customFormat="1" ht="12.75">
      <c r="A216" s="15" t="s">
        <v>299</v>
      </c>
      <c r="B216" s="2">
        <v>44531</v>
      </c>
      <c r="C216" s="2" t="s">
        <v>11</v>
      </c>
      <c r="D216" s="3">
        <f t="shared" ca="1" si="6"/>
        <v>512</v>
      </c>
      <c r="E216" s="97" t="s">
        <v>74</v>
      </c>
      <c r="F216" s="6">
        <v>44546</v>
      </c>
      <c r="G216" s="21" t="s">
        <v>457</v>
      </c>
      <c r="H216" s="28">
        <v>5375</v>
      </c>
      <c r="I216" s="3" t="s">
        <v>20</v>
      </c>
      <c r="J216" s="7">
        <v>44586</v>
      </c>
      <c r="K216" s="8" t="s">
        <v>64</v>
      </c>
      <c r="L216" s="7"/>
      <c r="M216" s="3" t="str">
        <f t="shared" ca="1" si="7"/>
        <v>90 Above</v>
      </c>
      <c r="N216" s="3" t="s">
        <v>13</v>
      </c>
      <c r="O216" s="3"/>
    </row>
    <row r="217" spans="1:15" s="17" customFormat="1" ht="12.75">
      <c r="A217" s="15" t="s">
        <v>299</v>
      </c>
      <c r="B217" s="2">
        <v>44531</v>
      </c>
      <c r="C217" s="2" t="s">
        <v>11</v>
      </c>
      <c r="D217" s="3">
        <f t="shared" ca="1" si="6"/>
        <v>512</v>
      </c>
      <c r="E217" s="97" t="s">
        <v>75</v>
      </c>
      <c r="F217" s="6">
        <v>44546</v>
      </c>
      <c r="G217" s="21" t="s">
        <v>457</v>
      </c>
      <c r="H217" s="28">
        <v>3100</v>
      </c>
      <c r="I217" s="3" t="s">
        <v>20</v>
      </c>
      <c r="J217" s="7">
        <v>44586</v>
      </c>
      <c r="K217" s="8" t="s">
        <v>64</v>
      </c>
      <c r="L217" s="7"/>
      <c r="M217" s="3" t="str">
        <f t="shared" ca="1" si="7"/>
        <v>90 Above</v>
      </c>
      <c r="N217" s="3" t="s">
        <v>13</v>
      </c>
      <c r="O217" s="3"/>
    </row>
    <row r="218" spans="1:15" s="17" customFormat="1" ht="12.75">
      <c r="A218" s="15" t="s">
        <v>299</v>
      </c>
      <c r="B218" s="2">
        <v>44531</v>
      </c>
      <c r="C218" s="2" t="s">
        <v>11</v>
      </c>
      <c r="D218" s="3">
        <f t="shared" ca="1" si="6"/>
        <v>512</v>
      </c>
      <c r="E218" s="97" t="s">
        <v>76</v>
      </c>
      <c r="F218" s="6">
        <v>44546</v>
      </c>
      <c r="G218" s="21" t="s">
        <v>457</v>
      </c>
      <c r="H218" s="28">
        <v>1600</v>
      </c>
      <c r="I218" s="3" t="s">
        <v>20</v>
      </c>
      <c r="J218" s="7">
        <v>44586</v>
      </c>
      <c r="K218" s="8" t="s">
        <v>64</v>
      </c>
      <c r="L218" s="7"/>
      <c r="M218" s="3" t="str">
        <f t="shared" ca="1" si="7"/>
        <v>90 Above</v>
      </c>
      <c r="N218" s="3" t="s">
        <v>13</v>
      </c>
      <c r="O218" s="3"/>
    </row>
    <row r="219" spans="1:15" s="17" customFormat="1" ht="12.75">
      <c r="A219" s="15" t="s">
        <v>299</v>
      </c>
      <c r="B219" s="2">
        <v>44531</v>
      </c>
      <c r="C219" s="2" t="s">
        <v>11</v>
      </c>
      <c r="D219" s="3">
        <f t="shared" ca="1" si="6"/>
        <v>501</v>
      </c>
      <c r="E219" s="97" t="s">
        <v>80</v>
      </c>
      <c r="F219" s="6">
        <v>44557</v>
      </c>
      <c r="G219" s="21" t="s">
        <v>457</v>
      </c>
      <c r="H219" s="28">
        <v>1600</v>
      </c>
      <c r="I219" s="3" t="s">
        <v>20</v>
      </c>
      <c r="J219" s="7">
        <v>44586</v>
      </c>
      <c r="K219" s="8" t="s">
        <v>64</v>
      </c>
      <c r="L219" s="7"/>
      <c r="M219" s="3" t="str">
        <f t="shared" ca="1" si="7"/>
        <v>90 Above</v>
      </c>
      <c r="N219" s="3" t="s">
        <v>13</v>
      </c>
      <c r="O219" s="3"/>
    </row>
    <row r="220" spans="1:15" s="17" customFormat="1" ht="12.75">
      <c r="A220" s="15" t="s">
        <v>299</v>
      </c>
      <c r="B220" s="2">
        <v>44531</v>
      </c>
      <c r="C220" s="2" t="s">
        <v>11</v>
      </c>
      <c r="D220" s="3">
        <f t="shared" ca="1" si="6"/>
        <v>497</v>
      </c>
      <c r="E220" s="97" t="s">
        <v>81</v>
      </c>
      <c r="F220" s="6">
        <v>44561</v>
      </c>
      <c r="G220" s="21" t="s">
        <v>457</v>
      </c>
      <c r="H220" s="28">
        <v>10300</v>
      </c>
      <c r="I220" s="3" t="s">
        <v>20</v>
      </c>
      <c r="J220" s="7">
        <v>44586</v>
      </c>
      <c r="K220" s="8" t="s">
        <v>64</v>
      </c>
      <c r="L220" s="7"/>
      <c r="M220" s="3" t="str">
        <f t="shared" ca="1" si="7"/>
        <v>90 Above</v>
      </c>
      <c r="N220" s="3" t="s">
        <v>13</v>
      </c>
      <c r="O220" s="3"/>
    </row>
    <row r="221" spans="1:15" s="17" customFormat="1" ht="12.75">
      <c r="A221" s="15" t="s">
        <v>299</v>
      </c>
      <c r="B221" s="2">
        <v>44621</v>
      </c>
      <c r="C221" s="15" t="s">
        <v>11</v>
      </c>
      <c r="D221" s="3" t="s">
        <v>17</v>
      </c>
      <c r="E221" s="15" t="str">
        <f>M221</f>
        <v>On Account</v>
      </c>
      <c r="F221" s="6">
        <v>44638</v>
      </c>
      <c r="G221" s="21" t="s">
        <v>457</v>
      </c>
      <c r="H221" s="54">
        <v>-57722</v>
      </c>
      <c r="I221" s="15" t="s">
        <v>17</v>
      </c>
      <c r="J221" s="39" t="s">
        <v>17</v>
      </c>
      <c r="K221" s="13" t="s">
        <v>17</v>
      </c>
      <c r="L221" s="15" t="s">
        <v>17</v>
      </c>
      <c r="M221" s="3" t="s">
        <v>358</v>
      </c>
      <c r="N221" s="3" t="s">
        <v>13</v>
      </c>
      <c r="O221" s="3"/>
    </row>
    <row r="222" spans="1:15" s="17" customFormat="1" ht="12.75">
      <c r="A222" s="15" t="s">
        <v>299</v>
      </c>
      <c r="B222" s="2">
        <v>44652</v>
      </c>
      <c r="C222" s="15" t="s">
        <v>11</v>
      </c>
      <c r="D222" s="3" t="s">
        <v>17</v>
      </c>
      <c r="E222" s="15" t="str">
        <f>M222</f>
        <v>On Account</v>
      </c>
      <c r="F222" s="6">
        <v>44676</v>
      </c>
      <c r="G222" s="21" t="s">
        <v>457</v>
      </c>
      <c r="H222" s="54">
        <v>-336287</v>
      </c>
      <c r="I222" s="15" t="s">
        <v>17</v>
      </c>
      <c r="J222" s="39" t="s">
        <v>17</v>
      </c>
      <c r="K222" s="13" t="s">
        <v>17</v>
      </c>
      <c r="L222" s="15" t="s">
        <v>17</v>
      </c>
      <c r="M222" s="3" t="s">
        <v>358</v>
      </c>
      <c r="N222" s="3" t="s">
        <v>13</v>
      </c>
      <c r="O222" s="3"/>
    </row>
    <row r="223" spans="1:15" s="17" customFormat="1" ht="12.75">
      <c r="A223" s="15" t="s">
        <v>299</v>
      </c>
      <c r="B223" s="2">
        <v>44682</v>
      </c>
      <c r="C223" s="15" t="s">
        <v>334</v>
      </c>
      <c r="D223" s="3" t="s">
        <v>17</v>
      </c>
      <c r="E223" s="3" t="s">
        <v>358</v>
      </c>
      <c r="F223" s="6">
        <v>44693</v>
      </c>
      <c r="G223" s="21" t="s">
        <v>457</v>
      </c>
      <c r="H223" s="54">
        <v>-33957</v>
      </c>
      <c r="I223" s="15" t="s">
        <v>17</v>
      </c>
      <c r="J223" s="39" t="s">
        <v>17</v>
      </c>
      <c r="K223" s="13" t="s">
        <v>17</v>
      </c>
      <c r="L223" s="15" t="s">
        <v>17</v>
      </c>
      <c r="M223" s="3" t="s">
        <v>358</v>
      </c>
      <c r="N223" s="3" t="s">
        <v>13</v>
      </c>
      <c r="O223" s="3"/>
    </row>
    <row r="224" spans="1:15" s="17" customFormat="1" ht="12.75">
      <c r="A224" s="15" t="s">
        <v>299</v>
      </c>
      <c r="B224" s="2">
        <v>44713</v>
      </c>
      <c r="C224" s="15" t="s">
        <v>334</v>
      </c>
      <c r="D224" s="3" t="s">
        <v>17</v>
      </c>
      <c r="E224" s="15" t="str">
        <f>M224</f>
        <v>On Account</v>
      </c>
      <c r="F224" s="6">
        <v>44736</v>
      </c>
      <c r="G224" s="21" t="s">
        <v>457</v>
      </c>
      <c r="H224" s="31">
        <v>-54600.7</v>
      </c>
      <c r="I224" s="15" t="s">
        <v>17</v>
      </c>
      <c r="J224" s="39" t="s">
        <v>17</v>
      </c>
      <c r="K224" s="13" t="s">
        <v>17</v>
      </c>
      <c r="L224" s="15" t="s">
        <v>17</v>
      </c>
      <c r="M224" s="3" t="s">
        <v>358</v>
      </c>
      <c r="N224" s="3" t="s">
        <v>13</v>
      </c>
      <c r="O224" s="3"/>
    </row>
    <row r="225" spans="1:15" s="17" customFormat="1" ht="12.75">
      <c r="A225" s="15" t="s">
        <v>299</v>
      </c>
      <c r="B225" s="2">
        <v>44713</v>
      </c>
      <c r="C225" s="15" t="s">
        <v>334</v>
      </c>
      <c r="D225" s="3" t="s">
        <v>17</v>
      </c>
      <c r="E225" s="15" t="str">
        <f>M225</f>
        <v>On Account</v>
      </c>
      <c r="F225" s="6">
        <v>44740</v>
      </c>
      <c r="G225" s="21" t="s">
        <v>457</v>
      </c>
      <c r="H225" s="31">
        <v>-419802</v>
      </c>
      <c r="I225" s="15" t="s">
        <v>17</v>
      </c>
      <c r="J225" s="39" t="s">
        <v>17</v>
      </c>
      <c r="K225" s="13" t="s">
        <v>17</v>
      </c>
      <c r="L225" s="15" t="s">
        <v>17</v>
      </c>
      <c r="M225" s="3" t="s">
        <v>358</v>
      </c>
      <c r="N225" s="3" t="s">
        <v>13</v>
      </c>
      <c r="O225" s="3"/>
    </row>
    <row r="228" spans="1:15" s="17" customFormat="1" ht="12.75">
      <c r="A228" s="15" t="s">
        <v>59</v>
      </c>
      <c r="B228" s="2">
        <v>44470</v>
      </c>
      <c r="C228" s="8" t="s">
        <v>11</v>
      </c>
      <c r="D228" s="3">
        <f t="shared" ref="D228:D233" ca="1" si="8">TODAY()-F228</f>
        <v>562</v>
      </c>
      <c r="E228" s="98" t="s">
        <v>18</v>
      </c>
      <c r="F228" s="6">
        <v>44496</v>
      </c>
      <c r="G228" s="21" t="s">
        <v>316</v>
      </c>
      <c r="H228" s="4">
        <v>5100</v>
      </c>
      <c r="I228" s="8" t="s">
        <v>20</v>
      </c>
      <c r="J228" s="9">
        <v>44498</v>
      </c>
      <c r="K228" s="8" t="s">
        <v>21</v>
      </c>
      <c r="L228" s="9">
        <v>44510</v>
      </c>
      <c r="M228" s="3" t="str">
        <f t="shared" ref="M228:M233" ca="1" si="9">IF(D228&gt;90,"90 Above",(IF(AND(D228&gt;60,D228&lt;91),"61 to 90",(IF(AND(D228&gt;30,D228&lt;61),"31 to 60",IF(D228&lt;31,"0 to 30"))))))</f>
        <v>90 Above</v>
      </c>
      <c r="N228" s="3" t="s">
        <v>13</v>
      </c>
      <c r="O228" s="3"/>
    </row>
    <row r="229" spans="1:15" s="17" customFormat="1" ht="12.75">
      <c r="A229" s="15" t="s">
        <v>59</v>
      </c>
      <c r="B229" s="2">
        <v>44470</v>
      </c>
      <c r="C229" s="8" t="s">
        <v>11</v>
      </c>
      <c r="D229" s="3">
        <f t="shared" ca="1" si="8"/>
        <v>562</v>
      </c>
      <c r="E229" s="98" t="s">
        <v>22</v>
      </c>
      <c r="F229" s="6">
        <v>44496</v>
      </c>
      <c r="G229" s="21" t="s">
        <v>316</v>
      </c>
      <c r="H229" s="4">
        <v>4200</v>
      </c>
      <c r="I229" s="8" t="s">
        <v>20</v>
      </c>
      <c r="J229" s="9">
        <v>44498</v>
      </c>
      <c r="K229" s="8" t="s">
        <v>21</v>
      </c>
      <c r="L229" s="9">
        <v>44510</v>
      </c>
      <c r="M229" s="3" t="str">
        <f t="shared" ca="1" si="9"/>
        <v>90 Above</v>
      </c>
      <c r="N229" s="3" t="s">
        <v>13</v>
      </c>
      <c r="O229" s="3"/>
    </row>
    <row r="230" spans="1:15" s="17" customFormat="1" ht="12.75">
      <c r="A230" s="15" t="s">
        <v>59</v>
      </c>
      <c r="B230" s="2">
        <v>44562</v>
      </c>
      <c r="C230" s="2" t="s">
        <v>11</v>
      </c>
      <c r="D230" s="3">
        <f t="shared" ca="1" si="8"/>
        <v>487</v>
      </c>
      <c r="E230" s="98" t="s">
        <v>32</v>
      </c>
      <c r="F230" s="6">
        <v>44571</v>
      </c>
      <c r="G230" s="21" t="s">
        <v>316</v>
      </c>
      <c r="H230" s="4">
        <v>1100</v>
      </c>
      <c r="I230" s="5" t="s">
        <v>12</v>
      </c>
      <c r="J230" s="7">
        <v>44572</v>
      </c>
      <c r="K230" s="7" t="s">
        <v>33</v>
      </c>
      <c r="L230" s="7"/>
      <c r="M230" s="3" t="str">
        <f t="shared" ca="1" si="9"/>
        <v>90 Above</v>
      </c>
      <c r="N230" s="3" t="s">
        <v>13</v>
      </c>
      <c r="O230" s="3"/>
    </row>
    <row r="231" spans="1:15" s="17" customFormat="1" ht="12.75">
      <c r="A231" s="15" t="s">
        <v>59</v>
      </c>
      <c r="B231" s="2">
        <v>44652</v>
      </c>
      <c r="C231" s="15" t="s">
        <v>334</v>
      </c>
      <c r="D231" s="3">
        <f t="shared" ca="1" si="8"/>
        <v>380</v>
      </c>
      <c r="E231" s="98" t="s">
        <v>350</v>
      </c>
      <c r="F231" s="6">
        <v>44678</v>
      </c>
      <c r="G231" s="12" t="s">
        <v>316</v>
      </c>
      <c r="H231" s="31">
        <v>2500</v>
      </c>
      <c r="I231" s="15" t="s">
        <v>12</v>
      </c>
      <c r="J231" s="14">
        <v>44678</v>
      </c>
      <c r="K231" s="15" t="s">
        <v>352</v>
      </c>
      <c r="L231" s="15"/>
      <c r="M231" s="3" t="str">
        <f t="shared" ca="1" si="9"/>
        <v>90 Above</v>
      </c>
      <c r="N231" s="3" t="s">
        <v>13</v>
      </c>
      <c r="O231" s="3"/>
    </row>
    <row r="232" spans="1:15" s="17" customFormat="1" ht="13.35" customHeight="1">
      <c r="A232" s="15" t="s">
        <v>59</v>
      </c>
      <c r="B232" s="2">
        <v>44713</v>
      </c>
      <c r="C232" s="15" t="s">
        <v>334</v>
      </c>
      <c r="D232" s="3">
        <f t="shared" ca="1" si="8"/>
        <v>331</v>
      </c>
      <c r="E232" s="98" t="s">
        <v>408</v>
      </c>
      <c r="F232" s="6">
        <v>44727</v>
      </c>
      <c r="G232" s="12" t="s">
        <v>19</v>
      </c>
      <c r="H232" s="31">
        <v>2500</v>
      </c>
      <c r="I232" s="15" t="s">
        <v>12</v>
      </c>
      <c r="J232" s="39">
        <v>44728</v>
      </c>
      <c r="K232" s="13" t="s">
        <v>415</v>
      </c>
      <c r="L232" s="15"/>
      <c r="M232" s="3" t="str">
        <f t="shared" ca="1" si="9"/>
        <v>90 Above</v>
      </c>
      <c r="N232" s="3" t="s">
        <v>13</v>
      </c>
      <c r="O232" s="3"/>
    </row>
    <row r="233" spans="1:15" s="17" customFormat="1" ht="13.35" customHeight="1">
      <c r="A233" s="15" t="s">
        <v>59</v>
      </c>
      <c r="B233" s="2">
        <v>44743</v>
      </c>
      <c r="C233" s="15" t="s">
        <v>334</v>
      </c>
      <c r="D233" s="3">
        <f t="shared" ca="1" si="8"/>
        <v>289</v>
      </c>
      <c r="E233" s="98" t="s">
        <v>456</v>
      </c>
      <c r="F233" s="6">
        <v>44769</v>
      </c>
      <c r="G233" s="21" t="s">
        <v>19</v>
      </c>
      <c r="H233" s="31">
        <v>2500</v>
      </c>
      <c r="I233" s="15" t="s">
        <v>12</v>
      </c>
      <c r="J233" s="7">
        <v>44678</v>
      </c>
      <c r="K233" s="8" t="s">
        <v>361</v>
      </c>
      <c r="L233" s="15"/>
      <c r="M233" s="3" t="str">
        <f t="shared" ca="1" si="9"/>
        <v>90 Above</v>
      </c>
      <c r="N233" s="3" t="s">
        <v>13</v>
      </c>
      <c r="O233" s="3"/>
    </row>
    <row r="234" spans="1:15" s="17" customFormat="1" ht="12.75">
      <c r="A234" s="15" t="s">
        <v>59</v>
      </c>
      <c r="B234" s="2">
        <v>44743</v>
      </c>
      <c r="C234" s="15" t="s">
        <v>458</v>
      </c>
      <c r="D234" s="3" t="s">
        <v>17</v>
      </c>
      <c r="E234" s="15" t="str">
        <f>M234</f>
        <v>On Account</v>
      </c>
      <c r="F234" s="6">
        <v>44776</v>
      </c>
      <c r="G234" s="21" t="s">
        <v>19</v>
      </c>
      <c r="H234" s="31">
        <v>-17542</v>
      </c>
      <c r="I234" s="15" t="s">
        <v>17</v>
      </c>
      <c r="J234" s="39" t="s">
        <v>17</v>
      </c>
      <c r="K234" s="13" t="s">
        <v>17</v>
      </c>
      <c r="L234" s="15" t="s">
        <v>17</v>
      </c>
      <c r="M234" s="3" t="s">
        <v>358</v>
      </c>
      <c r="N234" s="3" t="s">
        <v>13</v>
      </c>
      <c r="O234" s="3"/>
    </row>
  </sheetData>
  <autoFilter ref="A1:O220">
    <sortState ref="A2:O220">
      <sortCondition sortBy="cellColor" ref="E1:E220" dxfId="170"/>
    </sortState>
  </autoFilter>
  <conditionalFormatting sqref="E2:E4">
    <cfRule type="duplicateValues" dxfId="129" priority="128"/>
  </conditionalFormatting>
  <conditionalFormatting sqref="E5">
    <cfRule type="duplicateValues" dxfId="128" priority="127"/>
  </conditionalFormatting>
  <conditionalFormatting sqref="E6">
    <cfRule type="duplicateValues" dxfId="127" priority="126"/>
  </conditionalFormatting>
  <conditionalFormatting sqref="E7">
    <cfRule type="duplicateValues" dxfId="126" priority="125"/>
  </conditionalFormatting>
  <conditionalFormatting sqref="E8">
    <cfRule type="duplicateValues" dxfId="125" priority="124"/>
  </conditionalFormatting>
  <conditionalFormatting sqref="E9">
    <cfRule type="duplicateValues" dxfId="124" priority="123"/>
  </conditionalFormatting>
  <conditionalFormatting sqref="E10">
    <cfRule type="duplicateValues" dxfId="123" priority="122"/>
  </conditionalFormatting>
  <conditionalFormatting sqref="E11">
    <cfRule type="duplicateValues" dxfId="122" priority="120"/>
  </conditionalFormatting>
  <conditionalFormatting sqref="E12">
    <cfRule type="duplicateValues" dxfId="121" priority="119"/>
  </conditionalFormatting>
  <conditionalFormatting sqref="E13">
    <cfRule type="duplicateValues" dxfId="120" priority="121"/>
  </conditionalFormatting>
  <conditionalFormatting sqref="E14:E16">
    <cfRule type="duplicateValues" dxfId="119" priority="118"/>
  </conditionalFormatting>
  <conditionalFormatting sqref="E17">
    <cfRule type="duplicateValues" dxfId="118" priority="117"/>
  </conditionalFormatting>
  <conditionalFormatting sqref="E18:E49">
    <cfRule type="duplicateValues" dxfId="117" priority="116"/>
  </conditionalFormatting>
  <conditionalFormatting sqref="E50:E105">
    <cfRule type="duplicateValues" dxfId="116" priority="115"/>
  </conditionalFormatting>
  <conditionalFormatting sqref="E106">
    <cfRule type="duplicateValues" dxfId="115" priority="114"/>
  </conditionalFormatting>
  <conditionalFormatting sqref="E107">
    <cfRule type="duplicateValues" dxfId="114" priority="113"/>
  </conditionalFormatting>
  <conditionalFormatting sqref="E108">
    <cfRule type="duplicateValues" dxfId="113" priority="112"/>
  </conditionalFormatting>
  <conditionalFormatting sqref="E109">
    <cfRule type="duplicateValues" dxfId="112" priority="111"/>
  </conditionalFormatting>
  <conditionalFormatting sqref="E110">
    <cfRule type="duplicateValues" dxfId="111" priority="110"/>
  </conditionalFormatting>
  <conditionalFormatting sqref="E111">
    <cfRule type="duplicateValues" dxfId="110" priority="109"/>
  </conditionalFormatting>
  <conditionalFormatting sqref="E112">
    <cfRule type="duplicateValues" dxfId="109" priority="108"/>
  </conditionalFormatting>
  <conditionalFormatting sqref="E113">
    <cfRule type="duplicateValues" dxfId="108" priority="107"/>
  </conditionalFormatting>
  <conditionalFormatting sqref="E114">
    <cfRule type="duplicateValues" dxfId="107" priority="106"/>
  </conditionalFormatting>
  <conditionalFormatting sqref="E115">
    <cfRule type="duplicateValues" dxfId="106" priority="105"/>
  </conditionalFormatting>
  <conditionalFormatting sqref="E116">
    <cfRule type="duplicateValues" dxfId="105" priority="104"/>
  </conditionalFormatting>
  <conditionalFormatting sqref="E117">
    <cfRule type="duplicateValues" dxfId="104" priority="103"/>
  </conditionalFormatting>
  <conditionalFormatting sqref="E118">
    <cfRule type="duplicateValues" dxfId="103" priority="102"/>
  </conditionalFormatting>
  <conditionalFormatting sqref="E119">
    <cfRule type="duplicateValues" dxfId="102" priority="101"/>
  </conditionalFormatting>
  <conditionalFormatting sqref="E120">
    <cfRule type="duplicateValues" dxfId="101" priority="100"/>
  </conditionalFormatting>
  <conditionalFormatting sqref="E121">
    <cfRule type="duplicateValues" dxfId="100" priority="99"/>
  </conditionalFormatting>
  <conditionalFormatting sqref="E122">
    <cfRule type="duplicateValues" dxfId="99" priority="98"/>
  </conditionalFormatting>
  <conditionalFormatting sqref="E123">
    <cfRule type="duplicateValues" dxfId="98" priority="97"/>
  </conditionalFormatting>
  <conditionalFormatting sqref="E124">
    <cfRule type="duplicateValues" dxfId="97" priority="66"/>
  </conditionalFormatting>
  <conditionalFormatting sqref="E125">
    <cfRule type="duplicateValues" dxfId="96" priority="96"/>
  </conditionalFormatting>
  <conditionalFormatting sqref="E126">
    <cfRule type="duplicateValues" dxfId="95" priority="95"/>
  </conditionalFormatting>
  <conditionalFormatting sqref="E127">
    <cfRule type="duplicateValues" dxfId="94" priority="94"/>
  </conditionalFormatting>
  <conditionalFormatting sqref="E128">
    <cfRule type="duplicateValues" dxfId="93" priority="93"/>
  </conditionalFormatting>
  <conditionalFormatting sqref="E129">
    <cfRule type="duplicateValues" dxfId="92" priority="92"/>
  </conditionalFormatting>
  <conditionalFormatting sqref="E130">
    <cfRule type="duplicateValues" dxfId="91" priority="91"/>
  </conditionalFormatting>
  <conditionalFormatting sqref="E131">
    <cfRule type="duplicateValues" dxfId="90" priority="90"/>
  </conditionalFormatting>
  <conditionalFormatting sqref="E132">
    <cfRule type="duplicateValues" dxfId="89" priority="89"/>
  </conditionalFormatting>
  <conditionalFormatting sqref="E133">
    <cfRule type="duplicateValues" dxfId="88" priority="88"/>
  </conditionalFormatting>
  <conditionalFormatting sqref="E134">
    <cfRule type="duplicateValues" dxfId="87" priority="68"/>
  </conditionalFormatting>
  <conditionalFormatting sqref="E135">
    <cfRule type="duplicateValues" dxfId="86" priority="87"/>
  </conditionalFormatting>
  <conditionalFormatting sqref="E136">
    <cfRule type="duplicateValues" dxfId="85" priority="86"/>
  </conditionalFormatting>
  <conditionalFormatting sqref="E137">
    <cfRule type="duplicateValues" dxfId="84" priority="85"/>
  </conditionalFormatting>
  <conditionalFormatting sqref="E138">
    <cfRule type="duplicateValues" dxfId="83" priority="65"/>
  </conditionalFormatting>
  <conditionalFormatting sqref="E139">
    <cfRule type="duplicateValues" dxfId="82" priority="84"/>
  </conditionalFormatting>
  <conditionalFormatting sqref="E140">
    <cfRule type="duplicateValues" dxfId="81" priority="83"/>
  </conditionalFormatting>
  <conditionalFormatting sqref="E141">
    <cfRule type="duplicateValues" dxfId="80" priority="82"/>
  </conditionalFormatting>
  <conditionalFormatting sqref="E142">
    <cfRule type="duplicateValues" dxfId="79" priority="81"/>
  </conditionalFormatting>
  <conditionalFormatting sqref="E143">
    <cfRule type="duplicateValues" dxfId="78" priority="80"/>
  </conditionalFormatting>
  <conditionalFormatting sqref="E144">
    <cfRule type="duplicateValues" dxfId="77" priority="79"/>
  </conditionalFormatting>
  <conditionalFormatting sqref="E145">
    <cfRule type="duplicateValues" dxfId="76" priority="78"/>
  </conditionalFormatting>
  <conditionalFormatting sqref="E146">
    <cfRule type="duplicateValues" dxfId="75" priority="77"/>
  </conditionalFormatting>
  <conditionalFormatting sqref="E147">
    <cfRule type="duplicateValues" dxfId="74" priority="76"/>
  </conditionalFormatting>
  <conditionalFormatting sqref="E148">
    <cfRule type="duplicateValues" dxfId="73" priority="75"/>
  </conditionalFormatting>
  <conditionalFormatting sqref="E149">
    <cfRule type="duplicateValues" dxfId="72" priority="74"/>
  </conditionalFormatting>
  <conditionalFormatting sqref="E150">
    <cfRule type="duplicateValues" dxfId="71" priority="73"/>
  </conditionalFormatting>
  <conditionalFormatting sqref="E151">
    <cfRule type="duplicateValues" dxfId="70" priority="72"/>
  </conditionalFormatting>
  <conditionalFormatting sqref="E152">
    <cfRule type="duplicateValues" dxfId="69" priority="67"/>
  </conditionalFormatting>
  <conditionalFormatting sqref="E153">
    <cfRule type="duplicateValues" dxfId="68" priority="71"/>
  </conditionalFormatting>
  <conditionalFormatting sqref="E154">
    <cfRule type="duplicateValues" dxfId="67" priority="64"/>
  </conditionalFormatting>
  <conditionalFormatting sqref="E155">
    <cfRule type="duplicateValues" dxfId="66" priority="70"/>
  </conditionalFormatting>
  <conditionalFormatting sqref="E156">
    <cfRule type="duplicateValues" dxfId="65" priority="69"/>
  </conditionalFormatting>
  <conditionalFormatting sqref="E157">
    <cfRule type="duplicateValues" dxfId="64" priority="63"/>
  </conditionalFormatting>
  <conditionalFormatting sqref="E158">
    <cfRule type="duplicateValues" dxfId="63" priority="62"/>
  </conditionalFormatting>
  <conditionalFormatting sqref="E159">
    <cfRule type="duplicateValues" dxfId="62" priority="61"/>
  </conditionalFormatting>
  <conditionalFormatting sqref="E160">
    <cfRule type="duplicateValues" dxfId="61" priority="60"/>
  </conditionalFormatting>
  <conditionalFormatting sqref="E161">
    <cfRule type="duplicateValues" dxfId="60" priority="59"/>
  </conditionalFormatting>
  <conditionalFormatting sqref="E162">
    <cfRule type="duplicateValues" dxfId="59" priority="54"/>
  </conditionalFormatting>
  <conditionalFormatting sqref="E163">
    <cfRule type="duplicateValues" dxfId="58" priority="58"/>
  </conditionalFormatting>
  <conditionalFormatting sqref="E164">
    <cfRule type="duplicateValues" dxfId="57" priority="57"/>
  </conditionalFormatting>
  <conditionalFormatting sqref="E165">
    <cfRule type="duplicateValues" dxfId="56" priority="56"/>
  </conditionalFormatting>
  <conditionalFormatting sqref="E166">
    <cfRule type="duplicateValues" dxfId="55" priority="55"/>
  </conditionalFormatting>
  <conditionalFormatting sqref="E167">
    <cfRule type="duplicateValues" dxfId="54" priority="52"/>
  </conditionalFormatting>
  <conditionalFormatting sqref="E168">
    <cfRule type="duplicateValues" dxfId="53" priority="53"/>
  </conditionalFormatting>
  <conditionalFormatting sqref="E169:E170">
    <cfRule type="duplicateValues" dxfId="52" priority="51"/>
  </conditionalFormatting>
  <conditionalFormatting sqref="E171">
    <cfRule type="duplicateValues" dxfId="51" priority="2"/>
  </conditionalFormatting>
  <conditionalFormatting sqref="E172">
    <cfRule type="duplicateValues" dxfId="50" priority="50"/>
  </conditionalFormatting>
  <conditionalFormatting sqref="E173">
    <cfRule type="duplicateValues" dxfId="49" priority="49"/>
  </conditionalFormatting>
  <conditionalFormatting sqref="E174">
    <cfRule type="duplicateValues" dxfId="48" priority="48"/>
  </conditionalFormatting>
  <conditionalFormatting sqref="E175">
    <cfRule type="duplicateValues" dxfId="47" priority="47"/>
  </conditionalFormatting>
  <conditionalFormatting sqref="E176">
    <cfRule type="duplicateValues" dxfId="46" priority="46"/>
  </conditionalFormatting>
  <conditionalFormatting sqref="E177">
    <cfRule type="duplicateValues" dxfId="45" priority="45"/>
  </conditionalFormatting>
  <conditionalFormatting sqref="E178">
    <cfRule type="duplicateValues" dxfId="44" priority="44"/>
  </conditionalFormatting>
  <conditionalFormatting sqref="E179">
    <cfRule type="duplicateValues" dxfId="43" priority="43"/>
  </conditionalFormatting>
  <conditionalFormatting sqref="E180">
    <cfRule type="duplicateValues" dxfId="42" priority="42"/>
  </conditionalFormatting>
  <conditionalFormatting sqref="E181">
    <cfRule type="duplicateValues" dxfId="41" priority="41"/>
  </conditionalFormatting>
  <conditionalFormatting sqref="E182">
    <cfRule type="duplicateValues" dxfId="40" priority="40"/>
  </conditionalFormatting>
  <conditionalFormatting sqref="E183">
    <cfRule type="duplicateValues" dxfId="39" priority="39"/>
  </conditionalFormatting>
  <conditionalFormatting sqref="E184">
    <cfRule type="duplicateValues" dxfId="38" priority="38"/>
  </conditionalFormatting>
  <conditionalFormatting sqref="E185">
    <cfRule type="duplicateValues" dxfId="37" priority="37"/>
  </conditionalFormatting>
  <conditionalFormatting sqref="E186">
    <cfRule type="duplicateValues" dxfId="36" priority="36"/>
  </conditionalFormatting>
  <conditionalFormatting sqref="E187">
    <cfRule type="duplicateValues" dxfId="35" priority="35"/>
  </conditionalFormatting>
  <conditionalFormatting sqref="E188">
    <cfRule type="duplicateValues" dxfId="34" priority="34"/>
  </conditionalFormatting>
  <conditionalFormatting sqref="E189">
    <cfRule type="duplicateValues" dxfId="33" priority="33"/>
  </conditionalFormatting>
  <conditionalFormatting sqref="E190">
    <cfRule type="duplicateValues" dxfId="32" priority="32"/>
  </conditionalFormatting>
  <conditionalFormatting sqref="E191">
    <cfRule type="duplicateValues" dxfId="31" priority="31"/>
  </conditionalFormatting>
  <conditionalFormatting sqref="E192">
    <cfRule type="duplicateValues" dxfId="30" priority="30"/>
  </conditionalFormatting>
  <conditionalFormatting sqref="E193">
    <cfRule type="duplicateValues" dxfId="29" priority="29"/>
  </conditionalFormatting>
  <conditionalFormatting sqref="E194">
    <cfRule type="duplicateValues" dxfId="28" priority="28"/>
  </conditionalFormatting>
  <conditionalFormatting sqref="E195">
    <cfRule type="duplicateValues" dxfId="27" priority="27"/>
  </conditionalFormatting>
  <conditionalFormatting sqref="E196">
    <cfRule type="duplicateValues" dxfId="26" priority="26"/>
  </conditionalFormatting>
  <conditionalFormatting sqref="E197">
    <cfRule type="duplicateValues" dxfId="25" priority="25"/>
  </conditionalFormatting>
  <conditionalFormatting sqref="E198">
    <cfRule type="duplicateValues" dxfId="24" priority="24"/>
  </conditionalFormatting>
  <conditionalFormatting sqref="E199">
    <cfRule type="duplicateValues" dxfId="23" priority="23"/>
  </conditionalFormatting>
  <conditionalFormatting sqref="E200">
    <cfRule type="duplicateValues" dxfId="22" priority="22"/>
  </conditionalFormatting>
  <conditionalFormatting sqref="E201">
    <cfRule type="duplicateValues" dxfId="21" priority="21"/>
  </conditionalFormatting>
  <conditionalFormatting sqref="E202">
    <cfRule type="duplicateValues" dxfId="20" priority="20"/>
  </conditionalFormatting>
  <conditionalFormatting sqref="E203">
    <cfRule type="duplicateValues" dxfId="19" priority="19"/>
  </conditionalFormatting>
  <conditionalFormatting sqref="E204">
    <cfRule type="duplicateValues" dxfId="18" priority="1"/>
  </conditionalFormatting>
  <conditionalFormatting sqref="E205">
    <cfRule type="duplicateValues" dxfId="17" priority="18"/>
  </conditionalFormatting>
  <conditionalFormatting sqref="E206">
    <cfRule type="duplicateValues" dxfId="16" priority="17"/>
  </conditionalFormatting>
  <conditionalFormatting sqref="E207">
    <cfRule type="duplicateValues" dxfId="15" priority="5"/>
  </conditionalFormatting>
  <conditionalFormatting sqref="E208">
    <cfRule type="duplicateValues" dxfId="14" priority="16"/>
  </conditionalFormatting>
  <conditionalFormatting sqref="E209">
    <cfRule type="duplicateValues" dxfId="13" priority="15"/>
  </conditionalFormatting>
  <conditionalFormatting sqref="E210">
    <cfRule type="duplicateValues" dxfId="12" priority="14"/>
  </conditionalFormatting>
  <conditionalFormatting sqref="E211">
    <cfRule type="duplicateValues" dxfId="11" priority="13"/>
  </conditionalFormatting>
  <conditionalFormatting sqref="E212">
    <cfRule type="duplicateValues" dxfId="10" priority="12"/>
  </conditionalFormatting>
  <conditionalFormatting sqref="E213">
    <cfRule type="duplicateValues" dxfId="9" priority="11"/>
  </conditionalFormatting>
  <conditionalFormatting sqref="E214">
    <cfRule type="duplicateValues" dxfId="8" priority="4"/>
  </conditionalFormatting>
  <conditionalFormatting sqref="E215">
    <cfRule type="duplicateValues" dxfId="7" priority="10"/>
  </conditionalFormatting>
  <conditionalFormatting sqref="E216">
    <cfRule type="duplicateValues" dxfId="6" priority="9"/>
  </conditionalFormatting>
  <conditionalFormatting sqref="E217">
    <cfRule type="duplicateValues" dxfId="5" priority="8"/>
  </conditionalFormatting>
  <conditionalFormatting sqref="E218">
    <cfRule type="duplicateValues" dxfId="4" priority="7"/>
  </conditionalFormatting>
  <conditionalFormatting sqref="E219">
    <cfRule type="duplicateValues" dxfId="3" priority="6"/>
  </conditionalFormatting>
  <conditionalFormatting sqref="E220">
    <cfRule type="duplicateValues" dxfId="2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J2" sqref="J2:K6"/>
    </sheetView>
  </sheetViews>
  <sheetFormatPr defaultRowHeight="15"/>
  <cols>
    <col min="1" max="1" width="9.140625" bestFit="1" customWidth="1"/>
    <col min="2" max="2" width="9" bestFit="1" customWidth="1"/>
    <col min="3" max="3" width="13.140625" bestFit="1" customWidth="1"/>
    <col min="4" max="4" width="9.42578125" bestFit="1" customWidth="1"/>
    <col min="5" max="5" width="41.85546875" bestFit="1" customWidth="1"/>
    <col min="6" max="6" width="8.5703125" bestFit="1" customWidth="1"/>
    <col min="8" max="8" width="9" bestFit="1" customWidth="1"/>
    <col min="10" max="10" width="8.5703125" bestFit="1" customWidth="1"/>
    <col min="11" max="11" width="9" bestFit="1" customWidth="1"/>
    <col min="13" max="13" width="10.5703125" bestFit="1" customWidth="1"/>
    <col min="14" max="14" width="9" bestFit="1" customWidth="1"/>
    <col min="16" max="16" width="15" customWidth="1"/>
    <col min="17" max="17" width="9" bestFit="1" customWidth="1"/>
  </cols>
  <sheetData>
    <row r="1" spans="1:17">
      <c r="A1" s="87" t="s">
        <v>420</v>
      </c>
      <c r="D1" s="87" t="s">
        <v>422</v>
      </c>
      <c r="G1" s="87" t="s">
        <v>423</v>
      </c>
      <c r="J1" t="s">
        <v>424</v>
      </c>
      <c r="M1" t="s">
        <v>425</v>
      </c>
      <c r="P1" s="87" t="s">
        <v>426</v>
      </c>
    </row>
    <row r="2" spans="1:17">
      <c r="A2" s="58" t="s">
        <v>421</v>
      </c>
      <c r="B2" s="58" t="s">
        <v>60</v>
      </c>
      <c r="D2" s="58" t="s">
        <v>421</v>
      </c>
      <c r="E2" s="58" t="s">
        <v>60</v>
      </c>
      <c r="G2" s="58" t="s">
        <v>421</v>
      </c>
      <c r="H2" s="58" t="s">
        <v>60</v>
      </c>
      <c r="J2" s="58" t="s">
        <v>421</v>
      </c>
      <c r="K2" s="58" t="s">
        <v>60</v>
      </c>
      <c r="M2" s="58" t="s">
        <v>421</v>
      </c>
      <c r="N2" s="58" t="s">
        <v>60</v>
      </c>
      <c r="P2" s="58" t="s">
        <v>421</v>
      </c>
      <c r="Q2" s="58" t="s">
        <v>60</v>
      </c>
    </row>
    <row r="3" spans="1:17">
      <c r="A3" s="59">
        <v>44531</v>
      </c>
      <c r="B3" s="60">
        <v>1416</v>
      </c>
      <c r="D3" s="59">
        <v>44593</v>
      </c>
      <c r="E3" s="60">
        <v>25000</v>
      </c>
      <c r="G3" s="59">
        <v>44621</v>
      </c>
      <c r="H3" s="60">
        <v>35060</v>
      </c>
      <c r="J3" s="59">
        <v>44621</v>
      </c>
      <c r="K3" s="60">
        <v>68500</v>
      </c>
      <c r="M3" s="59">
        <v>44317</v>
      </c>
      <c r="N3" s="60">
        <v>9000</v>
      </c>
      <c r="P3" s="59">
        <v>44440</v>
      </c>
      <c r="Q3" s="60">
        <v>7110</v>
      </c>
    </row>
    <row r="4" spans="1:17">
      <c r="A4" s="59">
        <v>44562</v>
      </c>
      <c r="B4" s="60">
        <v>10124</v>
      </c>
      <c r="D4" s="59">
        <v>44621</v>
      </c>
      <c r="E4" s="60">
        <v>178022</v>
      </c>
      <c r="G4" s="59">
        <v>44652</v>
      </c>
      <c r="H4" s="60">
        <v>24780</v>
      </c>
      <c r="J4" s="59">
        <v>44652</v>
      </c>
      <c r="K4" s="60">
        <v>65130</v>
      </c>
      <c r="M4" s="59">
        <v>44378</v>
      </c>
      <c r="N4" s="60">
        <v>10000</v>
      </c>
      <c r="P4" s="59">
        <v>44470</v>
      </c>
      <c r="Q4" s="60">
        <v>14220</v>
      </c>
    </row>
    <row r="5" spans="1:17">
      <c r="A5" s="59">
        <v>44593</v>
      </c>
      <c r="B5" s="60">
        <v>28195</v>
      </c>
      <c r="D5" s="59">
        <v>44652</v>
      </c>
      <c r="E5" s="60">
        <v>668384</v>
      </c>
      <c r="G5" s="59">
        <v>44682</v>
      </c>
      <c r="H5" s="60">
        <v>161569</v>
      </c>
      <c r="J5" s="59">
        <v>44682</v>
      </c>
      <c r="K5" s="60">
        <v>344180</v>
      </c>
      <c r="M5" s="59">
        <v>44409</v>
      </c>
      <c r="N5" s="60">
        <v>19000</v>
      </c>
      <c r="P5" s="59">
        <v>44501</v>
      </c>
      <c r="Q5" s="60">
        <v>28610</v>
      </c>
    </row>
    <row r="6" spans="1:17">
      <c r="A6" s="59">
        <v>44621</v>
      </c>
      <c r="B6" s="60">
        <v>212177</v>
      </c>
      <c r="D6" s="59">
        <v>44682</v>
      </c>
      <c r="E6" s="60">
        <v>2234732</v>
      </c>
      <c r="G6" s="61" t="s">
        <v>363</v>
      </c>
      <c r="H6" s="62">
        <f>SUM(H3:H5)</f>
        <v>221409</v>
      </c>
      <c r="J6" s="61" t="s">
        <v>363</v>
      </c>
      <c r="K6" s="62">
        <f>SUM(K3:K5)</f>
        <v>477810</v>
      </c>
      <c r="M6" s="59">
        <v>44440</v>
      </c>
      <c r="N6" s="60">
        <v>9500</v>
      </c>
      <c r="P6" s="59">
        <v>44531</v>
      </c>
      <c r="Q6" s="60">
        <v>7330</v>
      </c>
    </row>
    <row r="7" spans="1:17">
      <c r="A7" s="57">
        <v>44682</v>
      </c>
      <c r="B7" s="63">
        <v>509780</v>
      </c>
      <c r="D7" s="61" t="s">
        <v>363</v>
      </c>
      <c r="E7" s="62">
        <f>SUM(E3:E6)</f>
        <v>3106138</v>
      </c>
      <c r="M7" s="59">
        <v>44652</v>
      </c>
      <c r="N7" s="60">
        <v>60470</v>
      </c>
      <c r="P7" s="59">
        <v>44593</v>
      </c>
      <c r="Q7" s="60">
        <v>21330</v>
      </c>
    </row>
    <row r="8" spans="1:17">
      <c r="A8" s="61" t="s">
        <v>363</v>
      </c>
      <c r="B8" s="62">
        <f>SUM(B3:B7)</f>
        <v>761692</v>
      </c>
      <c r="M8" s="59">
        <v>44682</v>
      </c>
      <c r="N8" s="60">
        <v>225550</v>
      </c>
      <c r="P8" s="59">
        <v>44621</v>
      </c>
      <c r="Q8" s="60">
        <v>114090</v>
      </c>
    </row>
    <row r="9" spans="1:17">
      <c r="M9" s="61" t="s">
        <v>363</v>
      </c>
      <c r="N9" s="62">
        <f>SUM(N3:N8)</f>
        <v>333520</v>
      </c>
      <c r="P9" s="59">
        <v>44652</v>
      </c>
      <c r="Q9" s="60">
        <v>21550</v>
      </c>
    </row>
    <row r="10" spans="1:17">
      <c r="G10" s="87" t="s">
        <v>432</v>
      </c>
      <c r="P10" s="59">
        <v>44682</v>
      </c>
      <c r="Q10" s="60">
        <v>251020</v>
      </c>
    </row>
    <row r="11" spans="1:17" ht="30">
      <c r="A11" s="87" t="s">
        <v>427</v>
      </c>
      <c r="D11" s="87" t="s">
        <v>428</v>
      </c>
      <c r="G11" s="83" t="s">
        <v>421</v>
      </c>
      <c r="H11" s="83" t="s">
        <v>60</v>
      </c>
      <c r="P11" s="86" t="s">
        <v>431</v>
      </c>
      <c r="Q11" s="60">
        <v>-12180</v>
      </c>
    </row>
    <row r="12" spans="1:17">
      <c r="A12" s="58" t="s">
        <v>421</v>
      </c>
      <c r="B12" s="58" t="s">
        <v>60</v>
      </c>
      <c r="D12" s="58" t="s">
        <v>421</v>
      </c>
      <c r="E12" s="58" t="s">
        <v>60</v>
      </c>
      <c r="G12" s="84">
        <v>44378</v>
      </c>
      <c r="H12" s="85">
        <v>1100</v>
      </c>
      <c r="P12" s="61" t="s">
        <v>363</v>
      </c>
      <c r="Q12" s="62">
        <f>SUM(Q3:Q11)</f>
        <v>453080</v>
      </c>
    </row>
    <row r="13" spans="1:17">
      <c r="A13" s="59">
        <v>44621</v>
      </c>
      <c r="B13" s="60">
        <v>1528561</v>
      </c>
      <c r="D13" s="59">
        <v>44682</v>
      </c>
      <c r="E13" s="60">
        <v>8711269</v>
      </c>
      <c r="G13" s="84">
        <v>44501</v>
      </c>
      <c r="H13" s="85">
        <v>6337</v>
      </c>
    </row>
    <row r="14" spans="1:17">
      <c r="A14" s="59">
        <v>44682</v>
      </c>
      <c r="B14" s="60">
        <v>92748</v>
      </c>
      <c r="D14" s="61" t="s">
        <v>363</v>
      </c>
      <c r="E14" s="62">
        <f>SUM(E13:E13)</f>
        <v>8711269</v>
      </c>
      <c r="G14" s="84">
        <v>44531</v>
      </c>
      <c r="H14" s="85">
        <v>68922</v>
      </c>
    </row>
    <row r="15" spans="1:17">
      <c r="A15" s="61" t="s">
        <v>363</v>
      </c>
      <c r="B15" s="62">
        <f>SUM(B13:B14)</f>
        <v>1621309</v>
      </c>
      <c r="G15" s="84">
        <v>44562</v>
      </c>
      <c r="H15" s="85">
        <v>38438</v>
      </c>
    </row>
    <row r="16" spans="1:17">
      <c r="G16" s="84">
        <v>44593</v>
      </c>
      <c r="H16" s="85">
        <v>367895</v>
      </c>
    </row>
    <row r="17" spans="1:8">
      <c r="G17" s="84">
        <v>44621</v>
      </c>
      <c r="H17" s="85">
        <v>539437</v>
      </c>
    </row>
    <row r="18" spans="1:8">
      <c r="G18" s="84">
        <v>44652</v>
      </c>
      <c r="H18" s="85">
        <v>34627</v>
      </c>
    </row>
    <row r="19" spans="1:8">
      <c r="D19" s="87" t="s">
        <v>422</v>
      </c>
      <c r="G19" s="84">
        <v>44682</v>
      </c>
      <c r="H19" s="85">
        <v>6367</v>
      </c>
    </row>
    <row r="20" spans="1:8" ht="25.5">
      <c r="D20" s="58" t="s">
        <v>421</v>
      </c>
      <c r="E20" s="58" t="s">
        <v>60</v>
      </c>
      <c r="G20" s="85" t="s">
        <v>358</v>
      </c>
      <c r="H20" s="85">
        <v>-427966</v>
      </c>
    </row>
    <row r="21" spans="1:8">
      <c r="D21" s="59">
        <v>44593</v>
      </c>
      <c r="E21" s="60">
        <v>25000</v>
      </c>
      <c r="G21" s="83" t="s">
        <v>363</v>
      </c>
      <c r="H21" s="83">
        <f>SUM(H12:H20)</f>
        <v>635157</v>
      </c>
    </row>
    <row r="22" spans="1:8">
      <c r="D22" s="59">
        <v>44621</v>
      </c>
      <c r="E22" s="60">
        <v>178022</v>
      </c>
    </row>
    <row r="23" spans="1:8">
      <c r="D23" s="59">
        <v>44652</v>
      </c>
      <c r="E23" s="60">
        <v>668384</v>
      </c>
      <c r="G23" s="82"/>
    </row>
    <row r="24" spans="1:8">
      <c r="D24" s="59">
        <v>44682</v>
      </c>
      <c r="E24" s="60">
        <v>592474</v>
      </c>
      <c r="G24" s="82"/>
    </row>
    <row r="25" spans="1:8">
      <c r="D25" s="61" t="s">
        <v>363</v>
      </c>
      <c r="E25" s="62">
        <f>SUM(E21:E24)</f>
        <v>1463880</v>
      </c>
    </row>
    <row r="29" spans="1:8" ht="15.75" thickBot="1"/>
    <row r="30" spans="1:8" ht="51">
      <c r="A30" s="64" t="s">
        <v>1</v>
      </c>
      <c r="B30" s="65" t="s">
        <v>2</v>
      </c>
      <c r="C30" s="65" t="s">
        <v>3</v>
      </c>
      <c r="D30" s="65" t="s">
        <v>4</v>
      </c>
      <c r="E30" s="66" t="s">
        <v>309</v>
      </c>
      <c r="F30" s="67" t="s">
        <v>60</v>
      </c>
    </row>
    <row r="31" spans="1:8">
      <c r="A31" s="68" t="s">
        <v>15</v>
      </c>
      <c r="B31" s="3">
        <v>85</v>
      </c>
      <c r="C31" s="10" t="s">
        <v>50</v>
      </c>
      <c r="D31" s="43">
        <v>44651</v>
      </c>
      <c r="E31" s="21" t="s">
        <v>37</v>
      </c>
      <c r="F31" s="69">
        <v>3540</v>
      </c>
    </row>
    <row r="32" spans="1:8">
      <c r="A32" s="70" t="s">
        <v>15</v>
      </c>
      <c r="B32" s="3">
        <v>64</v>
      </c>
      <c r="C32" s="15" t="s">
        <v>346</v>
      </c>
      <c r="D32" s="44">
        <v>44672</v>
      </c>
      <c r="E32" s="21" t="s">
        <v>37</v>
      </c>
      <c r="F32" s="71">
        <v>230100</v>
      </c>
    </row>
    <row r="33" spans="1:6">
      <c r="A33" s="70" t="s">
        <v>15</v>
      </c>
      <c r="B33" s="3">
        <v>64</v>
      </c>
      <c r="C33" s="15" t="s">
        <v>347</v>
      </c>
      <c r="D33" s="44">
        <v>44672</v>
      </c>
      <c r="E33" s="21" t="s">
        <v>37</v>
      </c>
      <c r="F33" s="71">
        <v>75520</v>
      </c>
    </row>
    <row r="34" spans="1:6">
      <c r="A34" s="70" t="s">
        <v>15</v>
      </c>
      <c r="B34" s="3">
        <v>53</v>
      </c>
      <c r="C34" s="15" t="s">
        <v>370</v>
      </c>
      <c r="D34" s="6">
        <v>44683</v>
      </c>
      <c r="E34" s="21" t="s">
        <v>37</v>
      </c>
      <c r="F34" s="71">
        <v>5310</v>
      </c>
    </row>
    <row r="35" spans="1:6" ht="15.75">
      <c r="A35" s="72"/>
      <c r="B35" s="35"/>
      <c r="C35" s="35"/>
      <c r="D35" s="35"/>
      <c r="E35" s="36" t="s">
        <v>363</v>
      </c>
      <c r="F35" s="79">
        <f>SUM(F31:F34)</f>
        <v>314470</v>
      </c>
    </row>
    <row r="36" spans="1:6">
      <c r="A36" s="70"/>
      <c r="B36" s="3"/>
      <c r="C36" s="15"/>
      <c r="D36" s="6"/>
      <c r="E36" s="21"/>
      <c r="F36" s="71"/>
    </row>
    <row r="37" spans="1:6">
      <c r="A37" s="68" t="s">
        <v>11</v>
      </c>
      <c r="B37" s="3">
        <v>122</v>
      </c>
      <c r="C37" s="10" t="s">
        <v>38</v>
      </c>
      <c r="D37" s="43">
        <v>44614</v>
      </c>
      <c r="E37" s="21" t="s">
        <v>37</v>
      </c>
      <c r="F37" s="69">
        <v>25000</v>
      </c>
    </row>
    <row r="38" spans="1:6">
      <c r="A38" s="68" t="s">
        <v>11</v>
      </c>
      <c r="B38" s="3">
        <v>85</v>
      </c>
      <c r="C38" s="10" t="s">
        <v>57</v>
      </c>
      <c r="D38" s="43">
        <v>44651</v>
      </c>
      <c r="E38" s="21" t="s">
        <v>37</v>
      </c>
      <c r="F38" s="69">
        <v>3500</v>
      </c>
    </row>
    <row r="39" spans="1:6">
      <c r="A39" s="70" t="s">
        <v>334</v>
      </c>
      <c r="B39" s="3">
        <v>64</v>
      </c>
      <c r="C39" s="15" t="s">
        <v>341</v>
      </c>
      <c r="D39" s="44">
        <v>44672</v>
      </c>
      <c r="E39" s="21" t="s">
        <v>37</v>
      </c>
      <c r="F39" s="71">
        <v>6800</v>
      </c>
    </row>
    <row r="40" spans="1:6">
      <c r="A40" s="70" t="s">
        <v>334</v>
      </c>
      <c r="B40" s="3">
        <v>59</v>
      </c>
      <c r="C40" s="15" t="s">
        <v>349</v>
      </c>
      <c r="D40" s="44">
        <v>44677</v>
      </c>
      <c r="E40" s="21" t="s">
        <v>37</v>
      </c>
      <c r="F40" s="71">
        <v>14000</v>
      </c>
    </row>
    <row r="41" spans="1:6">
      <c r="A41" s="70" t="s">
        <v>334</v>
      </c>
      <c r="B41" s="3">
        <v>46</v>
      </c>
      <c r="C41" s="15" t="s">
        <v>372</v>
      </c>
      <c r="D41" s="44">
        <v>44690</v>
      </c>
      <c r="E41" s="21" t="s">
        <v>37</v>
      </c>
      <c r="F41" s="71">
        <v>173800</v>
      </c>
    </row>
    <row r="42" spans="1:6">
      <c r="A42" s="70" t="s">
        <v>334</v>
      </c>
      <c r="B42" s="3">
        <v>46</v>
      </c>
      <c r="C42" s="15" t="s">
        <v>373</v>
      </c>
      <c r="D42" s="44">
        <v>44690</v>
      </c>
      <c r="E42" s="21" t="s">
        <v>37</v>
      </c>
      <c r="F42" s="71">
        <v>71400</v>
      </c>
    </row>
    <row r="43" spans="1:6" ht="15.75">
      <c r="A43" s="72"/>
      <c r="B43" s="35"/>
      <c r="C43" s="35"/>
      <c r="D43" s="35"/>
      <c r="E43" s="36" t="s">
        <v>363</v>
      </c>
      <c r="F43" s="79">
        <f>SUM(F37:F42)</f>
        <v>294500</v>
      </c>
    </row>
    <row r="44" spans="1:6">
      <c r="A44" s="70"/>
      <c r="B44" s="3"/>
      <c r="C44" s="15"/>
      <c r="D44" s="44"/>
      <c r="E44" s="21"/>
      <c r="F44" s="71"/>
    </row>
    <row r="45" spans="1:6">
      <c r="A45" s="68" t="s">
        <v>16</v>
      </c>
      <c r="B45" s="3">
        <v>88</v>
      </c>
      <c r="C45" s="10" t="s">
        <v>48</v>
      </c>
      <c r="D45" s="43">
        <v>44648</v>
      </c>
      <c r="E45" s="21" t="s">
        <v>37</v>
      </c>
      <c r="F45" s="69">
        <v>170982</v>
      </c>
    </row>
    <row r="46" spans="1:6">
      <c r="A46" s="70" t="s">
        <v>333</v>
      </c>
      <c r="B46" s="3">
        <v>74</v>
      </c>
      <c r="C46" s="15" t="s">
        <v>335</v>
      </c>
      <c r="D46" s="44">
        <v>44662</v>
      </c>
      <c r="E46" s="21" t="s">
        <v>37</v>
      </c>
      <c r="F46" s="71">
        <v>341964</v>
      </c>
    </row>
    <row r="47" spans="1:6">
      <c r="A47" s="70" t="s">
        <v>16</v>
      </c>
      <c r="B47" s="3">
        <v>52</v>
      </c>
      <c r="C47" s="15" t="s">
        <v>371</v>
      </c>
      <c r="D47" s="44">
        <v>44684</v>
      </c>
      <c r="E47" s="21" t="s">
        <v>37</v>
      </c>
      <c r="F47" s="71">
        <v>341964</v>
      </c>
    </row>
    <row r="48" spans="1:6">
      <c r="A48" s="72"/>
      <c r="B48" s="35"/>
      <c r="C48" s="35"/>
      <c r="D48" s="35"/>
      <c r="E48" s="36" t="s">
        <v>363</v>
      </c>
      <c r="F48" s="81">
        <f>SUM(F44:F47)</f>
        <v>854910</v>
      </c>
    </row>
    <row r="49" spans="1:8">
      <c r="A49" s="73"/>
      <c r="E49" s="74"/>
      <c r="F49" s="75"/>
    </row>
    <row r="50" spans="1:8" ht="16.5" thickBot="1">
      <c r="A50" s="76"/>
      <c r="B50" s="77"/>
      <c r="C50" s="77"/>
      <c r="D50" s="77"/>
      <c r="E50" s="78" t="s">
        <v>429</v>
      </c>
      <c r="F50" s="80">
        <f>F48+F43+F35</f>
        <v>1463880</v>
      </c>
    </row>
    <row r="55" spans="1:8" ht="51">
      <c r="A55" s="1" t="s">
        <v>1</v>
      </c>
      <c r="B55" s="1" t="s">
        <v>2</v>
      </c>
      <c r="C55" s="1" t="s">
        <v>3</v>
      </c>
      <c r="D55" s="1" t="s">
        <v>4</v>
      </c>
      <c r="E55" s="32" t="s">
        <v>309</v>
      </c>
      <c r="F55" s="27" t="s">
        <v>60</v>
      </c>
      <c r="G55" s="1" t="s">
        <v>5</v>
      </c>
      <c r="H55" s="1" t="s">
        <v>6</v>
      </c>
    </row>
    <row r="56" spans="1:8">
      <c r="A56" s="10" t="s">
        <v>15</v>
      </c>
      <c r="B56" s="3">
        <v>85</v>
      </c>
      <c r="C56" s="10" t="s">
        <v>52</v>
      </c>
      <c r="D56" s="24">
        <v>44651</v>
      </c>
      <c r="E56" s="12" t="s">
        <v>412</v>
      </c>
      <c r="F56" s="29">
        <v>11328</v>
      </c>
      <c r="G56" s="11" t="s">
        <v>12</v>
      </c>
      <c r="H56" s="7">
        <v>44656</v>
      </c>
    </row>
    <row r="57" spans="1:8">
      <c r="A57" s="10" t="s">
        <v>11</v>
      </c>
      <c r="B57" s="3">
        <v>85</v>
      </c>
      <c r="C57" s="10" t="s">
        <v>53</v>
      </c>
      <c r="D57" s="24">
        <v>44651</v>
      </c>
      <c r="E57" s="12" t="s">
        <v>412</v>
      </c>
      <c r="F57" s="29">
        <v>700</v>
      </c>
      <c r="G57" s="11" t="s">
        <v>12</v>
      </c>
      <c r="H57" s="7">
        <v>44656</v>
      </c>
    </row>
    <row r="58" spans="1:8">
      <c r="A58" s="10" t="s">
        <v>11</v>
      </c>
      <c r="B58" s="3">
        <v>85</v>
      </c>
      <c r="C58" s="10" t="s">
        <v>54</v>
      </c>
      <c r="D58" s="24">
        <v>44651</v>
      </c>
      <c r="E58" s="12" t="s">
        <v>412</v>
      </c>
      <c r="F58" s="29">
        <v>700</v>
      </c>
      <c r="G58" s="11" t="s">
        <v>12</v>
      </c>
      <c r="H58" s="7">
        <v>44656</v>
      </c>
    </row>
    <row r="59" spans="1:8">
      <c r="A59" s="15" t="s">
        <v>334</v>
      </c>
      <c r="B59" s="3">
        <v>73</v>
      </c>
      <c r="C59" s="15" t="s">
        <v>338</v>
      </c>
      <c r="D59" s="6">
        <v>44663</v>
      </c>
      <c r="E59" s="12" t="s">
        <v>412</v>
      </c>
      <c r="F59" s="31">
        <v>1400</v>
      </c>
      <c r="G59" s="15" t="s">
        <v>12</v>
      </c>
      <c r="H59" s="14">
        <v>44664</v>
      </c>
    </row>
    <row r="60" spans="1:8">
      <c r="A60" s="15" t="s">
        <v>333</v>
      </c>
      <c r="B60" s="3">
        <v>73</v>
      </c>
      <c r="C60" s="15" t="s">
        <v>340</v>
      </c>
      <c r="D60" s="6">
        <v>44663</v>
      </c>
      <c r="E60" s="12" t="s">
        <v>412</v>
      </c>
      <c r="F60" s="31">
        <v>2596</v>
      </c>
      <c r="G60" s="15" t="s">
        <v>12</v>
      </c>
      <c r="H60" s="14">
        <v>44664</v>
      </c>
    </row>
    <row r="61" spans="1:8">
      <c r="A61" s="15" t="s">
        <v>16</v>
      </c>
      <c r="B61" s="3">
        <v>43</v>
      </c>
      <c r="C61" s="15" t="s">
        <v>374</v>
      </c>
      <c r="D61" s="6">
        <v>44693</v>
      </c>
      <c r="E61" s="12" t="s">
        <v>412</v>
      </c>
      <c r="F61" s="31">
        <v>1416</v>
      </c>
      <c r="G61" s="15" t="s">
        <v>30</v>
      </c>
      <c r="H61" s="7">
        <v>44693</v>
      </c>
    </row>
    <row r="62" spans="1:8">
      <c r="A62" s="15" t="s">
        <v>334</v>
      </c>
      <c r="B62" s="3">
        <v>42</v>
      </c>
      <c r="C62" s="15" t="s">
        <v>375</v>
      </c>
      <c r="D62" s="6">
        <v>44694</v>
      </c>
      <c r="E62" s="12" t="s">
        <v>412</v>
      </c>
      <c r="F62" s="31">
        <v>1400</v>
      </c>
      <c r="G62" s="15" t="s">
        <v>30</v>
      </c>
      <c r="H62" s="7">
        <v>44698</v>
      </c>
    </row>
    <row r="63" spans="1:8">
      <c r="A63" s="15" t="s">
        <v>151</v>
      </c>
      <c r="B63" s="3">
        <v>36</v>
      </c>
      <c r="C63" s="15" t="s">
        <v>384</v>
      </c>
      <c r="D63" s="6">
        <v>44700</v>
      </c>
      <c r="E63" s="12" t="s">
        <v>412</v>
      </c>
      <c r="F63" s="31">
        <v>5900</v>
      </c>
      <c r="G63" s="15" t="s">
        <v>12</v>
      </c>
      <c r="H63" s="7">
        <v>44706</v>
      </c>
    </row>
    <row r="64" spans="1:8">
      <c r="A64" s="15" t="s">
        <v>333</v>
      </c>
      <c r="B64" s="3">
        <v>34</v>
      </c>
      <c r="C64" s="15" t="s">
        <v>390</v>
      </c>
      <c r="D64" s="6">
        <v>44702</v>
      </c>
      <c r="E64" s="12" t="s">
        <v>412</v>
      </c>
      <c r="F64" s="31">
        <v>649</v>
      </c>
      <c r="G64" s="15" t="s">
        <v>12</v>
      </c>
      <c r="H64" s="7">
        <v>44702</v>
      </c>
    </row>
    <row r="65" spans="1:8">
      <c r="A65" s="15" t="s">
        <v>333</v>
      </c>
      <c r="B65" s="3">
        <v>29</v>
      </c>
      <c r="C65" s="15" t="s">
        <v>385</v>
      </c>
      <c r="D65" s="6">
        <v>44707</v>
      </c>
      <c r="E65" s="12" t="s">
        <v>412</v>
      </c>
      <c r="F65" s="31">
        <v>1770</v>
      </c>
      <c r="G65" s="15" t="s">
        <v>12</v>
      </c>
      <c r="H65" s="7">
        <v>44707</v>
      </c>
    </row>
    <row r="66" spans="1:8">
      <c r="A66" s="15" t="s">
        <v>334</v>
      </c>
      <c r="B66" s="3">
        <v>22</v>
      </c>
      <c r="C66" s="15" t="s">
        <v>407</v>
      </c>
      <c r="D66" s="6">
        <v>44714</v>
      </c>
      <c r="E66" s="12" t="s">
        <v>412</v>
      </c>
      <c r="F66" s="31">
        <v>700</v>
      </c>
      <c r="G66" s="15" t="s">
        <v>12</v>
      </c>
      <c r="H66" s="7">
        <v>44715</v>
      </c>
    </row>
    <row r="67" spans="1:8">
      <c r="A67" s="15" t="s">
        <v>333</v>
      </c>
      <c r="B67" s="3">
        <v>6</v>
      </c>
      <c r="C67" s="15" t="s">
        <v>409</v>
      </c>
      <c r="D67" s="6">
        <v>44730</v>
      </c>
      <c r="E67" s="12" t="s">
        <v>412</v>
      </c>
      <c r="F67" s="31">
        <v>2714</v>
      </c>
      <c r="G67" s="15" t="s">
        <v>12</v>
      </c>
      <c r="H67" s="7">
        <v>44732</v>
      </c>
    </row>
    <row r="68" spans="1:8">
      <c r="A68" s="15" t="s">
        <v>151</v>
      </c>
      <c r="B68" s="3">
        <v>4</v>
      </c>
      <c r="C68" s="15" t="s">
        <v>410</v>
      </c>
      <c r="D68" s="6">
        <v>44732</v>
      </c>
      <c r="E68" s="12" t="s">
        <v>412</v>
      </c>
      <c r="F68" s="31">
        <v>2950</v>
      </c>
      <c r="G68" s="15" t="s">
        <v>12</v>
      </c>
      <c r="H68" s="7">
        <v>44732</v>
      </c>
    </row>
    <row r="69" spans="1:8">
      <c r="A69" s="15" t="s">
        <v>334</v>
      </c>
      <c r="B69" s="3">
        <v>4</v>
      </c>
      <c r="C69" s="15" t="s">
        <v>430</v>
      </c>
      <c r="D69" s="6">
        <v>44732</v>
      </c>
      <c r="E69" s="12" t="s">
        <v>412</v>
      </c>
      <c r="F69" s="31">
        <v>1400</v>
      </c>
      <c r="G69" s="15" t="s">
        <v>12</v>
      </c>
      <c r="H69" s="7">
        <v>44732</v>
      </c>
    </row>
    <row r="70" spans="1:8">
      <c r="A70" s="35"/>
      <c r="B70" s="35"/>
      <c r="C70" s="35"/>
      <c r="D70" s="35"/>
      <c r="E70" s="36" t="s">
        <v>363</v>
      </c>
      <c r="F70" s="37">
        <f>SUM(F56:F69)</f>
        <v>35623</v>
      </c>
      <c r="G70" s="35"/>
      <c r="H70" s="35"/>
    </row>
  </sheetData>
  <autoFilter ref="A30:Q30">
    <sortState ref="A31:Q44">
      <sortCondition ref="A30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1"/>
  <sheetViews>
    <sheetView topLeftCell="A16" zoomScaleNormal="100" workbookViewId="0">
      <selection activeCell="C18" sqref="C18"/>
    </sheetView>
  </sheetViews>
  <sheetFormatPr defaultRowHeight="15"/>
  <cols>
    <col min="1" max="1" width="48.42578125" style="17" bestFit="1" customWidth="1"/>
    <col min="2" max="2" width="11.5703125" bestFit="1" customWidth="1"/>
    <col min="3" max="3" width="12.42578125" bestFit="1" customWidth="1"/>
    <col min="4" max="4" width="25.5703125" bestFit="1" customWidth="1"/>
    <col min="5" max="5" width="15.42578125" bestFit="1" customWidth="1"/>
    <col min="6" max="6" width="9.140625" bestFit="1" customWidth="1"/>
    <col min="7" max="7" width="54.5703125" bestFit="1" customWidth="1"/>
  </cols>
  <sheetData>
    <row r="1" spans="1:7">
      <c r="A1" s="32" t="s">
        <v>309</v>
      </c>
      <c r="B1" t="s">
        <v>365</v>
      </c>
      <c r="C1" t="s">
        <v>364</v>
      </c>
      <c r="D1" t="s">
        <v>396</v>
      </c>
      <c r="E1" t="s">
        <v>395</v>
      </c>
      <c r="G1" s="52"/>
    </row>
    <row r="2" spans="1:7" ht="15.75">
      <c r="A2" s="23" t="s">
        <v>316</v>
      </c>
      <c r="B2" s="33">
        <v>36568.68</v>
      </c>
      <c r="C2" s="38">
        <v>44711</v>
      </c>
      <c r="G2" s="51"/>
    </row>
    <row r="3" spans="1:7">
      <c r="A3" s="23" t="s">
        <v>380</v>
      </c>
      <c r="B3" s="33">
        <v>77840</v>
      </c>
      <c r="C3" s="38">
        <v>44711</v>
      </c>
    </row>
    <row r="4" spans="1:7" ht="15.75">
      <c r="A4" s="23" t="s">
        <v>77</v>
      </c>
      <c r="B4" s="33">
        <v>10141</v>
      </c>
      <c r="G4" s="51"/>
    </row>
    <row r="5" spans="1:7">
      <c r="A5" s="23" t="s">
        <v>383</v>
      </c>
      <c r="B5" s="33">
        <v>33342</v>
      </c>
      <c r="C5" s="38">
        <v>44711</v>
      </c>
    </row>
    <row r="6" spans="1:7" ht="15.75">
      <c r="A6" s="23" t="s">
        <v>26</v>
      </c>
      <c r="B6" s="33">
        <v>22496.480000000003</v>
      </c>
      <c r="C6" s="38"/>
      <c r="E6" s="51"/>
    </row>
    <row r="7" spans="1:7">
      <c r="A7" s="23" t="s">
        <v>379</v>
      </c>
      <c r="B7" s="33">
        <v>32996.040000000008</v>
      </c>
    </row>
    <row r="8" spans="1:7">
      <c r="A8" s="23" t="s">
        <v>355</v>
      </c>
      <c r="B8" s="33">
        <v>85122.84</v>
      </c>
      <c r="C8" s="38">
        <v>44711</v>
      </c>
    </row>
    <row r="9" spans="1:7">
      <c r="A9" s="23" t="s">
        <v>344</v>
      </c>
      <c r="B9" s="33">
        <v>16500</v>
      </c>
    </row>
    <row r="10" spans="1:7">
      <c r="A10" s="23" t="s">
        <v>391</v>
      </c>
      <c r="B10" s="33">
        <v>2389.7600000000002</v>
      </c>
      <c r="C10" s="38">
        <v>44711</v>
      </c>
    </row>
    <row r="11" spans="1:7">
      <c r="A11" s="23" t="s">
        <v>321</v>
      </c>
      <c r="B11" s="33">
        <v>10708</v>
      </c>
      <c r="C11" s="38">
        <v>44711</v>
      </c>
    </row>
    <row r="12" spans="1:7">
      <c r="A12" s="23" t="s">
        <v>318</v>
      </c>
      <c r="B12" s="33">
        <v>15367.76</v>
      </c>
      <c r="C12" s="38">
        <v>44711</v>
      </c>
    </row>
    <row r="13" spans="1:7">
      <c r="A13" s="23" t="s">
        <v>327</v>
      </c>
      <c r="B13" s="33">
        <v>6315.36</v>
      </c>
      <c r="C13" s="38">
        <v>44711</v>
      </c>
    </row>
    <row r="14" spans="1:7">
      <c r="A14" s="23" t="s">
        <v>324</v>
      </c>
      <c r="B14" s="33">
        <v>20648244.399999999</v>
      </c>
      <c r="C14" s="38"/>
    </row>
    <row r="15" spans="1:7">
      <c r="A15" s="23" t="s">
        <v>89</v>
      </c>
      <c r="B15" s="33">
        <v>2237253.7599999998</v>
      </c>
    </row>
    <row r="16" spans="1:7">
      <c r="A16" s="23" t="s">
        <v>34</v>
      </c>
      <c r="B16" s="33">
        <v>50030</v>
      </c>
      <c r="C16" s="38">
        <v>44711</v>
      </c>
    </row>
    <row r="17" spans="1:7">
      <c r="A17" s="23" t="s">
        <v>55</v>
      </c>
      <c r="B17" s="33">
        <v>47000</v>
      </c>
      <c r="C17" s="38">
        <v>44711</v>
      </c>
      <c r="E17" s="46" t="s">
        <v>394</v>
      </c>
    </row>
    <row r="18" spans="1:7">
      <c r="A18" s="23" t="s">
        <v>337</v>
      </c>
      <c r="B18" s="33">
        <v>2028.6799999999998</v>
      </c>
      <c r="C18" s="38">
        <v>44711</v>
      </c>
    </row>
    <row r="19" spans="1:7">
      <c r="A19" s="23" t="s">
        <v>348</v>
      </c>
      <c r="B19" s="33">
        <v>104000</v>
      </c>
      <c r="C19" s="38">
        <v>44711</v>
      </c>
    </row>
    <row r="20" spans="1:7">
      <c r="A20" s="23" t="s">
        <v>181</v>
      </c>
      <c r="B20" s="33">
        <v>13452</v>
      </c>
      <c r="C20" s="38">
        <v>44711</v>
      </c>
      <c r="E20" s="45"/>
      <c r="F20" s="45"/>
      <c r="G20" s="45"/>
    </row>
    <row r="21" spans="1:7">
      <c r="A21" s="23" t="s">
        <v>322</v>
      </c>
      <c r="B21" s="33">
        <v>568213</v>
      </c>
      <c r="E21" s="46"/>
      <c r="F21" s="47"/>
      <c r="G21" s="48"/>
    </row>
    <row r="22" spans="1:7">
      <c r="A22" s="23" t="s">
        <v>61</v>
      </c>
      <c r="B22" s="33">
        <v>936949.50000000012</v>
      </c>
      <c r="E22" s="46"/>
      <c r="F22" s="47"/>
      <c r="G22" s="48"/>
    </row>
    <row r="23" spans="1:7">
      <c r="A23" s="23" t="s">
        <v>356</v>
      </c>
      <c r="B23" s="33">
        <v>4130</v>
      </c>
      <c r="C23" s="38">
        <v>44711</v>
      </c>
      <c r="E23" s="46"/>
      <c r="F23" s="47"/>
      <c r="G23" s="48"/>
    </row>
    <row r="24" spans="1:7">
      <c r="A24" s="23" t="s">
        <v>328</v>
      </c>
      <c r="B24" s="33">
        <v>848760</v>
      </c>
      <c r="C24" s="38">
        <v>44711</v>
      </c>
      <c r="E24" s="46" t="s">
        <v>393</v>
      </c>
      <c r="F24" s="47"/>
      <c r="G24" s="48"/>
    </row>
    <row r="25" spans="1:7">
      <c r="A25" s="23" t="s">
        <v>86</v>
      </c>
      <c r="B25" s="33">
        <v>6388</v>
      </c>
      <c r="C25" s="38">
        <v>44711</v>
      </c>
      <c r="E25" s="46"/>
      <c r="F25" s="47"/>
      <c r="G25" s="49"/>
    </row>
    <row r="26" spans="1:7">
      <c r="A26" s="23" t="s">
        <v>78</v>
      </c>
      <c r="B26" s="33">
        <v>2384609.17</v>
      </c>
      <c r="C26" s="38"/>
      <c r="E26" s="45"/>
      <c r="F26" s="50"/>
      <c r="G26" s="48"/>
    </row>
    <row r="27" spans="1:7">
      <c r="A27" s="23" t="s">
        <v>300</v>
      </c>
      <c r="B27" s="33">
        <v>424092</v>
      </c>
      <c r="E27" s="45"/>
      <c r="F27" s="49"/>
      <c r="G27" s="49"/>
    </row>
    <row r="28" spans="1:7">
      <c r="A28" s="23" t="s">
        <v>320</v>
      </c>
      <c r="B28" s="33">
        <v>13098841.821599999</v>
      </c>
      <c r="C28" s="38"/>
    </row>
    <row r="29" spans="1:7">
      <c r="A29" s="23" t="s">
        <v>332</v>
      </c>
      <c r="B29" s="33">
        <v>1358683</v>
      </c>
    </row>
    <row r="30" spans="1:7">
      <c r="A30" s="23" t="s">
        <v>369</v>
      </c>
      <c r="B30" s="33">
        <v>15581.279999999999</v>
      </c>
      <c r="C30" s="38">
        <v>44711</v>
      </c>
      <c r="E30" t="s">
        <v>392</v>
      </c>
    </row>
    <row r="31" spans="1:7">
      <c r="A31" s="23" t="s">
        <v>382</v>
      </c>
      <c r="B31" s="33">
        <v>16166</v>
      </c>
    </row>
    <row r="32" spans="1:7">
      <c r="A32" s="23" t="s">
        <v>319</v>
      </c>
      <c r="B32" s="33">
        <v>21051.72</v>
      </c>
      <c r="C32" s="38">
        <v>44711</v>
      </c>
    </row>
    <row r="33" spans="1:3">
      <c r="A33" s="23" t="s">
        <v>46</v>
      </c>
      <c r="B33" s="33">
        <v>113770.34</v>
      </c>
      <c r="C33" s="38"/>
    </row>
    <row r="34" spans="1:3">
      <c r="A34" s="23" t="s">
        <v>35</v>
      </c>
      <c r="B34" s="33">
        <v>751780</v>
      </c>
      <c r="C34" s="38">
        <v>44711</v>
      </c>
    </row>
    <row r="35" spans="1:3">
      <c r="A35" s="23" t="s">
        <v>66</v>
      </c>
      <c r="B35" s="33">
        <v>905647.98</v>
      </c>
      <c r="C35" s="38"/>
    </row>
    <row r="36" spans="1:3">
      <c r="A36" s="23" t="s">
        <v>39</v>
      </c>
      <c r="B36" s="33">
        <v>37996.040000000008</v>
      </c>
    </row>
    <row r="37" spans="1:3">
      <c r="A37" s="23" t="s">
        <v>329</v>
      </c>
      <c r="B37" s="33">
        <v>5166.16</v>
      </c>
    </row>
    <row r="38" spans="1:3">
      <c r="A38" s="23" t="s">
        <v>376</v>
      </c>
      <c r="B38" s="33">
        <v>15404.119999999999</v>
      </c>
      <c r="C38" s="38">
        <v>44711</v>
      </c>
    </row>
    <row r="39" spans="1:3">
      <c r="A39" s="23" t="s">
        <v>63</v>
      </c>
      <c r="B39" s="33">
        <v>8927.8799999999992</v>
      </c>
      <c r="C39" s="38">
        <v>44711</v>
      </c>
    </row>
    <row r="40" spans="1:3">
      <c r="A40" s="23" t="s">
        <v>79</v>
      </c>
      <c r="B40" s="33">
        <v>4309.3599999999997</v>
      </c>
      <c r="C40" s="38">
        <v>44711</v>
      </c>
    </row>
    <row r="41" spans="1:3">
      <c r="A41" s="23" t="s">
        <v>368</v>
      </c>
      <c r="B41" s="33">
        <v>26019</v>
      </c>
      <c r="C41" s="38">
        <v>44711</v>
      </c>
    </row>
    <row r="42" spans="1:3">
      <c r="A42" s="23" t="s">
        <v>49</v>
      </c>
      <c r="B42" s="33">
        <v>23540</v>
      </c>
      <c r="C42" s="38">
        <v>44711</v>
      </c>
    </row>
    <row r="43" spans="1:3">
      <c r="A43" s="23" t="s">
        <v>23</v>
      </c>
      <c r="B43" s="33">
        <v>25130</v>
      </c>
      <c r="C43" s="38"/>
    </row>
    <row r="44" spans="1:3">
      <c r="A44" s="23" t="s">
        <v>41</v>
      </c>
      <c r="B44" s="33">
        <v>10110</v>
      </c>
      <c r="C44" s="38"/>
    </row>
    <row r="45" spans="1:3">
      <c r="A45" s="23" t="s">
        <v>311</v>
      </c>
      <c r="B45" s="33">
        <v>7080</v>
      </c>
    </row>
    <row r="46" spans="1:3">
      <c r="A46" s="23" t="s">
        <v>310</v>
      </c>
      <c r="B46" s="33">
        <v>382980</v>
      </c>
    </row>
    <row r="47" spans="1:3">
      <c r="A47" s="23" t="s">
        <v>312</v>
      </c>
      <c r="B47" s="33">
        <v>101270</v>
      </c>
    </row>
    <row r="48" spans="1:3">
      <c r="A48" s="23" t="s">
        <v>62</v>
      </c>
      <c r="B48" s="33">
        <v>517089.44000000006</v>
      </c>
    </row>
    <row r="49" spans="1:3">
      <c r="A49" s="23" t="s">
        <v>339</v>
      </c>
      <c r="B49" s="33">
        <v>3100</v>
      </c>
    </row>
    <row r="50" spans="1:3">
      <c r="A50" s="23" t="s">
        <v>342</v>
      </c>
      <c r="B50" s="33">
        <v>718178.36</v>
      </c>
    </row>
    <row r="51" spans="1:3">
      <c r="A51" s="23" t="s">
        <v>367</v>
      </c>
      <c r="B51" s="33">
        <v>93310.86</v>
      </c>
    </row>
    <row r="52" spans="1:3">
      <c r="A52" s="23" t="s">
        <v>389</v>
      </c>
      <c r="B52" s="33">
        <v>3894</v>
      </c>
      <c r="C52" s="38"/>
    </row>
    <row r="53" spans="1:3">
      <c r="A53" s="23" t="s">
        <v>343</v>
      </c>
      <c r="B53" s="33">
        <v>8585</v>
      </c>
    </row>
    <row r="54" spans="1:3">
      <c r="A54" s="23" t="s">
        <v>317</v>
      </c>
      <c r="B54" s="33">
        <v>7000</v>
      </c>
    </row>
    <row r="55" spans="1:3">
      <c r="A55" s="23" t="s">
        <v>27</v>
      </c>
      <c r="B55" s="33">
        <v>177249.59999999998</v>
      </c>
    </row>
    <row r="56" spans="1:3">
      <c r="A56" s="23" t="s">
        <v>388</v>
      </c>
      <c r="B56" s="33">
        <v>4910</v>
      </c>
    </row>
    <row r="57" spans="1:3">
      <c r="A57" s="23" t="s">
        <v>325</v>
      </c>
      <c r="B57" s="33">
        <v>1513</v>
      </c>
      <c r="C57" s="38"/>
    </row>
    <row r="58" spans="1:3">
      <c r="A58" s="23" t="s">
        <v>47</v>
      </c>
      <c r="B58" s="33">
        <v>25279.94</v>
      </c>
      <c r="C58" s="38"/>
    </row>
    <row r="59" spans="1:3">
      <c r="A59" s="23" t="s">
        <v>180</v>
      </c>
      <c r="B59" s="33">
        <v>2740215.61</v>
      </c>
      <c r="C59" s="38"/>
    </row>
    <row r="60" spans="1:3">
      <c r="A60" s="23" t="s">
        <v>31</v>
      </c>
      <c r="B60" s="33">
        <v>6998.68</v>
      </c>
    </row>
    <row r="61" spans="1:3">
      <c r="A61" s="23" t="s">
        <v>351</v>
      </c>
      <c r="B61" s="33">
        <v>82305</v>
      </c>
    </row>
    <row r="62" spans="1:3">
      <c r="A62" s="23" t="s">
        <v>331</v>
      </c>
      <c r="B62" s="33">
        <v>4885</v>
      </c>
      <c r="C62" s="38"/>
    </row>
    <row r="63" spans="1:3">
      <c r="A63" s="23" t="s">
        <v>56</v>
      </c>
      <c r="B63" s="33">
        <v>11000</v>
      </c>
    </row>
    <row r="64" spans="1:3">
      <c r="A64" s="23" t="s">
        <v>40</v>
      </c>
      <c r="B64" s="33">
        <v>686.76</v>
      </c>
    </row>
    <row r="65" spans="1:3">
      <c r="A65" s="23" t="s">
        <v>330</v>
      </c>
      <c r="B65" s="33">
        <v>63170.040000000008</v>
      </c>
    </row>
    <row r="66" spans="1:3">
      <c r="A66" s="23" t="s">
        <v>378</v>
      </c>
      <c r="B66" s="33">
        <v>53948</v>
      </c>
      <c r="C66" s="38"/>
    </row>
    <row r="67" spans="1:3">
      <c r="A67" s="23" t="s">
        <v>36</v>
      </c>
      <c r="B67" s="33">
        <v>10716.68</v>
      </c>
      <c r="C67" s="38"/>
    </row>
    <row r="68" spans="1:3">
      <c r="A68" s="23" t="s">
        <v>28</v>
      </c>
      <c r="B68" s="33">
        <v>387874.69160000014</v>
      </c>
    </row>
    <row r="69" spans="1:3">
      <c r="A69" s="23" t="s">
        <v>25</v>
      </c>
      <c r="B69" s="33">
        <v>543594.51879999996</v>
      </c>
    </row>
    <row r="70" spans="1:3">
      <c r="A70" s="23" t="s">
        <v>313</v>
      </c>
      <c r="B70" s="33">
        <v>3889.2</v>
      </c>
      <c r="C70" s="38"/>
    </row>
    <row r="71" spans="1:3">
      <c r="A71" s="23" t="s">
        <v>65</v>
      </c>
      <c r="B71" s="33">
        <v>1529877.39</v>
      </c>
      <c r="C71" s="38"/>
    </row>
    <row r="72" spans="1:3">
      <c r="A72" s="23" t="s">
        <v>37</v>
      </c>
      <c r="B72" s="33">
        <v>3719259</v>
      </c>
    </row>
    <row r="73" spans="1:3">
      <c r="A73" s="23" t="s">
        <v>88</v>
      </c>
      <c r="B73" s="33">
        <v>14042</v>
      </c>
      <c r="C73" s="38"/>
    </row>
    <row r="74" spans="1:3">
      <c r="A74" s="23" t="s">
        <v>237</v>
      </c>
      <c r="B74" s="33">
        <v>12101.88</v>
      </c>
    </row>
    <row r="75" spans="1:3">
      <c r="A75" s="23" t="s">
        <v>70</v>
      </c>
      <c r="B75" s="33">
        <v>11901.48</v>
      </c>
    </row>
    <row r="76" spans="1:3">
      <c r="A76" s="23" t="s">
        <v>45</v>
      </c>
      <c r="B76" s="33">
        <v>44348.12</v>
      </c>
    </row>
    <row r="77" spans="1:3">
      <c r="A77" s="23" t="s">
        <v>345</v>
      </c>
      <c r="B77" s="33">
        <v>5400</v>
      </c>
      <c r="C77" s="38"/>
    </row>
    <row r="78" spans="1:3">
      <c r="A78" s="23" t="s">
        <v>387</v>
      </c>
      <c r="B78" s="33">
        <v>18220</v>
      </c>
      <c r="C78" s="38"/>
    </row>
    <row r="79" spans="1:3">
      <c r="A79" s="23" t="s">
        <v>377</v>
      </c>
      <c r="B79" s="33">
        <v>33000</v>
      </c>
      <c r="C79" s="38"/>
    </row>
    <row r="80" spans="1:3">
      <c r="A80" s="23" t="s">
        <v>323</v>
      </c>
      <c r="B80" s="33">
        <v>34534.0334</v>
      </c>
      <c r="C80" s="38"/>
    </row>
    <row r="81" spans="1:3">
      <c r="A81" s="23" t="s">
        <v>354</v>
      </c>
      <c r="B81" s="33">
        <v>1097.4000000000001</v>
      </c>
    </row>
    <row r="82" spans="1:3">
      <c r="A82" s="23" t="s">
        <v>182</v>
      </c>
      <c r="B82" s="33">
        <v>1947</v>
      </c>
      <c r="C82" s="38"/>
    </row>
    <row r="83" spans="1:3">
      <c r="A83" s="23" t="s">
        <v>173</v>
      </c>
      <c r="B83" s="33">
        <v>1467.08</v>
      </c>
    </row>
    <row r="84" spans="1:3">
      <c r="A84" s="23" t="s">
        <v>42</v>
      </c>
      <c r="B84" s="33">
        <v>14000</v>
      </c>
      <c r="C84" s="38"/>
    </row>
    <row r="85" spans="1:3">
      <c r="A85" s="23" t="s">
        <v>381</v>
      </c>
      <c r="B85" s="33">
        <v>189847</v>
      </c>
    </row>
    <row r="86" spans="1:3">
      <c r="A86" s="23" t="s">
        <v>24</v>
      </c>
      <c r="B86" s="33">
        <v>313930</v>
      </c>
      <c r="C86" s="38"/>
    </row>
    <row r="87" spans="1:3">
      <c r="A87" s="23" t="s">
        <v>353</v>
      </c>
      <c r="B87" s="33">
        <v>25007.239999999998</v>
      </c>
    </row>
    <row r="88" spans="1:3">
      <c r="A88" s="23" t="s">
        <v>43</v>
      </c>
      <c r="B88" s="33">
        <v>39259.880000000005</v>
      </c>
    </row>
    <row r="89" spans="1:3">
      <c r="A89" s="23" t="s">
        <v>51</v>
      </c>
      <c r="B89" s="33">
        <v>470870.12000000011</v>
      </c>
    </row>
    <row r="90" spans="1:3">
      <c r="A90" s="23" t="s">
        <v>44</v>
      </c>
      <c r="B90" s="33">
        <v>646943</v>
      </c>
    </row>
    <row r="91" spans="1:3">
      <c r="A91" s="23" t="s">
        <v>315</v>
      </c>
      <c r="B91" s="33">
        <v>7965</v>
      </c>
      <c r="C91" s="38"/>
    </row>
    <row r="92" spans="1:3">
      <c r="A92" s="23" t="s">
        <v>326</v>
      </c>
      <c r="B92" s="33">
        <v>79473</v>
      </c>
    </row>
    <row r="93" spans="1:3">
      <c r="A93" s="23" t="s">
        <v>336</v>
      </c>
      <c r="B93" s="33">
        <v>6047.36</v>
      </c>
      <c r="C93" s="38"/>
    </row>
    <row r="94" spans="1:3">
      <c r="A94"/>
    </row>
    <row r="95" spans="1:3">
      <c r="A95"/>
    </row>
    <row r="96" spans="1:3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</sheetData>
  <autoFilter ref="A1:D93">
    <sortState ref="A2:D96">
      <sortCondition ref="A1:A9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Sheet4</vt:lpstr>
      <vt:lpstr>Sheet3</vt:lpstr>
      <vt:lpstr>SUMMARY</vt:lpstr>
      <vt:lpstr>OS</vt:lpstr>
      <vt:lpstr>Sheet6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- BVM</dc:creator>
  <cp:lastModifiedBy>Sunil</cp:lastModifiedBy>
  <cp:lastPrinted>2023-03-08T04:59:04Z</cp:lastPrinted>
  <dcterms:created xsi:type="dcterms:W3CDTF">2022-05-10T09:10:46Z</dcterms:created>
  <dcterms:modified xsi:type="dcterms:W3CDTF">2023-05-12T05:45:11Z</dcterms:modified>
</cp:coreProperties>
</file>