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50\Corporate\Finance\BVM Pack Solutions Pvt Ltd\Sunil\"/>
    </mc:Choice>
  </mc:AlternateContent>
  <bookViews>
    <workbookView xWindow="0" yWindow="0" windowWidth="20490" windowHeight="7905" firstSheet="2" activeTab="2"/>
  </bookViews>
  <sheets>
    <sheet name="SEP 22" sheetId="2" state="hidden" r:id="rId1"/>
    <sheet name="30-09-22" sheetId="1" state="hidden" r:id="rId2"/>
    <sheet name="19-10-22" sheetId="3" r:id="rId3"/>
    <sheet name="MATERIALS" sheetId="4" state="hidden" r:id="rId4"/>
  </sheets>
  <definedNames>
    <definedName name="_xlnm._FilterDatabase" localSheetId="1" hidden="1">'30-09-22'!$B$1:$D$1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M15" i="3"/>
  <c r="H50" i="3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/>
  <c r="M16" i="3" l="1"/>
  <c r="L16" i="3"/>
  <c r="N11" i="3"/>
  <c r="P11" i="3"/>
  <c r="N10" i="3"/>
  <c r="P10" i="3" s="1"/>
  <c r="N5" i="3"/>
  <c r="N4" i="3"/>
  <c r="N9" i="3"/>
  <c r="N3" i="3"/>
  <c r="N12" i="3" l="1"/>
  <c r="N6" i="3"/>
  <c r="P9" i="3"/>
  <c r="P12" i="3" s="1"/>
  <c r="P4" i="3"/>
  <c r="P5" i="3"/>
  <c r="F39" i="3"/>
  <c r="H39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2" i="3" l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3" i="3"/>
  <c r="H3" i="3" s="1"/>
  <c r="P3" i="3" l="1"/>
  <c r="P6" i="3" s="1"/>
  <c r="H2" i="3"/>
  <c r="K14" i="1"/>
  <c r="K15" i="1"/>
  <c r="L14" i="1"/>
  <c r="H20" i="2"/>
  <c r="F14" i="2"/>
  <c r="G19" i="2"/>
  <c r="F19" i="2"/>
  <c r="H19" i="2" s="1"/>
  <c r="G20" i="2"/>
  <c r="F20" i="2"/>
  <c r="H15" i="2"/>
  <c r="G15" i="2"/>
  <c r="F15" i="2"/>
  <c r="J14" i="2"/>
  <c r="K9" i="2"/>
  <c r="K8" i="2"/>
  <c r="M17" i="3" l="1"/>
  <c r="L20" i="3" s="1"/>
  <c r="J15" i="2"/>
  <c r="M3" i="1" l="1"/>
  <c r="O3" i="1" s="1"/>
  <c r="M4" i="1"/>
  <c r="O4" i="1"/>
  <c r="M5" i="1"/>
  <c r="O5" i="1" s="1"/>
  <c r="M6" i="1"/>
  <c r="O6" i="1"/>
  <c r="M2" i="1"/>
  <c r="O2" i="1" s="1"/>
  <c r="L15" i="1" s="1"/>
  <c r="F42" i="1"/>
  <c r="H42" i="1" s="1"/>
  <c r="F73" i="1"/>
  <c r="H73" i="1" s="1"/>
  <c r="F74" i="1"/>
  <c r="H74" i="1" s="1"/>
  <c r="F75" i="1"/>
  <c r="H75" i="1" s="1"/>
  <c r="F72" i="1"/>
  <c r="H72" i="1" s="1"/>
  <c r="F19" i="1"/>
  <c r="H19" i="1" s="1"/>
  <c r="F3" i="1"/>
  <c r="H3" i="1" s="1"/>
  <c r="H4" i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2" i="1"/>
  <c r="H2" i="1" s="1"/>
  <c r="L16" i="1" l="1"/>
</calcChain>
</file>

<file path=xl/sharedStrings.xml><?xml version="1.0" encoding="utf-8"?>
<sst xmlns="http://schemas.openxmlformats.org/spreadsheetml/2006/main" count="310" uniqueCount="88">
  <si>
    <t>DESCRIPTION OF ITEM</t>
  </si>
  <si>
    <t>H</t>
  </si>
  <si>
    <t>LIN FT</t>
  </si>
  <si>
    <t>QTY</t>
  </si>
  <si>
    <t>CFT</t>
  </si>
  <si>
    <t>PRICE /CFT</t>
  </si>
  <si>
    <t>AMOUNT</t>
  </si>
  <si>
    <t>WOOD</t>
  </si>
  <si>
    <t>W</t>
  </si>
  <si>
    <t>DIMENSION</t>
  </si>
  <si>
    <t>SQFT</t>
  </si>
  <si>
    <t>PER SQFT</t>
  </si>
  <si>
    <t>PLYWOOD</t>
  </si>
  <si>
    <t>8*4*10MM</t>
  </si>
  <si>
    <t>8*3*10MM</t>
  </si>
  <si>
    <t>7*3*10MM</t>
  </si>
  <si>
    <t>7*4*10MM</t>
  </si>
  <si>
    <t>6.5*4*10MM</t>
  </si>
  <si>
    <t>CFT/SQFT</t>
  </si>
  <si>
    <t>TOTAL</t>
  </si>
  <si>
    <t>BVM PACK</t>
  </si>
  <si>
    <t>MAY</t>
  </si>
  <si>
    <t>JUN</t>
  </si>
  <si>
    <t>JULY</t>
  </si>
  <si>
    <t xml:space="preserve">AUG </t>
  </si>
  <si>
    <t>SEP</t>
  </si>
  <si>
    <t>SALES</t>
  </si>
  <si>
    <t>EXPENSES</t>
  </si>
  <si>
    <t>BVM STORAGE</t>
  </si>
  <si>
    <t>APRIL</t>
  </si>
  <si>
    <t>CLOSING STOCK OCT</t>
  </si>
  <si>
    <t>SL NO</t>
  </si>
  <si>
    <t>DESCRIPTION</t>
  </si>
  <si>
    <t>SIZE</t>
  </si>
  <si>
    <t>EPE FOAM ROLL</t>
  </si>
  <si>
    <t>50MM</t>
  </si>
  <si>
    <t>1 BUNDLE</t>
  </si>
  <si>
    <t>15 SHEET</t>
  </si>
  <si>
    <t>FOAM ROLL</t>
  </si>
  <si>
    <t>10MM</t>
  </si>
  <si>
    <t>2MM</t>
  </si>
  <si>
    <t>BUBBLE ROLL</t>
  </si>
  <si>
    <t>PLASTIC PALLET</t>
  </si>
  <si>
    <t>105 X 105 cm</t>
  </si>
  <si>
    <t>STRETCH FILM</t>
  </si>
  <si>
    <t>5 ROLL</t>
  </si>
  <si>
    <t>140KG</t>
  </si>
  <si>
    <t>VCI ROLL</t>
  </si>
  <si>
    <t>160KG</t>
  </si>
  <si>
    <t>ALUMINUM FOIL</t>
  </si>
  <si>
    <t>ROLL</t>
  </si>
  <si>
    <t>THERMO SHRINK</t>
  </si>
  <si>
    <t>TARPAULIN</t>
  </si>
  <si>
    <t>KG</t>
  </si>
  <si>
    <t>CORD STRAP</t>
  </si>
  <si>
    <t>BOX</t>
  </si>
  <si>
    <t>PET STRAP</t>
  </si>
  <si>
    <t>CORD STRAP BUCKLE</t>
  </si>
  <si>
    <t>Loose 100nos</t>
  </si>
  <si>
    <t>PET STRAP DIP</t>
  </si>
  <si>
    <t>LIFTING PLATE</t>
  </si>
  <si>
    <t>SET</t>
  </si>
  <si>
    <t>200 X 3</t>
  </si>
  <si>
    <t>BUCKLE</t>
  </si>
  <si>
    <t>NOS</t>
  </si>
  <si>
    <t>WIRE BUCKLE</t>
  </si>
  <si>
    <t>NUT</t>
  </si>
  <si>
    <t>M16</t>
  </si>
  <si>
    <t xml:space="preserve">9 KG </t>
  </si>
  <si>
    <t>M12</t>
  </si>
  <si>
    <t>STUD ROD</t>
  </si>
  <si>
    <t>2 MTR</t>
  </si>
  <si>
    <t>M20</t>
  </si>
  <si>
    <t>1 MTR</t>
  </si>
  <si>
    <t>SILICA GELL</t>
  </si>
  <si>
    <t>LASHING BELT</t>
  </si>
  <si>
    <t>32MM</t>
  </si>
  <si>
    <t>COIL NAIL</t>
  </si>
  <si>
    <t>64MM</t>
  </si>
  <si>
    <t>130MM</t>
  </si>
  <si>
    <t>76MM</t>
  </si>
  <si>
    <t>38MM</t>
  </si>
  <si>
    <t>25MM</t>
  </si>
  <si>
    <t>8*4*10mm</t>
  </si>
  <si>
    <t>7*4*10mm</t>
  </si>
  <si>
    <t>7*3*10mm</t>
  </si>
  <si>
    <t>SEMI HARDWOOD</t>
  </si>
  <si>
    <t>RUBBER WOOD 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</si>
</sst>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5" xfId="0" applyFont="1" applyBorder="1"/>
    <xf numFmtId="0" fontId="0" fillId="0" borderId="3" xfId="0" applyBorder="1"/>
    <xf numFmtId="0" fontId="1" fillId="0" borderId="17" xfId="0" applyFont="1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2" fillId="0" borderId="21" xfId="0" applyFont="1" applyFill="1" applyBorder="1" applyAlignment="1">
      <alignment horizontal="righ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6"/>
  <sheetViews>
    <sheetView topLeftCell="A5" workbookViewId="0">
      <selection activeCell="L17" sqref="L17"/>
    </sheetView>
  </sheetViews>
  <sheetFormatPr defaultRowHeight="15" x14ac:dyDescent="0.25"/>
  <cols>
    <col min="3" max="3" width="20.5703125" bestFit="1" customWidth="1"/>
    <col min="5" max="5" width="20.5703125" bestFit="1" customWidth="1"/>
  </cols>
  <sheetData>
    <row r="6" spans="3:11" ht="15.75" thickBot="1" x14ac:dyDescent="0.3"/>
    <row r="7" spans="3:11" x14ac:dyDescent="0.25">
      <c r="C7" s="35" t="s">
        <v>20</v>
      </c>
      <c r="D7" s="36"/>
      <c r="E7" s="12"/>
      <c r="F7" s="20" t="s">
        <v>21</v>
      </c>
      <c r="G7" s="20" t="s">
        <v>22</v>
      </c>
      <c r="H7" s="20" t="s">
        <v>23</v>
      </c>
      <c r="I7" s="20" t="s">
        <v>24</v>
      </c>
      <c r="J7" s="20" t="s">
        <v>25</v>
      </c>
      <c r="K7" s="21" t="s">
        <v>19</v>
      </c>
    </row>
    <row r="8" spans="3:11" x14ac:dyDescent="0.25">
      <c r="C8" s="37"/>
      <c r="D8" s="38"/>
      <c r="E8" s="15" t="s">
        <v>26</v>
      </c>
      <c r="F8" s="9"/>
      <c r="G8" s="9">
        <v>676968</v>
      </c>
      <c r="H8" s="9">
        <v>492465</v>
      </c>
      <c r="I8" s="9">
        <v>1108854</v>
      </c>
      <c r="J8" s="9">
        <v>4064802</v>
      </c>
      <c r="K8" s="7">
        <f>SUM(G8:J8)</f>
        <v>6343089</v>
      </c>
    </row>
    <row r="9" spans="3:11" ht="15.75" thickBot="1" x14ac:dyDescent="0.3">
      <c r="C9" s="39"/>
      <c r="D9" s="40"/>
      <c r="E9" s="17" t="s">
        <v>27</v>
      </c>
      <c r="F9" s="19">
        <v>336117</v>
      </c>
      <c r="G9" s="19">
        <v>1160649</v>
      </c>
      <c r="H9" s="19">
        <v>2031977</v>
      </c>
      <c r="I9" s="19">
        <v>1423087</v>
      </c>
      <c r="J9" s="19">
        <v>4336022</v>
      </c>
      <c r="K9" s="24">
        <f>SUM(F9:J9)</f>
        <v>9287852</v>
      </c>
    </row>
    <row r="12" spans="3:11" ht="15.75" thickBot="1" x14ac:dyDescent="0.3"/>
    <row r="13" spans="3:11" x14ac:dyDescent="0.25">
      <c r="C13" s="35" t="s">
        <v>28</v>
      </c>
      <c r="D13" s="36"/>
      <c r="E13" s="12"/>
      <c r="F13" s="20" t="s">
        <v>22</v>
      </c>
      <c r="G13" s="20" t="s">
        <v>23</v>
      </c>
      <c r="H13" s="20" t="s">
        <v>24</v>
      </c>
      <c r="I13" s="20" t="s">
        <v>25</v>
      </c>
      <c r="J13" s="21" t="s">
        <v>19</v>
      </c>
    </row>
    <row r="14" spans="3:11" x14ac:dyDescent="0.25">
      <c r="C14" s="37"/>
      <c r="D14" s="38"/>
      <c r="E14" s="15" t="s">
        <v>26</v>
      </c>
      <c r="F14" s="9">
        <f>87070+149705</f>
        <v>236775</v>
      </c>
      <c r="G14" s="9">
        <v>707710</v>
      </c>
      <c r="H14" s="9">
        <v>411670</v>
      </c>
      <c r="I14" s="9">
        <v>45400</v>
      </c>
      <c r="J14" s="7">
        <f>SUM(F14:I14)</f>
        <v>1401555</v>
      </c>
    </row>
    <row r="15" spans="3:11" ht="15.75" thickBot="1" x14ac:dyDescent="0.3">
      <c r="C15" s="39"/>
      <c r="D15" s="40"/>
      <c r="E15" s="17" t="s">
        <v>27</v>
      </c>
      <c r="F15" s="19">
        <f>1180+79927</f>
        <v>81107</v>
      </c>
      <c r="G15" s="19">
        <f>9350+2850</f>
        <v>12200</v>
      </c>
      <c r="H15" s="19">
        <f>8200+7373</f>
        <v>15573</v>
      </c>
      <c r="I15" s="19">
        <v>7080</v>
      </c>
      <c r="J15" s="24">
        <f>SUM(F15:I15)</f>
        <v>115960</v>
      </c>
    </row>
    <row r="17" spans="3:8" ht="15.75" thickBot="1" x14ac:dyDescent="0.3"/>
    <row r="18" spans="3:8" x14ac:dyDescent="0.25">
      <c r="C18" s="35" t="s">
        <v>28</v>
      </c>
      <c r="D18" s="41"/>
      <c r="E18" s="12"/>
      <c r="F18" s="20" t="s">
        <v>29</v>
      </c>
      <c r="G18" s="20" t="s">
        <v>21</v>
      </c>
      <c r="H18" s="21" t="s">
        <v>19</v>
      </c>
    </row>
    <row r="19" spans="3:8" x14ac:dyDescent="0.25">
      <c r="C19" s="37"/>
      <c r="D19" s="42"/>
      <c r="E19" s="15" t="s">
        <v>26</v>
      </c>
      <c r="F19" s="9">
        <f>362550+347320</f>
        <v>709870</v>
      </c>
      <c r="G19" s="9">
        <f>403950+295422</f>
        <v>699372</v>
      </c>
      <c r="H19" s="7">
        <f>SUM(F19:G19)</f>
        <v>1409242</v>
      </c>
    </row>
    <row r="20" spans="3:8" ht="15.75" thickBot="1" x14ac:dyDescent="0.3">
      <c r="C20" s="39"/>
      <c r="D20" s="43"/>
      <c r="E20" s="17" t="s">
        <v>27</v>
      </c>
      <c r="F20" s="19">
        <f>315503+527972</f>
        <v>843475</v>
      </c>
      <c r="G20" s="19">
        <f>260147+476078</f>
        <v>736225</v>
      </c>
      <c r="H20" s="24">
        <f>SUM(F20:G20)</f>
        <v>1579700</v>
      </c>
    </row>
    <row r="22" spans="3:8" ht="15.75" thickBot="1" x14ac:dyDescent="0.3"/>
    <row r="23" spans="3:8" x14ac:dyDescent="0.25">
      <c r="C23" s="35" t="s">
        <v>28</v>
      </c>
      <c r="D23" s="41"/>
      <c r="E23" s="22" t="s">
        <v>0</v>
      </c>
      <c r="F23" s="13" t="s">
        <v>18</v>
      </c>
      <c r="G23" s="14" t="s">
        <v>6</v>
      </c>
    </row>
    <row r="24" spans="3:8" x14ac:dyDescent="0.25">
      <c r="C24" s="37"/>
      <c r="D24" s="42"/>
      <c r="E24" s="15" t="s">
        <v>7</v>
      </c>
      <c r="F24" s="11">
        <v>1552.3993055555559</v>
      </c>
      <c r="G24" s="16">
        <v>1319539.409722222</v>
      </c>
    </row>
    <row r="25" spans="3:8" x14ac:dyDescent="0.25">
      <c r="C25" s="37"/>
      <c r="D25" s="42"/>
      <c r="E25" s="15" t="s">
        <v>12</v>
      </c>
      <c r="F25" s="11">
        <v>1248</v>
      </c>
      <c r="G25" s="16">
        <v>33196.800000000003</v>
      </c>
    </row>
    <row r="26" spans="3:8" ht="15.75" thickBot="1" x14ac:dyDescent="0.3">
      <c r="C26" s="39"/>
      <c r="D26" s="43"/>
      <c r="E26" s="17" t="s">
        <v>19</v>
      </c>
      <c r="F26" s="18"/>
      <c r="G26" s="23">
        <v>1352736.2097222221</v>
      </c>
    </row>
  </sheetData>
  <mergeCells count="4">
    <mergeCell ref="C7:D9"/>
    <mergeCell ref="C13:D15"/>
    <mergeCell ref="C18:D20"/>
    <mergeCell ref="C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K14" sqref="K14"/>
    </sheetView>
  </sheetViews>
  <sheetFormatPr defaultRowHeight="15" x14ac:dyDescent="0.25"/>
  <cols>
    <col min="1" max="1" width="18.140625" bestFit="1" customWidth="1"/>
    <col min="10" max="10" width="20.7109375" bestFit="1" customWidth="1"/>
    <col min="11" max="11" width="11.5703125" bestFit="1" customWidth="1"/>
  </cols>
  <sheetData>
    <row r="1" spans="1:15" ht="15.75" thickBot="1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J1" s="5" t="s">
        <v>0</v>
      </c>
      <c r="K1" s="6" t="s">
        <v>9</v>
      </c>
      <c r="L1" s="6" t="s">
        <v>3</v>
      </c>
      <c r="M1" s="6" t="s">
        <v>10</v>
      </c>
      <c r="N1" s="6" t="s">
        <v>11</v>
      </c>
      <c r="O1" s="7" t="s">
        <v>6</v>
      </c>
    </row>
    <row r="2" spans="1:15" x14ac:dyDescent="0.25">
      <c r="A2" s="3" t="s">
        <v>7</v>
      </c>
      <c r="B2" s="3">
        <v>1</v>
      </c>
      <c r="C2" s="3">
        <v>4</v>
      </c>
      <c r="D2" s="3">
        <v>10</v>
      </c>
      <c r="E2" s="3">
        <v>226</v>
      </c>
      <c r="F2" s="3">
        <f>B2*C2*D2*E2/144</f>
        <v>62.777777777777779</v>
      </c>
      <c r="G2" s="3">
        <v>850</v>
      </c>
      <c r="H2" s="4">
        <f t="shared" ref="H2" si="0">F2*G2</f>
        <v>53361.111111111109</v>
      </c>
      <c r="J2" s="8" t="s">
        <v>12</v>
      </c>
      <c r="K2" s="9" t="s">
        <v>14</v>
      </c>
      <c r="L2" s="9">
        <v>9</v>
      </c>
      <c r="M2" s="9">
        <f>L2*32</f>
        <v>288</v>
      </c>
      <c r="N2" s="9">
        <v>26.6</v>
      </c>
      <c r="O2" s="10">
        <f t="shared" ref="O2" si="1">M2*N2</f>
        <v>7660.8</v>
      </c>
    </row>
    <row r="3" spans="1:15" x14ac:dyDescent="0.25">
      <c r="A3" s="3" t="s">
        <v>7</v>
      </c>
      <c r="B3" s="3">
        <v>1</v>
      </c>
      <c r="C3" s="3">
        <v>4</v>
      </c>
      <c r="D3" s="3">
        <v>11</v>
      </c>
      <c r="E3" s="3">
        <v>232</v>
      </c>
      <c r="F3" s="3">
        <f t="shared" ref="F3:F67" si="2">B3*C3*D3*E3/144</f>
        <v>70.888888888888886</v>
      </c>
      <c r="G3" s="3">
        <v>850</v>
      </c>
      <c r="H3" s="4">
        <f t="shared" ref="H3:H67" si="3">F3*G3</f>
        <v>60255.555555555555</v>
      </c>
      <c r="J3" s="8" t="s">
        <v>12</v>
      </c>
      <c r="K3" s="9" t="s">
        <v>15</v>
      </c>
      <c r="L3" s="9">
        <v>25</v>
      </c>
      <c r="M3" s="9">
        <f t="shared" ref="M3:M6" si="4">L3*32</f>
        <v>800</v>
      </c>
      <c r="N3" s="9">
        <v>26.6</v>
      </c>
      <c r="O3" s="10">
        <f t="shared" ref="O3:O6" si="5">M3*N3</f>
        <v>21280</v>
      </c>
    </row>
    <row r="4" spans="1:15" x14ac:dyDescent="0.25">
      <c r="A4" s="3" t="s">
        <v>7</v>
      </c>
      <c r="B4" s="3">
        <v>1</v>
      </c>
      <c r="C4" s="3">
        <v>3</v>
      </c>
      <c r="D4" s="3">
        <v>11</v>
      </c>
      <c r="E4" s="3">
        <v>230</v>
      </c>
      <c r="F4" s="3">
        <v>226</v>
      </c>
      <c r="G4" s="3">
        <v>850</v>
      </c>
      <c r="H4" s="4">
        <f t="shared" si="3"/>
        <v>192100</v>
      </c>
      <c r="J4" s="8" t="s">
        <v>12</v>
      </c>
      <c r="K4" s="9" t="s">
        <v>13</v>
      </c>
      <c r="L4" s="9">
        <v>1</v>
      </c>
      <c r="M4" s="9">
        <f t="shared" si="4"/>
        <v>32</v>
      </c>
      <c r="N4" s="9">
        <v>26.6</v>
      </c>
      <c r="O4" s="10">
        <f t="shared" si="5"/>
        <v>851.2</v>
      </c>
    </row>
    <row r="5" spans="1:15" x14ac:dyDescent="0.25">
      <c r="A5" s="3" t="s">
        <v>7</v>
      </c>
      <c r="B5" s="3">
        <v>1</v>
      </c>
      <c r="C5" s="3">
        <v>5</v>
      </c>
      <c r="D5" s="3">
        <v>11</v>
      </c>
      <c r="E5" s="3">
        <v>91</v>
      </c>
      <c r="F5" s="3">
        <f t="shared" si="2"/>
        <v>34.756944444444443</v>
      </c>
      <c r="G5" s="3">
        <v>850</v>
      </c>
      <c r="H5" s="4">
        <f t="shared" si="3"/>
        <v>29543.402777777777</v>
      </c>
      <c r="J5" s="8" t="s">
        <v>12</v>
      </c>
      <c r="K5" s="9" t="s">
        <v>16</v>
      </c>
      <c r="L5" s="9">
        <v>2</v>
      </c>
      <c r="M5" s="9">
        <f t="shared" si="4"/>
        <v>64</v>
      </c>
      <c r="N5" s="9">
        <v>26.6</v>
      </c>
      <c r="O5" s="10">
        <f t="shared" si="5"/>
        <v>1702.4</v>
      </c>
    </row>
    <row r="6" spans="1:15" x14ac:dyDescent="0.25">
      <c r="A6" s="3" t="s">
        <v>7</v>
      </c>
      <c r="B6" s="3">
        <v>1</v>
      </c>
      <c r="C6" s="3">
        <v>5</v>
      </c>
      <c r="D6" s="3">
        <v>10</v>
      </c>
      <c r="E6" s="3">
        <v>87</v>
      </c>
      <c r="F6" s="3">
        <f t="shared" si="2"/>
        <v>30.208333333333332</v>
      </c>
      <c r="G6" s="3">
        <v>850</v>
      </c>
      <c r="H6" s="4">
        <f t="shared" si="3"/>
        <v>25677.083333333332</v>
      </c>
      <c r="J6" s="8" t="s">
        <v>12</v>
      </c>
      <c r="K6" s="9" t="s">
        <v>17</v>
      </c>
      <c r="L6" s="9">
        <v>2</v>
      </c>
      <c r="M6" s="9">
        <f t="shared" si="4"/>
        <v>64</v>
      </c>
      <c r="N6" s="9">
        <v>26.6</v>
      </c>
      <c r="O6" s="10">
        <f t="shared" si="5"/>
        <v>1702.4</v>
      </c>
    </row>
    <row r="7" spans="1:15" x14ac:dyDescent="0.25">
      <c r="A7" s="3" t="s">
        <v>7</v>
      </c>
      <c r="B7" s="3">
        <v>1</v>
      </c>
      <c r="C7" s="3">
        <v>4</v>
      </c>
      <c r="D7" s="3">
        <v>9</v>
      </c>
      <c r="E7" s="3">
        <v>10</v>
      </c>
      <c r="F7" s="3">
        <f t="shared" si="2"/>
        <v>2.5</v>
      </c>
      <c r="G7" s="3">
        <v>850</v>
      </c>
      <c r="H7" s="4">
        <f t="shared" si="3"/>
        <v>2125</v>
      </c>
    </row>
    <row r="8" spans="1:15" x14ac:dyDescent="0.25">
      <c r="A8" s="3" t="s">
        <v>7</v>
      </c>
      <c r="B8" s="3">
        <v>1</v>
      </c>
      <c r="C8" s="3">
        <v>4</v>
      </c>
      <c r="D8" s="3">
        <v>8</v>
      </c>
      <c r="E8" s="3">
        <v>69</v>
      </c>
      <c r="F8" s="3">
        <f t="shared" si="2"/>
        <v>15.333333333333334</v>
      </c>
      <c r="G8" s="3">
        <v>850</v>
      </c>
      <c r="H8" s="4">
        <f t="shared" si="3"/>
        <v>13033.333333333334</v>
      </c>
    </row>
    <row r="9" spans="1:15" x14ac:dyDescent="0.25">
      <c r="A9" s="3" t="s">
        <v>7</v>
      </c>
      <c r="B9" s="3">
        <v>1</v>
      </c>
      <c r="C9" s="3">
        <v>5</v>
      </c>
      <c r="D9" s="3">
        <v>12</v>
      </c>
      <c r="E9" s="3">
        <v>16</v>
      </c>
      <c r="F9" s="3">
        <f t="shared" si="2"/>
        <v>6.666666666666667</v>
      </c>
      <c r="G9" s="3">
        <v>850</v>
      </c>
      <c r="H9" s="4">
        <f t="shared" si="3"/>
        <v>5666.666666666667</v>
      </c>
    </row>
    <row r="10" spans="1:15" x14ac:dyDescent="0.25">
      <c r="A10" s="3" t="s">
        <v>7</v>
      </c>
      <c r="B10" s="3">
        <v>1</v>
      </c>
      <c r="C10" s="3">
        <v>4</v>
      </c>
      <c r="D10" s="3">
        <v>12</v>
      </c>
      <c r="E10" s="3">
        <v>8</v>
      </c>
      <c r="F10" s="3">
        <f t="shared" si="2"/>
        <v>2.6666666666666665</v>
      </c>
      <c r="G10" s="3">
        <v>850</v>
      </c>
      <c r="H10" s="4">
        <f t="shared" si="3"/>
        <v>2266.6666666666665</v>
      </c>
    </row>
    <row r="11" spans="1:15" x14ac:dyDescent="0.25">
      <c r="A11" s="3" t="s">
        <v>7</v>
      </c>
      <c r="B11" s="3">
        <v>1</v>
      </c>
      <c r="C11" s="3">
        <v>5</v>
      </c>
      <c r="D11" s="3">
        <v>9</v>
      </c>
      <c r="E11" s="3">
        <v>18</v>
      </c>
      <c r="F11" s="3">
        <f t="shared" si="2"/>
        <v>5.625</v>
      </c>
      <c r="G11" s="3">
        <v>850</v>
      </c>
      <c r="H11" s="4">
        <f t="shared" si="3"/>
        <v>4781.25</v>
      </c>
    </row>
    <row r="12" spans="1:15" x14ac:dyDescent="0.25">
      <c r="A12" s="3" t="s">
        <v>7</v>
      </c>
      <c r="B12" s="3">
        <v>1</v>
      </c>
      <c r="C12" s="3">
        <v>5</v>
      </c>
      <c r="D12" s="3">
        <v>8</v>
      </c>
      <c r="E12" s="3">
        <v>10</v>
      </c>
      <c r="F12" s="3">
        <f t="shared" si="2"/>
        <v>2.7777777777777777</v>
      </c>
      <c r="G12" s="3">
        <v>850</v>
      </c>
      <c r="H12" s="4">
        <f t="shared" si="3"/>
        <v>2361.1111111111109</v>
      </c>
    </row>
    <row r="13" spans="1:15" x14ac:dyDescent="0.25">
      <c r="A13" s="3" t="s">
        <v>7</v>
      </c>
      <c r="B13" s="3">
        <v>1</v>
      </c>
      <c r="C13" s="3">
        <v>3</v>
      </c>
      <c r="D13" s="3">
        <v>10</v>
      </c>
      <c r="E13" s="3">
        <v>94</v>
      </c>
      <c r="F13" s="3">
        <f t="shared" si="2"/>
        <v>19.583333333333332</v>
      </c>
      <c r="G13" s="3">
        <v>850</v>
      </c>
      <c r="H13" s="4">
        <f t="shared" si="3"/>
        <v>16645.833333333332</v>
      </c>
      <c r="J13" s="6" t="s">
        <v>0</v>
      </c>
      <c r="K13" s="6" t="s">
        <v>18</v>
      </c>
      <c r="L13" s="6" t="s">
        <v>6</v>
      </c>
    </row>
    <row r="14" spans="1:15" x14ac:dyDescent="0.25">
      <c r="A14" s="3" t="s">
        <v>7</v>
      </c>
      <c r="B14" s="3">
        <v>1</v>
      </c>
      <c r="C14" s="3">
        <v>3</v>
      </c>
      <c r="D14" s="3">
        <v>12</v>
      </c>
      <c r="E14" s="3">
        <v>12</v>
      </c>
      <c r="F14" s="3">
        <f t="shared" si="2"/>
        <v>3</v>
      </c>
      <c r="G14" s="3">
        <v>850</v>
      </c>
      <c r="H14" s="4">
        <f t="shared" si="3"/>
        <v>2550</v>
      </c>
      <c r="J14" s="6" t="s">
        <v>7</v>
      </c>
      <c r="K14" s="6">
        <f>SUM(F2:F75)</f>
        <v>1552.3993055555559</v>
      </c>
      <c r="L14" s="6">
        <f>SUM(H2:H75)</f>
        <v>1319539.409722222</v>
      </c>
    </row>
    <row r="15" spans="1:15" x14ac:dyDescent="0.25">
      <c r="A15" s="3" t="s">
        <v>7</v>
      </c>
      <c r="B15" s="3">
        <v>1</v>
      </c>
      <c r="C15" s="3">
        <v>3</v>
      </c>
      <c r="D15" s="3">
        <v>9</v>
      </c>
      <c r="E15" s="3">
        <v>12</v>
      </c>
      <c r="F15" s="3">
        <f t="shared" si="2"/>
        <v>2.25</v>
      </c>
      <c r="G15" s="3">
        <v>850</v>
      </c>
      <c r="H15" s="4">
        <f t="shared" si="3"/>
        <v>1912.5</v>
      </c>
      <c r="J15" s="6" t="s">
        <v>12</v>
      </c>
      <c r="K15" s="6">
        <f>SUM(M2:M6)</f>
        <v>1248</v>
      </c>
      <c r="L15" s="6">
        <f>SUM(O2:O6)</f>
        <v>33196.800000000003</v>
      </c>
    </row>
    <row r="16" spans="1:15" x14ac:dyDescent="0.25">
      <c r="A16" s="3" t="s">
        <v>7</v>
      </c>
      <c r="B16" s="3">
        <v>1</v>
      </c>
      <c r="C16" s="3">
        <v>4</v>
      </c>
      <c r="D16" s="3">
        <v>6</v>
      </c>
      <c r="E16" s="3">
        <v>36</v>
      </c>
      <c r="F16" s="3">
        <f t="shared" si="2"/>
        <v>6</v>
      </c>
      <c r="G16" s="3">
        <v>850</v>
      </c>
      <c r="H16" s="4">
        <f t="shared" si="3"/>
        <v>5100</v>
      </c>
      <c r="J16" s="6" t="s">
        <v>19</v>
      </c>
      <c r="K16" s="11"/>
      <c r="L16" s="6">
        <f>SUM(L14:L15)</f>
        <v>1352736.2097222221</v>
      </c>
    </row>
    <row r="17" spans="1:8" x14ac:dyDescent="0.25">
      <c r="A17" s="3" t="s">
        <v>7</v>
      </c>
      <c r="B17" s="3">
        <v>1</v>
      </c>
      <c r="C17" s="3">
        <v>4</v>
      </c>
      <c r="D17" s="3">
        <v>7</v>
      </c>
      <c r="E17" s="3">
        <v>12</v>
      </c>
      <c r="F17" s="3">
        <f t="shared" si="2"/>
        <v>2.3333333333333335</v>
      </c>
      <c r="G17" s="3">
        <v>850</v>
      </c>
      <c r="H17" s="4">
        <f t="shared" si="3"/>
        <v>1983.3333333333335</v>
      </c>
    </row>
    <row r="18" spans="1:8" x14ac:dyDescent="0.25">
      <c r="A18" s="3" t="s">
        <v>7</v>
      </c>
      <c r="B18" s="3">
        <v>1</v>
      </c>
      <c r="C18" s="3">
        <v>4</v>
      </c>
      <c r="D18" s="3">
        <v>5</v>
      </c>
      <c r="E18" s="3">
        <v>15</v>
      </c>
      <c r="F18" s="3">
        <f t="shared" si="2"/>
        <v>2.0833333333333335</v>
      </c>
      <c r="G18" s="3">
        <v>850</v>
      </c>
      <c r="H18" s="4">
        <f t="shared" si="3"/>
        <v>1770.8333333333335</v>
      </c>
    </row>
    <row r="19" spans="1:8" x14ac:dyDescent="0.25">
      <c r="A19" s="3" t="s">
        <v>7</v>
      </c>
      <c r="B19" s="3">
        <v>1</v>
      </c>
      <c r="C19" s="3">
        <v>3</v>
      </c>
      <c r="D19" s="3">
        <v>5</v>
      </c>
      <c r="E19" s="3">
        <v>15</v>
      </c>
      <c r="F19" s="3">
        <f t="shared" si="2"/>
        <v>1.5625</v>
      </c>
      <c r="G19" s="3">
        <v>850</v>
      </c>
      <c r="H19" s="4">
        <f t="shared" si="3"/>
        <v>1328.125</v>
      </c>
    </row>
    <row r="20" spans="1:8" x14ac:dyDescent="0.25">
      <c r="A20" s="3" t="s">
        <v>7</v>
      </c>
      <c r="B20" s="3">
        <v>1</v>
      </c>
      <c r="C20" s="3">
        <v>3</v>
      </c>
      <c r="D20" s="3">
        <v>6</v>
      </c>
      <c r="E20" s="3">
        <v>33</v>
      </c>
      <c r="F20" s="3">
        <f t="shared" si="2"/>
        <v>4.125</v>
      </c>
      <c r="G20" s="3">
        <v>850</v>
      </c>
      <c r="H20" s="4">
        <f t="shared" si="3"/>
        <v>3506.25</v>
      </c>
    </row>
    <row r="21" spans="1:8" x14ac:dyDescent="0.25">
      <c r="A21" s="3" t="s">
        <v>7</v>
      </c>
      <c r="B21" s="3">
        <v>1.5</v>
      </c>
      <c r="C21" s="3">
        <v>3</v>
      </c>
      <c r="D21" s="3">
        <v>5</v>
      </c>
      <c r="E21" s="3">
        <v>32</v>
      </c>
      <c r="F21" s="3">
        <f t="shared" si="2"/>
        <v>5</v>
      </c>
      <c r="G21" s="3">
        <v>850</v>
      </c>
      <c r="H21" s="4">
        <f t="shared" si="3"/>
        <v>4250</v>
      </c>
    </row>
    <row r="22" spans="1:8" x14ac:dyDescent="0.25">
      <c r="A22" s="3" t="s">
        <v>7</v>
      </c>
      <c r="B22" s="3">
        <v>1</v>
      </c>
      <c r="C22" s="3">
        <v>5</v>
      </c>
      <c r="D22" s="3">
        <v>6</v>
      </c>
      <c r="E22" s="3">
        <v>26</v>
      </c>
      <c r="F22" s="3">
        <f t="shared" si="2"/>
        <v>5.416666666666667</v>
      </c>
      <c r="G22" s="3">
        <v>850</v>
      </c>
      <c r="H22" s="4">
        <f t="shared" si="3"/>
        <v>4604.166666666667</v>
      </c>
    </row>
    <row r="23" spans="1:8" x14ac:dyDescent="0.25">
      <c r="A23" s="3" t="s">
        <v>7</v>
      </c>
      <c r="B23" s="3">
        <v>1</v>
      </c>
      <c r="C23" s="3">
        <v>5</v>
      </c>
      <c r="D23" s="3">
        <v>5.5</v>
      </c>
      <c r="E23" s="3">
        <v>3</v>
      </c>
      <c r="F23" s="3">
        <f t="shared" si="2"/>
        <v>0.57291666666666663</v>
      </c>
      <c r="G23" s="3">
        <v>850</v>
      </c>
      <c r="H23" s="4">
        <f t="shared" si="3"/>
        <v>486.97916666666663</v>
      </c>
    </row>
    <row r="24" spans="1:8" x14ac:dyDescent="0.25">
      <c r="A24" s="3" t="s">
        <v>7</v>
      </c>
      <c r="B24" s="3">
        <v>1</v>
      </c>
      <c r="C24" s="3">
        <v>4</v>
      </c>
      <c r="D24" s="3">
        <v>7</v>
      </c>
      <c r="E24" s="3">
        <v>10</v>
      </c>
      <c r="F24" s="3">
        <f t="shared" si="2"/>
        <v>1.9444444444444444</v>
      </c>
      <c r="G24" s="3">
        <v>850</v>
      </c>
      <c r="H24" s="4">
        <f t="shared" si="3"/>
        <v>1652.7777777777778</v>
      </c>
    </row>
    <row r="25" spans="1:8" x14ac:dyDescent="0.25">
      <c r="A25" s="3" t="s">
        <v>7</v>
      </c>
      <c r="B25" s="3">
        <v>1.5</v>
      </c>
      <c r="C25" s="3">
        <v>4</v>
      </c>
      <c r="D25" s="3">
        <v>5</v>
      </c>
      <c r="E25" s="3">
        <v>34</v>
      </c>
      <c r="F25" s="3">
        <f t="shared" si="2"/>
        <v>7.083333333333333</v>
      </c>
      <c r="G25" s="3">
        <v>850</v>
      </c>
      <c r="H25" s="4">
        <f t="shared" si="3"/>
        <v>6020.833333333333</v>
      </c>
    </row>
    <row r="26" spans="1:8" x14ac:dyDescent="0.25">
      <c r="A26" s="3" t="s">
        <v>7</v>
      </c>
      <c r="B26" s="3">
        <v>1</v>
      </c>
      <c r="C26" s="3">
        <v>4</v>
      </c>
      <c r="D26" s="3">
        <v>13</v>
      </c>
      <c r="E26" s="3">
        <v>9</v>
      </c>
      <c r="F26" s="3">
        <f t="shared" si="2"/>
        <v>3.25</v>
      </c>
      <c r="G26" s="3">
        <v>850</v>
      </c>
      <c r="H26" s="4">
        <f t="shared" si="3"/>
        <v>2762.5</v>
      </c>
    </row>
    <row r="27" spans="1:8" x14ac:dyDescent="0.25">
      <c r="A27" s="3" t="s">
        <v>7</v>
      </c>
      <c r="B27" s="3">
        <v>1</v>
      </c>
      <c r="C27" s="3">
        <v>4</v>
      </c>
      <c r="D27" s="3">
        <v>12</v>
      </c>
      <c r="E27" s="3">
        <v>11</v>
      </c>
      <c r="F27" s="3">
        <f t="shared" si="2"/>
        <v>3.6666666666666665</v>
      </c>
      <c r="G27" s="3">
        <v>850</v>
      </c>
      <c r="H27" s="4">
        <f t="shared" si="3"/>
        <v>3116.6666666666665</v>
      </c>
    </row>
    <row r="28" spans="1:8" x14ac:dyDescent="0.25">
      <c r="A28" s="3" t="s">
        <v>7</v>
      </c>
      <c r="B28" s="3">
        <v>3</v>
      </c>
      <c r="C28" s="3">
        <v>4</v>
      </c>
      <c r="D28" s="3">
        <v>12</v>
      </c>
      <c r="E28" s="3">
        <v>58</v>
      </c>
      <c r="F28" s="3">
        <f t="shared" si="2"/>
        <v>58</v>
      </c>
      <c r="G28" s="3">
        <v>850</v>
      </c>
      <c r="H28" s="4">
        <f t="shared" si="3"/>
        <v>49300</v>
      </c>
    </row>
    <row r="29" spans="1:8" x14ac:dyDescent="0.25">
      <c r="A29" s="3" t="s">
        <v>7</v>
      </c>
      <c r="B29" s="3">
        <v>3</v>
      </c>
      <c r="C29" s="3">
        <v>4</v>
      </c>
      <c r="D29" s="3">
        <v>8</v>
      </c>
      <c r="E29" s="3">
        <v>10</v>
      </c>
      <c r="F29" s="3">
        <f t="shared" si="2"/>
        <v>6.666666666666667</v>
      </c>
      <c r="G29" s="3">
        <v>850</v>
      </c>
      <c r="H29" s="4">
        <f t="shared" si="3"/>
        <v>5666.666666666667</v>
      </c>
    </row>
    <row r="30" spans="1:8" x14ac:dyDescent="0.25">
      <c r="A30" s="3" t="s">
        <v>7</v>
      </c>
      <c r="B30" s="3">
        <v>3</v>
      </c>
      <c r="C30" s="3">
        <v>3</v>
      </c>
      <c r="D30" s="3">
        <v>9</v>
      </c>
      <c r="E30" s="3">
        <v>9</v>
      </c>
      <c r="F30" s="3">
        <f t="shared" si="2"/>
        <v>5.0625</v>
      </c>
      <c r="G30" s="3">
        <v>850</v>
      </c>
      <c r="H30" s="4">
        <f t="shared" si="3"/>
        <v>4303.125</v>
      </c>
    </row>
    <row r="31" spans="1:8" x14ac:dyDescent="0.25">
      <c r="A31" s="3" t="s">
        <v>7</v>
      </c>
      <c r="B31" s="3">
        <v>3</v>
      </c>
      <c r="C31" s="3">
        <v>3</v>
      </c>
      <c r="D31" s="3">
        <v>12</v>
      </c>
      <c r="E31" s="3">
        <v>7</v>
      </c>
      <c r="F31" s="3">
        <f t="shared" si="2"/>
        <v>5.25</v>
      </c>
      <c r="G31" s="3">
        <v>850</v>
      </c>
      <c r="H31" s="4">
        <f t="shared" si="3"/>
        <v>4462.5</v>
      </c>
    </row>
    <row r="32" spans="1:8" x14ac:dyDescent="0.25">
      <c r="A32" s="3" t="s">
        <v>7</v>
      </c>
      <c r="B32" s="3">
        <v>3</v>
      </c>
      <c r="C32" s="3">
        <v>4</v>
      </c>
      <c r="D32" s="3">
        <v>7</v>
      </c>
      <c r="E32" s="3">
        <v>2</v>
      </c>
      <c r="F32" s="3">
        <f t="shared" si="2"/>
        <v>1.1666666666666667</v>
      </c>
      <c r="G32" s="3">
        <v>850</v>
      </c>
      <c r="H32" s="4">
        <f t="shared" si="3"/>
        <v>991.66666666666674</v>
      </c>
    </row>
    <row r="33" spans="1:8" x14ac:dyDescent="0.25">
      <c r="A33" s="3" t="s">
        <v>7</v>
      </c>
      <c r="B33" s="3">
        <v>2</v>
      </c>
      <c r="C33" s="3">
        <v>4</v>
      </c>
      <c r="D33" s="3">
        <v>7</v>
      </c>
      <c r="E33" s="3">
        <v>6</v>
      </c>
      <c r="F33" s="3">
        <f t="shared" si="2"/>
        <v>2.3333333333333335</v>
      </c>
      <c r="G33" s="3">
        <v>850</v>
      </c>
      <c r="H33" s="4">
        <f t="shared" si="3"/>
        <v>1983.3333333333335</v>
      </c>
    </row>
    <row r="34" spans="1:8" x14ac:dyDescent="0.25">
      <c r="A34" s="3" t="s">
        <v>7</v>
      </c>
      <c r="B34" s="3">
        <v>3</v>
      </c>
      <c r="C34" s="3">
        <v>4</v>
      </c>
      <c r="D34" s="3">
        <v>5.5</v>
      </c>
      <c r="E34" s="3">
        <v>21</v>
      </c>
      <c r="F34" s="3">
        <f t="shared" si="2"/>
        <v>9.625</v>
      </c>
      <c r="G34" s="3">
        <v>850</v>
      </c>
      <c r="H34" s="4">
        <f t="shared" si="3"/>
        <v>8181.25</v>
      </c>
    </row>
    <row r="35" spans="1:8" x14ac:dyDescent="0.25">
      <c r="A35" s="3" t="s">
        <v>7</v>
      </c>
      <c r="B35" s="3">
        <v>3</v>
      </c>
      <c r="C35" s="3">
        <v>4</v>
      </c>
      <c r="D35" s="3">
        <v>5</v>
      </c>
      <c r="E35" s="3">
        <v>13</v>
      </c>
      <c r="F35" s="3">
        <f t="shared" si="2"/>
        <v>5.416666666666667</v>
      </c>
      <c r="G35" s="3">
        <v>850</v>
      </c>
      <c r="H35" s="4">
        <f t="shared" si="3"/>
        <v>4604.166666666667</v>
      </c>
    </row>
    <row r="36" spans="1:8" x14ac:dyDescent="0.25">
      <c r="A36" s="3" t="s">
        <v>7</v>
      </c>
      <c r="B36" s="3">
        <v>4</v>
      </c>
      <c r="C36" s="3">
        <v>4</v>
      </c>
      <c r="D36" s="3">
        <v>5</v>
      </c>
      <c r="E36" s="3">
        <v>2</v>
      </c>
      <c r="F36" s="3">
        <f t="shared" si="2"/>
        <v>1.1111111111111112</v>
      </c>
      <c r="G36" s="3">
        <v>850</v>
      </c>
      <c r="H36" s="4">
        <f t="shared" si="3"/>
        <v>944.44444444444446</v>
      </c>
    </row>
    <row r="37" spans="1:8" x14ac:dyDescent="0.25">
      <c r="A37" s="3" t="s">
        <v>7</v>
      </c>
      <c r="B37" s="3">
        <v>6</v>
      </c>
      <c r="C37" s="3">
        <v>8</v>
      </c>
      <c r="D37" s="3">
        <v>9</v>
      </c>
      <c r="E37" s="3">
        <v>33</v>
      </c>
      <c r="F37" s="3">
        <f t="shared" si="2"/>
        <v>99</v>
      </c>
      <c r="G37" s="3">
        <v>850</v>
      </c>
      <c r="H37" s="4">
        <f t="shared" si="3"/>
        <v>84150</v>
      </c>
    </row>
    <row r="38" spans="1:8" x14ac:dyDescent="0.25">
      <c r="A38" s="3" t="s">
        <v>7</v>
      </c>
      <c r="B38" s="3">
        <v>6</v>
      </c>
      <c r="C38" s="3">
        <v>8</v>
      </c>
      <c r="D38" s="3">
        <v>10</v>
      </c>
      <c r="E38" s="3">
        <v>5</v>
      </c>
      <c r="F38" s="3">
        <f t="shared" si="2"/>
        <v>16.666666666666668</v>
      </c>
      <c r="G38" s="3">
        <v>850</v>
      </c>
      <c r="H38" s="4">
        <f t="shared" si="3"/>
        <v>14166.666666666668</v>
      </c>
    </row>
    <row r="39" spans="1:8" x14ac:dyDescent="0.25">
      <c r="A39" s="3" t="s">
        <v>7</v>
      </c>
      <c r="B39" s="3">
        <v>6</v>
      </c>
      <c r="C39" s="3">
        <v>7</v>
      </c>
      <c r="D39" s="3">
        <v>11</v>
      </c>
      <c r="E39" s="3">
        <v>4</v>
      </c>
      <c r="F39" s="3">
        <f t="shared" si="2"/>
        <v>12.833333333333334</v>
      </c>
      <c r="G39" s="3">
        <v>850</v>
      </c>
      <c r="H39" s="4">
        <f t="shared" si="3"/>
        <v>10908.333333333334</v>
      </c>
    </row>
    <row r="40" spans="1:8" x14ac:dyDescent="0.25">
      <c r="A40" s="3" t="s">
        <v>7</v>
      </c>
      <c r="B40" s="3">
        <v>6</v>
      </c>
      <c r="C40" s="3">
        <v>7</v>
      </c>
      <c r="D40" s="3">
        <v>10</v>
      </c>
      <c r="E40" s="3">
        <v>8</v>
      </c>
      <c r="F40" s="3">
        <f t="shared" si="2"/>
        <v>23.333333333333332</v>
      </c>
      <c r="G40" s="3">
        <v>850</v>
      </c>
      <c r="H40" s="4">
        <f t="shared" si="3"/>
        <v>19833.333333333332</v>
      </c>
    </row>
    <row r="41" spans="1:8" x14ac:dyDescent="0.25">
      <c r="A41" s="3" t="s">
        <v>7</v>
      </c>
      <c r="B41" s="3">
        <v>12</v>
      </c>
      <c r="C41" s="3">
        <v>5</v>
      </c>
      <c r="D41" s="3">
        <v>7.5</v>
      </c>
      <c r="E41" s="3">
        <v>11</v>
      </c>
      <c r="F41" s="3">
        <f t="shared" si="2"/>
        <v>34.375</v>
      </c>
      <c r="G41" s="3">
        <v>850</v>
      </c>
      <c r="H41" s="4">
        <f t="shared" si="3"/>
        <v>29218.75</v>
      </c>
    </row>
    <row r="42" spans="1:8" x14ac:dyDescent="0.25">
      <c r="A42" s="3" t="s">
        <v>7</v>
      </c>
      <c r="B42" s="3">
        <v>12</v>
      </c>
      <c r="C42" s="3">
        <v>5</v>
      </c>
      <c r="D42" s="3">
        <v>7</v>
      </c>
      <c r="E42" s="3">
        <v>10</v>
      </c>
      <c r="F42" s="3">
        <f t="shared" si="2"/>
        <v>29.166666666666668</v>
      </c>
      <c r="G42" s="3">
        <v>850</v>
      </c>
      <c r="H42" s="4">
        <f t="shared" ref="H42" si="6">F42*G42</f>
        <v>24791.666666666668</v>
      </c>
    </row>
    <row r="43" spans="1:8" x14ac:dyDescent="0.25">
      <c r="A43" s="3" t="s">
        <v>7</v>
      </c>
      <c r="B43" s="3">
        <v>12</v>
      </c>
      <c r="C43" s="3">
        <v>5</v>
      </c>
      <c r="D43" s="3">
        <v>10.5</v>
      </c>
      <c r="E43" s="3">
        <v>5</v>
      </c>
      <c r="F43" s="3">
        <f t="shared" si="2"/>
        <v>21.875</v>
      </c>
      <c r="G43" s="3">
        <v>850</v>
      </c>
      <c r="H43" s="4">
        <f t="shared" si="3"/>
        <v>18593.75</v>
      </c>
    </row>
    <row r="44" spans="1:8" x14ac:dyDescent="0.25">
      <c r="A44" s="3" t="s">
        <v>7</v>
      </c>
      <c r="B44" s="3">
        <v>8</v>
      </c>
      <c r="C44" s="3">
        <v>2</v>
      </c>
      <c r="D44" s="3">
        <v>10</v>
      </c>
      <c r="E44" s="3">
        <v>89</v>
      </c>
      <c r="F44" s="3">
        <f t="shared" si="2"/>
        <v>98.888888888888886</v>
      </c>
      <c r="G44" s="3">
        <v>850</v>
      </c>
      <c r="H44" s="4">
        <f t="shared" si="3"/>
        <v>84055.555555555547</v>
      </c>
    </row>
    <row r="45" spans="1:8" x14ac:dyDescent="0.25">
      <c r="A45" s="3" t="s">
        <v>7</v>
      </c>
      <c r="B45" s="3">
        <v>8</v>
      </c>
      <c r="C45" s="3">
        <v>4</v>
      </c>
      <c r="D45" s="3">
        <v>9</v>
      </c>
      <c r="E45" s="3">
        <v>2</v>
      </c>
      <c r="F45" s="3">
        <f t="shared" si="2"/>
        <v>4</v>
      </c>
      <c r="G45" s="3">
        <v>850</v>
      </c>
      <c r="H45" s="4">
        <f t="shared" si="3"/>
        <v>3400</v>
      </c>
    </row>
    <row r="46" spans="1:8" x14ac:dyDescent="0.25">
      <c r="A46" s="3" t="s">
        <v>7</v>
      </c>
      <c r="B46" s="3">
        <v>12</v>
      </c>
      <c r="C46" s="3">
        <v>5</v>
      </c>
      <c r="D46" s="3">
        <v>10.5</v>
      </c>
      <c r="E46" s="3">
        <v>25</v>
      </c>
      <c r="F46" s="3">
        <f t="shared" si="2"/>
        <v>109.375</v>
      </c>
      <c r="G46" s="3">
        <v>850</v>
      </c>
      <c r="H46" s="4">
        <f t="shared" si="3"/>
        <v>92968.75</v>
      </c>
    </row>
    <row r="47" spans="1:8" x14ac:dyDescent="0.25">
      <c r="A47" s="3" t="s">
        <v>7</v>
      </c>
      <c r="B47" s="3">
        <v>5</v>
      </c>
      <c r="C47" s="3">
        <v>1</v>
      </c>
      <c r="D47" s="3">
        <v>11</v>
      </c>
      <c r="E47" s="3">
        <v>2</v>
      </c>
      <c r="F47" s="3">
        <f t="shared" si="2"/>
        <v>0.76388888888888884</v>
      </c>
      <c r="G47" s="3">
        <v>850</v>
      </c>
      <c r="H47" s="4">
        <f t="shared" si="3"/>
        <v>649.30555555555554</v>
      </c>
    </row>
    <row r="48" spans="1:8" x14ac:dyDescent="0.25">
      <c r="A48" s="3" t="s">
        <v>7</v>
      </c>
      <c r="B48" s="3">
        <v>5</v>
      </c>
      <c r="C48" s="3">
        <v>1</v>
      </c>
      <c r="D48" s="3">
        <v>12</v>
      </c>
      <c r="E48" s="3">
        <v>4</v>
      </c>
      <c r="F48" s="3">
        <f t="shared" si="2"/>
        <v>1.6666666666666667</v>
      </c>
      <c r="G48" s="3">
        <v>850</v>
      </c>
      <c r="H48" s="4">
        <f t="shared" si="3"/>
        <v>1416.6666666666667</v>
      </c>
    </row>
    <row r="49" spans="1:8" x14ac:dyDescent="0.25">
      <c r="A49" s="3" t="s">
        <v>7</v>
      </c>
      <c r="B49" s="3">
        <v>4</v>
      </c>
      <c r="C49" s="3">
        <v>4</v>
      </c>
      <c r="D49" s="3">
        <v>9</v>
      </c>
      <c r="E49" s="3">
        <v>1</v>
      </c>
      <c r="F49" s="3">
        <f t="shared" si="2"/>
        <v>1</v>
      </c>
      <c r="G49" s="3">
        <v>850</v>
      </c>
      <c r="H49" s="4">
        <f t="shared" si="3"/>
        <v>850</v>
      </c>
    </row>
    <row r="50" spans="1:8" x14ac:dyDescent="0.25">
      <c r="A50" s="3" t="s">
        <v>7</v>
      </c>
      <c r="B50" s="3">
        <v>8</v>
      </c>
      <c r="C50" s="3">
        <v>6</v>
      </c>
      <c r="D50" s="3">
        <v>7</v>
      </c>
      <c r="E50" s="3">
        <v>5</v>
      </c>
      <c r="F50" s="3">
        <f t="shared" si="2"/>
        <v>11.666666666666666</v>
      </c>
      <c r="G50" s="3">
        <v>850</v>
      </c>
      <c r="H50" s="4">
        <f t="shared" si="3"/>
        <v>9916.6666666666661</v>
      </c>
    </row>
    <row r="51" spans="1:8" x14ac:dyDescent="0.25">
      <c r="A51" s="3" t="s">
        <v>7</v>
      </c>
      <c r="B51" s="3">
        <v>8</v>
      </c>
      <c r="C51" s="3">
        <v>6</v>
      </c>
      <c r="D51" s="3">
        <v>7.5</v>
      </c>
      <c r="E51" s="3">
        <v>1</v>
      </c>
      <c r="F51" s="3">
        <f t="shared" si="2"/>
        <v>2.5</v>
      </c>
      <c r="G51" s="3">
        <v>850</v>
      </c>
      <c r="H51" s="4">
        <f t="shared" si="3"/>
        <v>2125</v>
      </c>
    </row>
    <row r="52" spans="1:8" x14ac:dyDescent="0.25">
      <c r="A52" s="3" t="s">
        <v>7</v>
      </c>
      <c r="B52" s="3">
        <v>8</v>
      </c>
      <c r="C52" s="3">
        <v>6</v>
      </c>
      <c r="D52" s="3">
        <v>6.5</v>
      </c>
      <c r="E52" s="3">
        <v>1</v>
      </c>
      <c r="F52" s="3">
        <f t="shared" si="2"/>
        <v>2.1666666666666665</v>
      </c>
      <c r="G52" s="3">
        <v>850</v>
      </c>
      <c r="H52" s="4">
        <f t="shared" si="3"/>
        <v>1841.6666666666665</v>
      </c>
    </row>
    <row r="53" spans="1:8" x14ac:dyDescent="0.25">
      <c r="A53" s="3" t="s">
        <v>7</v>
      </c>
      <c r="B53" s="3">
        <v>3</v>
      </c>
      <c r="C53" s="3">
        <v>1</v>
      </c>
      <c r="D53" s="3">
        <v>8</v>
      </c>
      <c r="E53" s="3">
        <v>9</v>
      </c>
      <c r="F53" s="3">
        <f t="shared" si="2"/>
        <v>1.5</v>
      </c>
      <c r="G53" s="3">
        <v>850</v>
      </c>
      <c r="H53" s="4">
        <f t="shared" si="3"/>
        <v>1275</v>
      </c>
    </row>
    <row r="54" spans="1:8" x14ac:dyDescent="0.25">
      <c r="A54" s="3" t="s">
        <v>7</v>
      </c>
      <c r="B54" s="3">
        <v>4</v>
      </c>
      <c r="C54" s="3">
        <v>1</v>
      </c>
      <c r="D54" s="3">
        <v>7.5</v>
      </c>
      <c r="E54" s="3">
        <v>4</v>
      </c>
      <c r="F54" s="3">
        <f t="shared" si="2"/>
        <v>0.83333333333333337</v>
      </c>
      <c r="G54" s="3">
        <v>850</v>
      </c>
      <c r="H54" s="4">
        <f t="shared" si="3"/>
        <v>708.33333333333337</v>
      </c>
    </row>
    <row r="55" spans="1:8" x14ac:dyDescent="0.25">
      <c r="A55" s="3" t="s">
        <v>7</v>
      </c>
      <c r="B55" s="3">
        <v>4</v>
      </c>
      <c r="C55" s="3">
        <v>1</v>
      </c>
      <c r="D55" s="3">
        <v>6.5</v>
      </c>
      <c r="E55" s="3">
        <v>11</v>
      </c>
      <c r="F55" s="3">
        <f t="shared" si="2"/>
        <v>1.9861111111111112</v>
      </c>
      <c r="G55" s="3">
        <v>850</v>
      </c>
      <c r="H55" s="4">
        <f t="shared" si="3"/>
        <v>1688.1944444444446</v>
      </c>
    </row>
    <row r="56" spans="1:8" x14ac:dyDescent="0.25">
      <c r="A56" s="3" t="s">
        <v>7</v>
      </c>
      <c r="B56" s="3">
        <v>8</v>
      </c>
      <c r="C56" s="3">
        <v>6</v>
      </c>
      <c r="D56" s="3">
        <v>6</v>
      </c>
      <c r="E56" s="3">
        <v>1</v>
      </c>
      <c r="F56" s="3">
        <f t="shared" si="2"/>
        <v>2</v>
      </c>
      <c r="G56" s="3">
        <v>850</v>
      </c>
      <c r="H56" s="4">
        <f t="shared" si="3"/>
        <v>1700</v>
      </c>
    </row>
    <row r="57" spans="1:8" x14ac:dyDescent="0.25">
      <c r="A57" s="3" t="s">
        <v>7</v>
      </c>
      <c r="B57" s="3">
        <v>4</v>
      </c>
      <c r="C57" s="3">
        <v>1</v>
      </c>
      <c r="D57" s="3">
        <v>18</v>
      </c>
      <c r="E57" s="3">
        <v>48</v>
      </c>
      <c r="F57" s="3">
        <f t="shared" si="2"/>
        <v>24</v>
      </c>
      <c r="G57" s="3">
        <v>850</v>
      </c>
      <c r="H57" s="4">
        <f t="shared" si="3"/>
        <v>20400</v>
      </c>
    </row>
    <row r="58" spans="1:8" x14ac:dyDescent="0.25">
      <c r="A58" s="3" t="s">
        <v>7</v>
      </c>
      <c r="B58" s="3">
        <v>5</v>
      </c>
      <c r="C58" s="3">
        <v>1</v>
      </c>
      <c r="D58" s="3">
        <v>18</v>
      </c>
      <c r="E58" s="3">
        <v>29</v>
      </c>
      <c r="F58" s="3">
        <f t="shared" si="2"/>
        <v>18.125</v>
      </c>
      <c r="G58" s="3">
        <v>850</v>
      </c>
      <c r="H58" s="4">
        <f t="shared" si="3"/>
        <v>15406.25</v>
      </c>
    </row>
    <row r="59" spans="1:8" x14ac:dyDescent="0.25">
      <c r="A59" s="3" t="s">
        <v>7</v>
      </c>
      <c r="B59" s="3">
        <v>6</v>
      </c>
      <c r="C59" s="3">
        <v>1</v>
      </c>
      <c r="D59" s="3">
        <v>18</v>
      </c>
      <c r="E59" s="3">
        <v>5</v>
      </c>
      <c r="F59" s="3">
        <f t="shared" si="2"/>
        <v>3.75</v>
      </c>
      <c r="G59" s="3">
        <v>850</v>
      </c>
      <c r="H59" s="4">
        <f t="shared" si="3"/>
        <v>3187.5</v>
      </c>
    </row>
    <row r="60" spans="1:8" x14ac:dyDescent="0.25">
      <c r="A60" s="3" t="s">
        <v>7</v>
      </c>
      <c r="B60" s="3">
        <v>3</v>
      </c>
      <c r="C60" s="3">
        <v>1</v>
      </c>
      <c r="D60" s="3">
        <v>18</v>
      </c>
      <c r="E60" s="3">
        <v>26</v>
      </c>
      <c r="F60" s="3">
        <f t="shared" si="2"/>
        <v>9.75</v>
      </c>
      <c r="G60" s="3">
        <v>850</v>
      </c>
      <c r="H60" s="4">
        <f t="shared" si="3"/>
        <v>8287.5</v>
      </c>
    </row>
    <row r="61" spans="1:8" x14ac:dyDescent="0.25">
      <c r="A61" s="3" t="s">
        <v>7</v>
      </c>
      <c r="B61" s="3">
        <v>7</v>
      </c>
      <c r="C61" s="3">
        <v>6</v>
      </c>
      <c r="D61" s="3">
        <v>11</v>
      </c>
      <c r="E61" s="3">
        <v>14</v>
      </c>
      <c r="F61" s="3">
        <f t="shared" si="2"/>
        <v>44.916666666666664</v>
      </c>
      <c r="G61" s="3">
        <v>850</v>
      </c>
      <c r="H61" s="4">
        <f t="shared" si="3"/>
        <v>38179.166666666664</v>
      </c>
    </row>
    <row r="62" spans="1:8" x14ac:dyDescent="0.25">
      <c r="A62" s="3" t="s">
        <v>7</v>
      </c>
      <c r="B62" s="3">
        <v>6</v>
      </c>
      <c r="C62" s="3">
        <v>5</v>
      </c>
      <c r="D62" s="3">
        <v>10</v>
      </c>
      <c r="E62" s="3">
        <v>7</v>
      </c>
      <c r="F62" s="3">
        <f t="shared" si="2"/>
        <v>14.583333333333334</v>
      </c>
      <c r="G62" s="3">
        <v>850</v>
      </c>
      <c r="H62" s="4">
        <f t="shared" si="3"/>
        <v>12395.833333333334</v>
      </c>
    </row>
    <row r="63" spans="1:8" x14ac:dyDescent="0.25">
      <c r="A63" s="3" t="s">
        <v>7</v>
      </c>
      <c r="B63" s="3">
        <v>6</v>
      </c>
      <c r="C63" s="3">
        <v>7</v>
      </c>
      <c r="D63" s="3">
        <v>12</v>
      </c>
      <c r="E63" s="3">
        <v>2</v>
      </c>
      <c r="F63" s="3">
        <f t="shared" si="2"/>
        <v>7</v>
      </c>
      <c r="G63" s="3">
        <v>850</v>
      </c>
      <c r="H63" s="4">
        <f t="shared" si="3"/>
        <v>5950</v>
      </c>
    </row>
    <row r="64" spans="1:8" x14ac:dyDescent="0.25">
      <c r="A64" s="3" t="s">
        <v>7</v>
      </c>
      <c r="B64" s="3">
        <v>6</v>
      </c>
      <c r="C64" s="3">
        <v>5</v>
      </c>
      <c r="D64" s="3">
        <v>18</v>
      </c>
      <c r="E64" s="3">
        <v>54</v>
      </c>
      <c r="F64" s="3">
        <f t="shared" si="2"/>
        <v>202.5</v>
      </c>
      <c r="G64" s="3">
        <v>850</v>
      </c>
      <c r="H64" s="4">
        <f t="shared" si="3"/>
        <v>172125</v>
      </c>
    </row>
    <row r="65" spans="1:8" x14ac:dyDescent="0.25">
      <c r="A65" s="3" t="s">
        <v>7</v>
      </c>
      <c r="B65" s="3">
        <v>6</v>
      </c>
      <c r="C65" s="3">
        <v>5</v>
      </c>
      <c r="D65" s="3">
        <v>12</v>
      </c>
      <c r="E65" s="3">
        <v>10</v>
      </c>
      <c r="F65" s="3">
        <f t="shared" si="2"/>
        <v>25</v>
      </c>
      <c r="G65" s="3">
        <v>850</v>
      </c>
      <c r="H65" s="4">
        <f t="shared" si="3"/>
        <v>21250</v>
      </c>
    </row>
    <row r="66" spans="1:8" x14ac:dyDescent="0.25">
      <c r="A66" s="3" t="s">
        <v>7</v>
      </c>
      <c r="B66" s="3">
        <v>7</v>
      </c>
      <c r="C66" s="3">
        <v>6</v>
      </c>
      <c r="D66" s="3">
        <v>10</v>
      </c>
      <c r="E66" s="3">
        <v>10</v>
      </c>
      <c r="F66" s="3">
        <f t="shared" si="2"/>
        <v>29.166666666666668</v>
      </c>
      <c r="G66" s="3">
        <v>850</v>
      </c>
      <c r="H66" s="4">
        <f t="shared" si="3"/>
        <v>24791.666666666668</v>
      </c>
    </row>
    <row r="67" spans="1:8" x14ac:dyDescent="0.25">
      <c r="A67" s="3" t="s">
        <v>7</v>
      </c>
      <c r="B67" s="3">
        <v>5</v>
      </c>
      <c r="C67" s="3">
        <v>4</v>
      </c>
      <c r="D67" s="3">
        <v>10</v>
      </c>
      <c r="E67" s="3">
        <v>4</v>
      </c>
      <c r="F67" s="3">
        <f t="shared" si="2"/>
        <v>5.5555555555555554</v>
      </c>
      <c r="G67" s="3">
        <v>850</v>
      </c>
      <c r="H67" s="4">
        <f t="shared" si="3"/>
        <v>4722.2222222222217</v>
      </c>
    </row>
    <row r="68" spans="1:8" x14ac:dyDescent="0.25">
      <c r="A68" s="3" t="s">
        <v>7</v>
      </c>
      <c r="B68" s="3">
        <v>6</v>
      </c>
      <c r="C68" s="3">
        <v>5</v>
      </c>
      <c r="D68" s="3">
        <v>10</v>
      </c>
      <c r="E68" s="3">
        <v>3</v>
      </c>
      <c r="F68" s="3">
        <f t="shared" ref="F68:F71" si="7">B68*C68*D68*E68/144</f>
        <v>6.25</v>
      </c>
      <c r="G68" s="3">
        <v>850</v>
      </c>
      <c r="H68" s="4">
        <f t="shared" ref="H68:H71" si="8">F68*G68</f>
        <v>5312.5</v>
      </c>
    </row>
    <row r="69" spans="1:8" x14ac:dyDescent="0.25">
      <c r="A69" s="3" t="s">
        <v>7</v>
      </c>
      <c r="B69" s="3">
        <v>6</v>
      </c>
      <c r="C69" s="3">
        <v>7</v>
      </c>
      <c r="D69" s="3">
        <v>12</v>
      </c>
      <c r="E69" s="3">
        <v>4</v>
      </c>
      <c r="F69" s="3">
        <f t="shared" si="7"/>
        <v>14</v>
      </c>
      <c r="G69" s="3">
        <v>850</v>
      </c>
      <c r="H69" s="4">
        <f t="shared" si="8"/>
        <v>11900</v>
      </c>
    </row>
    <row r="70" spans="1:8" x14ac:dyDescent="0.25">
      <c r="A70" s="3" t="s">
        <v>7</v>
      </c>
      <c r="B70" s="3">
        <v>3</v>
      </c>
      <c r="C70" s="3">
        <v>3</v>
      </c>
      <c r="D70" s="3">
        <v>12</v>
      </c>
      <c r="E70" s="3">
        <v>4</v>
      </c>
      <c r="F70" s="3">
        <f t="shared" si="7"/>
        <v>3</v>
      </c>
      <c r="G70" s="3">
        <v>850</v>
      </c>
      <c r="H70" s="4">
        <f t="shared" si="8"/>
        <v>2550</v>
      </c>
    </row>
    <row r="71" spans="1:8" x14ac:dyDescent="0.25">
      <c r="A71" s="3" t="s">
        <v>7</v>
      </c>
      <c r="B71" s="3">
        <v>4</v>
      </c>
      <c r="C71" s="3">
        <v>3</v>
      </c>
      <c r="D71" s="3">
        <v>5.5</v>
      </c>
      <c r="E71" s="3">
        <v>2</v>
      </c>
      <c r="F71" s="3">
        <f t="shared" si="7"/>
        <v>0.91666666666666663</v>
      </c>
      <c r="G71" s="3">
        <v>850</v>
      </c>
      <c r="H71" s="4">
        <f t="shared" si="8"/>
        <v>779.16666666666663</v>
      </c>
    </row>
    <row r="72" spans="1:8" x14ac:dyDescent="0.25">
      <c r="A72" s="3" t="s">
        <v>7</v>
      </c>
      <c r="B72" s="3">
        <v>4</v>
      </c>
      <c r="C72" s="3">
        <v>3</v>
      </c>
      <c r="D72" s="3">
        <v>6.5</v>
      </c>
      <c r="E72" s="3">
        <v>2</v>
      </c>
      <c r="F72" s="3">
        <f t="shared" ref="F72" si="9">B72*C72*D72*E72/144</f>
        <v>1.0833333333333333</v>
      </c>
      <c r="G72" s="3">
        <v>850</v>
      </c>
      <c r="H72" s="4">
        <f t="shared" ref="H72" si="10">F72*G72</f>
        <v>920.83333333333326</v>
      </c>
    </row>
    <row r="73" spans="1:8" x14ac:dyDescent="0.25">
      <c r="A73" s="3" t="s">
        <v>7</v>
      </c>
      <c r="B73" s="3">
        <v>7</v>
      </c>
      <c r="C73" s="3">
        <v>6</v>
      </c>
      <c r="D73" s="3">
        <v>12</v>
      </c>
      <c r="E73" s="3">
        <v>5</v>
      </c>
      <c r="F73" s="3">
        <f t="shared" ref="F73:F75" si="11">B73*C73*D73*E73/144</f>
        <v>17.5</v>
      </c>
      <c r="G73" s="3">
        <v>850</v>
      </c>
      <c r="H73" s="4">
        <f t="shared" ref="H73:H75" si="12">F73*G73</f>
        <v>14875</v>
      </c>
    </row>
    <row r="74" spans="1:8" x14ac:dyDescent="0.25">
      <c r="A74" s="3" t="s">
        <v>7</v>
      </c>
      <c r="B74" s="3">
        <v>5</v>
      </c>
      <c r="C74" s="3">
        <v>6</v>
      </c>
      <c r="D74" s="3">
        <v>12</v>
      </c>
      <c r="E74" s="3">
        <v>10</v>
      </c>
      <c r="F74" s="3">
        <f t="shared" si="11"/>
        <v>25</v>
      </c>
      <c r="G74" s="3">
        <v>850</v>
      </c>
      <c r="H74" s="4">
        <f t="shared" si="12"/>
        <v>21250</v>
      </c>
    </row>
    <row r="75" spans="1:8" x14ac:dyDescent="0.25">
      <c r="A75" s="3" t="s">
        <v>7</v>
      </c>
      <c r="B75" s="3">
        <v>3</v>
      </c>
      <c r="C75" s="3">
        <v>4</v>
      </c>
      <c r="D75" s="3">
        <v>12</v>
      </c>
      <c r="E75" s="3">
        <v>2</v>
      </c>
      <c r="F75" s="3">
        <f t="shared" si="11"/>
        <v>2</v>
      </c>
      <c r="G75" s="3">
        <v>850</v>
      </c>
      <c r="H75" s="4">
        <f t="shared" si="12"/>
        <v>1700</v>
      </c>
    </row>
  </sheetData>
  <autoFilter ref="B1:D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L16" sqref="L16"/>
    </sheetView>
  </sheetViews>
  <sheetFormatPr defaultRowHeight="15" x14ac:dyDescent="0.25"/>
  <cols>
    <col min="1" max="1" width="18.140625" bestFit="1" customWidth="1"/>
    <col min="10" max="10" width="11.7109375" customWidth="1"/>
    <col min="11" max="11" width="20.7109375" bestFit="1" customWidth="1"/>
    <col min="12" max="12" width="11.5703125" bestFit="1" customWidth="1"/>
  </cols>
  <sheetData>
    <row r="1" spans="1:16" ht="15" customHeight="1" thickBot="1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16" ht="15" customHeight="1" x14ac:dyDescent="0.25">
      <c r="A2" s="3" t="s">
        <v>7</v>
      </c>
      <c r="B2" s="3">
        <v>1</v>
      </c>
      <c r="C2" s="3">
        <v>4</v>
      </c>
      <c r="D2" s="3">
        <v>5</v>
      </c>
      <c r="E2" s="3">
        <v>3</v>
      </c>
      <c r="F2" s="3">
        <f>B2*C2*D2*E2/144</f>
        <v>0.41666666666666669</v>
      </c>
      <c r="G2" s="3">
        <v>751</v>
      </c>
      <c r="H2" s="4">
        <f t="shared" ref="H2:H20" si="0">F2*G2</f>
        <v>312.91666666666669</v>
      </c>
      <c r="J2" s="47" t="s">
        <v>86</v>
      </c>
      <c r="K2" s="30" t="s">
        <v>0</v>
      </c>
      <c r="L2" s="6" t="s">
        <v>9</v>
      </c>
      <c r="M2" s="6" t="s">
        <v>3</v>
      </c>
      <c r="N2" s="6" t="s">
        <v>10</v>
      </c>
      <c r="O2" s="6" t="s">
        <v>11</v>
      </c>
      <c r="P2" s="7" t="s">
        <v>6</v>
      </c>
    </row>
    <row r="3" spans="1:16" x14ac:dyDescent="0.25">
      <c r="A3" s="3" t="s">
        <v>7</v>
      </c>
      <c r="B3" s="25">
        <v>1</v>
      </c>
      <c r="C3" s="25">
        <v>3</v>
      </c>
      <c r="D3" s="25">
        <v>8</v>
      </c>
      <c r="E3" s="25">
        <v>441</v>
      </c>
      <c r="F3" s="3">
        <f>B3*C3*D3*E3/144</f>
        <v>73.5</v>
      </c>
      <c r="G3" s="3">
        <v>761</v>
      </c>
      <c r="H3" s="4">
        <f t="shared" si="0"/>
        <v>55933.5</v>
      </c>
      <c r="J3" s="48"/>
      <c r="K3" s="8" t="s">
        <v>12</v>
      </c>
      <c r="L3" s="9" t="s">
        <v>83</v>
      </c>
      <c r="M3" s="9">
        <v>10</v>
      </c>
      <c r="N3" s="9">
        <f>M3*32</f>
        <v>320</v>
      </c>
      <c r="O3" s="9">
        <v>31</v>
      </c>
      <c r="P3" s="10">
        <f t="shared" ref="P3" si="1">N3*O3</f>
        <v>9920</v>
      </c>
    </row>
    <row r="4" spans="1:16" x14ac:dyDescent="0.25">
      <c r="A4" s="3" t="s">
        <v>7</v>
      </c>
      <c r="B4" s="25">
        <v>1</v>
      </c>
      <c r="C4" s="25">
        <v>4</v>
      </c>
      <c r="D4" s="25">
        <v>6</v>
      </c>
      <c r="E4" s="25">
        <v>55</v>
      </c>
      <c r="F4" s="3">
        <f t="shared" ref="F4:F20" si="2">B4*C4*D4*E4/144</f>
        <v>9.1666666666666661</v>
      </c>
      <c r="G4" s="3">
        <v>751</v>
      </c>
      <c r="H4" s="4">
        <f t="shared" si="0"/>
        <v>6884.1666666666661</v>
      </c>
      <c r="J4" s="48"/>
      <c r="K4" s="8" t="s">
        <v>12</v>
      </c>
      <c r="L4" s="9" t="s">
        <v>84</v>
      </c>
      <c r="M4" s="9">
        <v>1</v>
      </c>
      <c r="N4" s="9">
        <f>M4*28</f>
        <v>28</v>
      </c>
      <c r="O4" s="9">
        <v>32</v>
      </c>
      <c r="P4" s="10">
        <f t="shared" ref="P4:P5" si="3">N4*O4</f>
        <v>896</v>
      </c>
    </row>
    <row r="5" spans="1:16" x14ac:dyDescent="0.25">
      <c r="A5" s="3" t="s">
        <v>7</v>
      </c>
      <c r="B5" s="25">
        <v>1</v>
      </c>
      <c r="C5" s="25">
        <v>4</v>
      </c>
      <c r="D5" s="25">
        <v>10</v>
      </c>
      <c r="E5" s="25">
        <v>10</v>
      </c>
      <c r="F5" s="3">
        <f t="shared" si="2"/>
        <v>2.7777777777777777</v>
      </c>
      <c r="G5" s="3">
        <v>751</v>
      </c>
      <c r="H5" s="4">
        <f t="shared" si="0"/>
        <v>2086.1111111111109</v>
      </c>
      <c r="J5" s="48"/>
      <c r="K5" s="8" t="s">
        <v>12</v>
      </c>
      <c r="L5" s="9" t="s">
        <v>85</v>
      </c>
      <c r="M5" s="9">
        <v>8</v>
      </c>
      <c r="N5" s="9">
        <f>M5*21</f>
        <v>168</v>
      </c>
      <c r="O5" s="9">
        <v>32</v>
      </c>
      <c r="P5" s="10">
        <f t="shared" si="3"/>
        <v>5376</v>
      </c>
    </row>
    <row r="6" spans="1:16" ht="15.75" thickBot="1" x14ac:dyDescent="0.3">
      <c r="A6" s="3" t="s">
        <v>7</v>
      </c>
      <c r="B6" s="25">
        <v>1</v>
      </c>
      <c r="C6" s="25">
        <v>4</v>
      </c>
      <c r="D6" s="25">
        <v>7</v>
      </c>
      <c r="E6" s="25">
        <v>54</v>
      </c>
      <c r="F6" s="3">
        <f t="shared" si="2"/>
        <v>10.5</v>
      </c>
      <c r="G6" s="3">
        <v>751</v>
      </c>
      <c r="H6" s="4">
        <f t="shared" si="0"/>
        <v>7885.5</v>
      </c>
      <c r="J6" s="49"/>
      <c r="K6" s="32"/>
      <c r="L6" s="27" t="s">
        <v>19</v>
      </c>
      <c r="M6" s="6"/>
      <c r="N6" s="6">
        <f>SUM(N3:N5)</f>
        <v>516</v>
      </c>
      <c r="O6" s="6"/>
      <c r="P6" s="6">
        <f>SUM(P3:P5)</f>
        <v>16192</v>
      </c>
    </row>
    <row r="7" spans="1:16" ht="15.75" thickBot="1" x14ac:dyDescent="0.3">
      <c r="A7" s="3" t="s">
        <v>7</v>
      </c>
      <c r="B7" s="25">
        <v>1</v>
      </c>
      <c r="C7" s="25">
        <v>4</v>
      </c>
      <c r="D7" s="25">
        <v>9</v>
      </c>
      <c r="E7" s="25">
        <v>13</v>
      </c>
      <c r="F7" s="3">
        <f t="shared" si="2"/>
        <v>3.25</v>
      </c>
      <c r="G7" s="3">
        <v>751</v>
      </c>
      <c r="H7" s="4">
        <f t="shared" si="0"/>
        <v>2440.75</v>
      </c>
    </row>
    <row r="8" spans="1:16" ht="15" customHeight="1" x14ac:dyDescent="0.25">
      <c r="A8" s="3" t="s">
        <v>7</v>
      </c>
      <c r="B8" s="25">
        <v>8</v>
      </c>
      <c r="C8" s="25">
        <v>6</v>
      </c>
      <c r="D8" s="25">
        <v>9</v>
      </c>
      <c r="E8" s="25">
        <v>13</v>
      </c>
      <c r="F8" s="3">
        <f t="shared" si="2"/>
        <v>39</v>
      </c>
      <c r="G8" s="3">
        <v>806</v>
      </c>
      <c r="H8" s="4">
        <f t="shared" si="0"/>
        <v>31434</v>
      </c>
      <c r="J8" s="44" t="s">
        <v>87</v>
      </c>
      <c r="K8" s="30" t="s">
        <v>0</v>
      </c>
      <c r="L8" s="6" t="s">
        <v>9</v>
      </c>
      <c r="M8" s="6" t="s">
        <v>3</v>
      </c>
      <c r="N8" s="6" t="s">
        <v>10</v>
      </c>
      <c r="O8" s="6" t="s">
        <v>11</v>
      </c>
      <c r="P8" s="7" t="s">
        <v>6</v>
      </c>
    </row>
    <row r="9" spans="1:16" x14ac:dyDescent="0.25">
      <c r="A9" s="3" t="s">
        <v>7</v>
      </c>
      <c r="B9" s="25">
        <v>10</v>
      </c>
      <c r="C9" s="25">
        <v>5</v>
      </c>
      <c r="D9" s="25">
        <v>9</v>
      </c>
      <c r="E9" s="25">
        <v>21</v>
      </c>
      <c r="F9" s="3">
        <f t="shared" si="2"/>
        <v>65.625</v>
      </c>
      <c r="G9" s="3">
        <v>806</v>
      </c>
      <c r="H9" s="4">
        <f t="shared" si="0"/>
        <v>52893.75</v>
      </c>
      <c r="J9" s="45"/>
      <c r="K9" s="8" t="s">
        <v>12</v>
      </c>
      <c r="L9" s="9" t="s">
        <v>83</v>
      </c>
      <c r="M9" s="9">
        <v>13</v>
      </c>
      <c r="N9" s="9">
        <f>M9*32</f>
        <v>416</v>
      </c>
      <c r="O9" s="9">
        <v>26</v>
      </c>
      <c r="P9" s="10">
        <f t="shared" ref="P9:P11" si="4">N9*O9</f>
        <v>10816</v>
      </c>
    </row>
    <row r="10" spans="1:16" x14ac:dyDescent="0.25">
      <c r="A10" s="3" t="s">
        <v>7</v>
      </c>
      <c r="B10" s="25">
        <v>10</v>
      </c>
      <c r="C10" s="25">
        <v>5</v>
      </c>
      <c r="D10" s="25">
        <v>10</v>
      </c>
      <c r="E10" s="25">
        <v>5</v>
      </c>
      <c r="F10" s="3">
        <f t="shared" si="2"/>
        <v>17.361111111111111</v>
      </c>
      <c r="G10" s="3">
        <v>806</v>
      </c>
      <c r="H10" s="4">
        <f t="shared" si="0"/>
        <v>13993.055555555555</v>
      </c>
      <c r="J10" s="45"/>
      <c r="K10" s="8" t="s">
        <v>12</v>
      </c>
      <c r="L10" s="9" t="s">
        <v>84</v>
      </c>
      <c r="M10" s="9">
        <v>2</v>
      </c>
      <c r="N10" s="9">
        <f>M10*28</f>
        <v>56</v>
      </c>
      <c r="O10" s="9">
        <v>26</v>
      </c>
      <c r="P10" s="10">
        <f t="shared" si="4"/>
        <v>1456</v>
      </c>
    </row>
    <row r="11" spans="1:16" x14ac:dyDescent="0.25">
      <c r="A11" s="3" t="s">
        <v>7</v>
      </c>
      <c r="B11" s="25">
        <v>2</v>
      </c>
      <c r="C11" s="25">
        <v>4</v>
      </c>
      <c r="D11" s="25">
        <v>7</v>
      </c>
      <c r="E11" s="25">
        <v>168</v>
      </c>
      <c r="F11" s="3">
        <f t="shared" si="2"/>
        <v>65.333333333333329</v>
      </c>
      <c r="G11" s="3">
        <v>831</v>
      </c>
      <c r="H11" s="4">
        <f t="shared" si="0"/>
        <v>54291.999999999993</v>
      </c>
      <c r="J11" s="45"/>
      <c r="K11" s="8" t="s">
        <v>12</v>
      </c>
      <c r="L11" s="9" t="s">
        <v>85</v>
      </c>
      <c r="M11" s="9">
        <v>14</v>
      </c>
      <c r="N11" s="9">
        <f>M11*21</f>
        <v>294</v>
      </c>
      <c r="O11" s="9">
        <v>26</v>
      </c>
      <c r="P11" s="10">
        <f t="shared" si="4"/>
        <v>7644</v>
      </c>
    </row>
    <row r="12" spans="1:16" ht="15.75" thickBot="1" x14ac:dyDescent="0.3">
      <c r="A12" s="3" t="s">
        <v>7</v>
      </c>
      <c r="B12" s="25">
        <v>3</v>
      </c>
      <c r="C12" s="25">
        <v>3</v>
      </c>
      <c r="D12" s="25">
        <v>7</v>
      </c>
      <c r="E12" s="25">
        <v>13</v>
      </c>
      <c r="F12" s="3">
        <f t="shared" si="2"/>
        <v>5.6875</v>
      </c>
      <c r="G12" s="3">
        <v>831</v>
      </c>
      <c r="H12" s="4">
        <f t="shared" si="0"/>
        <v>4726.3125</v>
      </c>
      <c r="J12" s="46"/>
      <c r="K12" s="32"/>
      <c r="L12" s="27" t="s">
        <v>19</v>
      </c>
      <c r="M12" s="6"/>
      <c r="N12" s="6">
        <f>SUM(N9:N11)</f>
        <v>766</v>
      </c>
      <c r="O12" s="6"/>
      <c r="P12" s="6">
        <f>SUM(P9:P11)</f>
        <v>19916</v>
      </c>
    </row>
    <row r="13" spans="1:16" x14ac:dyDescent="0.25">
      <c r="A13" s="3" t="s">
        <v>7</v>
      </c>
      <c r="B13" s="25">
        <v>3</v>
      </c>
      <c r="C13" s="25">
        <v>3</v>
      </c>
      <c r="D13" s="25">
        <v>10</v>
      </c>
      <c r="E13" s="25">
        <v>2</v>
      </c>
      <c r="F13" s="3">
        <f t="shared" si="2"/>
        <v>1.25</v>
      </c>
      <c r="G13" s="3">
        <v>831</v>
      </c>
      <c r="H13" s="4">
        <f t="shared" si="0"/>
        <v>1038.75</v>
      </c>
      <c r="L13" s="31"/>
    </row>
    <row r="14" spans="1:16" x14ac:dyDescent="0.25">
      <c r="A14" s="3" t="s">
        <v>7</v>
      </c>
      <c r="B14" s="25">
        <v>3</v>
      </c>
      <c r="C14" s="25">
        <v>3</v>
      </c>
      <c r="D14" s="25">
        <v>8</v>
      </c>
      <c r="E14" s="26">
        <v>1</v>
      </c>
      <c r="F14" s="3">
        <f t="shared" si="2"/>
        <v>0.5</v>
      </c>
      <c r="G14" s="3">
        <v>831</v>
      </c>
      <c r="H14" s="4">
        <f t="shared" si="0"/>
        <v>415.5</v>
      </c>
      <c r="K14" s="6" t="s">
        <v>0</v>
      </c>
      <c r="L14" s="6" t="s">
        <v>18</v>
      </c>
      <c r="M14" s="6" t="s">
        <v>6</v>
      </c>
    </row>
    <row r="15" spans="1:16" x14ac:dyDescent="0.25">
      <c r="A15" s="3" t="s">
        <v>7</v>
      </c>
      <c r="B15" s="25">
        <v>1.5</v>
      </c>
      <c r="C15" s="25">
        <v>4</v>
      </c>
      <c r="D15" s="25">
        <v>5</v>
      </c>
      <c r="E15" s="26">
        <v>25</v>
      </c>
      <c r="F15" s="3">
        <f t="shared" si="2"/>
        <v>5.208333333333333</v>
      </c>
      <c r="G15" s="3">
        <v>950</v>
      </c>
      <c r="H15" s="4">
        <f t="shared" si="0"/>
        <v>4947.9166666666661</v>
      </c>
      <c r="K15" s="6" t="s">
        <v>7</v>
      </c>
      <c r="L15" s="6">
        <f>SUM(F2:F49)</f>
        <v>1407.3819444444441</v>
      </c>
      <c r="M15" s="6">
        <f>SUM(H2:H49)</f>
        <v>1178152.8263888888</v>
      </c>
    </row>
    <row r="16" spans="1:16" x14ac:dyDescent="0.25">
      <c r="A16" s="3" t="s">
        <v>7</v>
      </c>
      <c r="B16" s="25">
        <v>4</v>
      </c>
      <c r="C16" s="25">
        <v>4</v>
      </c>
      <c r="D16" s="25">
        <v>6</v>
      </c>
      <c r="E16" s="26">
        <v>21</v>
      </c>
      <c r="F16" s="3">
        <f t="shared" si="2"/>
        <v>14</v>
      </c>
      <c r="G16" s="3">
        <v>950</v>
      </c>
      <c r="H16" s="4">
        <f t="shared" si="0"/>
        <v>13300</v>
      </c>
      <c r="K16" s="6" t="s">
        <v>12</v>
      </c>
      <c r="L16" s="6">
        <f>516+766</f>
        <v>1282</v>
      </c>
      <c r="M16" s="6">
        <f>16192+19916</f>
        <v>36108</v>
      </c>
    </row>
    <row r="17" spans="1:13" x14ac:dyDescent="0.25">
      <c r="A17" s="3" t="s">
        <v>7</v>
      </c>
      <c r="B17" s="25">
        <v>3</v>
      </c>
      <c r="C17" s="25">
        <v>4</v>
      </c>
      <c r="D17" s="25">
        <v>5.5</v>
      </c>
      <c r="E17" s="26">
        <v>14</v>
      </c>
      <c r="F17" s="3">
        <f t="shared" si="2"/>
        <v>6.416666666666667</v>
      </c>
      <c r="G17" s="3">
        <v>850</v>
      </c>
      <c r="H17" s="4">
        <f t="shared" si="0"/>
        <v>5454.166666666667</v>
      </c>
      <c r="K17" s="6" t="s">
        <v>19</v>
      </c>
      <c r="L17" s="11"/>
      <c r="M17" s="28">
        <f>SUM(M15:M16)</f>
        <v>1214260.8263888888</v>
      </c>
    </row>
    <row r="18" spans="1:13" x14ac:dyDescent="0.25">
      <c r="A18" s="3" t="s">
        <v>7</v>
      </c>
      <c r="B18" s="25">
        <v>3</v>
      </c>
      <c r="C18" s="25">
        <v>4</v>
      </c>
      <c r="D18" s="25">
        <v>7</v>
      </c>
      <c r="E18" s="26">
        <v>43</v>
      </c>
      <c r="F18" s="3">
        <f t="shared" si="2"/>
        <v>25.083333333333332</v>
      </c>
      <c r="G18" s="3">
        <v>850</v>
      </c>
      <c r="H18" s="4">
        <f t="shared" si="0"/>
        <v>21320.833333333332</v>
      </c>
    </row>
    <row r="19" spans="1:13" x14ac:dyDescent="0.25">
      <c r="A19" s="3" t="s">
        <v>7</v>
      </c>
      <c r="B19" s="25">
        <v>1</v>
      </c>
      <c r="C19" s="25">
        <v>3</v>
      </c>
      <c r="D19" s="25">
        <v>5.5</v>
      </c>
      <c r="E19" s="26">
        <v>12</v>
      </c>
      <c r="F19" s="3">
        <f t="shared" si="2"/>
        <v>1.375</v>
      </c>
      <c r="G19" s="3">
        <v>821</v>
      </c>
      <c r="H19" s="4">
        <f t="shared" si="0"/>
        <v>1128.875</v>
      </c>
    </row>
    <row r="20" spans="1:13" x14ac:dyDescent="0.25">
      <c r="A20" s="3" t="s">
        <v>7</v>
      </c>
      <c r="B20" s="25">
        <v>4</v>
      </c>
      <c r="C20" s="25">
        <v>4</v>
      </c>
      <c r="D20" s="25">
        <v>7</v>
      </c>
      <c r="E20" s="26">
        <v>23</v>
      </c>
      <c r="F20" s="3">
        <f t="shared" si="2"/>
        <v>17.888888888888889</v>
      </c>
      <c r="G20" s="26">
        <v>850</v>
      </c>
      <c r="H20" s="4">
        <f t="shared" si="0"/>
        <v>15205.555555555557</v>
      </c>
      <c r="K20" s="27" t="s">
        <v>30</v>
      </c>
      <c r="L20" s="29">
        <f>SUM(M17)</f>
        <v>1214260.8263888888</v>
      </c>
    </row>
    <row r="21" spans="1:13" x14ac:dyDescent="0.25">
      <c r="A21" s="3" t="s">
        <v>7</v>
      </c>
      <c r="B21" s="25">
        <v>2</v>
      </c>
      <c r="C21" s="25">
        <v>8</v>
      </c>
      <c r="D21" s="25">
        <v>2.5</v>
      </c>
      <c r="E21" s="26">
        <v>30</v>
      </c>
      <c r="F21" s="3">
        <f t="shared" ref="F21:F38" si="5">B21*C21*D21*E21/144</f>
        <v>8.3333333333333339</v>
      </c>
      <c r="G21" s="26">
        <v>900</v>
      </c>
      <c r="H21" s="4">
        <f t="shared" ref="H21:H38" si="6">F21*G21</f>
        <v>7500.0000000000009</v>
      </c>
    </row>
    <row r="22" spans="1:13" x14ac:dyDescent="0.25">
      <c r="A22" s="3" t="s">
        <v>7</v>
      </c>
      <c r="B22" s="25">
        <v>4</v>
      </c>
      <c r="C22" s="25">
        <v>4</v>
      </c>
      <c r="D22" s="25">
        <v>8</v>
      </c>
      <c r="E22" s="26">
        <v>8</v>
      </c>
      <c r="F22" s="3">
        <f t="shared" si="5"/>
        <v>7.1111111111111107</v>
      </c>
      <c r="G22" s="26">
        <v>950</v>
      </c>
      <c r="H22" s="4">
        <f t="shared" si="6"/>
        <v>6755.5555555555547</v>
      </c>
    </row>
    <row r="23" spans="1:13" x14ac:dyDescent="0.25">
      <c r="A23" s="3" t="s">
        <v>7</v>
      </c>
      <c r="B23" s="25">
        <v>8</v>
      </c>
      <c r="C23" s="25">
        <v>8</v>
      </c>
      <c r="D23" s="25">
        <v>11</v>
      </c>
      <c r="E23" s="26">
        <v>26</v>
      </c>
      <c r="F23" s="3">
        <f t="shared" si="5"/>
        <v>127.11111111111111</v>
      </c>
      <c r="G23" s="26">
        <v>950</v>
      </c>
      <c r="H23" s="4">
        <f t="shared" si="6"/>
        <v>120755.55555555556</v>
      </c>
    </row>
    <row r="24" spans="1:13" x14ac:dyDescent="0.25">
      <c r="A24" s="3" t="s">
        <v>7</v>
      </c>
      <c r="B24" s="25">
        <v>6</v>
      </c>
      <c r="C24" s="25">
        <v>4</v>
      </c>
      <c r="D24" s="25">
        <v>8</v>
      </c>
      <c r="E24" s="26">
        <v>1</v>
      </c>
      <c r="F24" s="3">
        <f t="shared" si="5"/>
        <v>1.3333333333333333</v>
      </c>
      <c r="G24" s="26">
        <v>950</v>
      </c>
      <c r="H24" s="4">
        <f t="shared" si="6"/>
        <v>1266.6666666666665</v>
      </c>
    </row>
    <row r="25" spans="1:13" x14ac:dyDescent="0.25">
      <c r="A25" s="3" t="s">
        <v>7</v>
      </c>
      <c r="B25" s="25">
        <v>5</v>
      </c>
      <c r="C25" s="25">
        <v>4</v>
      </c>
      <c r="D25" s="25">
        <v>10.5</v>
      </c>
      <c r="E25" s="26">
        <v>3</v>
      </c>
      <c r="F25" s="3">
        <f t="shared" si="5"/>
        <v>4.375</v>
      </c>
      <c r="G25" s="26">
        <v>900</v>
      </c>
      <c r="H25" s="4">
        <f t="shared" si="6"/>
        <v>3937.5</v>
      </c>
    </row>
    <row r="26" spans="1:13" x14ac:dyDescent="0.25">
      <c r="A26" s="3" t="s">
        <v>7</v>
      </c>
      <c r="B26" s="25">
        <v>4</v>
      </c>
      <c r="C26" s="25">
        <v>4</v>
      </c>
      <c r="D26" s="25">
        <v>10</v>
      </c>
      <c r="E26" s="26">
        <v>2</v>
      </c>
      <c r="F26" s="3">
        <f t="shared" si="5"/>
        <v>2.2222222222222223</v>
      </c>
      <c r="G26" s="26">
        <v>950</v>
      </c>
      <c r="H26" s="4">
        <f t="shared" si="6"/>
        <v>2111.1111111111113</v>
      </c>
    </row>
    <row r="27" spans="1:13" x14ac:dyDescent="0.25">
      <c r="A27" s="3" t="s">
        <v>7</v>
      </c>
      <c r="B27" s="25">
        <v>3</v>
      </c>
      <c r="C27" s="25">
        <v>3</v>
      </c>
      <c r="D27" s="25">
        <v>12</v>
      </c>
      <c r="E27" s="26">
        <v>1</v>
      </c>
      <c r="F27" s="3">
        <f t="shared" si="5"/>
        <v>0.75</v>
      </c>
      <c r="G27" s="26">
        <v>900</v>
      </c>
      <c r="H27" s="4">
        <f t="shared" si="6"/>
        <v>675</v>
      </c>
    </row>
    <row r="28" spans="1:13" x14ac:dyDescent="0.25">
      <c r="A28" s="3" t="s">
        <v>7</v>
      </c>
      <c r="B28" s="25">
        <v>6</v>
      </c>
      <c r="C28" s="25">
        <v>5</v>
      </c>
      <c r="D28" s="25">
        <v>12</v>
      </c>
      <c r="E28" s="26">
        <v>17</v>
      </c>
      <c r="F28" s="3">
        <f t="shared" si="5"/>
        <v>42.5</v>
      </c>
      <c r="G28" s="26">
        <v>821</v>
      </c>
      <c r="H28" s="4">
        <f t="shared" si="6"/>
        <v>34892.5</v>
      </c>
    </row>
    <row r="29" spans="1:13" x14ac:dyDescent="0.25">
      <c r="A29" s="3" t="s">
        <v>7</v>
      </c>
      <c r="B29" s="25">
        <v>8</v>
      </c>
      <c r="C29" s="25">
        <v>6</v>
      </c>
      <c r="D29" s="25">
        <v>3.5</v>
      </c>
      <c r="E29" s="26">
        <v>50</v>
      </c>
      <c r="F29" s="3">
        <f t="shared" si="5"/>
        <v>58.333333333333336</v>
      </c>
      <c r="G29" s="26">
        <v>821</v>
      </c>
      <c r="H29" s="4">
        <f t="shared" si="6"/>
        <v>47891.666666666672</v>
      </c>
    </row>
    <row r="30" spans="1:13" x14ac:dyDescent="0.25">
      <c r="A30" s="3" t="s">
        <v>7</v>
      </c>
      <c r="B30" s="25">
        <v>8</v>
      </c>
      <c r="C30" s="25">
        <v>6</v>
      </c>
      <c r="D30" s="25">
        <v>6</v>
      </c>
      <c r="E30" s="26">
        <v>5</v>
      </c>
      <c r="F30" s="3">
        <f t="shared" si="5"/>
        <v>10</v>
      </c>
      <c r="G30" s="26">
        <v>821</v>
      </c>
      <c r="H30" s="4">
        <f t="shared" si="6"/>
        <v>8210</v>
      </c>
    </row>
    <row r="31" spans="1:13" x14ac:dyDescent="0.25">
      <c r="A31" s="3" t="s">
        <v>7</v>
      </c>
      <c r="B31" s="25">
        <v>8</v>
      </c>
      <c r="C31" s="25">
        <v>6</v>
      </c>
      <c r="D31" s="25">
        <v>3</v>
      </c>
      <c r="E31" s="26">
        <v>60</v>
      </c>
      <c r="F31" s="3">
        <f t="shared" si="5"/>
        <v>60</v>
      </c>
      <c r="G31" s="26">
        <v>821</v>
      </c>
      <c r="H31" s="4">
        <f t="shared" si="6"/>
        <v>49260</v>
      </c>
    </row>
    <row r="32" spans="1:13" x14ac:dyDescent="0.25">
      <c r="A32" s="3" t="s">
        <v>7</v>
      </c>
      <c r="B32" s="25">
        <v>8</v>
      </c>
      <c r="C32" s="25">
        <v>6</v>
      </c>
      <c r="D32" s="25">
        <v>11.5</v>
      </c>
      <c r="E32" s="26">
        <v>85</v>
      </c>
      <c r="F32" s="3">
        <f t="shared" si="5"/>
        <v>325.83333333333331</v>
      </c>
      <c r="G32" s="26">
        <v>821</v>
      </c>
      <c r="H32" s="4">
        <f t="shared" si="6"/>
        <v>267509.16666666663</v>
      </c>
    </row>
    <row r="33" spans="1:8" x14ac:dyDescent="0.25">
      <c r="A33" s="3" t="s">
        <v>7</v>
      </c>
      <c r="B33" s="25">
        <v>8</v>
      </c>
      <c r="C33" s="25">
        <v>2</v>
      </c>
      <c r="D33" s="25">
        <v>11.5</v>
      </c>
      <c r="E33" s="26">
        <v>45</v>
      </c>
      <c r="F33" s="3">
        <f t="shared" si="5"/>
        <v>57.5</v>
      </c>
      <c r="G33" s="26">
        <v>821</v>
      </c>
      <c r="H33" s="4">
        <f t="shared" si="6"/>
        <v>47207.5</v>
      </c>
    </row>
    <row r="34" spans="1:8" x14ac:dyDescent="0.25">
      <c r="A34" s="3" t="s">
        <v>7</v>
      </c>
      <c r="B34" s="25">
        <v>6</v>
      </c>
      <c r="C34" s="25">
        <v>5</v>
      </c>
      <c r="D34" s="25">
        <v>17</v>
      </c>
      <c r="E34" s="26">
        <v>4</v>
      </c>
      <c r="F34" s="3">
        <f t="shared" si="5"/>
        <v>14.166666666666666</v>
      </c>
      <c r="G34" s="26">
        <v>821</v>
      </c>
      <c r="H34" s="4">
        <f t="shared" si="6"/>
        <v>11630.833333333332</v>
      </c>
    </row>
    <row r="35" spans="1:8" x14ac:dyDescent="0.25">
      <c r="A35" s="3" t="s">
        <v>7</v>
      </c>
      <c r="B35" s="25">
        <v>6</v>
      </c>
      <c r="C35" s="25">
        <v>5</v>
      </c>
      <c r="D35" s="25">
        <v>7</v>
      </c>
      <c r="E35" s="26">
        <v>4</v>
      </c>
      <c r="F35" s="3">
        <f t="shared" si="5"/>
        <v>5.833333333333333</v>
      </c>
      <c r="G35" s="26">
        <v>821</v>
      </c>
      <c r="H35" s="4">
        <f t="shared" si="6"/>
        <v>4789.1666666666661</v>
      </c>
    </row>
    <row r="36" spans="1:8" x14ac:dyDescent="0.25">
      <c r="A36" s="3" t="s">
        <v>7</v>
      </c>
      <c r="B36" s="25">
        <v>8</v>
      </c>
      <c r="C36" s="25">
        <v>10</v>
      </c>
      <c r="D36" s="25">
        <v>10</v>
      </c>
      <c r="E36" s="26">
        <v>2</v>
      </c>
      <c r="F36" s="3">
        <f t="shared" si="5"/>
        <v>11.111111111111111</v>
      </c>
      <c r="G36" s="26">
        <v>821</v>
      </c>
      <c r="H36" s="4">
        <f t="shared" si="6"/>
        <v>9122.2222222222226</v>
      </c>
    </row>
    <row r="37" spans="1:8" x14ac:dyDescent="0.25">
      <c r="A37" s="3" t="s">
        <v>7</v>
      </c>
      <c r="B37" s="25">
        <v>8</v>
      </c>
      <c r="C37" s="25">
        <v>10</v>
      </c>
      <c r="D37" s="25">
        <v>11</v>
      </c>
      <c r="E37" s="26">
        <v>10</v>
      </c>
      <c r="F37" s="3">
        <f t="shared" si="5"/>
        <v>61.111111111111114</v>
      </c>
      <c r="G37" s="26">
        <v>821</v>
      </c>
      <c r="H37" s="4">
        <f t="shared" si="6"/>
        <v>50172.222222222226</v>
      </c>
    </row>
    <row r="38" spans="1:8" x14ac:dyDescent="0.25">
      <c r="A38" s="3" t="s">
        <v>7</v>
      </c>
      <c r="B38" s="25">
        <v>6</v>
      </c>
      <c r="C38" s="25">
        <v>4</v>
      </c>
      <c r="D38" s="25">
        <v>8</v>
      </c>
      <c r="E38" s="26">
        <v>100</v>
      </c>
      <c r="F38" s="3">
        <f t="shared" si="5"/>
        <v>133.33333333333334</v>
      </c>
      <c r="G38" s="26">
        <v>821</v>
      </c>
      <c r="H38" s="4">
        <f t="shared" si="6"/>
        <v>109466.66666666667</v>
      </c>
    </row>
    <row r="39" spans="1:8" x14ac:dyDescent="0.25">
      <c r="A39" s="3" t="s">
        <v>7</v>
      </c>
      <c r="B39" s="25">
        <v>3</v>
      </c>
      <c r="C39" s="25">
        <v>1.5</v>
      </c>
      <c r="D39" s="25">
        <v>10</v>
      </c>
      <c r="E39" s="26">
        <v>25</v>
      </c>
      <c r="F39" s="3">
        <f t="shared" ref="F39" si="7">B39*C39*D39*E39/144</f>
        <v>7.8125</v>
      </c>
      <c r="G39" s="26">
        <v>886</v>
      </c>
      <c r="H39" s="4">
        <f t="shared" ref="H39" si="8">F39*G39</f>
        <v>6921.875</v>
      </c>
    </row>
    <row r="40" spans="1:8" x14ac:dyDescent="0.25">
      <c r="A40" s="3" t="s">
        <v>7</v>
      </c>
      <c r="B40" s="25">
        <v>3</v>
      </c>
      <c r="C40" s="25">
        <v>1.5</v>
      </c>
      <c r="D40" s="25">
        <v>7</v>
      </c>
      <c r="E40" s="26">
        <v>1</v>
      </c>
      <c r="F40" s="3">
        <f t="shared" ref="F40:F49" si="9">B40*C40*D40*E40/144</f>
        <v>0.21875</v>
      </c>
      <c r="G40" s="26">
        <v>886</v>
      </c>
      <c r="H40" s="4">
        <f t="shared" ref="H40:H49" si="10">F40*G40</f>
        <v>193.8125</v>
      </c>
    </row>
    <row r="41" spans="1:8" x14ac:dyDescent="0.25">
      <c r="A41" s="3" t="s">
        <v>7</v>
      </c>
      <c r="B41" s="25">
        <v>3</v>
      </c>
      <c r="C41" s="25">
        <v>1.5</v>
      </c>
      <c r="D41" s="25">
        <v>11</v>
      </c>
      <c r="E41" s="26">
        <v>78</v>
      </c>
      <c r="F41" s="3">
        <f t="shared" si="9"/>
        <v>26.8125</v>
      </c>
      <c r="G41" s="26">
        <v>886</v>
      </c>
      <c r="H41" s="4">
        <f t="shared" si="10"/>
        <v>23755.875</v>
      </c>
    </row>
    <row r="42" spans="1:8" x14ac:dyDescent="0.25">
      <c r="A42" s="3" t="s">
        <v>7</v>
      </c>
      <c r="B42" s="25">
        <v>4</v>
      </c>
      <c r="C42" s="25">
        <v>1.5</v>
      </c>
      <c r="D42" s="25">
        <v>11</v>
      </c>
      <c r="E42" s="26">
        <v>67</v>
      </c>
      <c r="F42" s="3">
        <f t="shared" si="9"/>
        <v>30.708333333333332</v>
      </c>
      <c r="G42" s="26">
        <v>886</v>
      </c>
      <c r="H42" s="4">
        <f t="shared" si="10"/>
        <v>27207.583333333332</v>
      </c>
    </row>
    <row r="43" spans="1:8" x14ac:dyDescent="0.25">
      <c r="A43" s="3" t="s">
        <v>7</v>
      </c>
      <c r="B43" s="25">
        <v>4</v>
      </c>
      <c r="C43" s="25">
        <v>1.5</v>
      </c>
      <c r="D43" s="25">
        <v>10</v>
      </c>
      <c r="E43" s="26">
        <v>42</v>
      </c>
      <c r="F43" s="3">
        <f t="shared" si="9"/>
        <v>17.5</v>
      </c>
      <c r="G43" s="26">
        <v>886</v>
      </c>
      <c r="H43" s="4">
        <f t="shared" si="10"/>
        <v>15505</v>
      </c>
    </row>
    <row r="44" spans="1:8" x14ac:dyDescent="0.25">
      <c r="A44" s="3" t="s">
        <v>7</v>
      </c>
      <c r="B44" s="25">
        <v>4</v>
      </c>
      <c r="C44" s="25">
        <v>1.5</v>
      </c>
      <c r="D44" s="25">
        <v>8</v>
      </c>
      <c r="E44" s="26">
        <v>1</v>
      </c>
      <c r="F44" s="3">
        <f t="shared" si="9"/>
        <v>0.33333333333333331</v>
      </c>
      <c r="G44" s="26">
        <v>886</v>
      </c>
      <c r="H44" s="4">
        <f t="shared" si="10"/>
        <v>295.33333333333331</v>
      </c>
    </row>
    <row r="45" spans="1:8" x14ac:dyDescent="0.25">
      <c r="A45" s="3" t="s">
        <v>7</v>
      </c>
      <c r="B45" s="25">
        <v>4</v>
      </c>
      <c r="C45" s="25">
        <v>1.5</v>
      </c>
      <c r="D45" s="25">
        <v>5</v>
      </c>
      <c r="E45" s="26">
        <v>14</v>
      </c>
      <c r="F45" s="3">
        <f t="shared" si="9"/>
        <v>2.9166666666666665</v>
      </c>
      <c r="G45" s="26">
        <v>886</v>
      </c>
      <c r="H45" s="4">
        <f t="shared" si="10"/>
        <v>2584.1666666666665</v>
      </c>
    </row>
    <row r="46" spans="1:8" x14ac:dyDescent="0.25">
      <c r="A46" s="3" t="s">
        <v>7</v>
      </c>
      <c r="B46" s="25">
        <v>5</v>
      </c>
      <c r="C46" s="25">
        <v>1.5</v>
      </c>
      <c r="D46" s="25">
        <v>11</v>
      </c>
      <c r="E46" s="26">
        <v>25</v>
      </c>
      <c r="F46" s="3">
        <f t="shared" si="9"/>
        <v>14.322916666666666</v>
      </c>
      <c r="G46" s="26">
        <v>886</v>
      </c>
      <c r="H46" s="4">
        <f t="shared" si="10"/>
        <v>12690.104166666666</v>
      </c>
    </row>
    <row r="47" spans="1:8" x14ac:dyDescent="0.25">
      <c r="A47" s="3" t="s">
        <v>7</v>
      </c>
      <c r="B47" s="25">
        <v>5</v>
      </c>
      <c r="C47" s="25">
        <v>1.5</v>
      </c>
      <c r="D47" s="25">
        <v>10</v>
      </c>
      <c r="E47" s="26">
        <v>21</v>
      </c>
      <c r="F47" s="3">
        <f t="shared" si="9"/>
        <v>10.9375</v>
      </c>
      <c r="G47" s="26">
        <v>886</v>
      </c>
      <c r="H47" s="4">
        <f t="shared" si="10"/>
        <v>9690.625</v>
      </c>
    </row>
    <row r="48" spans="1:8" x14ac:dyDescent="0.25">
      <c r="A48" s="3" t="s">
        <v>7</v>
      </c>
      <c r="B48" s="25">
        <v>5</v>
      </c>
      <c r="C48" s="25">
        <v>1.5</v>
      </c>
      <c r="D48" s="25">
        <v>7</v>
      </c>
      <c r="E48" s="26">
        <v>1</v>
      </c>
      <c r="F48" s="3">
        <f t="shared" si="9"/>
        <v>0.36458333333333331</v>
      </c>
      <c r="G48" s="26">
        <v>886</v>
      </c>
      <c r="H48" s="4">
        <f t="shared" si="10"/>
        <v>323.02083333333331</v>
      </c>
    </row>
    <row r="49" spans="1:8" x14ac:dyDescent="0.25">
      <c r="A49" s="3" t="s">
        <v>7</v>
      </c>
      <c r="B49" s="25">
        <v>5</v>
      </c>
      <c r="C49" s="25">
        <v>1.5</v>
      </c>
      <c r="D49" s="25">
        <v>3</v>
      </c>
      <c r="E49" s="26">
        <v>1</v>
      </c>
      <c r="F49" s="3">
        <f t="shared" si="9"/>
        <v>0.15625</v>
      </c>
      <c r="G49" s="26">
        <v>886</v>
      </c>
      <c r="H49" s="4">
        <f t="shared" si="10"/>
        <v>138.4375</v>
      </c>
    </row>
    <row r="50" spans="1:8" x14ac:dyDescent="0.25">
      <c r="G50" s="33" t="s">
        <v>19</v>
      </c>
      <c r="H50" s="34">
        <f>SUM(H2:H49)</f>
        <v>1178152.8263888888</v>
      </c>
    </row>
  </sheetData>
  <mergeCells count="2">
    <mergeCell ref="J8:J12"/>
    <mergeCell ref="J2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I4" sqref="I4"/>
    </sheetView>
  </sheetViews>
  <sheetFormatPr defaultRowHeight="15" x14ac:dyDescent="0.25"/>
  <cols>
    <col min="3" max="3" width="45.42578125" customWidth="1"/>
    <col min="6" max="6" width="12.7109375" bestFit="1" customWidth="1"/>
  </cols>
  <sheetData>
    <row r="2" spans="2:7" x14ac:dyDescent="0.25">
      <c r="B2" s="6" t="s">
        <v>31</v>
      </c>
      <c r="C2" s="6" t="s">
        <v>32</v>
      </c>
      <c r="D2" s="6" t="s">
        <v>33</v>
      </c>
      <c r="E2" s="6" t="s">
        <v>3</v>
      </c>
      <c r="F2" s="6" t="s">
        <v>33</v>
      </c>
      <c r="G2" s="6" t="s">
        <v>33</v>
      </c>
    </row>
    <row r="3" spans="2:7" x14ac:dyDescent="0.25">
      <c r="B3" s="6">
        <v>1</v>
      </c>
      <c r="C3" s="11" t="s">
        <v>34</v>
      </c>
      <c r="D3" s="9" t="s">
        <v>35</v>
      </c>
      <c r="E3" s="9">
        <v>3</v>
      </c>
      <c r="F3" s="11" t="s">
        <v>36</v>
      </c>
      <c r="G3" s="11" t="s">
        <v>37</v>
      </c>
    </row>
    <row r="4" spans="2:7" x14ac:dyDescent="0.25">
      <c r="B4" s="6">
        <v>2</v>
      </c>
      <c r="C4" s="11" t="s">
        <v>38</v>
      </c>
      <c r="D4" s="9" t="s">
        <v>39</v>
      </c>
      <c r="E4" s="9">
        <v>2</v>
      </c>
      <c r="F4" s="11"/>
      <c r="G4" s="11"/>
    </row>
    <row r="5" spans="2:7" x14ac:dyDescent="0.25">
      <c r="B5" s="6">
        <v>3</v>
      </c>
      <c r="C5" s="11" t="s">
        <v>38</v>
      </c>
      <c r="D5" s="9" t="s">
        <v>40</v>
      </c>
      <c r="E5" s="9">
        <v>4</v>
      </c>
      <c r="F5" s="11"/>
      <c r="G5" s="11"/>
    </row>
    <row r="6" spans="2:7" x14ac:dyDescent="0.25">
      <c r="B6" s="6">
        <v>4</v>
      </c>
      <c r="C6" s="11" t="s">
        <v>41</v>
      </c>
      <c r="D6" s="9"/>
      <c r="E6" s="9">
        <v>2</v>
      </c>
      <c r="F6" s="11"/>
      <c r="G6" s="11"/>
    </row>
    <row r="7" spans="2:7" x14ac:dyDescent="0.25">
      <c r="B7" s="6">
        <v>5</v>
      </c>
      <c r="C7" s="11" t="s">
        <v>42</v>
      </c>
      <c r="D7" s="9"/>
      <c r="E7" s="9">
        <v>6</v>
      </c>
      <c r="F7" s="11" t="s">
        <v>43</v>
      </c>
      <c r="G7" s="11"/>
    </row>
    <row r="8" spans="2:7" x14ac:dyDescent="0.25">
      <c r="B8" s="6">
        <v>6</v>
      </c>
      <c r="C8" s="11" t="s">
        <v>44</v>
      </c>
      <c r="D8" s="9"/>
      <c r="E8" s="9">
        <v>4</v>
      </c>
      <c r="F8" s="11" t="s">
        <v>45</v>
      </c>
      <c r="G8" s="11" t="s">
        <v>46</v>
      </c>
    </row>
    <row r="9" spans="2:7" x14ac:dyDescent="0.25">
      <c r="B9" s="6">
        <v>7</v>
      </c>
      <c r="C9" s="11" t="s">
        <v>47</v>
      </c>
      <c r="D9" s="9"/>
      <c r="E9" s="9">
        <v>5</v>
      </c>
      <c r="F9" s="11" t="s">
        <v>48</v>
      </c>
      <c r="G9" s="11"/>
    </row>
    <row r="10" spans="2:7" x14ac:dyDescent="0.25">
      <c r="B10" s="6">
        <v>8</v>
      </c>
      <c r="C10" s="11" t="s">
        <v>49</v>
      </c>
      <c r="D10" s="9"/>
      <c r="E10" s="9">
        <v>1.5</v>
      </c>
      <c r="F10" s="11" t="s">
        <v>50</v>
      </c>
      <c r="G10" s="11"/>
    </row>
    <row r="11" spans="2:7" x14ac:dyDescent="0.25">
      <c r="B11" s="6">
        <v>9</v>
      </c>
      <c r="C11" s="11" t="s">
        <v>51</v>
      </c>
      <c r="D11" s="9"/>
      <c r="E11" s="9">
        <v>125</v>
      </c>
      <c r="F11" s="11" t="s">
        <v>50</v>
      </c>
      <c r="G11" s="11"/>
    </row>
    <row r="12" spans="2:7" x14ac:dyDescent="0.25">
      <c r="B12" s="6">
        <v>10</v>
      </c>
      <c r="C12" s="11" t="s">
        <v>52</v>
      </c>
      <c r="D12" s="9"/>
      <c r="E12" s="9">
        <v>13</v>
      </c>
      <c r="F12" s="11" t="s">
        <v>53</v>
      </c>
      <c r="G12" s="11"/>
    </row>
    <row r="13" spans="2:7" x14ac:dyDescent="0.25">
      <c r="B13" s="6">
        <v>11</v>
      </c>
      <c r="C13" s="11" t="s">
        <v>54</v>
      </c>
      <c r="D13" s="9"/>
      <c r="E13" s="9">
        <v>6</v>
      </c>
      <c r="F13" s="11" t="s">
        <v>55</v>
      </c>
      <c r="G13" s="11"/>
    </row>
    <row r="14" spans="2:7" x14ac:dyDescent="0.25">
      <c r="B14" s="6">
        <v>12</v>
      </c>
      <c r="C14" s="11" t="s">
        <v>56</v>
      </c>
      <c r="D14" s="9"/>
      <c r="E14" s="9">
        <v>5</v>
      </c>
      <c r="F14" s="11" t="s">
        <v>50</v>
      </c>
      <c r="G14" s="11"/>
    </row>
    <row r="15" spans="2:7" x14ac:dyDescent="0.25">
      <c r="B15" s="6">
        <v>13</v>
      </c>
      <c r="C15" s="11" t="s">
        <v>57</v>
      </c>
      <c r="D15" s="9"/>
      <c r="E15" s="9">
        <v>2</v>
      </c>
      <c r="F15" s="11" t="s">
        <v>58</v>
      </c>
      <c r="G15" s="11"/>
    </row>
    <row r="16" spans="2:7" x14ac:dyDescent="0.25">
      <c r="B16" s="6">
        <v>14</v>
      </c>
      <c r="C16" s="11" t="s">
        <v>59</v>
      </c>
      <c r="D16" s="9"/>
      <c r="E16" s="9">
        <v>44</v>
      </c>
      <c r="F16" s="11" t="s">
        <v>53</v>
      </c>
      <c r="G16" s="11"/>
    </row>
    <row r="17" spans="2:7" x14ac:dyDescent="0.25">
      <c r="B17" s="6">
        <v>15</v>
      </c>
      <c r="C17" s="11" t="s">
        <v>60</v>
      </c>
      <c r="D17" s="9"/>
      <c r="E17" s="9">
        <v>200</v>
      </c>
      <c r="F17" s="11" t="s">
        <v>61</v>
      </c>
      <c r="G17" s="11" t="s">
        <v>62</v>
      </c>
    </row>
    <row r="18" spans="2:7" x14ac:dyDescent="0.25">
      <c r="B18" s="6">
        <v>16</v>
      </c>
      <c r="C18" s="11" t="s">
        <v>63</v>
      </c>
      <c r="D18" s="9" t="s">
        <v>35</v>
      </c>
      <c r="E18" s="9">
        <v>110</v>
      </c>
      <c r="F18" s="11" t="s">
        <v>64</v>
      </c>
      <c r="G18" s="11"/>
    </row>
    <row r="19" spans="2:7" x14ac:dyDescent="0.25">
      <c r="B19" s="6">
        <v>17</v>
      </c>
      <c r="C19" s="11" t="s">
        <v>65</v>
      </c>
      <c r="D19" s="9"/>
      <c r="E19" s="9"/>
      <c r="F19" s="11"/>
      <c r="G19" s="11"/>
    </row>
    <row r="20" spans="2:7" x14ac:dyDescent="0.25">
      <c r="B20" s="6">
        <v>18</v>
      </c>
      <c r="C20" s="11" t="s">
        <v>66</v>
      </c>
      <c r="D20" s="9" t="s">
        <v>67</v>
      </c>
      <c r="E20" s="9">
        <v>180</v>
      </c>
      <c r="F20" s="11" t="s">
        <v>68</v>
      </c>
      <c r="G20" s="11"/>
    </row>
    <row r="21" spans="2:7" x14ac:dyDescent="0.25">
      <c r="B21" s="6">
        <v>19</v>
      </c>
      <c r="C21" s="11" t="s">
        <v>66</v>
      </c>
      <c r="D21" s="9" t="s">
        <v>69</v>
      </c>
      <c r="E21" s="9">
        <v>30</v>
      </c>
      <c r="F21" s="11" t="s">
        <v>64</v>
      </c>
      <c r="G21" s="11"/>
    </row>
    <row r="22" spans="2:7" x14ac:dyDescent="0.25">
      <c r="B22" s="6">
        <v>20</v>
      </c>
      <c r="C22" s="11" t="s">
        <v>70</v>
      </c>
      <c r="D22" s="9" t="s">
        <v>69</v>
      </c>
      <c r="E22" s="9">
        <v>5</v>
      </c>
      <c r="F22" s="11" t="s">
        <v>71</v>
      </c>
      <c r="G22" s="11"/>
    </row>
    <row r="23" spans="2:7" x14ac:dyDescent="0.25">
      <c r="B23" s="6">
        <v>21</v>
      </c>
      <c r="C23" s="11" t="s">
        <v>70</v>
      </c>
      <c r="D23" s="9" t="s">
        <v>67</v>
      </c>
      <c r="E23" s="9">
        <v>13</v>
      </c>
      <c r="F23" s="11" t="s">
        <v>73</v>
      </c>
      <c r="G23" s="11"/>
    </row>
    <row r="24" spans="2:7" x14ac:dyDescent="0.25">
      <c r="B24" s="6">
        <v>22</v>
      </c>
      <c r="C24" s="11" t="s">
        <v>70</v>
      </c>
      <c r="D24" s="9" t="s">
        <v>72</v>
      </c>
      <c r="E24" s="9">
        <v>3</v>
      </c>
      <c r="F24" s="11" t="s">
        <v>73</v>
      </c>
      <c r="G24" s="11"/>
    </row>
    <row r="25" spans="2:7" x14ac:dyDescent="0.25">
      <c r="B25" s="6">
        <v>23</v>
      </c>
      <c r="C25" s="11" t="s">
        <v>74</v>
      </c>
      <c r="D25" s="9"/>
      <c r="E25" s="9">
        <v>37</v>
      </c>
      <c r="F25" s="11" t="s">
        <v>53</v>
      </c>
      <c r="G25" s="11"/>
    </row>
    <row r="26" spans="2:7" x14ac:dyDescent="0.25">
      <c r="B26" s="6">
        <v>24</v>
      </c>
      <c r="C26" s="11" t="s">
        <v>75</v>
      </c>
      <c r="D26" s="9" t="s">
        <v>35</v>
      </c>
      <c r="E26" s="9">
        <v>9</v>
      </c>
      <c r="F26" s="11" t="s">
        <v>50</v>
      </c>
      <c r="G26" s="11"/>
    </row>
    <row r="27" spans="2:7" x14ac:dyDescent="0.25">
      <c r="B27" s="6">
        <v>25</v>
      </c>
      <c r="C27" s="11" t="s">
        <v>75</v>
      </c>
      <c r="D27" s="9" t="s">
        <v>76</v>
      </c>
      <c r="E27" s="9">
        <v>12</v>
      </c>
      <c r="F27" s="11" t="s">
        <v>50</v>
      </c>
      <c r="G27" s="11"/>
    </row>
    <row r="28" spans="2:7" x14ac:dyDescent="0.25">
      <c r="B28" s="6">
        <v>26</v>
      </c>
      <c r="C28" s="11" t="s">
        <v>77</v>
      </c>
      <c r="D28" s="9" t="s">
        <v>78</v>
      </c>
      <c r="E28" s="9">
        <v>4</v>
      </c>
      <c r="F28" s="11" t="s">
        <v>55</v>
      </c>
      <c r="G28" s="11"/>
    </row>
    <row r="29" spans="2:7" x14ac:dyDescent="0.25">
      <c r="B29" s="6">
        <v>27</v>
      </c>
      <c r="C29" s="11" t="s">
        <v>77</v>
      </c>
      <c r="D29" s="9" t="s">
        <v>79</v>
      </c>
      <c r="E29" s="9">
        <v>8</v>
      </c>
      <c r="F29" s="11" t="s">
        <v>55</v>
      </c>
      <c r="G29" s="11"/>
    </row>
    <row r="30" spans="2:7" x14ac:dyDescent="0.25">
      <c r="B30" s="6">
        <v>28</v>
      </c>
      <c r="C30" s="11" t="s">
        <v>77</v>
      </c>
      <c r="D30" s="9" t="s">
        <v>80</v>
      </c>
      <c r="E30" s="9">
        <v>5</v>
      </c>
      <c r="F30" s="11" t="s">
        <v>55</v>
      </c>
      <c r="G30" s="11"/>
    </row>
    <row r="31" spans="2:7" x14ac:dyDescent="0.25">
      <c r="B31" s="6">
        <v>29</v>
      </c>
      <c r="C31" s="11" t="s">
        <v>77</v>
      </c>
      <c r="D31" s="9" t="s">
        <v>35</v>
      </c>
      <c r="E31" s="9">
        <v>1</v>
      </c>
      <c r="F31" s="11" t="s">
        <v>55</v>
      </c>
      <c r="G31" s="11"/>
    </row>
    <row r="32" spans="2:7" x14ac:dyDescent="0.25">
      <c r="B32" s="6">
        <v>30</v>
      </c>
      <c r="C32" s="11" t="s">
        <v>77</v>
      </c>
      <c r="D32" s="9" t="s">
        <v>81</v>
      </c>
      <c r="E32" s="9">
        <v>3</v>
      </c>
      <c r="F32" s="11" t="s">
        <v>55</v>
      </c>
      <c r="G32" s="11"/>
    </row>
    <row r="33" spans="2:7" x14ac:dyDescent="0.25">
      <c r="B33" s="6">
        <v>31</v>
      </c>
      <c r="C33" s="11" t="s">
        <v>77</v>
      </c>
      <c r="D33" s="9" t="s">
        <v>82</v>
      </c>
      <c r="E33" s="9">
        <v>4</v>
      </c>
      <c r="F33" s="11" t="s">
        <v>55</v>
      </c>
      <c r="G3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22</vt:lpstr>
      <vt:lpstr>30-09-22</vt:lpstr>
      <vt:lpstr>19-10-22</vt:lpstr>
      <vt:lpstr>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Sunil</cp:lastModifiedBy>
  <cp:lastPrinted>2022-10-19T11:03:13Z</cp:lastPrinted>
  <dcterms:created xsi:type="dcterms:W3CDTF">2022-10-03T12:16:41Z</dcterms:created>
  <dcterms:modified xsi:type="dcterms:W3CDTF">2022-12-02T05:00:22Z</dcterms:modified>
</cp:coreProperties>
</file>