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iguel\Documents\tinto programa\tinto-programas-3\database\DATA\XSLX\"/>
    </mc:Choice>
  </mc:AlternateContent>
  <xr:revisionPtr revIDLastSave="0" documentId="13_ncr:1_{005ED8D9-63DC-40FC-9D19-764650BA33AD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7" l="1"/>
  <c r="B7" i="7"/>
  <c r="B6" i="7"/>
  <c r="B5" i="7"/>
  <c r="B4" i="7"/>
  <c r="B3" i="7"/>
  <c r="B2" i="7"/>
  <c r="J35" i="6"/>
  <c r="J28" i="5"/>
  <c r="J5" i="5"/>
  <c r="J29" i="4"/>
  <c r="J27" i="4" a="1"/>
  <c r="J27" i="4"/>
  <c r="J21" i="4"/>
  <c r="J15" i="4" a="1"/>
  <c r="J15" i="4"/>
  <c r="J7" i="4"/>
  <c r="J5" i="4"/>
  <c r="J35" i="1"/>
  <c r="J19" i="2"/>
  <c r="J29" i="3"/>
  <c r="J14" i="3"/>
  <c r="J12" i="3"/>
  <c r="J9" i="3"/>
  <c r="J30" i="1"/>
  <c r="J26" i="1"/>
  <c r="J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<sst xmlns="http://schemas.openxmlformats.org/spreadsheetml/2006/main" count="322" uniqueCount="178">
  <si>
    <t>Numero</t>
  </si>
  <si>
    <t>Nombre</t>
  </si>
  <si>
    <t>Telefono</t>
  </si>
  <si>
    <t>Direccion</t>
  </si>
  <si>
    <t>Articulo</t>
  </si>
  <si>
    <t>Cantidad</t>
  </si>
  <si>
    <t>Color</t>
  </si>
  <si>
    <t>importe</t>
  </si>
  <si>
    <t>A domicilio</t>
  </si>
  <si>
    <t>Total</t>
  </si>
  <si>
    <t>Notas</t>
  </si>
  <si>
    <t>fecha</t>
  </si>
  <si>
    <t>belen sanchez</t>
  </si>
  <si>
    <t>niños heroes, 62 int 1</t>
  </si>
  <si>
    <t>chamarras</t>
  </si>
  <si>
    <t>cobijas</t>
  </si>
  <si>
    <t>alfonso equiliva</t>
  </si>
  <si>
    <t>gardenia #45</t>
  </si>
  <si>
    <t>trajes</t>
  </si>
  <si>
    <t>1, 2 piezas</t>
  </si>
  <si>
    <t>gris</t>
  </si>
  <si>
    <t>francisca zarate</t>
  </si>
  <si>
    <t>biosa</t>
  </si>
  <si>
    <t>ruby mora</t>
  </si>
  <si>
    <t>abasolo poniente #253</t>
  </si>
  <si>
    <t>saco</t>
  </si>
  <si>
    <t>vestidos</t>
  </si>
  <si>
    <t>(300*2) * 1000</t>
  </si>
  <si>
    <t>pagado</t>
  </si>
  <si>
    <t>parque nacional #40</t>
  </si>
  <si>
    <t>sweaters y gabardinas</t>
  </si>
  <si>
    <t>blusas</t>
  </si>
  <si>
    <t>short</t>
  </si>
  <si>
    <t>edgar bernavel</t>
  </si>
  <si>
    <t>francisco i madero c/esquina emiliano zapata, periban</t>
  </si>
  <si>
    <t>ricardo villa</t>
  </si>
  <si>
    <t>joaquin amarro #50</t>
  </si>
  <si>
    <t>1era comunion</t>
  </si>
  <si>
    <t>edredones</t>
  </si>
  <si>
    <t>ellos llamaran para entregar</t>
  </si>
  <si>
    <t>paricutin del carmen, los reyes</t>
  </si>
  <si>
    <t>sabanas alvas</t>
  </si>
  <si>
    <t>cobija casuña</t>
  </si>
  <si>
    <t>mantas</t>
  </si>
  <si>
    <t>toallas</t>
  </si>
  <si>
    <t>beatriz reyes</t>
  </si>
  <si>
    <t>sacos</t>
  </si>
  <si>
    <t>pantalones</t>
  </si>
  <si>
    <t>rosa</t>
  </si>
  <si>
    <t>negro c/ blanco</t>
  </si>
  <si>
    <t>por telefono</t>
  </si>
  <si>
    <t>gabriela valencia</t>
  </si>
  <si>
    <t>fraccionamiento espinos fresno #7</t>
  </si>
  <si>
    <t>camisa</t>
  </si>
  <si>
    <t>lilia barragan</t>
  </si>
  <si>
    <t>fraccionamiento anaya</t>
  </si>
  <si>
    <t>rosa maria nuñez</t>
  </si>
  <si>
    <t>avenida de las rosas #77, paleterin</t>
  </si>
  <si>
    <t>abrigo</t>
  </si>
  <si>
    <t>yuri</t>
  </si>
  <si>
    <t>planchado corbatas</t>
  </si>
  <si>
    <t>fundas</t>
  </si>
  <si>
    <t>cuñada</t>
  </si>
  <si>
    <t>los reyes</t>
  </si>
  <si>
    <t>estrella merlin</t>
  </si>
  <si>
    <t>quinta real, los reyes</t>
  </si>
  <si>
    <t>playera</t>
  </si>
  <si>
    <t>flora pulido t.</t>
  </si>
  <si>
    <t>tocumbo</t>
  </si>
  <si>
    <t>abrigos</t>
  </si>
  <si>
    <t>rio itacuaro 5</t>
  </si>
  <si>
    <t>bolsa</t>
  </si>
  <si>
    <t>gustavo paque</t>
  </si>
  <si>
    <t>jazorro cardenas</t>
  </si>
  <si>
    <t>corbatas</t>
  </si>
  <si>
    <t>cuadros azules</t>
  </si>
  <si>
    <t>Javier Montaño</t>
  </si>
  <si>
    <t>traje</t>
  </si>
  <si>
    <t>Maria Hernandez</t>
  </si>
  <si>
    <t>tingüindin</t>
  </si>
  <si>
    <t>camichines</t>
  </si>
  <si>
    <t>almohada</t>
  </si>
  <si>
    <t>Sra. Aseguera</t>
  </si>
  <si>
    <t>vistas del valle, periban</t>
  </si>
  <si>
    <t>tapetes</t>
  </si>
  <si>
    <t>vladimir morales</t>
  </si>
  <si>
    <t>pamataguapo</t>
  </si>
  <si>
    <t>departamento la joyita, periban</t>
  </si>
  <si>
    <t>francisco romero</t>
  </si>
  <si>
    <t>rayon 69</t>
  </si>
  <si>
    <t>azul marino</t>
  </si>
  <si>
    <t>carmen jimenez</t>
  </si>
  <si>
    <t>avenida cuitzeo #50, purembre</t>
  </si>
  <si>
    <t>traje sastre</t>
  </si>
  <si>
    <t>blanco</t>
  </si>
  <si>
    <t>si</t>
  </si>
  <si>
    <t>pagado, llevar a salon walkiria 10am - 3pm</t>
  </si>
  <si>
    <t>alejandro</t>
  </si>
  <si>
    <t>camisas</t>
  </si>
  <si>
    <t>karla oseguera</t>
  </si>
  <si>
    <t>paricutin #10, quinta real</t>
  </si>
  <si>
    <t>trajes sastre mujer</t>
  </si>
  <si>
    <t>1, 3 piezas</t>
  </si>
  <si>
    <t>folklore</t>
  </si>
  <si>
    <t>reboso</t>
  </si>
  <si>
    <t>blusa</t>
  </si>
  <si>
    <t xml:space="preserve">hector zarate </t>
  </si>
  <si>
    <t>guadalupe victoria #163</t>
  </si>
  <si>
    <t>tabashines #7, los reyes</t>
  </si>
  <si>
    <t>sueter y gabardina</t>
  </si>
  <si>
    <t>lavado</t>
  </si>
  <si>
    <t>no</t>
  </si>
  <si>
    <t>Arcadio Rodriguez, los reyes</t>
  </si>
  <si>
    <t>jusafat garcia</t>
  </si>
  <si>
    <t>boulevard dominguez #103</t>
  </si>
  <si>
    <t>las fuentes #17, los reyes</t>
  </si>
  <si>
    <t>doña dolores</t>
  </si>
  <si>
    <t>san rafael, los reyes</t>
  </si>
  <si>
    <t>rafael mora</t>
  </si>
  <si>
    <t>negro-blanco</t>
  </si>
  <si>
    <t>negro</t>
  </si>
  <si>
    <t>playeras</t>
  </si>
  <si>
    <t>ceistifau</t>
  </si>
  <si>
    <t>lavanderia</t>
  </si>
  <si>
    <t>obregon 22, los reyes</t>
  </si>
  <si>
    <t>sabanas</t>
  </si>
  <si>
    <t>1 juego, 4 piezas</t>
  </si>
  <si>
    <t>edredon</t>
  </si>
  <si>
    <t>funda</t>
  </si>
  <si>
    <t>rodapie</t>
  </si>
  <si>
    <t>maribel rodriguez</t>
  </si>
  <si>
    <t>plan de ayala</t>
  </si>
  <si>
    <t>vestido</t>
  </si>
  <si>
    <t>1 juego, 3 piezas</t>
  </si>
  <si>
    <t>lavanderia express, los reyes</t>
  </si>
  <si>
    <t>chamarra</t>
  </si>
  <si>
    <t>piel</t>
  </si>
  <si>
    <t>luis cabrera #46, la paz</t>
  </si>
  <si>
    <t>1 juego, 2 piezas</t>
  </si>
  <si>
    <t>teresa hernandez</t>
  </si>
  <si>
    <t>avenida zapata #98, polleria pedraza, los reyes</t>
  </si>
  <si>
    <t>luis montes</t>
  </si>
  <si>
    <t>corona</t>
  </si>
  <si>
    <t>mario martinez</t>
  </si>
  <si>
    <t>paretacuaro</t>
  </si>
  <si>
    <t>angelita montaño</t>
  </si>
  <si>
    <t>torres quinta #15</t>
  </si>
  <si>
    <t>zulem alonso A.</t>
  </si>
  <si>
    <t>Sicuicho</t>
  </si>
  <si>
    <t>michel perez</t>
  </si>
  <si>
    <t>jesus flores 3</t>
  </si>
  <si>
    <t>santa clara</t>
  </si>
  <si>
    <t>luis cabrera</t>
  </si>
  <si>
    <t>la paz, los reyes</t>
  </si>
  <si>
    <t>Jose Luis Alvarez</t>
  </si>
  <si>
    <t>benuo #34</t>
  </si>
  <si>
    <t>alicia gnecia</t>
  </si>
  <si>
    <t>las flores #11, santa rosa</t>
  </si>
  <si>
    <t>diego esquivel</t>
  </si>
  <si>
    <t>zaragoza poniente #94, periban</t>
  </si>
  <si>
    <t>raul montavo</t>
  </si>
  <si>
    <t>san rafafel</t>
  </si>
  <si>
    <t>karla asegueda</t>
  </si>
  <si>
    <t>periban</t>
  </si>
  <si>
    <t>isabel sortez</t>
  </si>
  <si>
    <t>cortinas</t>
  </si>
  <si>
    <t>Juan de la Barrera</t>
  </si>
  <si>
    <t>zayra nuñez</t>
  </si>
  <si>
    <t>20 de noviembre, periban</t>
  </si>
  <si>
    <t>20 de noviembre, farmacia, periban</t>
  </si>
  <si>
    <t>john garcia</t>
  </si>
  <si>
    <t>av. los cerros 2#92, ferricaril</t>
  </si>
  <si>
    <t>karla malfavon</t>
  </si>
  <si>
    <t>ivan macins</t>
  </si>
  <si>
    <t>restaurante el caudillo, e. zapata</t>
  </si>
  <si>
    <t>Fecha</t>
  </si>
  <si>
    <t>Total Dia</t>
  </si>
  <si>
    <t>Total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</si>
</sst>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8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9" formatCode="dd/mm/yyyy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57CBB-9B73-4216-8B09-440CF5266661}" name="Tabla1" displayName="Tabla1" ref="A1:L66" totalsRowShown="0" headerRowDxfId="7">
  <autoFilter ref="A1:L66" xr:uid="{AAF57CBB-9B73-4216-8B09-440CF5266661}"/>
  <tableColumns count="12">
    <tableColumn id="1" xr3:uid="{4A27C8CB-FEC8-4F17-BD41-F41FDB11305D}" name="Numero"/>
    <tableColumn id="2" xr3:uid="{2D6CD00A-1B49-47B3-9A26-902BE97E80AC}" name="Nombre"/>
    <tableColumn id="3" xr3:uid="{99838C48-05E0-4A5F-8CF8-A7A759B7105B}" name="Telefono"/>
    <tableColumn id="4" xr3:uid="{92837745-FC6E-496C-A045-D223613AB3AD}" name="Direccion"/>
    <tableColumn id="5" xr3:uid="{52F5BDAD-D1E2-4F6C-9301-35ECA1ED0415}" name="Articulo"/>
    <tableColumn id="6" xr3:uid="{E2792E19-3DDD-4729-9A71-D38DDE5A95B1}" name="Cantidad"/>
    <tableColumn id="7" xr3:uid="{F0D41F63-1680-45E5-9AEC-338C3777E4CB}" name="Color"/>
    <tableColumn id="8" xr3:uid="{DDD6FF45-ACDE-4D65-9296-704199FE91EC}" name="importe"/>
    <tableColumn id="9" xr3:uid="{352E3440-D313-4123-8A20-BE50F0926CAD}" name="A domicilio"/>
    <tableColumn id="10" xr3:uid="{FA064057-6857-44DB-944C-65E29E114087}" name="Total"/>
    <tableColumn id="11" xr3:uid="{3394EEC7-503D-4583-8135-9F9DCF6183EB}" name="Notas"/>
    <tableColumn id="12" xr3:uid="{7F98F5F7-E4D3-426E-A618-3390A6C9513D}" name="fech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BB7D22-94ED-47C4-B4A9-E28E1233E838}" name="Tabla5" displayName="Tabla5" ref="A1:L126" totalsRowShown="0" headerRowDxfId="6" headerRowBorderDxfId="5">
  <autoFilter ref="A1:L126" xr:uid="{A0BB7D22-94ED-47C4-B4A9-E28E1233E838}"/>
  <tableColumns count="12">
    <tableColumn id="1" xr3:uid="{30F2B2FC-A524-4B05-AC91-765E90605A5E}" name="Numero"/>
    <tableColumn id="2" xr3:uid="{EE54053E-C548-4128-932C-A24963AA4B79}" name="Nombre"/>
    <tableColumn id="3" xr3:uid="{F83A16B8-F4B8-4AAB-8D1C-D56A8729E3BD}" name="Telefono"/>
    <tableColumn id="4" xr3:uid="{50E01273-C34F-48EF-9BFD-56F3F3985586}" name="Direccion"/>
    <tableColumn id="5" xr3:uid="{B71DF5DF-B0C5-47E6-AB84-C5389EF6235D}" name="Articulo"/>
    <tableColumn id="6" xr3:uid="{89D07FFC-7237-4C2F-ABE9-5DE0B09B2059}" name="Cantidad"/>
    <tableColumn id="7" xr3:uid="{85D6864F-03CF-4846-B461-31C45E530501}" name="Color"/>
    <tableColumn id="8" xr3:uid="{C2B33439-F556-483D-BA9D-CFCD44039239}" name="importe"/>
    <tableColumn id="9" xr3:uid="{F8DF49B2-8EDB-436E-A92A-DA783A03B0EA}" name="A domicilio"/>
    <tableColumn id="10" xr3:uid="{209CCBB2-4915-47EF-9203-91CF1186DD5D}" name="Total"/>
    <tableColumn id="11" xr3:uid="{965AD32B-C88D-4113-9F39-9B2C8993125A}" name="Notas"/>
    <tableColumn id="12" xr3:uid="{934A74EB-14EA-4FFF-96C6-6E6AFD065D05}" name="fecha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70F70-53CF-431F-8F6F-3741C8655666}" name="Tabla2" displayName="Tabla2" ref="A1:L52" totalsRowShown="0" headerRowDxfId="3" headerRowBorderDxfId="2">
  <autoFilter ref="A1:L52" xr:uid="{DD670F70-53CF-431F-8F6F-3741C8655666}"/>
  <tableColumns count="12">
    <tableColumn id="1" xr3:uid="{97969B4A-B9EB-4739-B6DD-CE0D89B4687D}" name="Numero"/>
    <tableColumn id="2" xr3:uid="{0928F7F0-7131-4B14-A600-A050241F7F77}" name="Nombre"/>
    <tableColumn id="3" xr3:uid="{51C5CC9F-1A25-4ACE-A41D-7792F209A8DD}" name="Telefono"/>
    <tableColumn id="4" xr3:uid="{5F46F69D-9572-41BF-93A5-67431B733F7A}" name="Direccion"/>
    <tableColumn id="5" xr3:uid="{17F963C7-F430-4203-8373-5A64D9EB424F}" name="Articulo"/>
    <tableColumn id="6" xr3:uid="{D972085F-D9AD-4E2F-9B43-423E02051B2D}" name="Cantidad"/>
    <tableColumn id="7" xr3:uid="{E5DBBA51-BAAC-4BFE-A862-9C2124EB4AD9}" name="Color"/>
    <tableColumn id="8" xr3:uid="{7627D6A2-E5E9-408E-8E9D-A2DB1DF2163B}" name="importe"/>
    <tableColumn id="9" xr3:uid="{E6FAE7D2-22B8-44BC-AF9B-9717AF20AF68}" name="A domicilio"/>
    <tableColumn id="10" xr3:uid="{4E921B5B-7BE2-4E3B-9B6B-13EB1DF2D0B1}" name="Total"/>
    <tableColumn id="11" xr3:uid="{93D6F6C9-7621-456F-9F27-E7BD49775158}" name="Notas"/>
    <tableColumn id="12" xr3:uid="{14CBFDC8-E496-42B9-B28C-86E878EC359A}" name="fech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AA80A2-7235-4E4F-974D-BF9BE6C9D449}" name="Tabla3" displayName="Tabla3" ref="A1:L102" totalsRowShown="0" headerRowDxfId="1" headerRowBorderDxfId="0">
  <autoFilter ref="A1:L102" xr:uid="{EFAA80A2-7235-4E4F-974D-BF9BE6C9D449}"/>
  <tableColumns count="12">
    <tableColumn id="1" xr3:uid="{4E6EA0B7-CE5B-406D-A5C6-95C410262D07}" name="Numero"/>
    <tableColumn id="2" xr3:uid="{336B94AE-646A-440F-B762-27CAFB8D8B5C}" name="Nombre"/>
    <tableColumn id="3" xr3:uid="{32D4FB1A-4D06-4106-B059-39C531B48A40}" name="Telefono"/>
    <tableColumn id="4" xr3:uid="{8DEB839F-C30A-4B24-9294-3E9E71F0F377}" name="Direccion"/>
    <tableColumn id="5" xr3:uid="{F24876C3-1EC6-4AE8-801C-DAFD9AB2A552}" name="Articulo"/>
    <tableColumn id="6" xr3:uid="{60554353-9999-4E3B-B27F-3A8BDB0110A3}" name="Cantidad"/>
    <tableColumn id="7" xr3:uid="{A9E1DE4D-AA96-4680-BF98-A07094241BFC}" name="Color"/>
    <tableColumn id="8" xr3:uid="{9707B827-33BD-4B73-9817-C9C9F20BF939}" name="importe"/>
    <tableColumn id="9" xr3:uid="{197510F7-4719-48C8-AC75-947157B5DF2E}" name="A domicilio"/>
    <tableColumn id="10" xr3:uid="{60686322-9E5B-46EA-8037-63ECA9A1BAC4}" name="Total"/>
    <tableColumn id="11" xr3:uid="{31767E73-00D9-479E-8AFF-48B4D6F1EC6B}" name="Notas"/>
    <tableColumn id="12" xr3:uid="{79014048-C5A9-4831-A563-3DA9D181E0B4}" name="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D16" workbookViewId="0">
      <selection activeCell="L2" sqref="L2"/>
    </sheetView>
  </sheetViews>
  <sheetFormatPr baseColWidth="10" defaultColWidth="8.88671875" defaultRowHeight="14.4" x14ac:dyDescent="0.3"/>
  <cols>
    <col min="1" max="1" width="12.44140625" customWidth="1"/>
    <col min="2" max="2" width="17.6640625" customWidth="1"/>
    <col min="3" max="3" width="21.33203125" customWidth="1"/>
    <col min="4" max="4" width="48.109375" customWidth="1"/>
    <col min="5" max="5" width="19.88671875" customWidth="1"/>
    <col min="6" max="6" width="16.33203125" customWidth="1"/>
    <col min="7" max="7" width="17.6640625" customWidth="1"/>
    <col min="8" max="8" width="14.88671875" customWidth="1"/>
    <col min="9" max="9" width="12.44140625" customWidth="1"/>
    <col min="11" max="11" width="26.33203125" bestFit="1" customWidth="1"/>
    <col min="12" max="12" width="11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t="s">
        <v>11</v>
      </c>
    </row>
    <row r="2" spans="1:12" x14ac:dyDescent="0.3">
      <c r="A2">
        <v>6309</v>
      </c>
      <c r="B2" t="s">
        <v>12</v>
      </c>
      <c r="C2">
        <v>3545417695</v>
      </c>
      <c r="D2" t="s">
        <v>13</v>
      </c>
      <c r="E2" t="s">
        <v>14</v>
      </c>
      <c r="F2">
        <v>1</v>
      </c>
      <c r="H2">
        <v>90</v>
      </c>
      <c r="L2" s="4">
        <v>44753</v>
      </c>
    </row>
    <row r="3" spans="1:12" x14ac:dyDescent="0.3">
      <c r="E3" t="s">
        <v>15</v>
      </c>
      <c r="F3">
        <v>1</v>
      </c>
      <c r="H3">
        <v>120</v>
      </c>
      <c r="J3">
        <v>210</v>
      </c>
    </row>
    <row r="5" spans="1:12" x14ac:dyDescent="0.3">
      <c r="A5">
        <v>6311</v>
      </c>
      <c r="B5" t="s">
        <v>16</v>
      </c>
      <c r="C5">
        <v>3545452694</v>
      </c>
      <c r="D5" t="s">
        <v>17</v>
      </c>
      <c r="E5" t="s">
        <v>18</v>
      </c>
      <c r="F5" t="s">
        <v>19</v>
      </c>
      <c r="G5" t="s">
        <v>20</v>
      </c>
      <c r="H5">
        <v>120</v>
      </c>
      <c r="J5">
        <v>120</v>
      </c>
    </row>
    <row r="7" spans="1:12" x14ac:dyDescent="0.3">
      <c r="A7">
        <v>6312</v>
      </c>
      <c r="B7" t="s">
        <v>21</v>
      </c>
      <c r="D7" t="s">
        <v>22</v>
      </c>
      <c r="E7" t="s">
        <v>14</v>
      </c>
      <c r="F7">
        <v>1</v>
      </c>
      <c r="H7">
        <v>100</v>
      </c>
      <c r="J7">
        <v>100</v>
      </c>
    </row>
    <row r="9" spans="1:12" x14ac:dyDescent="0.3">
      <c r="A9">
        <v>6313</v>
      </c>
      <c r="B9" t="s">
        <v>23</v>
      </c>
      <c r="C9">
        <v>3541060775</v>
      </c>
      <c r="D9" t="s">
        <v>24</v>
      </c>
      <c r="E9" t="s">
        <v>25</v>
      </c>
      <c r="F9">
        <v>1</v>
      </c>
      <c r="H9">
        <v>70</v>
      </c>
    </row>
    <row r="10" spans="1:12" x14ac:dyDescent="0.3">
      <c r="E10" t="s">
        <v>26</v>
      </c>
      <c r="F10">
        <v>2</v>
      </c>
      <c r="H10" t="s">
        <v>27</v>
      </c>
      <c r="J10">
        <v>1670</v>
      </c>
      <c r="K10" t="s">
        <v>28</v>
      </c>
    </row>
    <row r="12" spans="1:12" x14ac:dyDescent="0.3">
      <c r="A12">
        <v>6353</v>
      </c>
      <c r="D12" t="s">
        <v>29</v>
      </c>
      <c r="E12" t="s">
        <v>14</v>
      </c>
      <c r="F12">
        <v>1</v>
      </c>
      <c r="H12">
        <v>100</v>
      </c>
    </row>
    <row r="13" spans="1:12" x14ac:dyDescent="0.3">
      <c r="E13" t="s">
        <v>26</v>
      </c>
      <c r="F13">
        <v>2</v>
      </c>
      <c r="H13">
        <v>120</v>
      </c>
    </row>
    <row r="14" spans="1:12" x14ac:dyDescent="0.3">
      <c r="E14" t="s">
        <v>30</v>
      </c>
      <c r="F14">
        <v>1</v>
      </c>
      <c r="H14">
        <v>100</v>
      </c>
    </row>
    <row r="15" spans="1:12" x14ac:dyDescent="0.3">
      <c r="E15" t="s">
        <v>31</v>
      </c>
      <c r="F15">
        <v>1</v>
      </c>
      <c r="H15">
        <v>50</v>
      </c>
    </row>
    <row r="16" spans="1:12" x14ac:dyDescent="0.3">
      <c r="E16" t="s">
        <v>32</v>
      </c>
      <c r="F16">
        <v>1</v>
      </c>
      <c r="H16">
        <v>50</v>
      </c>
      <c r="J16">
        <f>SUM(H12+(H13*F13)+H15+H14+H16)</f>
        <v>540</v>
      </c>
    </row>
    <row r="18" spans="1:11" x14ac:dyDescent="0.3">
      <c r="A18">
        <v>6315</v>
      </c>
      <c r="B18" t="s">
        <v>33</v>
      </c>
      <c r="C18">
        <v>4521077987</v>
      </c>
      <c r="D18" t="s">
        <v>34</v>
      </c>
      <c r="E18" t="s">
        <v>18</v>
      </c>
      <c r="F18" t="s">
        <v>19</v>
      </c>
      <c r="H18">
        <v>120</v>
      </c>
      <c r="J18">
        <v>120</v>
      </c>
    </row>
    <row r="20" spans="1:11" x14ac:dyDescent="0.3">
      <c r="A20">
        <v>6310</v>
      </c>
      <c r="B20" t="s">
        <v>35</v>
      </c>
      <c r="C20">
        <v>3541490228</v>
      </c>
      <c r="D20" t="s">
        <v>36</v>
      </c>
      <c r="E20" t="s">
        <v>26</v>
      </c>
      <c r="F20">
        <v>1</v>
      </c>
      <c r="G20" t="s">
        <v>37</v>
      </c>
      <c r="H20">
        <v>400</v>
      </c>
    </row>
    <row r="21" spans="1:11" x14ac:dyDescent="0.3">
      <c r="E21" t="s">
        <v>38</v>
      </c>
      <c r="F21">
        <v>1</v>
      </c>
      <c r="H21">
        <v>150</v>
      </c>
      <c r="J21">
        <v>550</v>
      </c>
      <c r="K21" t="s">
        <v>39</v>
      </c>
    </row>
    <row r="23" spans="1:11" x14ac:dyDescent="0.3">
      <c r="A23">
        <v>6354</v>
      </c>
      <c r="D23" t="s">
        <v>40</v>
      </c>
      <c r="E23" t="s">
        <v>41</v>
      </c>
      <c r="F23">
        <v>2</v>
      </c>
      <c r="H23">
        <v>70</v>
      </c>
    </row>
    <row r="24" spans="1:11" x14ac:dyDescent="0.3">
      <c r="E24" t="s">
        <v>42</v>
      </c>
      <c r="F24">
        <v>1</v>
      </c>
      <c r="H24">
        <v>120</v>
      </c>
    </row>
    <row r="25" spans="1:11" x14ac:dyDescent="0.3">
      <c r="E25" t="s">
        <v>43</v>
      </c>
      <c r="F25">
        <v>2</v>
      </c>
      <c r="H25">
        <v>150</v>
      </c>
    </row>
    <row r="26" spans="1:11" x14ac:dyDescent="0.3">
      <c r="E26" t="s">
        <v>44</v>
      </c>
      <c r="F26">
        <v>7</v>
      </c>
      <c r="H26">
        <v>60</v>
      </c>
      <c r="J26">
        <f>SUM((H23*F23) + H24+(H25*F25)+(H26*F26))</f>
        <v>980</v>
      </c>
    </row>
    <row r="28" spans="1:11" x14ac:dyDescent="0.3">
      <c r="A28">
        <v>6314</v>
      </c>
      <c r="B28" t="s">
        <v>45</v>
      </c>
      <c r="C28">
        <v>3541140302</v>
      </c>
      <c r="E28" t="s">
        <v>46</v>
      </c>
      <c r="F28">
        <v>1</v>
      </c>
      <c r="G28" t="s">
        <v>20</v>
      </c>
      <c r="H28">
        <v>70</v>
      </c>
    </row>
    <row r="29" spans="1:11" x14ac:dyDescent="0.3">
      <c r="E29" t="s">
        <v>47</v>
      </c>
      <c r="F29">
        <v>1</v>
      </c>
      <c r="G29" t="s">
        <v>48</v>
      </c>
      <c r="H29">
        <v>50</v>
      </c>
    </row>
    <row r="30" spans="1:11" x14ac:dyDescent="0.3">
      <c r="E30" t="s">
        <v>31</v>
      </c>
      <c r="F30">
        <v>1</v>
      </c>
      <c r="G30" t="s">
        <v>49</v>
      </c>
      <c r="H30">
        <v>50</v>
      </c>
      <c r="J30">
        <f>SUM(H28:H30)</f>
        <v>170</v>
      </c>
    </row>
    <row r="32" spans="1:11" x14ac:dyDescent="0.3">
      <c r="A32" t="s">
        <v>50</v>
      </c>
      <c r="B32" t="s">
        <v>51</v>
      </c>
      <c r="C32">
        <v>3541104976</v>
      </c>
      <c r="D32" t="s">
        <v>52</v>
      </c>
      <c r="E32" t="s">
        <v>18</v>
      </c>
      <c r="F32">
        <v>1</v>
      </c>
      <c r="H32">
        <v>120</v>
      </c>
    </row>
    <row r="33" spans="5:10" x14ac:dyDescent="0.3">
      <c r="E33" t="s">
        <v>53</v>
      </c>
      <c r="F33">
        <v>1</v>
      </c>
      <c r="H33">
        <v>70</v>
      </c>
      <c r="J33">
        <v>190</v>
      </c>
    </row>
    <row r="35" spans="5:10" x14ac:dyDescent="0.3">
      <c r="J35">
        <f>SUM(J2:J33)</f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67A1-9DBA-4878-9ED9-BCB46E339A40}">
  <dimension ref="A1:L19"/>
  <sheetViews>
    <sheetView workbookViewId="0">
      <selection activeCell="L1" sqref="A1:L1"/>
    </sheetView>
  </sheetViews>
  <sheetFormatPr baseColWidth="10" defaultColWidth="8.88671875" defaultRowHeight="14.4" x14ac:dyDescent="0.3"/>
  <cols>
    <col min="1" max="1" width="10.6640625" bestFit="1" customWidth="1"/>
    <col min="2" max="2" width="25" customWidth="1"/>
    <col min="3" max="3" width="17.5546875" customWidth="1"/>
    <col min="4" max="4" width="41" customWidth="1"/>
    <col min="5" max="5" width="22.109375" customWidth="1"/>
    <col min="6" max="7" width="15" customWidth="1"/>
    <col min="8" max="8" width="10.5546875" bestFit="1" customWidth="1"/>
    <col min="9" max="9" width="13.44140625" customWidth="1"/>
    <col min="12" max="12" width="14.1093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t="s">
        <v>11</v>
      </c>
    </row>
    <row r="2" spans="1:12" x14ac:dyDescent="0.3">
      <c r="A2">
        <v>6325</v>
      </c>
      <c r="B2" t="s">
        <v>54</v>
      </c>
      <c r="D2" t="s">
        <v>55</v>
      </c>
      <c r="E2" t="s">
        <v>46</v>
      </c>
      <c r="F2">
        <v>1</v>
      </c>
      <c r="H2">
        <v>70</v>
      </c>
      <c r="J2">
        <v>70</v>
      </c>
      <c r="L2" s="4">
        <v>44754</v>
      </c>
    </row>
    <row r="4" spans="1:12" x14ac:dyDescent="0.3">
      <c r="A4">
        <v>6322</v>
      </c>
      <c r="B4" t="s">
        <v>56</v>
      </c>
      <c r="D4" t="s">
        <v>57</v>
      </c>
      <c r="E4" t="s">
        <v>58</v>
      </c>
      <c r="F4">
        <v>1</v>
      </c>
      <c r="H4">
        <v>150</v>
      </c>
      <c r="J4">
        <v>150</v>
      </c>
      <c r="K4" t="s">
        <v>28</v>
      </c>
    </row>
    <row r="6" spans="1:12" x14ac:dyDescent="0.3">
      <c r="A6">
        <v>6323</v>
      </c>
      <c r="B6" t="s">
        <v>59</v>
      </c>
      <c r="E6" t="s">
        <v>60</v>
      </c>
      <c r="F6">
        <v>8</v>
      </c>
      <c r="H6">
        <v>25</v>
      </c>
    </row>
    <row r="7" spans="1:12" x14ac:dyDescent="0.3">
      <c r="E7" t="s">
        <v>61</v>
      </c>
      <c r="F7">
        <v>2</v>
      </c>
      <c r="H7">
        <v>0</v>
      </c>
    </row>
    <row r="8" spans="1:12" x14ac:dyDescent="0.3">
      <c r="E8" t="s">
        <v>38</v>
      </c>
      <c r="F8">
        <v>1</v>
      </c>
      <c r="H8">
        <v>150</v>
      </c>
      <c r="J8">
        <v>175</v>
      </c>
    </row>
    <row r="10" spans="1:12" x14ac:dyDescent="0.3">
      <c r="A10">
        <v>6360</v>
      </c>
      <c r="B10" t="s">
        <v>62</v>
      </c>
      <c r="D10" t="s">
        <v>63</v>
      </c>
      <c r="E10" t="s">
        <v>38</v>
      </c>
      <c r="F10">
        <v>1</v>
      </c>
      <c r="H10">
        <v>150</v>
      </c>
      <c r="J10">
        <v>150</v>
      </c>
    </row>
    <row r="12" spans="1:12" x14ac:dyDescent="0.3">
      <c r="A12">
        <v>6321</v>
      </c>
      <c r="B12" t="s">
        <v>64</v>
      </c>
      <c r="C12">
        <v>3545451450</v>
      </c>
      <c r="D12" t="s">
        <v>65</v>
      </c>
      <c r="E12" t="s">
        <v>66</v>
      </c>
      <c r="F12">
        <v>1</v>
      </c>
      <c r="H12">
        <v>50</v>
      </c>
      <c r="J12">
        <v>50</v>
      </c>
      <c r="K12" t="s">
        <v>28</v>
      </c>
    </row>
    <row r="14" spans="1:12" x14ac:dyDescent="0.3">
      <c r="A14">
        <v>6324</v>
      </c>
      <c r="B14" t="s">
        <v>67</v>
      </c>
      <c r="D14" t="s">
        <v>68</v>
      </c>
      <c r="E14" t="s">
        <v>69</v>
      </c>
      <c r="F14">
        <v>1</v>
      </c>
      <c r="H14">
        <v>120</v>
      </c>
      <c r="J14">
        <v>120</v>
      </c>
    </row>
    <row r="16" spans="1:12" x14ac:dyDescent="0.3">
      <c r="A16">
        <v>6050</v>
      </c>
      <c r="D16" t="s">
        <v>70</v>
      </c>
      <c r="E16" t="s">
        <v>71</v>
      </c>
      <c r="F16">
        <v>1</v>
      </c>
      <c r="H16">
        <v>50</v>
      </c>
      <c r="J16">
        <v>50</v>
      </c>
    </row>
    <row r="18" spans="1:10" x14ac:dyDescent="0.3">
      <c r="A18">
        <v>6326</v>
      </c>
      <c r="B18" t="s">
        <v>72</v>
      </c>
      <c r="D18" t="s">
        <v>73</v>
      </c>
      <c r="E18" t="s">
        <v>74</v>
      </c>
      <c r="F18">
        <v>2</v>
      </c>
      <c r="G18" t="s">
        <v>75</v>
      </c>
      <c r="H18">
        <v>50</v>
      </c>
      <c r="J18">
        <v>100</v>
      </c>
    </row>
    <row r="19" spans="1:10" x14ac:dyDescent="0.3">
      <c r="J19">
        <f>SUM(J2:J18)</f>
        <v>865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4E96-C2AD-44C1-8D8D-D2B861042BD8}">
  <dimension ref="A1:L126"/>
  <sheetViews>
    <sheetView topLeftCell="B16" workbookViewId="0">
      <selection activeCell="B1" sqref="B1"/>
    </sheetView>
  </sheetViews>
  <sheetFormatPr baseColWidth="10" defaultColWidth="8.88671875" defaultRowHeight="14.4" x14ac:dyDescent="0.3"/>
  <cols>
    <col min="1" max="1" width="10.6640625" bestFit="1" customWidth="1"/>
    <col min="2" max="2" width="20" customWidth="1"/>
    <col min="3" max="3" width="17.44140625" customWidth="1"/>
    <col min="4" max="4" width="42.5546875" customWidth="1"/>
    <col min="5" max="5" width="18.88671875" customWidth="1"/>
    <col min="6" max="6" width="14" customWidth="1"/>
    <col min="7" max="7" width="16.5546875" customWidth="1"/>
    <col min="8" max="8" width="10.5546875" bestFit="1" customWidth="1"/>
    <col min="9" max="9" width="13.44140625" bestFit="1" customWidth="1"/>
    <col min="11" max="11" width="38.33203125" customWidth="1"/>
    <col min="12" max="12" width="11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6342</v>
      </c>
      <c r="B2" t="s">
        <v>76</v>
      </c>
      <c r="C2">
        <v>3541177446</v>
      </c>
      <c r="E2" t="s">
        <v>77</v>
      </c>
      <c r="F2" t="s">
        <v>19</v>
      </c>
      <c r="H2">
        <v>120</v>
      </c>
      <c r="J2">
        <v>120</v>
      </c>
      <c r="L2" s="4">
        <v>44755</v>
      </c>
    </row>
    <row r="3" spans="1:12" x14ac:dyDescent="0.3">
      <c r="L3" s="4"/>
    </row>
    <row r="4" spans="1:12" x14ac:dyDescent="0.3">
      <c r="A4">
        <v>6338</v>
      </c>
      <c r="B4" t="s">
        <v>78</v>
      </c>
      <c r="C4">
        <v>3463102650</v>
      </c>
      <c r="D4" t="s">
        <v>79</v>
      </c>
      <c r="E4" t="s">
        <v>71</v>
      </c>
      <c r="F4">
        <v>1</v>
      </c>
      <c r="H4">
        <v>150</v>
      </c>
      <c r="J4">
        <v>150</v>
      </c>
      <c r="L4" s="4"/>
    </row>
    <row r="5" spans="1:12" x14ac:dyDescent="0.3">
      <c r="L5" s="4"/>
    </row>
    <row r="6" spans="1:12" x14ac:dyDescent="0.3">
      <c r="A6">
        <v>6366</v>
      </c>
      <c r="D6" t="s">
        <v>80</v>
      </c>
      <c r="E6" t="s">
        <v>38</v>
      </c>
      <c r="F6">
        <v>1</v>
      </c>
      <c r="H6">
        <v>150</v>
      </c>
      <c r="L6" s="4"/>
    </row>
    <row r="7" spans="1:12" x14ac:dyDescent="0.3">
      <c r="E7" t="s">
        <v>81</v>
      </c>
      <c r="F7">
        <v>1</v>
      </c>
      <c r="H7">
        <v>150</v>
      </c>
      <c r="J7">
        <v>300</v>
      </c>
      <c r="L7" s="4"/>
    </row>
    <row r="8" spans="1:12" x14ac:dyDescent="0.3">
      <c r="L8" s="4"/>
    </row>
    <row r="9" spans="1:12" x14ac:dyDescent="0.3">
      <c r="A9">
        <v>6367</v>
      </c>
      <c r="B9" t="s">
        <v>82</v>
      </c>
      <c r="D9" t="s">
        <v>83</v>
      </c>
      <c r="E9" t="s">
        <v>84</v>
      </c>
      <c r="F9">
        <v>5</v>
      </c>
      <c r="H9">
        <v>150</v>
      </c>
      <c r="J9">
        <f>150*5</f>
        <v>750</v>
      </c>
      <c r="L9" s="4"/>
    </row>
    <row r="10" spans="1:12" x14ac:dyDescent="0.3">
      <c r="L10" s="4"/>
    </row>
    <row r="11" spans="1:12" x14ac:dyDescent="0.3">
      <c r="A11">
        <v>6339</v>
      </c>
      <c r="B11" t="s">
        <v>85</v>
      </c>
      <c r="C11">
        <v>4522025618</v>
      </c>
      <c r="D11" t="s">
        <v>86</v>
      </c>
      <c r="E11" t="s">
        <v>46</v>
      </c>
      <c r="F11">
        <v>3</v>
      </c>
      <c r="H11">
        <v>70</v>
      </c>
      <c r="L11" s="4"/>
    </row>
    <row r="12" spans="1:12" x14ac:dyDescent="0.3">
      <c r="E12" t="s">
        <v>69</v>
      </c>
      <c r="F12">
        <v>1</v>
      </c>
      <c r="H12">
        <v>80</v>
      </c>
      <c r="J12">
        <f>SUM((H11*F11)+H12)</f>
        <v>290</v>
      </c>
      <c r="L12" s="4"/>
    </row>
    <row r="13" spans="1:12" x14ac:dyDescent="0.3">
      <c r="L13" s="4"/>
    </row>
    <row r="14" spans="1:12" x14ac:dyDescent="0.3">
      <c r="A14">
        <v>6368</v>
      </c>
      <c r="D14" t="s">
        <v>87</v>
      </c>
      <c r="E14" t="s">
        <v>26</v>
      </c>
      <c r="F14">
        <v>4</v>
      </c>
      <c r="H14">
        <v>120</v>
      </c>
      <c r="J14">
        <f>120*4</f>
        <v>480</v>
      </c>
      <c r="L14" s="4"/>
    </row>
    <row r="15" spans="1:12" x14ac:dyDescent="0.3">
      <c r="L15" s="4"/>
    </row>
    <row r="16" spans="1:12" x14ac:dyDescent="0.3">
      <c r="A16">
        <v>6337</v>
      </c>
      <c r="B16" t="s">
        <v>88</v>
      </c>
      <c r="D16" t="s">
        <v>89</v>
      </c>
      <c r="E16" t="s">
        <v>47</v>
      </c>
      <c r="F16">
        <v>1</v>
      </c>
      <c r="G16" t="s">
        <v>90</v>
      </c>
      <c r="H16">
        <v>50</v>
      </c>
      <c r="J16">
        <v>50</v>
      </c>
      <c r="K16" t="s">
        <v>28</v>
      </c>
      <c r="L16" s="4"/>
    </row>
    <row r="17" spans="1:12" x14ac:dyDescent="0.3">
      <c r="L17" s="4"/>
    </row>
    <row r="18" spans="1:12" x14ac:dyDescent="0.3">
      <c r="A18">
        <v>6334</v>
      </c>
      <c r="B18" t="s">
        <v>91</v>
      </c>
      <c r="C18">
        <v>3541170842</v>
      </c>
      <c r="D18" t="s">
        <v>92</v>
      </c>
      <c r="E18" t="s">
        <v>93</v>
      </c>
      <c r="F18" t="s">
        <v>19</v>
      </c>
      <c r="G18" t="s">
        <v>94</v>
      </c>
      <c r="H18">
        <v>120</v>
      </c>
      <c r="I18" t="s">
        <v>95</v>
      </c>
      <c r="J18">
        <v>120</v>
      </c>
      <c r="K18" t="s">
        <v>96</v>
      </c>
      <c r="L18" s="4"/>
    </row>
    <row r="19" spans="1:12" x14ac:dyDescent="0.3">
      <c r="L19" s="4"/>
    </row>
    <row r="20" spans="1:12" x14ac:dyDescent="0.3">
      <c r="A20">
        <v>6335</v>
      </c>
      <c r="B20" t="s">
        <v>97</v>
      </c>
      <c r="E20" t="s">
        <v>77</v>
      </c>
      <c r="F20" t="s">
        <v>19</v>
      </c>
      <c r="H20">
        <v>120</v>
      </c>
      <c r="L20" s="4"/>
    </row>
    <row r="21" spans="1:12" x14ac:dyDescent="0.3">
      <c r="E21" t="s">
        <v>98</v>
      </c>
      <c r="F21">
        <v>1</v>
      </c>
      <c r="H21">
        <v>50</v>
      </c>
      <c r="J21">
        <v>170</v>
      </c>
      <c r="L21" s="4"/>
    </row>
    <row r="22" spans="1:12" x14ac:dyDescent="0.3">
      <c r="L22" s="4"/>
    </row>
    <row r="23" spans="1:12" x14ac:dyDescent="0.3">
      <c r="A23">
        <v>6341</v>
      </c>
      <c r="B23" t="s">
        <v>99</v>
      </c>
      <c r="C23">
        <v>3316045910</v>
      </c>
      <c r="D23" t="s">
        <v>100</v>
      </c>
      <c r="L23" s="4"/>
    </row>
    <row r="24" spans="1:12" x14ac:dyDescent="0.3">
      <c r="E24" t="s">
        <v>101</v>
      </c>
      <c r="F24" t="s">
        <v>102</v>
      </c>
      <c r="G24" t="s">
        <v>103</v>
      </c>
      <c r="H24">
        <v>400</v>
      </c>
      <c r="L24" s="4"/>
    </row>
    <row r="25" spans="1:12" x14ac:dyDescent="0.3">
      <c r="E25" t="s">
        <v>104</v>
      </c>
      <c r="F25">
        <v>1</v>
      </c>
      <c r="H25">
        <v>60</v>
      </c>
      <c r="L25" s="4"/>
    </row>
    <row r="26" spans="1:12" x14ac:dyDescent="0.3">
      <c r="E26" t="s">
        <v>105</v>
      </c>
      <c r="F26">
        <v>1</v>
      </c>
      <c r="H26">
        <v>60</v>
      </c>
      <c r="J26">
        <v>520</v>
      </c>
      <c r="L26" s="4"/>
    </row>
    <row r="27" spans="1:12" x14ac:dyDescent="0.3">
      <c r="L27" s="4"/>
    </row>
    <row r="28" spans="1:12" x14ac:dyDescent="0.3">
      <c r="A28">
        <v>6340</v>
      </c>
      <c r="B28" t="s">
        <v>106</v>
      </c>
      <c r="D28" t="s">
        <v>107</v>
      </c>
      <c r="E28" t="s">
        <v>98</v>
      </c>
      <c r="F28">
        <v>2</v>
      </c>
      <c r="G28" t="s">
        <v>94</v>
      </c>
      <c r="H28">
        <v>50</v>
      </c>
      <c r="J28">
        <v>100</v>
      </c>
      <c r="K28" t="s">
        <v>28</v>
      </c>
      <c r="L28" s="4"/>
    </row>
    <row r="29" spans="1:12" x14ac:dyDescent="0.3">
      <c r="J29">
        <f>SUM(J2:J28)</f>
        <v>3050</v>
      </c>
      <c r="L29" s="4"/>
    </row>
    <row r="30" spans="1:12" x14ac:dyDescent="0.3">
      <c r="L30" s="4"/>
    </row>
    <row r="31" spans="1:12" x14ac:dyDescent="0.3">
      <c r="L31" s="4"/>
    </row>
    <row r="32" spans="1:12" x14ac:dyDescent="0.3">
      <c r="L32" s="4"/>
    </row>
    <row r="33" spans="12:12" x14ac:dyDescent="0.3">
      <c r="L33" s="4"/>
    </row>
    <row r="34" spans="12:12" x14ac:dyDescent="0.3">
      <c r="L34" s="4"/>
    </row>
    <row r="35" spans="12:12" x14ac:dyDescent="0.3">
      <c r="L35" s="4"/>
    </row>
    <row r="36" spans="12:12" x14ac:dyDescent="0.3">
      <c r="L36" s="4"/>
    </row>
    <row r="37" spans="12:12" x14ac:dyDescent="0.3">
      <c r="L37" s="4"/>
    </row>
    <row r="38" spans="12:12" x14ac:dyDescent="0.3">
      <c r="L38" s="4"/>
    </row>
    <row r="39" spans="12:12" x14ac:dyDescent="0.3">
      <c r="L39" s="4"/>
    </row>
    <row r="40" spans="12:12" x14ac:dyDescent="0.3">
      <c r="L40" s="4"/>
    </row>
    <row r="41" spans="12:12" x14ac:dyDescent="0.3">
      <c r="L41" s="4"/>
    </row>
    <row r="42" spans="12:12" x14ac:dyDescent="0.3">
      <c r="L42" s="4"/>
    </row>
    <row r="43" spans="12:12" x14ac:dyDescent="0.3">
      <c r="L43" s="4"/>
    </row>
    <row r="44" spans="12:12" x14ac:dyDescent="0.3">
      <c r="L44" s="4"/>
    </row>
    <row r="45" spans="12:12" x14ac:dyDescent="0.3">
      <c r="L45" s="4"/>
    </row>
    <row r="46" spans="12:12" x14ac:dyDescent="0.3">
      <c r="L46" s="4"/>
    </row>
    <row r="47" spans="12:12" x14ac:dyDescent="0.3">
      <c r="L47" s="4"/>
    </row>
    <row r="48" spans="12:12" x14ac:dyDescent="0.3">
      <c r="L48" s="4"/>
    </row>
    <row r="49" spans="12:12" x14ac:dyDescent="0.3">
      <c r="L49" s="4"/>
    </row>
    <row r="50" spans="12:12" x14ac:dyDescent="0.3">
      <c r="L50" s="4"/>
    </row>
    <row r="51" spans="12:12" x14ac:dyDescent="0.3">
      <c r="L51" s="4"/>
    </row>
    <row r="52" spans="12:12" x14ac:dyDescent="0.3">
      <c r="L52" s="4"/>
    </row>
    <row r="53" spans="12:12" x14ac:dyDescent="0.3">
      <c r="L53" s="4"/>
    </row>
    <row r="54" spans="12:12" x14ac:dyDescent="0.3">
      <c r="L54" s="4"/>
    </row>
    <row r="55" spans="12:12" x14ac:dyDescent="0.3">
      <c r="L55" s="4"/>
    </row>
    <row r="56" spans="12:12" x14ac:dyDescent="0.3">
      <c r="L56" s="4"/>
    </row>
    <row r="57" spans="12:12" x14ac:dyDescent="0.3">
      <c r="L57" s="4"/>
    </row>
    <row r="58" spans="12:12" x14ac:dyDescent="0.3">
      <c r="L58" s="4"/>
    </row>
    <row r="59" spans="12:12" x14ac:dyDescent="0.3">
      <c r="L59" s="4"/>
    </row>
    <row r="60" spans="12:12" x14ac:dyDescent="0.3">
      <c r="L60" s="4"/>
    </row>
    <row r="61" spans="12:12" x14ac:dyDescent="0.3">
      <c r="L61" s="4"/>
    </row>
    <row r="62" spans="12:12" x14ac:dyDescent="0.3">
      <c r="L62" s="4"/>
    </row>
    <row r="63" spans="12:12" x14ac:dyDescent="0.3">
      <c r="L63" s="4"/>
    </row>
    <row r="64" spans="12:12" x14ac:dyDescent="0.3">
      <c r="L64" s="4"/>
    </row>
    <row r="65" spans="12:12" x14ac:dyDescent="0.3">
      <c r="L65" s="4"/>
    </row>
    <row r="66" spans="12:12" x14ac:dyDescent="0.3">
      <c r="L66" s="4"/>
    </row>
    <row r="67" spans="12:12" x14ac:dyDescent="0.3">
      <c r="L67" s="4"/>
    </row>
    <row r="68" spans="12:12" x14ac:dyDescent="0.3">
      <c r="L68" s="4"/>
    </row>
    <row r="69" spans="12:12" x14ac:dyDescent="0.3">
      <c r="L69" s="4"/>
    </row>
    <row r="70" spans="12:12" x14ac:dyDescent="0.3">
      <c r="L70" s="4"/>
    </row>
    <row r="71" spans="12:12" x14ac:dyDescent="0.3">
      <c r="L71" s="4"/>
    </row>
    <row r="72" spans="12:12" x14ac:dyDescent="0.3">
      <c r="L72" s="4"/>
    </row>
    <row r="73" spans="12:12" x14ac:dyDescent="0.3">
      <c r="L73" s="4"/>
    </row>
    <row r="74" spans="12:12" x14ac:dyDescent="0.3">
      <c r="L74" s="4"/>
    </row>
    <row r="75" spans="12:12" x14ac:dyDescent="0.3">
      <c r="L75" s="4"/>
    </row>
    <row r="76" spans="12:12" x14ac:dyDescent="0.3">
      <c r="L76" s="4"/>
    </row>
    <row r="77" spans="12:12" x14ac:dyDescent="0.3">
      <c r="L77" s="4"/>
    </row>
    <row r="78" spans="12:12" x14ac:dyDescent="0.3">
      <c r="L78" s="4"/>
    </row>
    <row r="79" spans="12:12" x14ac:dyDescent="0.3">
      <c r="L79" s="4"/>
    </row>
    <row r="80" spans="12:12" x14ac:dyDescent="0.3">
      <c r="L80" s="4"/>
    </row>
    <row r="81" spans="12:12" x14ac:dyDescent="0.3">
      <c r="L81" s="4"/>
    </row>
    <row r="82" spans="12:12" x14ac:dyDescent="0.3">
      <c r="L82" s="4"/>
    </row>
    <row r="83" spans="12:12" x14ac:dyDescent="0.3">
      <c r="L83" s="4"/>
    </row>
    <row r="84" spans="12:12" x14ac:dyDescent="0.3">
      <c r="L84" s="4"/>
    </row>
    <row r="85" spans="12:12" x14ac:dyDescent="0.3">
      <c r="L85" s="4"/>
    </row>
    <row r="86" spans="12:12" x14ac:dyDescent="0.3">
      <c r="L86" s="4"/>
    </row>
    <row r="87" spans="12:12" x14ac:dyDescent="0.3">
      <c r="L87" s="4"/>
    </row>
    <row r="88" spans="12:12" x14ac:dyDescent="0.3">
      <c r="L88" s="4"/>
    </row>
    <row r="89" spans="12:12" x14ac:dyDescent="0.3">
      <c r="L89" s="4"/>
    </row>
    <row r="90" spans="12:12" x14ac:dyDescent="0.3">
      <c r="L90" s="4"/>
    </row>
    <row r="91" spans="12:12" x14ac:dyDescent="0.3">
      <c r="L91" s="4"/>
    </row>
    <row r="92" spans="12:12" x14ac:dyDescent="0.3">
      <c r="L92" s="4"/>
    </row>
    <row r="93" spans="12:12" x14ac:dyDescent="0.3">
      <c r="L93" s="4"/>
    </row>
    <row r="94" spans="12:12" x14ac:dyDescent="0.3">
      <c r="L94" s="4"/>
    </row>
    <row r="95" spans="12:12" x14ac:dyDescent="0.3">
      <c r="L95" s="4"/>
    </row>
    <row r="96" spans="12:12" x14ac:dyDescent="0.3">
      <c r="L96" s="4"/>
    </row>
    <row r="97" spans="12:12" x14ac:dyDescent="0.3">
      <c r="L97" s="4"/>
    </row>
    <row r="98" spans="12:12" x14ac:dyDescent="0.3">
      <c r="L98" s="4"/>
    </row>
    <row r="99" spans="12:12" x14ac:dyDescent="0.3">
      <c r="L99" s="4"/>
    </row>
    <row r="100" spans="12:12" x14ac:dyDescent="0.3">
      <c r="L100" s="4"/>
    </row>
    <row r="101" spans="12:12" x14ac:dyDescent="0.3">
      <c r="L101" s="4"/>
    </row>
    <row r="102" spans="12:12" x14ac:dyDescent="0.3">
      <c r="L102" s="4"/>
    </row>
    <row r="103" spans="12:12" x14ac:dyDescent="0.3">
      <c r="L103" s="4"/>
    </row>
    <row r="104" spans="12:12" x14ac:dyDescent="0.3">
      <c r="L104" s="4"/>
    </row>
    <row r="105" spans="12:12" x14ac:dyDescent="0.3">
      <c r="L105" s="4"/>
    </row>
    <row r="106" spans="12:12" x14ac:dyDescent="0.3">
      <c r="L106" s="4"/>
    </row>
    <row r="107" spans="12:12" x14ac:dyDescent="0.3">
      <c r="L107" s="4"/>
    </row>
    <row r="108" spans="12:12" x14ac:dyDescent="0.3">
      <c r="L108" s="4"/>
    </row>
    <row r="109" spans="12:12" x14ac:dyDescent="0.3">
      <c r="L109" s="4"/>
    </row>
    <row r="110" spans="12:12" x14ac:dyDescent="0.3">
      <c r="L110" s="4"/>
    </row>
    <row r="111" spans="12:12" x14ac:dyDescent="0.3">
      <c r="L111" s="4"/>
    </row>
    <row r="112" spans="12:12" x14ac:dyDescent="0.3">
      <c r="L112" s="4"/>
    </row>
    <row r="113" spans="12:12" x14ac:dyDescent="0.3">
      <c r="L113" s="4"/>
    </row>
    <row r="114" spans="12:12" x14ac:dyDescent="0.3">
      <c r="L114" s="4"/>
    </row>
    <row r="115" spans="12:12" x14ac:dyDescent="0.3">
      <c r="L115" s="4"/>
    </row>
    <row r="116" spans="12:12" x14ac:dyDescent="0.3">
      <c r="L116" s="4"/>
    </row>
    <row r="117" spans="12:12" x14ac:dyDescent="0.3">
      <c r="L117" s="4"/>
    </row>
    <row r="118" spans="12:12" x14ac:dyDescent="0.3">
      <c r="L118" s="4"/>
    </row>
    <row r="119" spans="12:12" x14ac:dyDescent="0.3">
      <c r="L119" s="4"/>
    </row>
    <row r="120" spans="12:12" x14ac:dyDescent="0.3">
      <c r="L120" s="4"/>
    </row>
    <row r="121" spans="12:12" x14ac:dyDescent="0.3">
      <c r="L121" s="4"/>
    </row>
    <row r="122" spans="12:12" x14ac:dyDescent="0.3">
      <c r="L122" s="4"/>
    </row>
    <row r="123" spans="12:12" x14ac:dyDescent="0.3">
      <c r="L123" s="4"/>
    </row>
    <row r="124" spans="12:12" x14ac:dyDescent="0.3">
      <c r="L124" s="4"/>
    </row>
    <row r="125" spans="12:12" x14ac:dyDescent="0.3">
      <c r="L125" s="4"/>
    </row>
    <row r="126" spans="12:12" x14ac:dyDescent="0.3">
      <c r="L126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C4E3-1B7B-4154-93F7-940EB0A6AAF1}">
  <dimension ref="A1:L29"/>
  <sheetViews>
    <sheetView topLeftCell="E16" workbookViewId="0">
      <selection sqref="A1:L1"/>
    </sheetView>
  </sheetViews>
  <sheetFormatPr baseColWidth="10" defaultColWidth="8.88671875" defaultRowHeight="14.4" x14ac:dyDescent="0.3"/>
  <cols>
    <col min="1" max="1" width="11.109375" customWidth="1"/>
    <col min="2" max="2" width="25.5546875" customWidth="1"/>
    <col min="3" max="3" width="18" customWidth="1"/>
    <col min="4" max="4" width="55" customWidth="1"/>
    <col min="5" max="5" width="16.5546875" customWidth="1"/>
    <col min="6" max="6" width="15.88671875" customWidth="1"/>
    <col min="7" max="7" width="12.6640625" bestFit="1" customWidth="1"/>
    <col min="12" max="12" width="11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6372</v>
      </c>
      <c r="D2" t="s">
        <v>108</v>
      </c>
      <c r="E2" t="s">
        <v>18</v>
      </c>
      <c r="F2" t="s">
        <v>19</v>
      </c>
      <c r="H2">
        <v>120</v>
      </c>
      <c r="L2" s="4">
        <v>44756</v>
      </c>
    </row>
    <row r="3" spans="1:12" x14ac:dyDescent="0.3">
      <c r="E3" t="s">
        <v>109</v>
      </c>
      <c r="F3">
        <v>2</v>
      </c>
      <c r="H3">
        <v>120</v>
      </c>
    </row>
    <row r="4" spans="1:12" x14ac:dyDescent="0.3">
      <c r="E4" t="s">
        <v>98</v>
      </c>
      <c r="F4">
        <v>1</v>
      </c>
      <c r="H4">
        <v>50</v>
      </c>
    </row>
    <row r="5" spans="1:12" x14ac:dyDescent="0.3">
      <c r="E5" t="s">
        <v>110</v>
      </c>
      <c r="F5">
        <v>1</v>
      </c>
      <c r="H5">
        <v>100</v>
      </c>
      <c r="I5" t="s">
        <v>111</v>
      </c>
      <c r="J5">
        <f>SUM(H2:H5)</f>
        <v>390</v>
      </c>
    </row>
    <row r="7" spans="1:12" x14ac:dyDescent="0.3">
      <c r="A7">
        <v>6373</v>
      </c>
      <c r="D7" t="s">
        <v>112</v>
      </c>
      <c r="E7" t="s">
        <v>46</v>
      </c>
      <c r="F7">
        <v>7</v>
      </c>
      <c r="H7">
        <v>70</v>
      </c>
      <c r="J7">
        <f>H7*F7</f>
        <v>490</v>
      </c>
    </row>
    <row r="9" spans="1:12" x14ac:dyDescent="0.3">
      <c r="A9">
        <v>6348</v>
      </c>
      <c r="B9" t="s">
        <v>113</v>
      </c>
      <c r="D9" t="s">
        <v>114</v>
      </c>
      <c r="E9" t="s">
        <v>14</v>
      </c>
      <c r="F9">
        <v>1</v>
      </c>
      <c r="H9">
        <v>120</v>
      </c>
      <c r="J9">
        <v>120</v>
      </c>
      <c r="K9" t="s">
        <v>28</v>
      </c>
    </row>
    <row r="11" spans="1:12" x14ac:dyDescent="0.3">
      <c r="A11">
        <v>6371</v>
      </c>
      <c r="D11" t="s">
        <v>115</v>
      </c>
      <c r="E11" t="s">
        <v>47</v>
      </c>
      <c r="F11">
        <v>1</v>
      </c>
      <c r="H11">
        <v>50</v>
      </c>
    </row>
    <row r="12" spans="1:12" x14ac:dyDescent="0.3">
      <c r="E12" t="s">
        <v>14</v>
      </c>
      <c r="F12">
        <v>1</v>
      </c>
      <c r="H12">
        <v>120</v>
      </c>
    </row>
    <row r="13" spans="1:12" x14ac:dyDescent="0.3">
      <c r="E13" t="s">
        <v>26</v>
      </c>
      <c r="F13">
        <v>1</v>
      </c>
      <c r="H13">
        <v>120</v>
      </c>
    </row>
    <row r="14" spans="1:12" x14ac:dyDescent="0.3">
      <c r="E14" t="s">
        <v>98</v>
      </c>
      <c r="F14">
        <v>3</v>
      </c>
      <c r="H14">
        <v>50</v>
      </c>
    </row>
    <row r="15" spans="1:12" x14ac:dyDescent="0.3">
      <c r="E15" t="s">
        <v>31</v>
      </c>
      <c r="F15">
        <v>3</v>
      </c>
      <c r="H15">
        <v>50</v>
      </c>
      <c r="J15" cm="1">
        <f t="array" ref="J15">SUM(H11:H13+(H14*F14)+(H15*F15))</f>
        <v>1190</v>
      </c>
    </row>
    <row r="17" spans="1:10" x14ac:dyDescent="0.3">
      <c r="A17">
        <v>6347</v>
      </c>
      <c r="B17" t="s">
        <v>116</v>
      </c>
      <c r="D17" t="s">
        <v>117</v>
      </c>
      <c r="E17" t="s">
        <v>26</v>
      </c>
      <c r="F17">
        <v>2</v>
      </c>
      <c r="H17">
        <v>150</v>
      </c>
      <c r="J17">
        <v>300</v>
      </c>
    </row>
    <row r="19" spans="1:10" x14ac:dyDescent="0.3">
      <c r="A19">
        <v>6350</v>
      </c>
      <c r="B19" t="s">
        <v>118</v>
      </c>
      <c r="C19">
        <v>3541051148</v>
      </c>
      <c r="E19" t="s">
        <v>47</v>
      </c>
      <c r="F19">
        <v>2</v>
      </c>
      <c r="G19" t="s">
        <v>119</v>
      </c>
      <c r="H19">
        <v>50</v>
      </c>
    </row>
    <row r="20" spans="1:10" x14ac:dyDescent="0.3">
      <c r="E20" t="s">
        <v>98</v>
      </c>
      <c r="F20">
        <v>2</v>
      </c>
      <c r="G20" t="s">
        <v>120</v>
      </c>
      <c r="H20">
        <v>50</v>
      </c>
    </row>
    <row r="21" spans="1:10" x14ac:dyDescent="0.3">
      <c r="E21" t="s">
        <v>121</v>
      </c>
      <c r="F21">
        <v>11</v>
      </c>
      <c r="H21">
        <v>50</v>
      </c>
      <c r="J21">
        <f>SUM((H19*F19)+(H20*F20)+(H21*F21))</f>
        <v>750</v>
      </c>
    </row>
    <row r="23" spans="1:10" x14ac:dyDescent="0.3">
      <c r="A23">
        <v>6201</v>
      </c>
      <c r="B23" t="s">
        <v>122</v>
      </c>
      <c r="E23" t="s">
        <v>46</v>
      </c>
      <c r="F23">
        <v>1</v>
      </c>
      <c r="H23">
        <v>70</v>
      </c>
    </row>
    <row r="24" spans="1:10" x14ac:dyDescent="0.3">
      <c r="E24" t="s">
        <v>47</v>
      </c>
      <c r="F24">
        <v>1</v>
      </c>
      <c r="H24">
        <v>50</v>
      </c>
    </row>
    <row r="25" spans="1:10" x14ac:dyDescent="0.3">
      <c r="E25" t="s">
        <v>98</v>
      </c>
      <c r="F25">
        <v>1</v>
      </c>
      <c r="H25">
        <v>50</v>
      </c>
    </row>
    <row r="26" spans="1:10" x14ac:dyDescent="0.3">
      <c r="E26" t="s">
        <v>123</v>
      </c>
      <c r="F26">
        <v>1</v>
      </c>
      <c r="H26">
        <v>150</v>
      </c>
    </row>
    <row r="27" spans="1:10" x14ac:dyDescent="0.3">
      <c r="E27" t="s">
        <v>121</v>
      </c>
      <c r="F27">
        <v>14</v>
      </c>
      <c r="H27">
        <v>50</v>
      </c>
      <c r="J27" cm="1">
        <f t="array" ref="J27">SUM(H23:H26 + (F27*H27))</f>
        <v>3120</v>
      </c>
    </row>
    <row r="29" spans="1:10" x14ac:dyDescent="0.3">
      <c r="J29">
        <f>SUM(J2:J27)</f>
        <v>6360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240A-5D59-4AB0-B25C-89B981D55F4D}">
  <dimension ref="A1:L28"/>
  <sheetViews>
    <sheetView topLeftCell="E7" workbookViewId="0">
      <selection sqref="A1:L1"/>
    </sheetView>
  </sheetViews>
  <sheetFormatPr baseColWidth="10" defaultColWidth="8.88671875" defaultRowHeight="14.4" x14ac:dyDescent="0.3"/>
  <cols>
    <col min="1" max="1" width="10.6640625" bestFit="1" customWidth="1"/>
    <col min="2" max="2" width="23" customWidth="1"/>
    <col min="3" max="3" width="17.6640625" customWidth="1"/>
    <col min="4" max="4" width="43" customWidth="1"/>
    <col min="5" max="5" width="16.88671875" customWidth="1"/>
    <col min="6" max="6" width="18.33203125" customWidth="1"/>
    <col min="7" max="7" width="15.44140625" customWidth="1"/>
    <col min="8" max="8" width="10.5546875" bestFit="1" customWidth="1"/>
    <col min="9" max="9" width="13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6376</v>
      </c>
      <c r="D2" t="s">
        <v>124</v>
      </c>
      <c r="E2" t="s">
        <v>125</v>
      </c>
      <c r="F2" t="s">
        <v>126</v>
      </c>
      <c r="H2">
        <v>90</v>
      </c>
    </row>
    <row r="3" spans="1:12" x14ac:dyDescent="0.3">
      <c r="E3" t="s">
        <v>127</v>
      </c>
      <c r="F3">
        <v>1</v>
      </c>
      <c r="H3">
        <v>150</v>
      </c>
    </row>
    <row r="4" spans="1:12" x14ac:dyDescent="0.3">
      <c r="E4" t="s">
        <v>128</v>
      </c>
      <c r="F4">
        <v>2</v>
      </c>
      <c r="H4">
        <v>35</v>
      </c>
    </row>
    <row r="5" spans="1:12" x14ac:dyDescent="0.3">
      <c r="E5" t="s">
        <v>129</v>
      </c>
      <c r="F5">
        <v>1</v>
      </c>
      <c r="H5">
        <v>60</v>
      </c>
      <c r="J5">
        <f>SUM(H2+H3+(H4*F4)+H5)</f>
        <v>370</v>
      </c>
    </row>
    <row r="7" spans="1:12" x14ac:dyDescent="0.3">
      <c r="A7">
        <v>6210</v>
      </c>
      <c r="B7" t="s">
        <v>130</v>
      </c>
      <c r="C7">
        <v>3541183460</v>
      </c>
      <c r="D7" t="s">
        <v>131</v>
      </c>
      <c r="E7" t="s">
        <v>132</v>
      </c>
      <c r="F7" t="s">
        <v>133</v>
      </c>
      <c r="H7">
        <v>500</v>
      </c>
      <c r="J7">
        <v>500</v>
      </c>
    </row>
    <row r="9" spans="1:12" x14ac:dyDescent="0.3">
      <c r="A9">
        <v>6375</v>
      </c>
      <c r="D9" t="s">
        <v>134</v>
      </c>
      <c r="E9" t="s">
        <v>135</v>
      </c>
      <c r="F9">
        <v>1</v>
      </c>
      <c r="G9" t="s">
        <v>136</v>
      </c>
      <c r="H9">
        <v>350</v>
      </c>
      <c r="J9">
        <v>350</v>
      </c>
    </row>
    <row r="11" spans="1:12" x14ac:dyDescent="0.3">
      <c r="A11">
        <v>6374</v>
      </c>
      <c r="D11" t="s">
        <v>137</v>
      </c>
      <c r="E11" t="s">
        <v>18</v>
      </c>
      <c r="F11" t="s">
        <v>138</v>
      </c>
      <c r="H11">
        <v>120</v>
      </c>
      <c r="J11">
        <v>120</v>
      </c>
    </row>
    <row r="13" spans="1:12" x14ac:dyDescent="0.3">
      <c r="A13">
        <v>6204</v>
      </c>
      <c r="B13" t="s">
        <v>139</v>
      </c>
      <c r="D13" t="s">
        <v>140</v>
      </c>
      <c r="E13" t="s">
        <v>135</v>
      </c>
      <c r="F13">
        <v>1</v>
      </c>
      <c r="H13">
        <v>100</v>
      </c>
      <c r="J13">
        <v>100</v>
      </c>
    </row>
    <row r="15" spans="1:12" x14ac:dyDescent="0.3">
      <c r="A15">
        <v>6208</v>
      </c>
      <c r="B15" t="s">
        <v>141</v>
      </c>
      <c r="D15" t="s">
        <v>142</v>
      </c>
      <c r="J15">
        <v>1700</v>
      </c>
    </row>
    <row r="17" spans="1:10" x14ac:dyDescent="0.3">
      <c r="A17">
        <v>6213</v>
      </c>
      <c r="B17" t="s">
        <v>143</v>
      </c>
      <c r="C17">
        <v>3541493328</v>
      </c>
      <c r="D17" t="s">
        <v>144</v>
      </c>
      <c r="E17" t="s">
        <v>135</v>
      </c>
      <c r="F17" t="s">
        <v>136</v>
      </c>
      <c r="G17">
        <v>350</v>
      </c>
      <c r="J17">
        <v>350</v>
      </c>
    </row>
    <row r="19" spans="1:10" x14ac:dyDescent="0.3">
      <c r="A19">
        <v>6212</v>
      </c>
      <c r="B19" t="s">
        <v>145</v>
      </c>
      <c r="D19" t="s">
        <v>146</v>
      </c>
      <c r="E19" t="s">
        <v>47</v>
      </c>
      <c r="F19">
        <v>1</v>
      </c>
      <c r="G19">
        <v>50</v>
      </c>
      <c r="J19">
        <v>50</v>
      </c>
    </row>
    <row r="21" spans="1:10" x14ac:dyDescent="0.3">
      <c r="A21">
        <v>6214</v>
      </c>
      <c r="B21" t="s">
        <v>147</v>
      </c>
      <c r="D21" t="s">
        <v>148</v>
      </c>
      <c r="E21" t="s">
        <v>132</v>
      </c>
      <c r="F21" t="s">
        <v>138</v>
      </c>
      <c r="H21">
        <v>500</v>
      </c>
      <c r="J21">
        <v>500</v>
      </c>
    </row>
    <row r="23" spans="1:10" x14ac:dyDescent="0.3">
      <c r="A23">
        <v>6211</v>
      </c>
      <c r="B23" t="s">
        <v>149</v>
      </c>
      <c r="C23">
        <v>4521425133</v>
      </c>
      <c r="D23" t="s">
        <v>148</v>
      </c>
      <c r="E23" t="s">
        <v>132</v>
      </c>
      <c r="F23">
        <v>1</v>
      </c>
      <c r="H23">
        <v>120</v>
      </c>
      <c r="J23">
        <v>120</v>
      </c>
    </row>
    <row r="25" spans="1:10" x14ac:dyDescent="0.3">
      <c r="A25">
        <v>6209</v>
      </c>
      <c r="B25" t="s">
        <v>150</v>
      </c>
      <c r="C25">
        <v>3541246561</v>
      </c>
      <c r="D25" t="s">
        <v>151</v>
      </c>
      <c r="E25" t="s">
        <v>135</v>
      </c>
      <c r="F25">
        <v>1</v>
      </c>
      <c r="H25">
        <v>120</v>
      </c>
      <c r="J25">
        <v>120</v>
      </c>
    </row>
    <row r="27" spans="1:10" x14ac:dyDescent="0.3">
      <c r="A27">
        <v>6374</v>
      </c>
      <c r="B27" t="s">
        <v>152</v>
      </c>
      <c r="D27" t="s">
        <v>153</v>
      </c>
      <c r="E27" t="s">
        <v>18</v>
      </c>
      <c r="F27" t="s">
        <v>138</v>
      </c>
      <c r="H27">
        <v>120</v>
      </c>
      <c r="J27">
        <v>120</v>
      </c>
    </row>
    <row r="28" spans="1:10" x14ac:dyDescent="0.3">
      <c r="J28">
        <f>SUM(J2:J27)</f>
        <v>4400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8AC8-1CD1-43C7-8A09-D6FA61D20F62}">
  <dimension ref="A1:L35"/>
  <sheetViews>
    <sheetView topLeftCell="F19" workbookViewId="0">
      <selection activeCell="J36" sqref="J36"/>
    </sheetView>
  </sheetViews>
  <sheetFormatPr baseColWidth="10" defaultColWidth="8.88671875" defaultRowHeight="14.4" x14ac:dyDescent="0.3"/>
  <cols>
    <col min="1" max="1" width="10.6640625" bestFit="1" customWidth="1"/>
    <col min="2" max="2" width="28" customWidth="1"/>
    <col min="3" max="3" width="19.5546875" customWidth="1"/>
    <col min="4" max="4" width="49.44140625" customWidth="1"/>
    <col min="5" max="5" width="18" customWidth="1"/>
    <col min="6" max="6" width="11.44140625" customWidth="1"/>
    <col min="7" max="7" width="15.5546875" customWidth="1"/>
    <col min="8" max="8" width="10.5546875" bestFit="1" customWidth="1"/>
    <col min="9" max="9" width="13.44140625" customWidth="1"/>
    <col min="12" max="12" width="11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6215</v>
      </c>
      <c r="B2" t="s">
        <v>154</v>
      </c>
      <c r="C2">
        <v>3541090625</v>
      </c>
      <c r="D2" t="s">
        <v>155</v>
      </c>
      <c r="E2" t="s">
        <v>135</v>
      </c>
      <c r="F2">
        <v>1</v>
      </c>
      <c r="H2">
        <v>350</v>
      </c>
      <c r="J2">
        <v>350</v>
      </c>
      <c r="L2" s="4">
        <v>44758</v>
      </c>
    </row>
    <row r="4" spans="1:12" x14ac:dyDescent="0.3">
      <c r="A4">
        <v>6216</v>
      </c>
      <c r="B4" t="s">
        <v>156</v>
      </c>
      <c r="C4">
        <v>3541341398</v>
      </c>
      <c r="D4" t="s">
        <v>157</v>
      </c>
      <c r="E4" t="s">
        <v>69</v>
      </c>
      <c r="F4">
        <v>2</v>
      </c>
      <c r="H4">
        <v>150</v>
      </c>
      <c r="J4">
        <v>300</v>
      </c>
    </row>
    <row r="6" spans="1:12" x14ac:dyDescent="0.3">
      <c r="A6">
        <v>6217</v>
      </c>
      <c r="B6" t="s">
        <v>158</v>
      </c>
      <c r="C6">
        <v>3541054086</v>
      </c>
      <c r="D6" t="s">
        <v>159</v>
      </c>
      <c r="E6" t="s">
        <v>135</v>
      </c>
      <c r="F6">
        <v>1</v>
      </c>
      <c r="H6">
        <v>350</v>
      </c>
      <c r="J6">
        <v>350</v>
      </c>
      <c r="K6" t="s">
        <v>28</v>
      </c>
    </row>
    <row r="8" spans="1:12" x14ac:dyDescent="0.3">
      <c r="A8">
        <v>6219</v>
      </c>
      <c r="B8" t="s">
        <v>160</v>
      </c>
      <c r="D8" t="s">
        <v>161</v>
      </c>
      <c r="E8" t="s">
        <v>38</v>
      </c>
      <c r="F8">
        <v>2</v>
      </c>
      <c r="H8">
        <v>150</v>
      </c>
    </row>
    <row r="9" spans="1:12" x14ac:dyDescent="0.3">
      <c r="E9" t="s">
        <v>15</v>
      </c>
      <c r="F9">
        <v>1</v>
      </c>
      <c r="H9">
        <v>80</v>
      </c>
      <c r="J9">
        <v>380</v>
      </c>
    </row>
    <row r="11" spans="1:12" x14ac:dyDescent="0.3">
      <c r="A11">
        <v>6377</v>
      </c>
      <c r="B11" t="s">
        <v>162</v>
      </c>
      <c r="D11" t="s">
        <v>163</v>
      </c>
      <c r="E11" t="s">
        <v>38</v>
      </c>
      <c r="F11">
        <v>1</v>
      </c>
      <c r="H11">
        <v>150</v>
      </c>
      <c r="J11">
        <v>150</v>
      </c>
    </row>
    <row r="13" spans="1:12" x14ac:dyDescent="0.3">
      <c r="A13">
        <v>6378</v>
      </c>
      <c r="B13" t="s">
        <v>164</v>
      </c>
      <c r="D13" t="s">
        <v>83</v>
      </c>
      <c r="E13" t="s">
        <v>38</v>
      </c>
      <c r="F13">
        <v>2</v>
      </c>
      <c r="H13">
        <v>150</v>
      </c>
    </row>
    <row r="14" spans="1:12" x14ac:dyDescent="0.3">
      <c r="E14" t="s">
        <v>165</v>
      </c>
      <c r="F14">
        <v>2</v>
      </c>
      <c r="H14">
        <v>50</v>
      </c>
      <c r="J14">
        <v>400</v>
      </c>
    </row>
    <row r="16" spans="1:12" x14ac:dyDescent="0.3">
      <c r="A16">
        <v>6379</v>
      </c>
      <c r="B16" t="s">
        <v>166</v>
      </c>
      <c r="D16" t="s">
        <v>163</v>
      </c>
      <c r="E16" t="s">
        <v>46</v>
      </c>
      <c r="F16">
        <v>1</v>
      </c>
      <c r="J16">
        <v>70</v>
      </c>
    </row>
    <row r="18" spans="1:10" x14ac:dyDescent="0.3">
      <c r="A18">
        <v>6382</v>
      </c>
      <c r="B18" t="s">
        <v>167</v>
      </c>
      <c r="D18" t="s">
        <v>63</v>
      </c>
      <c r="E18" t="s">
        <v>47</v>
      </c>
      <c r="F18">
        <v>1</v>
      </c>
      <c r="H18">
        <v>50</v>
      </c>
    </row>
    <row r="19" spans="1:10" x14ac:dyDescent="0.3">
      <c r="E19" t="s">
        <v>109</v>
      </c>
      <c r="F19">
        <v>1</v>
      </c>
      <c r="H19">
        <v>80</v>
      </c>
      <c r="J19">
        <v>130</v>
      </c>
    </row>
    <row r="21" spans="1:10" x14ac:dyDescent="0.3">
      <c r="A21">
        <v>6381</v>
      </c>
      <c r="D21" t="s">
        <v>168</v>
      </c>
      <c r="E21" t="s">
        <v>135</v>
      </c>
      <c r="F21">
        <v>1</v>
      </c>
      <c r="H21">
        <v>120</v>
      </c>
      <c r="J21">
        <v>120</v>
      </c>
    </row>
    <row r="23" spans="1:10" x14ac:dyDescent="0.3">
      <c r="A23">
        <v>6380</v>
      </c>
      <c r="D23" t="s">
        <v>169</v>
      </c>
      <c r="E23" t="s">
        <v>135</v>
      </c>
      <c r="F23">
        <v>1</v>
      </c>
      <c r="H23">
        <v>120</v>
      </c>
      <c r="J23">
        <v>120</v>
      </c>
    </row>
    <row r="25" spans="1:10" x14ac:dyDescent="0.3">
      <c r="A25">
        <v>6218</v>
      </c>
      <c r="B25" t="s">
        <v>170</v>
      </c>
      <c r="C25">
        <v>4551493064</v>
      </c>
      <c r="D25" t="s">
        <v>171</v>
      </c>
      <c r="E25" t="s">
        <v>47</v>
      </c>
      <c r="F25">
        <v>1</v>
      </c>
      <c r="H25">
        <v>50</v>
      </c>
    </row>
    <row r="26" spans="1:10" x14ac:dyDescent="0.3">
      <c r="E26" t="s">
        <v>93</v>
      </c>
      <c r="F26">
        <v>2</v>
      </c>
      <c r="H26">
        <v>120</v>
      </c>
    </row>
    <row r="27" spans="1:10" x14ac:dyDescent="0.3">
      <c r="E27" t="s">
        <v>98</v>
      </c>
      <c r="F27">
        <v>2</v>
      </c>
      <c r="H27">
        <v>50</v>
      </c>
      <c r="J27">
        <v>390</v>
      </c>
    </row>
    <row r="29" spans="1:10" x14ac:dyDescent="0.3">
      <c r="A29">
        <v>6221</v>
      </c>
      <c r="B29" t="s">
        <v>172</v>
      </c>
      <c r="D29" t="s">
        <v>68</v>
      </c>
      <c r="E29" t="s">
        <v>47</v>
      </c>
      <c r="F29">
        <v>5</v>
      </c>
      <c r="H29">
        <v>50</v>
      </c>
      <c r="J29">
        <v>250</v>
      </c>
    </row>
    <row r="31" spans="1:10" x14ac:dyDescent="0.3">
      <c r="A31">
        <v>6220</v>
      </c>
      <c r="B31" t="s">
        <v>173</v>
      </c>
      <c r="D31" t="s">
        <v>174</v>
      </c>
      <c r="E31" t="s">
        <v>47</v>
      </c>
      <c r="F31">
        <v>1</v>
      </c>
      <c r="H31">
        <v>50</v>
      </c>
    </row>
    <row r="32" spans="1:10" x14ac:dyDescent="0.3">
      <c r="E32" t="s">
        <v>98</v>
      </c>
      <c r="F32">
        <v>1</v>
      </c>
      <c r="H32">
        <v>50</v>
      </c>
    </row>
    <row r="33" spans="5:11" x14ac:dyDescent="0.3">
      <c r="E33" t="s">
        <v>121</v>
      </c>
      <c r="F33">
        <v>2</v>
      </c>
      <c r="H33">
        <v>50</v>
      </c>
      <c r="I33" t="s">
        <v>95</v>
      </c>
      <c r="J33">
        <v>150</v>
      </c>
      <c r="K33" t="s">
        <v>28</v>
      </c>
    </row>
    <row r="35" spans="5:11" x14ac:dyDescent="0.3">
      <c r="J35">
        <f>SUM(J2:J33)</f>
        <v>3160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34E4-9625-4FBE-9C67-2A2B53F9B90D}">
  <dimension ref="A1:C8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175</v>
      </c>
      <c r="B1" t="s">
        <v>176</v>
      </c>
      <c r="C1" t="s">
        <v>177</v>
      </c>
    </row>
    <row r="2" spans="1:3" x14ac:dyDescent="0.3">
      <c r="A2" s="4">
        <v>44753</v>
      </c>
      <c r="B2">
        <f>Hoja1!J35</f>
        <v>4650</v>
      </c>
    </row>
    <row r="3" spans="1:3" x14ac:dyDescent="0.3">
      <c r="A3" s="4">
        <v>44754</v>
      </c>
      <c r="B3">
        <f>Hoja2!J19</f>
        <v>865</v>
      </c>
    </row>
    <row r="4" spans="1:3" x14ac:dyDescent="0.3">
      <c r="A4" s="4">
        <v>44755</v>
      </c>
      <c r="B4">
        <f>Hoja3!J29</f>
        <v>3050</v>
      </c>
    </row>
    <row r="5" spans="1:3" x14ac:dyDescent="0.3">
      <c r="A5" s="4">
        <v>44756</v>
      </c>
      <c r="B5">
        <f>Hoja4!J29</f>
        <v>6360</v>
      </c>
    </row>
    <row r="6" spans="1:3" x14ac:dyDescent="0.3">
      <c r="A6" s="4">
        <v>44757</v>
      </c>
      <c r="B6">
        <f>Hoja5!J28</f>
        <v>4400</v>
      </c>
    </row>
    <row r="7" spans="1:3" x14ac:dyDescent="0.3">
      <c r="A7" s="4">
        <v>44758</v>
      </c>
      <c r="B7">
        <f>Hoja6!J35</f>
        <v>3160</v>
      </c>
      <c r="C7">
        <f>SUM(B2:B7)</f>
        <v>22485</v>
      </c>
    </row>
    <row r="8" spans="1:3" x14ac:dyDescent="0.3">
      <c r="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Miguel</cp:lastModifiedBy>
  <cp:revision/>
  <dcterms:created xsi:type="dcterms:W3CDTF">2022-07-11T21:07:10Z</dcterms:created>
  <dcterms:modified xsi:type="dcterms:W3CDTF">2022-07-19T17:55:57Z</dcterms:modified>
  <cp:category/>
  <cp:contentStatus/>
</cp:coreProperties>
</file>