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ARR&amp;FPM" sheetId="2" state="visible" r:id="rId3"/>
    <sheet name="POP" sheetId="3" state="visible" r:id="rId4"/>
    <sheet name="RECEITAS CORRENTES TOTAIS" sheetId="4" state="visible" r:id="rId5"/>
    <sheet name="ANALISE_DE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<sst xmlns="http://schemas.openxmlformats.org/spreadsheetml/2006/main" count="2221" uniqueCount="483">
  <si>
    <t xml:space="preserve">CODIGO</t>
  </si>
  <si>
    <t xml:space="preserve">MUNICIPIO</t>
  </si>
  <si>
    <t xml:space="preserve">REC_CORRENTE</t>
  </si>
  <si>
    <t xml:space="preserve">VAA</t>
  </si>
  <si>
    <t xml:space="preserve">VAI</t>
  </si>
  <si>
    <t xml:space="preserve">VAS</t>
  </si>
  <si>
    <t xml:space="preserve">FPM</t>
  </si>
  <si>
    <t xml:space="preserve">ARR</t>
  </si>
  <si>
    <t xml:space="preserve">POP</t>
  </si>
  <si>
    <t xml:space="preserve">VAA_pc</t>
  </si>
  <si>
    <t xml:space="preserve">VAI_pc</t>
  </si>
  <si>
    <t xml:space="preserve">VAS_pc</t>
  </si>
  <si>
    <t xml:space="preserve">FPM_pc</t>
  </si>
  <si>
    <t xml:space="preserve">ARR_pc</t>
  </si>
  <si>
    <t xml:space="preserve">PIB_pc</t>
  </si>
  <si>
    <t xml:space="preserve">GD</t>
  </si>
  <si>
    <t xml:space="preserve">GAP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</si>
  <si>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</si>
  <si>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</si>
  <si>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</si>
  <si>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</si>
  <si>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</si>
  <si>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</si>
  <si>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</si>
  <si>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</si>
  <si>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</si>
  <si>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</si>
  <si>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</si>
  <si>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</si>
  <si>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</si>
  <si>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</si>
  <si>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Araguanã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</si>
  <si>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</si>
  <si>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</si>
  <si>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</si>
  <si>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</si>
  <si>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</si>
  <si>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</si>
  <si>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</si>
  <si>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</si>
  <si>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</si>
  <si>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</si>
  <si>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</si>
  <si>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</si>
  <si>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Bela Vista do Maranhão</t>
  </si>
  <si>
    <t xml:space="preserve">Belágua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</si>
  <si>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</si>
  <si>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</si>
  <si>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</si>
  <si>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</si>
  <si>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</si>
  <si>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</si>
  <si>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</si>
  <si>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</si>
  <si>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</si>
  <si>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</si>
  <si>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</si>
  <si>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</si>
  <si>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</si>
  <si>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</si>
  <si>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</si>
  <si>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</si>
  <si>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</si>
  <si>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</si>
  <si>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</si>
  <si>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</si>
  <si>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</si>
  <si>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</si>
  <si>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</si>
  <si>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</si>
  <si>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</si>
  <si>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</si>
  <si>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</si>
  <si>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</si>
  <si>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</si>
  <si>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</si>
  <si>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</si>
  <si>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</si>
  <si>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 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</si>
  <si>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</si>
  <si>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</si>
  <si>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</si>
  <si>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</si>
  <si>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</si>
  <si>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</si>
  <si>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</si>
  <si>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</si>
  <si>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</si>
  <si>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</si>
  <si>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</si>
  <si>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</si>
  <si>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</si>
  <si>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</si>
  <si>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</si>
  <si>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</si>
  <si>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</si>
  <si>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</si>
  <si>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</si>
  <si>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</si>
  <si>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</si>
  <si>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</si>
  <si>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</si>
  <si>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</si>
  <si>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</si>
  <si>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</si>
  <si>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</si>
  <si>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</si>
  <si>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</si>
  <si>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Itapecuru-Mirim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</si>
  <si>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</si>
  <si>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</si>
  <si>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</si>
  <si>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</si>
  <si>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</si>
  <si>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</si>
  <si>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</si>
  <si>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</si>
  <si>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dos Rodrigues</t>
  </si>
  <si>
    <t xml:space="preserve">Lago Verde</t>
  </si>
  <si>
    <t xml:space="preserve">Lagoa do Mato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</si>
  <si>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</si>
  <si>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</si>
  <si>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</si>
  <si>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</si>
  <si>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</si>
  <si>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</si>
  <si>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</si>
  <si>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</si>
  <si>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</si>
  <si>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</si>
  <si>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</si>
  <si>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</si>
  <si>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</si>
  <si>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</si>
  <si>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</si>
  <si>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</si>
  <si>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</si>
  <si>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</si>
  <si>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</si>
  <si>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</si>
  <si>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</si>
  <si>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</si>
  <si>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</si>
  <si>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</si>
  <si>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</si>
  <si>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</si>
  <si>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</si>
  <si>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</si>
  <si>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</si>
  <si>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</si>
  <si>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</si>
  <si>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</si>
  <si>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</si>
  <si>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</si>
  <si>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</si>
  <si>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</si>
  <si>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</si>
  <si>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</si>
  <si>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</si>
  <si>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</si>
  <si>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</si>
  <si>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</si>
  <si>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</si>
  <si>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</si>
  <si>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</si>
  <si>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</si>
  <si>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</si>
  <si>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</si>
  <si>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Médici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</si>
  <si>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</si>
  <si>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</si>
  <si>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</si>
  <si>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</si>
  <si>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</si>
  <si>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</si>
  <si>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</si>
  <si>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</si>
  <si>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</si>
  <si>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</si>
  <si>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</si>
  <si>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</si>
  <si>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</si>
  <si>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</si>
  <si>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</si>
  <si>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</si>
  <si>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</si>
  <si>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</si>
  <si>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</si>
  <si>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</si>
  <si>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</si>
  <si>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</si>
  <si>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</si>
  <si>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</si>
  <si>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</si>
  <si>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</si>
  <si>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</si>
  <si>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Caru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</si>
  <si>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</si>
  <si>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</si>
  <si>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</si>
  <si>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</si>
  <si>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</si>
  <si>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</si>
  <si>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</si>
  <si>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</si>
  <si>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</si>
  <si>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</si>
  <si>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</si>
  <si>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</si>
  <si>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</si>
  <si>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</si>
  <si>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</si>
  <si>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</si>
  <si>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</si>
  <si>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</si>
  <si>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</si>
  <si>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</si>
  <si>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</si>
  <si>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</si>
  <si>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</si>
  <si>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</si>
  <si>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</si>
  <si>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</si>
  <si>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</si>
  <si>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</si>
  <si>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</si>
  <si>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</si>
  <si>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</si>
  <si>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</si>
  <si>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</si>
  <si>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</si>
  <si>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</si>
  <si>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</si>
  <si>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</si>
  <si>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MUNICÍPIO</t>
  </si>
  <si>
    <t xml:space="preserve">FPM </t>
  </si>
  <si>
    <t xml:space="preserve"> ARRECADAÇÃO </t>
  </si>
  <si>
    <t xml:space="preserve">Código IBGE</t>
  </si>
  <si>
    <t xml:space="preserve">Município</t>
  </si>
  <si>
    <t xml:space="preserve">Ano</t>
  </si>
  <si>
    <t xml:space="preserve">Transferência</t>
  </si>
  <si>
    <t xml:space="preserve">Valor Consolidado</t>
  </si>
  <si>
    <t xml:space="preserve">Conceição do Lago-Açu</t>
  </si>
  <si>
    <t xml:space="preserve">Itapecuru Mirim</t>
  </si>
  <si>
    <t xml:space="preserve">Olho DÁgua das Cunhãs</t>
  </si>
  <si>
    <t xml:space="preserve">Pindaré Mirim</t>
  </si>
  <si>
    <t xml:space="preserve">Pio Xii</t>
  </si>
  <si>
    <t xml:space="preserve">São João do Carú</t>
  </si>
  <si>
    <t xml:space="preserve">POPULAÇÃO ESTIMADA</t>
  </si>
  <si>
    <t xml:space="preserve">Codigo</t>
  </si>
  <si>
    <t xml:space="preserve">2019</t>
  </si>
  <si>
    <t xml:space="preserve">2100055</t>
  </si>
  <si>
    <t xml:space="preserve">2100105</t>
  </si>
  <si>
    <t xml:space="preserve">2100154</t>
  </si>
  <si>
    <t xml:space="preserve">2100204</t>
  </si>
  <si>
    <t xml:space="preserve">2100303</t>
  </si>
  <si>
    <t xml:space="preserve">2100402</t>
  </si>
  <si>
    <t xml:space="preserve">2100436</t>
  </si>
  <si>
    <t xml:space="preserve">2100477</t>
  </si>
  <si>
    <t xml:space="preserve">2100501</t>
  </si>
  <si>
    <t xml:space="preserve">2100550</t>
  </si>
  <si>
    <t xml:space="preserve">2100600</t>
  </si>
  <si>
    <t xml:space="preserve">2100709</t>
  </si>
  <si>
    <t xml:space="preserve">2100808</t>
  </si>
  <si>
    <t xml:space="preserve">2100832</t>
  </si>
  <si>
    <t xml:space="preserve">2100873</t>
  </si>
  <si>
    <t xml:space="preserve">2100907</t>
  </si>
  <si>
    <t xml:space="preserve">2100956</t>
  </si>
  <si>
    <t xml:space="preserve">2101004</t>
  </si>
  <si>
    <t xml:space="preserve">2101103</t>
  </si>
  <si>
    <t xml:space="preserve">2101202</t>
  </si>
  <si>
    <t xml:space="preserve">2101251</t>
  </si>
  <si>
    <t xml:space="preserve">2101301</t>
  </si>
  <si>
    <t xml:space="preserve">2101350</t>
  </si>
  <si>
    <t xml:space="preserve">2101400</t>
  </si>
  <si>
    <t xml:space="preserve">2101509</t>
  </si>
  <si>
    <t xml:space="preserve">2101608</t>
  </si>
  <si>
    <t xml:space="preserve">2101707</t>
  </si>
  <si>
    <t xml:space="preserve">2101731</t>
  </si>
  <si>
    <t xml:space="preserve">2101772</t>
  </si>
  <si>
    <t xml:space="preserve">2101806</t>
  </si>
  <si>
    <t xml:space="preserve">2101905</t>
  </si>
  <si>
    <t xml:space="preserve">2101939</t>
  </si>
  <si>
    <t xml:space="preserve">2101970</t>
  </si>
  <si>
    <t xml:space="preserve">2102002</t>
  </si>
  <si>
    <t xml:space="preserve">2102036</t>
  </si>
  <si>
    <t xml:space="preserve">2102077</t>
  </si>
  <si>
    <t xml:space="preserve">2102101</t>
  </si>
  <si>
    <t xml:space="preserve">2102150</t>
  </si>
  <si>
    <t xml:space="preserve">2102200</t>
  </si>
  <si>
    <t xml:space="preserve">2102309</t>
  </si>
  <si>
    <t xml:space="preserve">2102325</t>
  </si>
  <si>
    <t xml:space="preserve">2102358</t>
  </si>
  <si>
    <t xml:space="preserve">2102374</t>
  </si>
  <si>
    <t xml:space="preserve">2102408</t>
  </si>
  <si>
    <t xml:space="preserve">2102507</t>
  </si>
  <si>
    <t xml:space="preserve">2102556</t>
  </si>
  <si>
    <t xml:space="preserve">2102606</t>
  </si>
  <si>
    <t xml:space="preserve">2102705</t>
  </si>
  <si>
    <t xml:space="preserve">2102754</t>
  </si>
  <si>
    <t xml:space="preserve">2102804</t>
  </si>
  <si>
    <t xml:space="preserve">2102903</t>
  </si>
  <si>
    <t xml:space="preserve">2103000</t>
  </si>
  <si>
    <t xml:space="preserve">2103109</t>
  </si>
  <si>
    <t xml:space="preserve">2103125</t>
  </si>
  <si>
    <t xml:space="preserve">2103158</t>
  </si>
  <si>
    <t xml:space="preserve">2103174</t>
  </si>
  <si>
    <t xml:space="preserve">2103208</t>
  </si>
  <si>
    <t xml:space="preserve">2103257</t>
  </si>
  <si>
    <t xml:space="preserve">2103307</t>
  </si>
  <si>
    <t xml:space="preserve">2103406</t>
  </si>
  <si>
    <t xml:space="preserve">2103505</t>
  </si>
  <si>
    <t xml:space="preserve">2103554</t>
  </si>
  <si>
    <t xml:space="preserve">2103604</t>
  </si>
  <si>
    <t xml:space="preserve">2103703</t>
  </si>
  <si>
    <t xml:space="preserve">2103752</t>
  </si>
  <si>
    <t xml:space="preserve">2103802</t>
  </si>
  <si>
    <t xml:space="preserve">2103901</t>
  </si>
  <si>
    <t xml:space="preserve">2104008</t>
  </si>
  <si>
    <t xml:space="preserve">2104057</t>
  </si>
  <si>
    <t xml:space="preserve">2104073</t>
  </si>
  <si>
    <t xml:space="preserve">2104081</t>
  </si>
  <si>
    <t xml:space="preserve">2104099</t>
  </si>
  <si>
    <t xml:space="preserve">2104107</t>
  </si>
  <si>
    <t xml:space="preserve">2104206</t>
  </si>
  <si>
    <t xml:space="preserve">2104305</t>
  </si>
  <si>
    <t xml:space="preserve">2104404</t>
  </si>
  <si>
    <t xml:space="preserve">2104503</t>
  </si>
  <si>
    <t xml:space="preserve">2104552</t>
  </si>
  <si>
    <t xml:space="preserve">2104602</t>
  </si>
  <si>
    <t xml:space="preserve">2104628</t>
  </si>
  <si>
    <t xml:space="preserve">2104651</t>
  </si>
  <si>
    <t xml:space="preserve">2104677</t>
  </si>
  <si>
    <t xml:space="preserve">2104701</t>
  </si>
  <si>
    <t xml:space="preserve">2104800</t>
  </si>
  <si>
    <t xml:space="preserve">2104909</t>
  </si>
  <si>
    <t xml:space="preserve">2105005</t>
  </si>
  <si>
    <t xml:space="preserve">2105104</t>
  </si>
  <si>
    <t xml:space="preserve">2105153</t>
  </si>
  <si>
    <t xml:space="preserve">2105203</t>
  </si>
  <si>
    <t xml:space="preserve">2105302</t>
  </si>
  <si>
    <t xml:space="preserve">2105351</t>
  </si>
  <si>
    <t xml:space="preserve">2105401</t>
  </si>
  <si>
    <t xml:space="preserve">2105427</t>
  </si>
  <si>
    <t xml:space="preserve">2105450</t>
  </si>
  <si>
    <t xml:space="preserve">2105476</t>
  </si>
  <si>
    <t xml:space="preserve">2105500</t>
  </si>
  <si>
    <t xml:space="preserve">2105609</t>
  </si>
  <si>
    <t xml:space="preserve">2105658</t>
  </si>
  <si>
    <t xml:space="preserve">2105708</t>
  </si>
  <si>
    <t xml:space="preserve">2105807</t>
  </si>
  <si>
    <t xml:space="preserve">2105906</t>
  </si>
  <si>
    <t xml:space="preserve">2105922</t>
  </si>
  <si>
    <t xml:space="preserve">2105948</t>
  </si>
  <si>
    <t xml:space="preserve">2105963</t>
  </si>
  <si>
    <t xml:space="preserve">2105989</t>
  </si>
  <si>
    <t xml:space="preserve">2106003</t>
  </si>
  <si>
    <t xml:space="preserve">2106102</t>
  </si>
  <si>
    <t xml:space="preserve">2106201</t>
  </si>
  <si>
    <t xml:space="preserve">2106300</t>
  </si>
  <si>
    <t xml:space="preserve">2106326</t>
  </si>
  <si>
    <t xml:space="preserve">2106359</t>
  </si>
  <si>
    <t xml:space="preserve">2106375</t>
  </si>
  <si>
    <t xml:space="preserve">2106409</t>
  </si>
  <si>
    <t xml:space="preserve">2106508</t>
  </si>
  <si>
    <t xml:space="preserve">2106607</t>
  </si>
  <si>
    <t xml:space="preserve">2106631</t>
  </si>
  <si>
    <t xml:space="preserve">2106672</t>
  </si>
  <si>
    <t xml:space="preserve">2106706</t>
  </si>
  <si>
    <t xml:space="preserve">2106755</t>
  </si>
  <si>
    <t xml:space="preserve">2106805</t>
  </si>
  <si>
    <t xml:space="preserve">2106904</t>
  </si>
  <si>
    <t xml:space="preserve">2107001</t>
  </si>
  <si>
    <t xml:space="preserve">2107100</t>
  </si>
  <si>
    <t xml:space="preserve">2107209</t>
  </si>
  <si>
    <t xml:space="preserve">2107258</t>
  </si>
  <si>
    <t xml:space="preserve">2107308</t>
  </si>
  <si>
    <t xml:space="preserve">2107357</t>
  </si>
  <si>
    <t xml:space="preserve">2107407</t>
  </si>
  <si>
    <t xml:space="preserve">2107456</t>
  </si>
  <si>
    <t xml:space="preserve">2107506</t>
  </si>
  <si>
    <t xml:space="preserve">2107605</t>
  </si>
  <si>
    <t xml:space="preserve">2107704</t>
  </si>
  <si>
    <t xml:space="preserve">2107803</t>
  </si>
  <si>
    <t xml:space="preserve">2107902</t>
  </si>
  <si>
    <t xml:space="preserve">2108009</t>
  </si>
  <si>
    <t xml:space="preserve">2108058</t>
  </si>
  <si>
    <t xml:space="preserve">2108108</t>
  </si>
  <si>
    <t xml:space="preserve">2108207</t>
  </si>
  <si>
    <t xml:space="preserve">2108256</t>
  </si>
  <si>
    <t xml:space="preserve">2108306</t>
  </si>
  <si>
    <t xml:space="preserve">2108405</t>
  </si>
  <si>
    <t xml:space="preserve">2108454</t>
  </si>
  <si>
    <t xml:space="preserve">2108504</t>
  </si>
  <si>
    <t xml:space="preserve">2108603</t>
  </si>
  <si>
    <t xml:space="preserve">2108702</t>
  </si>
  <si>
    <t xml:space="preserve">2108801</t>
  </si>
  <si>
    <t xml:space="preserve">2108900</t>
  </si>
  <si>
    <t xml:space="preserve">2109007</t>
  </si>
  <si>
    <t xml:space="preserve">2109056</t>
  </si>
  <si>
    <t xml:space="preserve">2109106</t>
  </si>
  <si>
    <t xml:space="preserve">2109205</t>
  </si>
  <si>
    <t xml:space="preserve">2109239</t>
  </si>
  <si>
    <t xml:space="preserve">2109270</t>
  </si>
  <si>
    <t xml:space="preserve">2109304</t>
  </si>
  <si>
    <t xml:space="preserve">2109403</t>
  </si>
  <si>
    <t xml:space="preserve">2109452</t>
  </si>
  <si>
    <t xml:space="preserve">2109502</t>
  </si>
  <si>
    <t xml:space="preserve">2109551</t>
  </si>
  <si>
    <t xml:space="preserve">2109601</t>
  </si>
  <si>
    <t xml:space="preserve">2109700</t>
  </si>
  <si>
    <t xml:space="preserve">2109759</t>
  </si>
  <si>
    <t xml:space="preserve">2109809</t>
  </si>
  <si>
    <t xml:space="preserve">2109908</t>
  </si>
  <si>
    <t xml:space="preserve">2110005</t>
  </si>
  <si>
    <t xml:space="preserve">2110039</t>
  </si>
  <si>
    <t xml:space="preserve">2110104</t>
  </si>
  <si>
    <t xml:space="preserve">2110203</t>
  </si>
  <si>
    <t xml:space="preserve">2110237</t>
  </si>
  <si>
    <t xml:space="preserve">2110278</t>
  </si>
  <si>
    <t xml:space="preserve">2110302</t>
  </si>
  <si>
    <t xml:space="preserve">2110401</t>
  </si>
  <si>
    <t xml:space="preserve">2110500</t>
  </si>
  <si>
    <t xml:space="preserve">2110609</t>
  </si>
  <si>
    <t xml:space="preserve">2110658</t>
  </si>
  <si>
    <t xml:space="preserve">2110708</t>
  </si>
  <si>
    <t xml:space="preserve">2110807</t>
  </si>
  <si>
    <t xml:space="preserve">2110856</t>
  </si>
  <si>
    <t xml:space="preserve">2110906</t>
  </si>
  <si>
    <t xml:space="preserve">2111003</t>
  </si>
  <si>
    <t xml:space="preserve">2111029</t>
  </si>
  <si>
    <t xml:space="preserve">2111052</t>
  </si>
  <si>
    <t xml:space="preserve">2111078</t>
  </si>
  <si>
    <t xml:space="preserve">2111102</t>
  </si>
  <si>
    <t xml:space="preserve">2111201</t>
  </si>
  <si>
    <t xml:space="preserve">2111250</t>
  </si>
  <si>
    <t xml:space="preserve">2111300</t>
  </si>
  <si>
    <t xml:space="preserve">2111409</t>
  </si>
  <si>
    <t xml:space="preserve">2111508</t>
  </si>
  <si>
    <t xml:space="preserve">2111532</t>
  </si>
  <si>
    <t xml:space="preserve">2111573</t>
  </si>
  <si>
    <t xml:space="preserve">2111607</t>
  </si>
  <si>
    <t xml:space="preserve">2111631</t>
  </si>
  <si>
    <t xml:space="preserve">2111672</t>
  </si>
  <si>
    <t xml:space="preserve">2111706</t>
  </si>
  <si>
    <t xml:space="preserve">2111722</t>
  </si>
  <si>
    <t xml:space="preserve">2111748</t>
  </si>
  <si>
    <t xml:space="preserve">2111763</t>
  </si>
  <si>
    <t xml:space="preserve">2111789</t>
  </si>
  <si>
    <t xml:space="preserve">2111805</t>
  </si>
  <si>
    <t xml:space="preserve">2111904</t>
  </si>
  <si>
    <t xml:space="preserve">2111953</t>
  </si>
  <si>
    <t xml:space="preserve">2112001</t>
  </si>
  <si>
    <t xml:space="preserve">2112100</t>
  </si>
  <si>
    <t xml:space="preserve">2112209</t>
  </si>
  <si>
    <t xml:space="preserve">2112233</t>
  </si>
  <si>
    <t xml:space="preserve">2112274</t>
  </si>
  <si>
    <t xml:space="preserve">2112308</t>
  </si>
  <si>
    <t xml:space="preserve">2112407</t>
  </si>
  <si>
    <t xml:space="preserve">2112456</t>
  </si>
  <si>
    <t xml:space="preserve">2112506</t>
  </si>
  <si>
    <t xml:space="preserve">2112605</t>
  </si>
  <si>
    <t xml:space="preserve">2112704</t>
  </si>
  <si>
    <t xml:space="preserve">2112803</t>
  </si>
  <si>
    <t xml:space="preserve">2112852</t>
  </si>
  <si>
    <t xml:space="preserve">2112902</t>
  </si>
  <si>
    <t xml:space="preserve">2113009</t>
  </si>
  <si>
    <t xml:space="preserve">2114007</t>
  </si>
  <si>
    <t xml:space="preserve">REC_corr_perc</t>
  </si>
  <si>
    <t xml:space="preserve">VAI_perc</t>
  </si>
  <si>
    <t xml:space="preserve">VAS_perc</t>
  </si>
  <si>
    <t xml:space="preserve">VAA_perc</t>
  </si>
  <si>
    <t xml:space="preserve">ARR_perc</t>
  </si>
  <si>
    <t xml:space="preserve">crs_ins</t>
  </si>
  <si>
    <t xml:space="preserve">crs_out</t>
  </si>
  <si>
    <t xml:space="preserve">vrs_ins</t>
  </si>
  <si>
    <t xml:space="preserve">vrs_out</t>
  </si>
  <si>
    <t xml:space="preserve">AR_crs</t>
  </si>
  <si>
    <t xml:space="preserve">AR_vrs</t>
  </si>
  <si>
    <t xml:space="preserve">IE_crs</t>
  </si>
  <si>
    <t xml:space="preserve">IE_vrs</t>
  </si>
  <si>
    <t xml:space="preserve">IA_potencial</t>
  </si>
  <si>
    <t xml:space="preserve">MEDIA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</si>
</sst>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%"/>
    <numFmt numFmtId="167" formatCode="#,##0"/>
    <numFmt numFmtId="168" formatCode="#,##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9191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91919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27.15"/>
    <col collapsed="false" customWidth="true" hidden="false" outlineLevel="0" max="3" min="3" style="1" width="16.47"/>
    <col collapsed="false" customWidth="true" hidden="false" outlineLevel="0" max="4" min="4" style="1" width="13"/>
    <col collapsed="false" customWidth="true" hidden="false" outlineLevel="0" max="5" min="5" style="1" width="13.25"/>
    <col collapsed="false" customWidth="true" hidden="false" outlineLevel="0" max="6" min="6" style="1" width="14.37"/>
    <col collapsed="false" customWidth="true" hidden="false" outlineLevel="0" max="7" min="7" style="1" width="12.69"/>
    <col collapsed="false" customWidth="true" hidden="false" outlineLevel="0" max="8" min="8" style="1" width="14.37"/>
    <col collapsed="false" customWidth="true" hidden="false" outlineLevel="0" max="9" min="9" style="1" width="12.69"/>
    <col collapsed="false" customWidth="true" hidden="false" outlineLevel="0" max="12" min="10" style="2" width="13.63"/>
    <col collapsed="false" customWidth="true" hidden="false" outlineLevel="0" max="13" min="13" style="1" width="9.36"/>
    <col collapsed="false" customWidth="true" hidden="false" outlineLevel="0" max="14" min="14" style="1" width="10.47"/>
    <col collapsed="false" customWidth="true" hidden="false" outlineLevel="0" max="15" min="15" style="1" width="13.63"/>
    <col collapsed="false" customWidth="true" hidden="false" outlineLevel="0" max="16" min="16" style="2" width="5.47"/>
    <col collapsed="false" customWidth="true" hidden="false" outlineLevel="0" max="17" min="17" style="3" width="8.11"/>
    <col collapsed="false" customWidth="false" hidden="false" outlineLevel="0" max="16372" min="18" style="1" width="9.14"/>
    <col collapsed="false" customWidth="true" hidden="false" outlineLevel="0" max="16384" min="16373" style="4" width="11.53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5" t="s">
        <v>12</v>
      </c>
      <c r="N1" s="5" t="s">
        <v>13</v>
      </c>
      <c r="O1" s="6" t="s">
        <v>14</v>
      </c>
      <c r="P1" s="8" t="s">
        <v>15</v>
      </c>
      <c r="Q1" s="9" t="s">
        <v>16</v>
      </c>
    </row>
    <row r="2" customFormat="false" ht="13.8" hidden="false" customHeight="false" outlineLevel="0" collapsed="false">
      <c r="A2" s="10" t="n">
        <v>2100055</v>
      </c>
      <c r="B2" s="1" t="s">
        <v>17</v>
      </c>
      <c r="C2" s="2" t="n">
        <f aca="false">VLOOKUP(B2,'RECEITAS CORRENTES TOTAIS'!B:C,2,0)</f>
        <v>321270711.340413</v>
      </c>
      <c r="D2" s="2" t="n">
        <v>213901.52</v>
      </c>
      <c r="E2" s="2" t="n">
        <v>589044.22</v>
      </c>
      <c r="F2" s="2" t="n">
        <v>812315.28</v>
      </c>
      <c r="G2" s="11" t="n">
        <f aca="false">VLOOKUP(A2,'ARR&amp;FPM'!E:I,5,0)</f>
        <v>35709806.43</v>
      </c>
      <c r="H2" s="2" t="n">
        <f aca="false">VLOOKUP(B2,'ARR&amp;FPM'!A:C,3,0)</f>
        <v>22055317.1327794</v>
      </c>
      <c r="I2" s="11" t="n">
        <f aca="false">VLOOKUP(B2,POP!A:B,2,0)</f>
        <v>112445</v>
      </c>
      <c r="J2" s="2" t="n">
        <f aca="false">(D2/I2)*1000</f>
        <v>1902.27684645827</v>
      </c>
      <c r="K2" s="2" t="n">
        <f aca="false">(E2/I2)*1000</f>
        <v>5238.5096713949</v>
      </c>
      <c r="L2" s="2" t="n">
        <f aca="false">(F2/I2)*1000</f>
        <v>7224.11205478234</v>
      </c>
      <c r="M2" s="2" t="n">
        <f aca="false">(G2/I2)</f>
        <v>317.575760860865</v>
      </c>
      <c r="N2" s="12" t="n">
        <f aca="false">H2/I2</f>
        <v>196.143155611894</v>
      </c>
      <c r="O2" s="2" t="n">
        <v>20939.52</v>
      </c>
      <c r="P2" s="2" t="n">
        <f aca="false">G2/C2</f>
        <v>0.11115176444504</v>
      </c>
      <c r="Q2" s="3" t="n">
        <f aca="false">H2/C2</f>
        <v>0.0686502577242716</v>
      </c>
    </row>
    <row r="3" customFormat="false" ht="13.8" hidden="false" customHeight="false" outlineLevel="0" collapsed="false">
      <c r="A3" s="10" t="n">
        <v>2100105</v>
      </c>
      <c r="B3" s="1" t="s">
        <v>18</v>
      </c>
      <c r="C3" s="2" t="n">
        <f aca="false">VLOOKUP(B3,'RECEITAS CORRENTES TOTAIS'!B:C,2,0)</f>
        <v>23194733.2959842</v>
      </c>
      <c r="D3" s="2" t="n">
        <v>11485.45</v>
      </c>
      <c r="E3" s="2" t="n">
        <v>1990.8</v>
      </c>
      <c r="F3" s="2" t="n">
        <v>10759.42</v>
      </c>
      <c r="G3" s="11" t="n">
        <f aca="false">VLOOKUP(A3,'ARR&amp;FPM'!E:I,5,0)</f>
        <v>6695588.94</v>
      </c>
      <c r="H3" s="2" t="n">
        <f aca="false">VLOOKUP(B3,'ARR&amp;FPM'!A:C,3,0)</f>
        <v>482034.696483654</v>
      </c>
      <c r="I3" s="11" t="n">
        <f aca="false">VLOOKUP(B3,POP!A:B,2,0)</f>
        <v>6524</v>
      </c>
      <c r="J3" s="2" t="n">
        <f aca="false">(D3/I3)*1000</f>
        <v>1760.4920294298</v>
      </c>
      <c r="K3" s="2" t="n">
        <f aca="false">(E3/I3)*1000</f>
        <v>305.150214592275</v>
      </c>
      <c r="L3" s="2" t="n">
        <f aca="false">(F3/I3)*1000</f>
        <v>1649.20600858369</v>
      </c>
      <c r="M3" s="2" t="n">
        <f aca="false">(G3/I3)</f>
        <v>1026.30118638872</v>
      </c>
      <c r="N3" s="12" t="n">
        <f aca="false">H3/I3</f>
        <v>73.8863728515717</v>
      </c>
      <c r="O3" s="2" t="n">
        <v>7994.37</v>
      </c>
      <c r="P3" s="2" t="n">
        <f aca="false">G3/C3</f>
        <v>0.288668503084674</v>
      </c>
      <c r="Q3" s="3" t="n">
        <f aca="false">H3/C3</f>
        <v>0.0207820754105032</v>
      </c>
    </row>
    <row r="4" customFormat="false" ht="13.8" hidden="false" customHeight="false" outlineLevel="0" collapsed="false">
      <c r="A4" s="10" t="n">
        <v>2100154</v>
      </c>
      <c r="B4" s="1" t="s">
        <v>19</v>
      </c>
      <c r="C4" s="2" t="n">
        <f aca="false">VLOOKUP(B4,'RECEITAS CORRENTES TOTAIS'!B:C,2,0)</f>
        <v>34223671.5482431</v>
      </c>
      <c r="D4" s="2" t="n">
        <v>5035.08</v>
      </c>
      <c r="E4" s="2" t="n">
        <v>2940.96</v>
      </c>
      <c r="F4" s="2" t="n">
        <v>22849.57</v>
      </c>
      <c r="G4" s="11" t="n">
        <f aca="false">VLOOKUP(A4,'ARR&amp;FPM'!E:I,5,0)</f>
        <v>8927451.79</v>
      </c>
      <c r="H4" s="2" t="n">
        <f aca="false">VLOOKUP(B4,'ARR&amp;FPM'!A:C,3,0)</f>
        <v>89972.7160322929</v>
      </c>
      <c r="I4" s="11" t="n">
        <f aca="false">VLOOKUP(B4,POP!A:B,2,0)</f>
        <v>12571</v>
      </c>
      <c r="J4" s="2" t="n">
        <f aca="false">(D4/I4)*1000</f>
        <v>400.531381751651</v>
      </c>
      <c r="K4" s="2" t="n">
        <f aca="false">(E4/I4)*1000</f>
        <v>233.947975499165</v>
      </c>
      <c r="L4" s="2" t="n">
        <f aca="false">(F4/I4)*1000</f>
        <v>1817.6413968658</v>
      </c>
      <c r="M4" s="2" t="n">
        <f aca="false">(G4/I4)</f>
        <v>710.162420650704</v>
      </c>
      <c r="N4" s="12" t="n">
        <f aca="false">H4/I4</f>
        <v>7.15716458772515</v>
      </c>
      <c r="O4" s="2" t="n">
        <v>6734.48</v>
      </c>
      <c r="P4" s="2" t="n">
        <f aca="false">G4/C4</f>
        <v>0.260856050392358</v>
      </c>
      <c r="Q4" s="3" t="n">
        <f aca="false">H4/C4</f>
        <v>0.00262896153340718</v>
      </c>
    </row>
    <row r="5" customFormat="false" ht="13.8" hidden="false" customHeight="false" outlineLevel="0" collapsed="false">
      <c r="A5" s="10" t="n">
        <v>2100204</v>
      </c>
      <c r="B5" s="1" t="s">
        <v>20</v>
      </c>
      <c r="C5" s="2" t="n">
        <f aca="false">VLOOKUP(B5,'RECEITAS CORRENTES TOTAIS'!B:C,2,0)</f>
        <v>51640381.7443464</v>
      </c>
      <c r="D5" s="2" t="n">
        <v>12943.31</v>
      </c>
      <c r="E5" s="2" t="n">
        <v>7094.64</v>
      </c>
      <c r="F5" s="2" t="n">
        <v>30569.4</v>
      </c>
      <c r="G5" s="11" t="n">
        <f aca="false">VLOOKUP(A5,'ARR&amp;FPM'!E:I,5,0)</f>
        <v>13391177.61</v>
      </c>
      <c r="H5" s="2" t="n">
        <f aca="false">VLOOKUP(B5,'ARR&amp;FPM'!A:C,3,0)</f>
        <v>972330.584373924</v>
      </c>
      <c r="I5" s="11" t="n">
        <f aca="false">VLOOKUP(B5,POP!A:B,2,0)</f>
        <v>22097</v>
      </c>
      <c r="J5" s="2" t="n">
        <f aca="false">(D5/I5)*1000</f>
        <v>585.749649273657</v>
      </c>
      <c r="K5" s="2" t="n">
        <f aca="false">(E5/I5)*1000</f>
        <v>321.068018283025</v>
      </c>
      <c r="L5" s="2" t="n">
        <f aca="false">(F5/I5)*1000</f>
        <v>1383.41856360592</v>
      </c>
      <c r="M5" s="2" t="n">
        <f aca="false">(G5/I5)</f>
        <v>606.017903335294</v>
      </c>
      <c r="N5" s="12" t="n">
        <f aca="false">H5/I5</f>
        <v>44.0028322565925</v>
      </c>
      <c r="O5" s="2" t="n">
        <v>5676.65</v>
      </c>
      <c r="P5" s="2" t="n">
        <f aca="false">G5/C5</f>
        <v>0.259316007311779</v>
      </c>
      <c r="Q5" s="3" t="n">
        <f aca="false">H5/C5</f>
        <v>0.0188288806459177</v>
      </c>
    </row>
    <row r="6" customFormat="false" ht="13.8" hidden="false" customHeight="false" outlineLevel="0" collapsed="false">
      <c r="A6" s="10" t="n">
        <v>2100303</v>
      </c>
      <c r="B6" s="1" t="s">
        <v>21</v>
      </c>
      <c r="C6" s="2" t="n">
        <f aca="false">VLOOKUP(B6,'RECEITAS CORRENTES TOTAIS'!B:C,2,0)</f>
        <v>78961911.7807306</v>
      </c>
      <c r="D6" s="2" t="n">
        <v>41696.21</v>
      </c>
      <c r="E6" s="2" t="n">
        <v>14848.62</v>
      </c>
      <c r="F6" s="2" t="n">
        <v>38159.09</v>
      </c>
      <c r="G6" s="11" t="n">
        <f aca="false">VLOOKUP(A6,'ARR&amp;FPM'!E:I,5,0)</f>
        <v>15623040.48</v>
      </c>
      <c r="H6" s="2" t="n">
        <f aca="false">VLOOKUP(B6,'ARR&amp;FPM'!A:C,3,0)</f>
        <v>1405618.05563865</v>
      </c>
      <c r="I6" s="11" t="n">
        <f aca="false">VLOOKUP(B6,POP!A:B,2,0)</f>
        <v>26532</v>
      </c>
      <c r="J6" s="2" t="n">
        <f aca="false">(D6/I6)*1000</f>
        <v>1571.54417307402</v>
      </c>
      <c r="K6" s="2" t="n">
        <f aca="false">(E6/I6)*1000</f>
        <v>559.649479873361</v>
      </c>
      <c r="L6" s="2" t="n">
        <f aca="false">(F6/I6)*1000</f>
        <v>1438.22893110207</v>
      </c>
      <c r="M6" s="2" t="n">
        <f aca="false">(G6/I6)</f>
        <v>588.837648123021</v>
      </c>
      <c r="N6" s="12" t="n">
        <f aca="false">H6/I6</f>
        <v>52.9782170827171</v>
      </c>
      <c r="O6" s="2" t="n">
        <v>7502.74</v>
      </c>
      <c r="P6" s="2" t="n">
        <f aca="false">G6/C6</f>
        <v>0.197855397971919</v>
      </c>
      <c r="Q6" s="3" t="n">
        <f aca="false">H6/C6</f>
        <v>0.0178012161045684</v>
      </c>
    </row>
    <row r="7" customFormat="false" ht="13.8" hidden="false" customHeight="false" outlineLevel="0" collapsed="false">
      <c r="A7" s="10" t="n">
        <v>2100402</v>
      </c>
      <c r="B7" s="1" t="s">
        <v>22</v>
      </c>
      <c r="C7" s="2" t="n">
        <f aca="false">VLOOKUP(B7,'RECEITAS CORRENTES TOTAIS'!B:C,2,0)</f>
        <v>26777720.4689907</v>
      </c>
      <c r="D7" s="2" t="n">
        <v>11562.34</v>
      </c>
      <c r="E7" s="2" t="n">
        <v>1820.22</v>
      </c>
      <c r="F7" s="2" t="n">
        <v>11933.63</v>
      </c>
      <c r="G7" s="11" t="n">
        <f aca="false">VLOOKUP(A7,'ARR&amp;FPM'!E:I,5,0)</f>
        <v>6695588.94</v>
      </c>
      <c r="H7" s="2" t="n">
        <f aca="false">VLOOKUP(B7,'ARR&amp;FPM'!A:C,3,0)</f>
        <v>802214.732767328</v>
      </c>
      <c r="I7" s="11" t="n">
        <f aca="false">VLOOKUP(B7,POP!A:B,2,0)</f>
        <v>8128</v>
      </c>
      <c r="J7" s="2" t="n">
        <f aca="false">(D7/I7)*1000</f>
        <v>1422.53198818898</v>
      </c>
      <c r="K7" s="2" t="n">
        <f aca="false">(E7/I7)*1000</f>
        <v>223.94438976378</v>
      </c>
      <c r="L7" s="2" t="n">
        <f aca="false">(F7/I7)*1000</f>
        <v>1468.2123523622</v>
      </c>
      <c r="M7" s="2" t="n">
        <f aca="false">(G7/I7)</f>
        <v>823.768324311024</v>
      </c>
      <c r="N7" s="12" t="n">
        <f aca="false">H7/I7</f>
        <v>98.6976787361378</v>
      </c>
      <c r="O7" s="2" t="n">
        <v>7210.47</v>
      </c>
      <c r="P7" s="2" t="n">
        <f aca="false">G7/C7</f>
        <v>0.250043275631085</v>
      </c>
      <c r="Q7" s="3" t="n">
        <f aca="false">H7/C7</f>
        <v>0.0299582906504799</v>
      </c>
    </row>
    <row r="8" customFormat="false" ht="13.8" hidden="false" customHeight="false" outlineLevel="0" collapsed="false">
      <c r="A8" s="10" t="n">
        <v>2100436</v>
      </c>
      <c r="B8" s="1" t="s">
        <v>23</v>
      </c>
      <c r="C8" s="2" t="n">
        <f aca="false">VLOOKUP(B8,'RECEITAS CORRENTES TOTAIS'!B:C,2,0)</f>
        <v>62211080.4612007</v>
      </c>
      <c r="D8" s="2" t="n">
        <v>6537.68</v>
      </c>
      <c r="E8" s="2" t="n">
        <v>13632.97</v>
      </c>
      <c r="F8" s="2" t="n">
        <v>121359.14</v>
      </c>
      <c r="G8" s="11" t="n">
        <f aca="false">VLOOKUP(A8,'ARR&amp;FPM'!E:I,5,0)</f>
        <v>15623040.48</v>
      </c>
      <c r="H8" s="2" t="n">
        <f aca="false">VLOOKUP(B8,'ARR&amp;FPM'!A:C,3,0)</f>
        <v>814858.067852903</v>
      </c>
      <c r="I8" s="11" t="n">
        <f aca="false">VLOOKUP(B8,POP!A:B,2,0)</f>
        <v>27053</v>
      </c>
      <c r="J8" s="2" t="n">
        <f aca="false">(D8/I8)*1000</f>
        <v>241.661922892101</v>
      </c>
      <c r="K8" s="2" t="n">
        <f aca="false">(E8/I8)*1000</f>
        <v>503.935607880826</v>
      </c>
      <c r="L8" s="2" t="n">
        <f aca="false">(F8/I8)*1000</f>
        <v>4485.97715595313</v>
      </c>
      <c r="M8" s="2" t="n">
        <f aca="false">(G8/I8)</f>
        <v>577.497522640742</v>
      </c>
      <c r="N8" s="12" t="n">
        <f aca="false">H8/I8</f>
        <v>30.1208024194323</v>
      </c>
      <c r="O8" s="2" t="n">
        <v>9693.81</v>
      </c>
      <c r="P8" s="2" t="n">
        <f aca="false">G8/C8</f>
        <v>0.251129547408257</v>
      </c>
      <c r="Q8" s="3" t="n">
        <f aca="false">H8/C8</f>
        <v>0.0130982786637359</v>
      </c>
    </row>
    <row r="9" customFormat="false" ht="13.8" hidden="false" customHeight="false" outlineLevel="0" collapsed="false">
      <c r="A9" s="10" t="n">
        <v>2100477</v>
      </c>
      <c r="B9" s="1" t="s">
        <v>24</v>
      </c>
      <c r="C9" s="2" t="n">
        <f aca="false">VLOOKUP(B9,'RECEITAS CORRENTES TOTAIS'!B:C,2,0)</f>
        <v>108445002.23809</v>
      </c>
      <c r="D9" s="2" t="n">
        <v>19306.21</v>
      </c>
      <c r="E9" s="2" t="n">
        <v>7777.39</v>
      </c>
      <c r="F9" s="2" t="n">
        <v>48087.98</v>
      </c>
      <c r="G9" s="11" t="n">
        <f aca="false">VLOOKUP(A9,'ARR&amp;FPM'!E:I,5,0)</f>
        <v>17854903.35</v>
      </c>
      <c r="H9" s="2" t="n">
        <f aca="false">VLOOKUP(B9,'ARR&amp;FPM'!A:C,3,0)</f>
        <v>4143654.48106193</v>
      </c>
      <c r="I9" s="11" t="n">
        <f aca="false">VLOOKUP(B9,POP!A:B,2,0)</f>
        <v>31919</v>
      </c>
      <c r="J9" s="2" t="n">
        <f aca="false">(D9/I9)*1000</f>
        <v>604.850089288512</v>
      </c>
      <c r="K9" s="2" t="n">
        <f aca="false">(E9/I9)*1000</f>
        <v>243.660202387293</v>
      </c>
      <c r="L9" s="2" t="n">
        <f aca="false">(F9/I9)*1000</f>
        <v>1506.56286224506</v>
      </c>
      <c r="M9" s="2" t="n">
        <f aca="false">(G9/I9)</f>
        <v>559.381664525831</v>
      </c>
      <c r="N9" s="12" t="n">
        <f aca="false">H9/I9</f>
        <v>129.817803849179</v>
      </c>
      <c r="O9" s="2" t="n">
        <v>6428.99</v>
      </c>
      <c r="P9" s="2" t="n">
        <f aca="false">G9/C9</f>
        <v>0.164644778288627</v>
      </c>
      <c r="Q9" s="3" t="n">
        <f aca="false">H9/C9</f>
        <v>0.0382097320811943</v>
      </c>
    </row>
    <row r="10" customFormat="false" ht="13.8" hidden="false" customHeight="false" outlineLevel="0" collapsed="false">
      <c r="A10" s="10" t="n">
        <v>2100501</v>
      </c>
      <c r="B10" s="1" t="s">
        <v>25</v>
      </c>
      <c r="C10" s="2" t="n">
        <f aca="false">VLOOKUP(B10,'RECEITAS CORRENTES TOTAIS'!B:C,2,0)</f>
        <v>39252886.9764591</v>
      </c>
      <c r="D10" s="2" t="n">
        <v>191807.98</v>
      </c>
      <c r="E10" s="2" t="n">
        <v>12410.34</v>
      </c>
      <c r="F10" s="2" t="n">
        <v>77184.06</v>
      </c>
      <c r="G10" s="11" t="n">
        <f aca="false">VLOOKUP(A10,'ARR&amp;FPM'!E:I,5,0)</f>
        <v>8927451.79</v>
      </c>
      <c r="H10" s="2" t="n">
        <f aca="false">VLOOKUP(B10,'ARR&amp;FPM'!A:C,3,0)</f>
        <v>883358.158291243</v>
      </c>
      <c r="I10" s="11" t="n">
        <f aca="false">VLOOKUP(B10,POP!A:B,2,0)</f>
        <v>11190</v>
      </c>
      <c r="J10" s="2" t="n">
        <f aca="false">(D10/I10)*1000</f>
        <v>17141.0169794459</v>
      </c>
      <c r="K10" s="2" t="n">
        <f aca="false">(E10/I10)*1000</f>
        <v>1109.0563002681</v>
      </c>
      <c r="L10" s="2" t="n">
        <f aca="false">(F10/I10)*1000</f>
        <v>6897.59249329759</v>
      </c>
      <c r="M10" s="2" t="n">
        <f aca="false">(G10/I10)</f>
        <v>797.806236818588</v>
      </c>
      <c r="N10" s="12" t="n">
        <f aca="false">H10/I10</f>
        <v>78.9417478365722</v>
      </c>
      <c r="O10" s="2" t="n">
        <v>30282</v>
      </c>
      <c r="P10" s="2" t="n">
        <f aca="false">G10/C10</f>
        <v>0.227434272423173</v>
      </c>
      <c r="Q10" s="3" t="n">
        <f aca="false">H10/C10</f>
        <v>0.0225042850687903</v>
      </c>
    </row>
    <row r="11" customFormat="false" ht="13.8" hidden="false" customHeight="false" outlineLevel="0" collapsed="false">
      <c r="A11" s="10" t="n">
        <v>2100550</v>
      </c>
      <c r="B11" s="1" t="s">
        <v>26</v>
      </c>
      <c r="C11" s="2" t="n">
        <f aca="false">VLOOKUP(B11,'RECEITAS CORRENTES TOTAIS'!B:C,2,0)</f>
        <v>22827261.5627057</v>
      </c>
      <c r="D11" s="2" t="n">
        <v>8319.03</v>
      </c>
      <c r="E11" s="2" t="n">
        <v>1456.6</v>
      </c>
      <c r="F11" s="2" t="n">
        <v>13001.75</v>
      </c>
      <c r="G11" s="11" t="n">
        <f aca="false">VLOOKUP(A11,'ARR&amp;FPM'!E:I,5,0)</f>
        <v>6695588.94</v>
      </c>
      <c r="H11" s="2" t="n">
        <f aca="false">VLOOKUP(B11,'ARR&amp;FPM'!A:C,3,0)</f>
        <v>286802.614508202</v>
      </c>
      <c r="I11" s="11" t="n">
        <f aca="false">VLOOKUP(B11,POP!A:B,2,0)</f>
        <v>6962</v>
      </c>
      <c r="J11" s="2" t="n">
        <f aca="false">(D11/I11)*1000</f>
        <v>1194.91956334387</v>
      </c>
      <c r="K11" s="2" t="n">
        <f aca="false">(E11/I11)*1000</f>
        <v>209.221488078138</v>
      </c>
      <c r="L11" s="2" t="n">
        <f aca="false">(F11/I11)*1000</f>
        <v>1867.53088193048</v>
      </c>
      <c r="M11" s="2" t="n">
        <f aca="false">(G11/I11)</f>
        <v>961.733544958345</v>
      </c>
      <c r="N11" s="12" t="n">
        <f aca="false">H11/I11</f>
        <v>41.1954344309397</v>
      </c>
      <c r="O11" s="2" t="n">
        <v>7443.31</v>
      </c>
      <c r="P11" s="2" t="n">
        <f aca="false">G11/C11</f>
        <v>0.293315469383283</v>
      </c>
      <c r="Q11" s="3" t="n">
        <f aca="false">H11/C11</f>
        <v>0.0125640394368096</v>
      </c>
    </row>
    <row r="12" customFormat="false" ht="13.8" hidden="false" customHeight="false" outlineLevel="0" collapsed="false">
      <c r="A12" s="10" t="n">
        <v>2100600</v>
      </c>
      <c r="B12" s="1" t="s">
        <v>27</v>
      </c>
      <c r="C12" s="2" t="n">
        <f aca="false">VLOOKUP(B12,'RECEITAS CORRENTES TOTAIS'!B:C,2,0)</f>
        <v>99037507.3507243</v>
      </c>
      <c r="D12" s="2" t="n">
        <v>74427.47</v>
      </c>
      <c r="E12" s="2" t="n">
        <v>9265.29</v>
      </c>
      <c r="F12" s="2" t="n">
        <v>70931.83</v>
      </c>
      <c r="G12" s="11" t="n">
        <f aca="false">VLOOKUP(A12,'ARR&amp;FPM'!E:I,5,0)</f>
        <v>20086766.25</v>
      </c>
      <c r="H12" s="2" t="n">
        <f aca="false">VLOOKUP(B12,'ARR&amp;FPM'!A:C,3,0)</f>
        <v>1418505.71138287</v>
      </c>
      <c r="I12" s="11" t="n">
        <f aca="false">VLOOKUP(B12,POP!A:B,2,0)</f>
        <v>41435</v>
      </c>
      <c r="J12" s="2" t="n">
        <f aca="false">(D12/I12)*1000</f>
        <v>1796.24641003982</v>
      </c>
      <c r="K12" s="2" t="n">
        <f aca="false">(E12/I12)*1000</f>
        <v>223.610232894896</v>
      </c>
      <c r="L12" s="2" t="n">
        <f aca="false">(F12/I12)*1000</f>
        <v>1711.8819838301</v>
      </c>
      <c r="M12" s="2" t="n">
        <f aca="false">(G12/I12)</f>
        <v>484.777754313986</v>
      </c>
      <c r="N12" s="12" t="n">
        <f aca="false">H12/I12</f>
        <v>34.2344807863611</v>
      </c>
      <c r="O12" s="2" t="n">
        <v>7384.54</v>
      </c>
      <c r="P12" s="2" t="n">
        <f aca="false">G12/C12</f>
        <v>0.20281978805127</v>
      </c>
      <c r="Q12" s="3" t="n">
        <f aca="false">H12/C12</f>
        <v>0.0143229141092927</v>
      </c>
    </row>
    <row r="13" customFormat="false" ht="13.8" hidden="false" customHeight="false" outlineLevel="0" collapsed="false">
      <c r="A13" s="10" t="n">
        <v>2100709</v>
      </c>
      <c r="B13" s="1" t="s">
        <v>28</v>
      </c>
      <c r="C13" s="2" t="n">
        <f aca="false">VLOOKUP(B13,'RECEITAS CORRENTES TOTAIS'!B:C,2,0)</f>
        <v>66368195.9550687</v>
      </c>
      <c r="D13" s="2" t="n">
        <v>34123.94</v>
      </c>
      <c r="E13" s="2" t="n">
        <v>5236.35</v>
      </c>
      <c r="F13" s="2" t="n">
        <v>39696.13</v>
      </c>
      <c r="G13" s="11" t="n">
        <f aca="false">VLOOKUP(A13,'ARR&amp;FPM'!E:I,5,0)</f>
        <v>15623040.48</v>
      </c>
      <c r="H13" s="2" t="n">
        <f aca="false">VLOOKUP(B13,'ARR&amp;FPM'!A:C,3,0)</f>
        <v>670904.333731512</v>
      </c>
      <c r="I13" s="11" t="n">
        <f aca="false">VLOOKUP(B13,POP!A:B,2,0)</f>
        <v>26803</v>
      </c>
      <c r="J13" s="2" t="n">
        <f aca="false">(D13/I13)*1000</f>
        <v>1273.13882774316</v>
      </c>
      <c r="K13" s="2" t="n">
        <f aca="false">(E13/I13)*1000</f>
        <v>195.364324889005</v>
      </c>
      <c r="L13" s="2" t="n">
        <f aca="false">(F13/I13)*1000</f>
        <v>1481.03309331045</v>
      </c>
      <c r="M13" s="2" t="n">
        <f aca="false">(G13/I13)</f>
        <v>582.884023430213</v>
      </c>
      <c r="N13" s="12" t="n">
        <f aca="false">H13/I13</f>
        <v>25.0309418248521</v>
      </c>
      <c r="O13" s="2" t="n">
        <v>6541.79</v>
      </c>
      <c r="P13" s="2" t="n">
        <f aca="false">G13/C13</f>
        <v>0.235399505066806</v>
      </c>
      <c r="Q13" s="3" t="n">
        <f aca="false">H13/C13</f>
        <v>0.0101088228190761</v>
      </c>
    </row>
    <row r="14" customFormat="false" ht="13.8" hidden="false" customHeight="false" outlineLevel="0" collapsed="false">
      <c r="A14" s="10" t="n">
        <v>2100808</v>
      </c>
      <c r="B14" s="1" t="s">
        <v>29</v>
      </c>
      <c r="C14" s="2" t="n">
        <f aca="false">VLOOKUP(B14,'RECEITAS CORRENTES TOTAIS'!B:C,2,0)</f>
        <v>47207863.4938887</v>
      </c>
      <c r="D14" s="2" t="n">
        <v>15352.47</v>
      </c>
      <c r="E14" s="2" t="n">
        <v>5481.75</v>
      </c>
      <c r="F14" s="2" t="n">
        <v>33478.94</v>
      </c>
      <c r="G14" s="11" t="n">
        <f aca="false">VLOOKUP(A14,'ARR&amp;FPM'!E:I,5,0)</f>
        <v>11159314.66</v>
      </c>
      <c r="H14" s="2" t="n">
        <f aca="false">VLOOKUP(B14,'ARR&amp;FPM'!A:C,3,0)</f>
        <v>600345.387769367</v>
      </c>
      <c r="I14" s="11" t="n">
        <f aca="false">VLOOKUP(B14,POP!A:B,2,0)</f>
        <v>15732</v>
      </c>
      <c r="J14" s="2" t="n">
        <f aca="false">(D14/I14)*1000</f>
        <v>975.87528604119</v>
      </c>
      <c r="K14" s="2" t="n">
        <f aca="false">(E14/I14)*1000</f>
        <v>348.44584286804</v>
      </c>
      <c r="L14" s="2" t="n">
        <f aca="false">(F14/I14)*1000</f>
        <v>2128.07907449784</v>
      </c>
      <c r="M14" s="2" t="n">
        <f aca="false">(G14/I14)</f>
        <v>709.338587592169</v>
      </c>
      <c r="N14" s="12" t="n">
        <f aca="false">H14/I14</f>
        <v>38.1607797971883</v>
      </c>
      <c r="O14" s="2" t="n">
        <v>7659.02</v>
      </c>
      <c r="P14" s="2" t="n">
        <f aca="false">G14/C14</f>
        <v>0.236386776144712</v>
      </c>
      <c r="Q14" s="3" t="n">
        <f aca="false">H14/C14</f>
        <v>0.0127170632885575</v>
      </c>
    </row>
    <row r="15" customFormat="false" ht="13.8" hidden="false" customHeight="false" outlineLevel="0" collapsed="false">
      <c r="A15" s="10" t="n">
        <v>2100832</v>
      </c>
      <c r="B15" s="1" t="s">
        <v>30</v>
      </c>
      <c r="C15" s="2" t="n">
        <f aca="false">VLOOKUP(B15,'RECEITAS CORRENTES TOTAIS'!B:C,2,0)</f>
        <v>49513119.834736</v>
      </c>
      <c r="D15" s="2" t="n">
        <v>15187.52</v>
      </c>
      <c r="E15" s="2" t="n">
        <v>3763.05</v>
      </c>
      <c r="F15" s="2" t="n">
        <v>27827.32</v>
      </c>
      <c r="G15" s="11" t="n">
        <f aca="false">VLOOKUP(A15,'ARR&amp;FPM'!E:I,5,0)</f>
        <v>13391177.61</v>
      </c>
      <c r="H15" s="2" t="n">
        <f aca="false">VLOOKUP(B15,'ARR&amp;FPM'!A:C,3,0)</f>
        <v>172185.494480529</v>
      </c>
      <c r="I15" s="11" t="n">
        <f aca="false">VLOOKUP(B15,POP!A:B,2,0)</f>
        <v>17239</v>
      </c>
      <c r="J15" s="2" t="n">
        <f aca="false">(D15/I15)*1000</f>
        <v>880.997737687801</v>
      </c>
      <c r="K15" s="2" t="n">
        <f aca="false">(E15/I15)*1000</f>
        <v>218.287023609258</v>
      </c>
      <c r="L15" s="2" t="n">
        <f aca="false">(F15/I15)*1000</f>
        <v>1614.20732061024</v>
      </c>
      <c r="M15" s="2" t="n">
        <f aca="false">(G15/I15)</f>
        <v>776.795499158884</v>
      </c>
      <c r="N15" s="12" t="n">
        <f aca="false">H15/I15</f>
        <v>9.98813704278259</v>
      </c>
      <c r="O15" s="2" t="n">
        <v>6808.19</v>
      </c>
      <c r="P15" s="2" t="n">
        <f aca="false">G15/C15</f>
        <v>0.270457156703048</v>
      </c>
      <c r="Q15" s="3" t="n">
        <f aca="false">H15/C15</f>
        <v>0.00347757311708991</v>
      </c>
    </row>
    <row r="16" customFormat="false" ht="13.8" hidden="false" customHeight="false" outlineLevel="0" collapsed="false">
      <c r="A16" s="10" t="n">
        <v>2100873</v>
      </c>
      <c r="B16" s="1" t="s">
        <v>31</v>
      </c>
      <c r="C16" s="2" t="n">
        <f aca="false">VLOOKUP(B16,'RECEITAS CORRENTES TOTAIS'!B:C,2,0)</f>
        <v>37932907.0778433</v>
      </c>
      <c r="D16" s="2" t="n">
        <v>9177.29</v>
      </c>
      <c r="E16" s="2" t="n">
        <v>2163.57</v>
      </c>
      <c r="F16" s="2" t="n">
        <v>14980.02</v>
      </c>
      <c r="G16" s="11" t="n">
        <f aca="false">VLOOKUP(A16,'ARR&amp;FPM'!E:I,5,0)</f>
        <v>11159314.66</v>
      </c>
      <c r="H16" s="2" t="n">
        <f aca="false">VLOOKUP(B16,'ARR&amp;FPM'!A:C,3,0)</f>
        <v>377675.723815414</v>
      </c>
      <c r="I16" s="11" t="n">
        <f aca="false">VLOOKUP(B16,POP!A:B,2,0)</f>
        <v>15426</v>
      </c>
      <c r="J16" s="2" t="n">
        <f aca="false">(D16/I16)*1000</f>
        <v>594.92350576948</v>
      </c>
      <c r="K16" s="2" t="n">
        <f aca="false">(E16/I16)*1000</f>
        <v>140.254764683003</v>
      </c>
      <c r="L16" s="2" t="n">
        <f aca="false">(F16/I16)*1000</f>
        <v>971.089070400622</v>
      </c>
      <c r="M16" s="2" t="n">
        <f aca="false">(G16/I16)</f>
        <v>723.409481395047</v>
      </c>
      <c r="N16" s="12" t="n">
        <f aca="false">H16/I16</f>
        <v>24.4830626095821</v>
      </c>
      <c r="O16" s="2" t="n">
        <v>5146.02</v>
      </c>
      <c r="P16" s="2" t="n">
        <f aca="false">G16/C16</f>
        <v>0.294185590287073</v>
      </c>
      <c r="Q16" s="3" t="n">
        <f aca="false">H16/C16</f>
        <v>0.00995641391366008</v>
      </c>
    </row>
    <row r="17" customFormat="false" ht="13.8" hidden="false" customHeight="false" outlineLevel="0" collapsed="false">
      <c r="A17" s="10" t="n">
        <v>2100907</v>
      </c>
      <c r="B17" s="1" t="s">
        <v>32</v>
      </c>
      <c r="C17" s="2" t="n">
        <f aca="false">VLOOKUP(B17,'RECEITAS CORRENTES TOTAIS'!B:C,2,0)</f>
        <v>86365641.3071205</v>
      </c>
      <c r="D17" s="2" t="n">
        <v>28539.03</v>
      </c>
      <c r="E17" s="2" t="n">
        <v>8032.78</v>
      </c>
      <c r="F17" s="2" t="n">
        <v>69617.89</v>
      </c>
      <c r="G17" s="11" t="n">
        <f aca="false">VLOOKUP(A17,'ARR&amp;FPM'!E:I,5,0)</f>
        <v>22318629.15</v>
      </c>
      <c r="H17" s="2" t="n">
        <f aca="false">VLOOKUP(B17,'ARR&amp;FPM'!A:C,3,0)</f>
        <v>2391447.94363767</v>
      </c>
      <c r="I17" s="11" t="n">
        <f aca="false">VLOOKUP(B17,POP!A:B,2,0)</f>
        <v>46440</v>
      </c>
      <c r="J17" s="2" t="n">
        <f aca="false">(D17/I17)*1000</f>
        <v>614.535529715762</v>
      </c>
      <c r="K17" s="2" t="n">
        <f aca="false">(E17/I17)*1000</f>
        <v>172.971145564169</v>
      </c>
      <c r="L17" s="2" t="n">
        <f aca="false">(F17/I17)*1000</f>
        <v>1499.09323858742</v>
      </c>
      <c r="M17" s="2" t="n">
        <f aca="false">(G17/I17)</f>
        <v>480.59063630491</v>
      </c>
      <c r="N17" s="12" t="n">
        <f aca="false">H17/I17</f>
        <v>51.4954337561944</v>
      </c>
      <c r="O17" s="2" t="n">
        <v>5803.55</v>
      </c>
      <c r="P17" s="2" t="n">
        <f aca="false">G17/C17</f>
        <v>0.258420233002541</v>
      </c>
      <c r="Q17" s="3" t="n">
        <f aca="false">H17/C17</f>
        <v>0.0276898070510883</v>
      </c>
    </row>
    <row r="18" customFormat="false" ht="13.8" hidden="false" customHeight="false" outlineLevel="0" collapsed="false">
      <c r="A18" s="10" t="n">
        <v>2100956</v>
      </c>
      <c r="B18" s="1" t="s">
        <v>33</v>
      </c>
      <c r="C18" s="2" t="n">
        <f aca="false">VLOOKUP(B18,'RECEITAS CORRENTES TOTAIS'!B:C,2,0)</f>
        <v>67071561.4118451</v>
      </c>
      <c r="D18" s="2" t="n">
        <v>47071.17</v>
      </c>
      <c r="E18" s="2" t="n">
        <v>7609.56</v>
      </c>
      <c r="F18" s="2" t="n">
        <v>59578.51</v>
      </c>
      <c r="G18" s="11" t="n">
        <f aca="false">VLOOKUP(A18,'ARR&amp;FPM'!E:I,5,0)</f>
        <v>17854903.35</v>
      </c>
      <c r="H18" s="2" t="n">
        <f aca="false">VLOOKUP(B18,'ARR&amp;FPM'!A:C,3,0)</f>
        <v>429292.342808797</v>
      </c>
      <c r="I18" s="11" t="n">
        <f aca="false">VLOOKUP(B18,POP!A:B,2,0)</f>
        <v>32701</v>
      </c>
      <c r="J18" s="2" t="n">
        <f aca="false">(D18/I18)*1000</f>
        <v>1439.44130148925</v>
      </c>
      <c r="K18" s="2" t="n">
        <f aca="false">(E18/I18)*1000</f>
        <v>232.701140637901</v>
      </c>
      <c r="L18" s="2" t="n">
        <f aca="false">(F18/I18)*1000</f>
        <v>1821.91706675637</v>
      </c>
      <c r="M18" s="2" t="n">
        <f aca="false">(G18/I18)</f>
        <v>546.004811779456</v>
      </c>
      <c r="N18" s="12" t="n">
        <f aca="false">H18/I18</f>
        <v>13.1278047401852</v>
      </c>
      <c r="O18" s="2" t="n">
        <v>7219.15</v>
      </c>
      <c r="P18" s="2" t="n">
        <f aca="false">G18/C18</f>
        <v>0.266206764449154</v>
      </c>
      <c r="Q18" s="3" t="n">
        <f aca="false">H18/C18</f>
        <v>0.00640051213617613</v>
      </c>
    </row>
    <row r="19" customFormat="false" ht="13.8" hidden="false" customHeight="false" outlineLevel="0" collapsed="false">
      <c r="A19" s="10" t="n">
        <v>2101004</v>
      </c>
      <c r="B19" s="1" t="s">
        <v>34</v>
      </c>
      <c r="C19" s="2" t="n">
        <f aca="false">VLOOKUP(B19,'RECEITAS CORRENTES TOTAIS'!B:C,2,0)</f>
        <v>68749383.2026196</v>
      </c>
      <c r="D19" s="2" t="n">
        <v>40172.6</v>
      </c>
      <c r="E19" s="2" t="n">
        <v>9581.07</v>
      </c>
      <c r="F19" s="2" t="n">
        <v>81184.78</v>
      </c>
      <c r="G19" s="11" t="n">
        <f aca="false">VLOOKUP(A19,'ARR&amp;FPM'!E:I,5,0)</f>
        <v>15623040.48</v>
      </c>
      <c r="H19" s="2" t="n">
        <f aca="false">VLOOKUP(B19,'ARR&amp;FPM'!A:C,3,0)</f>
        <v>1043911.48046414</v>
      </c>
      <c r="I19" s="11" t="n">
        <f aca="false">VLOOKUP(B19,POP!A:B,2,0)</f>
        <v>29848</v>
      </c>
      <c r="J19" s="2" t="n">
        <f aca="false">(D19/I19)*1000</f>
        <v>1345.90592334495</v>
      </c>
      <c r="K19" s="2" t="n">
        <f aca="false">(E19/I19)*1000</f>
        <v>320.995376574645</v>
      </c>
      <c r="L19" s="2" t="n">
        <f aca="false">(F19/I19)*1000</f>
        <v>2719.94036451354</v>
      </c>
      <c r="M19" s="2" t="n">
        <f aca="false">(G19/I19)</f>
        <v>523.420010720986</v>
      </c>
      <c r="N19" s="12" t="n">
        <f aca="false">H19/I19</f>
        <v>34.9742522267536</v>
      </c>
      <c r="O19" s="2" t="n">
        <v>8445.71</v>
      </c>
      <c r="P19" s="2" t="n">
        <f aca="false">G19/C19</f>
        <v>0.227246263925822</v>
      </c>
      <c r="Q19" s="3" t="n">
        <f aca="false">H19/C19</f>
        <v>0.0151843032160376</v>
      </c>
    </row>
    <row r="20" customFormat="false" ht="13.8" hidden="false" customHeight="false" outlineLevel="0" collapsed="false">
      <c r="A20" s="10" t="n">
        <v>2101103</v>
      </c>
      <c r="B20" s="1" t="s">
        <v>35</v>
      </c>
      <c r="C20" s="2" t="n">
        <f aca="false">VLOOKUP(B20,'RECEITAS CORRENTES TOTAIS'!B:C,2,0)</f>
        <v>35010062.4641321</v>
      </c>
      <c r="D20" s="2" t="n">
        <v>10895.87</v>
      </c>
      <c r="E20" s="2" t="n">
        <v>2897.03</v>
      </c>
      <c r="F20" s="2" t="n">
        <v>19744.12</v>
      </c>
      <c r="G20" s="11" t="n">
        <f aca="false">VLOOKUP(A20,'ARR&amp;FPM'!E:I,5,0)</f>
        <v>8927451.79</v>
      </c>
      <c r="H20" s="2" t="n">
        <f aca="false">VLOOKUP(B20,'ARR&amp;FPM'!A:C,3,0)</f>
        <v>1036119.41674957</v>
      </c>
      <c r="I20" s="11" t="n">
        <f aca="false">VLOOKUP(B20,POP!A:B,2,0)</f>
        <v>12130</v>
      </c>
      <c r="J20" s="2" t="n">
        <f aca="false">(D20/I20)*1000</f>
        <v>898.258037922506</v>
      </c>
      <c r="K20" s="2" t="n">
        <f aca="false">(E20/I20)*1000</f>
        <v>238.831821929101</v>
      </c>
      <c r="L20" s="2" t="n">
        <f aca="false">(F20/I20)*1000</f>
        <v>1627.70981038747</v>
      </c>
      <c r="M20" s="2" t="n">
        <f aca="false">(G20/I20)</f>
        <v>735.981186314922</v>
      </c>
      <c r="N20" s="12" t="n">
        <f aca="false">H20/I20</f>
        <v>85.4179238870214</v>
      </c>
      <c r="O20" s="2" t="n">
        <v>6470.68</v>
      </c>
      <c r="P20" s="2" t="n">
        <f aca="false">G20/C20</f>
        <v>0.254996739841473</v>
      </c>
      <c r="Q20" s="3" t="n">
        <f aca="false">H20/C20</f>
        <v>0.0295949034027311</v>
      </c>
    </row>
    <row r="21" customFormat="false" ht="13.8" hidden="false" customHeight="false" outlineLevel="0" collapsed="false">
      <c r="A21" s="10" t="n">
        <v>2101202</v>
      </c>
      <c r="B21" s="1" t="s">
        <v>36</v>
      </c>
      <c r="C21" s="2" t="n">
        <f aca="false">VLOOKUP(B21,'RECEITAS CORRENTES TOTAIS'!B:C,2,0)</f>
        <v>209447897.493047</v>
      </c>
      <c r="D21" s="2" t="n">
        <v>49879.21</v>
      </c>
      <c r="E21" s="2" t="n">
        <v>70414.19</v>
      </c>
      <c r="F21" s="2" t="n">
        <v>628199.97</v>
      </c>
      <c r="G21" s="11" t="n">
        <f aca="false">VLOOKUP(A21,'ARR&amp;FPM'!E:I,5,0)</f>
        <v>35709806.43</v>
      </c>
      <c r="H21" s="2" t="n">
        <f aca="false">VLOOKUP(B21,'ARR&amp;FPM'!A:C,3,0)</f>
        <v>8516744.48284944</v>
      </c>
      <c r="I21" s="11" t="n">
        <f aca="false">VLOOKUP(B21,POP!A:B,2,0)</f>
        <v>104949</v>
      </c>
      <c r="J21" s="2" t="n">
        <f aca="false">(D21/I21)*1000</f>
        <v>475.270941123784</v>
      </c>
      <c r="K21" s="2" t="n">
        <f aca="false">(E21/I21)*1000</f>
        <v>670.937217124508</v>
      </c>
      <c r="L21" s="2" t="n">
        <f aca="false">(F21/I21)*1000</f>
        <v>5985.76422833948</v>
      </c>
      <c r="M21" s="2" t="n">
        <f aca="false">(G21/I21)</f>
        <v>340.258663064917</v>
      </c>
      <c r="N21" s="12" t="n">
        <f aca="false">H21/I21</f>
        <v>81.1512685480513</v>
      </c>
      <c r="O21" s="2" t="n">
        <v>11953.28</v>
      </c>
      <c r="P21" s="2" t="n">
        <f aca="false">G21/C21</f>
        <v>0.170494938633535</v>
      </c>
      <c r="Q21" s="3" t="n">
        <f aca="false">H21/C21</f>
        <v>0.0406628311135573</v>
      </c>
    </row>
    <row r="22" customFormat="false" ht="13.8" hidden="false" customHeight="false" outlineLevel="0" collapsed="false">
      <c r="A22" s="10" t="n">
        <v>2101251</v>
      </c>
      <c r="B22" s="1" t="s">
        <v>37</v>
      </c>
      <c r="C22" s="2" t="n">
        <f aca="false">VLOOKUP(B22,'RECEITAS CORRENTES TOTAIS'!B:C,2,0)</f>
        <v>56902220.8556046</v>
      </c>
      <c r="D22" s="2" t="n">
        <v>12702.66</v>
      </c>
      <c r="E22" s="2" t="n">
        <v>95976.31</v>
      </c>
      <c r="F22" s="2" t="n">
        <v>56516.14</v>
      </c>
      <c r="G22" s="11" t="n">
        <f aca="false">VLOOKUP(A22,'ARR&amp;FPM'!E:I,5,0)</f>
        <v>13391177.61</v>
      </c>
      <c r="H22" s="2" t="n">
        <f aca="false">VLOOKUP(B22,'ARR&amp;FPM'!A:C,3,0)</f>
        <v>4371446.78918948</v>
      </c>
      <c r="I22" s="11" t="n">
        <f aca="false">VLOOKUP(B22,POP!A:B,2,0)</f>
        <v>17055</v>
      </c>
      <c r="J22" s="2" t="n">
        <f aca="false">(D22/I22)*1000</f>
        <v>744.805628847845</v>
      </c>
      <c r="K22" s="2" t="n">
        <f aca="false">(E22/I22)*1000</f>
        <v>5627.45880973322</v>
      </c>
      <c r="L22" s="2" t="n">
        <f aca="false">(F22/I22)*1000</f>
        <v>3313.75784227499</v>
      </c>
      <c r="M22" s="2" t="n">
        <f aca="false">(G22/I22)</f>
        <v>785.176054529464</v>
      </c>
      <c r="N22" s="12" t="n">
        <f aca="false">H22/I22</f>
        <v>256.314675414218</v>
      </c>
      <c r="O22" s="2" t="n">
        <v>14874.37</v>
      </c>
      <c r="P22" s="2" t="n">
        <f aca="false">G22/C22</f>
        <v>0.235336642553575</v>
      </c>
      <c r="Q22" s="3" t="n">
        <f aca="false">H22/C22</f>
        <v>0.0768238343505518</v>
      </c>
    </row>
    <row r="23" customFormat="false" ht="13.8" hidden="false" customHeight="false" outlineLevel="0" collapsed="false">
      <c r="A23" s="10" t="n">
        <v>2101301</v>
      </c>
      <c r="B23" s="1" t="s">
        <v>38</v>
      </c>
      <c r="C23" s="2" t="n">
        <f aca="false">VLOOKUP(B23,'RECEITAS CORRENTES TOTAIS'!B:C,2,0)</f>
        <v>41156371.283733</v>
      </c>
      <c r="D23" s="2" t="n">
        <v>8495.9</v>
      </c>
      <c r="E23" s="2" t="n">
        <v>3761.88</v>
      </c>
      <c r="F23" s="2" t="n">
        <v>25998.33</v>
      </c>
      <c r="G23" s="11" t="n">
        <f aca="false">VLOOKUP(A23,'ARR&amp;FPM'!E:I,5,0)</f>
        <v>13391177.61</v>
      </c>
      <c r="H23" s="2" t="n">
        <f aca="false">VLOOKUP(B23,'ARR&amp;FPM'!A:C,3,0)</f>
        <v>102908.03784564</v>
      </c>
      <c r="I23" s="11" t="n">
        <f aca="false">VLOOKUP(B23,POP!A:B,2,0)</f>
        <v>18582</v>
      </c>
      <c r="J23" s="2" t="n">
        <f aca="false">(D23/I23)*1000</f>
        <v>457.211279733075</v>
      </c>
      <c r="K23" s="2" t="n">
        <f aca="false">(E23/I23)*1000</f>
        <v>202.447529867614</v>
      </c>
      <c r="L23" s="2" t="n">
        <f aca="false">(F23/I23)*1000</f>
        <v>1399.11365837908</v>
      </c>
      <c r="M23" s="2" t="n">
        <f aca="false">(G23/I23)</f>
        <v>720.653191798515</v>
      </c>
      <c r="N23" s="12" t="n">
        <f aca="false">H23/I23</f>
        <v>5.53804960960284</v>
      </c>
      <c r="O23" s="2" t="n">
        <v>5811.33</v>
      </c>
      <c r="P23" s="2" t="n">
        <f aca="false">G23/C23</f>
        <v>0.325373136462418</v>
      </c>
      <c r="Q23" s="3" t="n">
        <f aca="false">H23/C23</f>
        <v>0.00250041572266392</v>
      </c>
    </row>
    <row r="24" customFormat="false" ht="13.8" hidden="false" customHeight="false" outlineLevel="0" collapsed="false">
      <c r="A24" s="10" t="n">
        <v>2101350</v>
      </c>
      <c r="B24" s="1" t="s">
        <v>39</v>
      </c>
      <c r="C24" s="2" t="n">
        <f aca="false">VLOOKUP(B24,'RECEITAS CORRENTES TOTAIS'!B:C,2,0)</f>
        <v>19418371.8853293</v>
      </c>
      <c r="D24" s="2" t="n">
        <v>3670.68</v>
      </c>
      <c r="E24" s="2" t="n">
        <v>1245.77</v>
      </c>
      <c r="F24" s="2" t="n">
        <v>7710.18</v>
      </c>
      <c r="G24" s="11" t="n">
        <f aca="false">VLOOKUP(A24,'ARR&amp;FPM'!E:I,5,0)</f>
        <v>6695588.94</v>
      </c>
      <c r="H24" s="2" t="n">
        <f aca="false">VLOOKUP(B24,'ARR&amp;FPM'!A:C,3,0)</f>
        <v>146406.644194199</v>
      </c>
      <c r="I24" s="11" t="n">
        <f aca="false">VLOOKUP(B24,POP!A:B,2,0)</f>
        <v>5644</v>
      </c>
      <c r="J24" s="2" t="n">
        <f aca="false">(D24/I24)*1000</f>
        <v>650.368532955351</v>
      </c>
      <c r="K24" s="2" t="n">
        <f aca="false">(E24/I24)*1000</f>
        <v>220.72466335932</v>
      </c>
      <c r="L24" s="2" t="n">
        <f aca="false">(F24/I24)*1000</f>
        <v>1366.0843373494</v>
      </c>
      <c r="M24" s="2" t="n">
        <f aca="false">(G24/I24)</f>
        <v>1186.31979801559</v>
      </c>
      <c r="N24" s="12" t="n">
        <f aca="false">H24/I24</f>
        <v>25.9402275326363</v>
      </c>
      <c r="O24" s="2" t="n">
        <v>6299.28</v>
      </c>
      <c r="P24" s="2" t="n">
        <f aca="false">G24/C24</f>
        <v>0.344806916848604</v>
      </c>
      <c r="Q24" s="3" t="n">
        <f aca="false">H24/C24</f>
        <v>0.00753959420793718</v>
      </c>
    </row>
    <row r="25" customFormat="false" ht="13.8" hidden="false" customHeight="false" outlineLevel="0" collapsed="false">
      <c r="A25" s="10" t="n">
        <v>2101400</v>
      </c>
      <c r="B25" s="1" t="s">
        <v>40</v>
      </c>
      <c r="C25" s="2" t="n">
        <f aca="false">VLOOKUP(B25,'RECEITAS CORRENTES TOTAIS'!B:C,2,0)</f>
        <v>245309751.169923</v>
      </c>
      <c r="D25" s="2" t="n">
        <v>873435.28</v>
      </c>
      <c r="E25" s="2" t="n">
        <v>172648.54</v>
      </c>
      <c r="F25" s="2" t="n">
        <v>1649606.65</v>
      </c>
      <c r="G25" s="11" t="n">
        <f aca="false">VLOOKUP(A25,'ARR&amp;FPM'!E:I,5,0)</f>
        <v>33477943.55</v>
      </c>
      <c r="H25" s="2" t="n">
        <f aca="false">VLOOKUP(B25,'ARR&amp;FPM'!A:C,3,0)</f>
        <v>19890549.9352048</v>
      </c>
      <c r="I25" s="11" t="n">
        <f aca="false">VLOOKUP(B25,POP!A:B,2,0)</f>
        <v>94887</v>
      </c>
      <c r="J25" s="2" t="n">
        <f aca="false">(D25/I25)*1000</f>
        <v>9205.00468978891</v>
      </c>
      <c r="K25" s="2" t="n">
        <f aca="false">(E25/I25)*1000</f>
        <v>1819.5173206024</v>
      </c>
      <c r="L25" s="2" t="n">
        <f aca="false">(F25/I25)*1000</f>
        <v>17384.9594781161</v>
      </c>
      <c r="M25" s="2" t="n">
        <f aca="false">(G25/I25)</f>
        <v>352.819074794229</v>
      </c>
      <c r="N25" s="12" t="n">
        <f aca="false">H25/I25</f>
        <v>209.623551542412</v>
      </c>
      <c r="O25" s="2" t="n">
        <v>36818.22</v>
      </c>
      <c r="P25" s="2" t="n">
        <f aca="false">G25/C25</f>
        <v>0.1364721271386</v>
      </c>
      <c r="Q25" s="3" t="n">
        <f aca="false">H25/C25</f>
        <v>0.0810834051249225</v>
      </c>
    </row>
    <row r="26" customFormat="false" ht="13.8" hidden="false" customHeight="false" outlineLevel="0" collapsed="false">
      <c r="A26" s="10" t="n">
        <v>2101509</v>
      </c>
      <c r="B26" s="1" t="s">
        <v>41</v>
      </c>
      <c r="C26" s="2" t="n">
        <f aca="false">VLOOKUP(B26,'RECEITAS CORRENTES TOTAIS'!B:C,2,0)</f>
        <v>50734819.0755108</v>
      </c>
      <c r="D26" s="2" t="n">
        <v>7075.6</v>
      </c>
      <c r="E26" s="2" t="n">
        <v>9341.05</v>
      </c>
      <c r="F26" s="2" t="n">
        <v>97463.72</v>
      </c>
      <c r="G26" s="11" t="n">
        <f aca="false">VLOOKUP(A26,'ARR&amp;FPM'!E:I,5,0)</f>
        <v>13391177.61</v>
      </c>
      <c r="H26" s="2" t="n">
        <f aca="false">VLOOKUP(B26,'ARR&amp;FPM'!A:C,3,0)</f>
        <v>587626.29505566</v>
      </c>
      <c r="I26" s="11" t="n">
        <f aca="false">VLOOKUP(B26,POP!A:B,2,0)</f>
        <v>18820</v>
      </c>
      <c r="J26" s="2" t="n">
        <f aca="false">(D26/I26)*1000</f>
        <v>375.96174282678</v>
      </c>
      <c r="K26" s="2" t="n">
        <f aca="false">(E26/I26)*1000</f>
        <v>496.336344314559</v>
      </c>
      <c r="L26" s="2" t="n">
        <f aca="false">(F26/I26)*1000</f>
        <v>5178.7311370882</v>
      </c>
      <c r="M26" s="2" t="n">
        <f aca="false">(G26/I26)</f>
        <v>711.539724229543</v>
      </c>
      <c r="N26" s="12" t="n">
        <f aca="false">H26/I26</f>
        <v>31.2235013313316</v>
      </c>
      <c r="O26" s="2" t="n">
        <v>10817.73</v>
      </c>
      <c r="P26" s="2" t="n">
        <f aca="false">G26/C26</f>
        <v>0.263944522795466</v>
      </c>
      <c r="Q26" s="3" t="n">
        <f aca="false">H26/C26</f>
        <v>0.0115823078856568</v>
      </c>
    </row>
    <row r="27" customFormat="false" ht="13.8" hidden="false" customHeight="false" outlineLevel="0" collapsed="false">
      <c r="A27" s="10" t="n">
        <v>2101608</v>
      </c>
      <c r="B27" s="1" t="s">
        <v>42</v>
      </c>
      <c r="C27" s="2" t="n">
        <f aca="false">VLOOKUP(B27,'RECEITAS CORRENTES TOTAIS'!B:C,2,0)</f>
        <v>162225443.726448</v>
      </c>
      <c r="D27" s="2" t="n">
        <v>43943.87</v>
      </c>
      <c r="E27" s="2" t="n">
        <v>34531.07</v>
      </c>
      <c r="F27" s="2" t="n">
        <v>285643.09</v>
      </c>
      <c r="G27" s="11" t="n">
        <f aca="false">VLOOKUP(A27,'ARR&amp;FPM'!E:I,5,0)</f>
        <v>31246080.68</v>
      </c>
      <c r="H27" s="2" t="n">
        <f aca="false">VLOOKUP(B27,'ARR&amp;FPM'!A:C,3,0)</f>
        <v>3222523.04010279</v>
      </c>
      <c r="I27" s="11" t="n">
        <f aca="false">VLOOKUP(B27,POP!A:B,2,0)</f>
        <v>88212</v>
      </c>
      <c r="J27" s="2" t="n">
        <f aca="false">(D27/I27)*1000</f>
        <v>498.162041445608</v>
      </c>
      <c r="K27" s="2" t="n">
        <f aca="false">(E27/I27)*1000</f>
        <v>391.455470910987</v>
      </c>
      <c r="L27" s="2" t="n">
        <f aca="false">(F27/I27)*1000</f>
        <v>3238.14322314424</v>
      </c>
      <c r="M27" s="2" t="n">
        <f aca="false">(G27/I27)</f>
        <v>354.215760667483</v>
      </c>
      <c r="N27" s="12" t="n">
        <f aca="false">H27/I27</f>
        <v>36.5315721228721</v>
      </c>
      <c r="O27" s="2" t="n">
        <v>8052.71</v>
      </c>
      <c r="P27" s="2" t="n">
        <f aca="false">G27/C27</f>
        <v>0.192609001166849</v>
      </c>
      <c r="Q27" s="3" t="n">
        <f aca="false">H27/C27</f>
        <v>0.0198644735750377</v>
      </c>
    </row>
    <row r="28" customFormat="false" ht="13.8" hidden="false" customHeight="false" outlineLevel="0" collapsed="false">
      <c r="A28" s="10" t="n">
        <v>2101707</v>
      </c>
      <c r="B28" s="1" t="s">
        <v>43</v>
      </c>
      <c r="C28" s="2" t="n">
        <f aca="false">VLOOKUP(B28,'RECEITAS CORRENTES TOTAIS'!B:C,2,0)</f>
        <v>152799198.787639</v>
      </c>
      <c r="D28" s="2" t="n">
        <v>32254.91</v>
      </c>
      <c r="E28" s="2" t="n">
        <v>21391.33</v>
      </c>
      <c r="F28" s="2" t="n">
        <v>188870.24</v>
      </c>
      <c r="G28" s="11" t="n">
        <f aca="false">VLOOKUP(A28,'ARR&amp;FPM'!E:I,5,0)</f>
        <v>26782354.93</v>
      </c>
      <c r="H28" s="2" t="n">
        <f aca="false">VLOOKUP(B28,'ARR&amp;FPM'!A:C,3,0)</f>
        <v>4832136.86507881</v>
      </c>
      <c r="I28" s="11" t="n">
        <f aca="false">VLOOKUP(B28,POP!A:B,2,0)</f>
        <v>62528</v>
      </c>
      <c r="J28" s="2" t="n">
        <f aca="false">(D28/I28)*1000</f>
        <v>515.847460337769</v>
      </c>
      <c r="K28" s="2" t="n">
        <f aca="false">(E28/I28)*1000</f>
        <v>342.108015609007</v>
      </c>
      <c r="L28" s="2" t="n">
        <f aca="false">(F28/I28)*1000</f>
        <v>3020.57062436029</v>
      </c>
      <c r="M28" s="2" t="n">
        <f aca="false">(G28/I28)</f>
        <v>428.325788926561</v>
      </c>
      <c r="N28" s="12" t="n">
        <f aca="false">H28/I28</f>
        <v>77.2795685945306</v>
      </c>
      <c r="O28" s="2" t="n">
        <v>7697.42</v>
      </c>
      <c r="P28" s="2" t="n">
        <f aca="false">G28/C28</f>
        <v>0.175278111027416</v>
      </c>
      <c r="Q28" s="3" t="n">
        <f aca="false">H28/C28</f>
        <v>0.031624098185191</v>
      </c>
    </row>
    <row r="29" customFormat="false" ht="13.8" hidden="false" customHeight="false" outlineLevel="0" collapsed="false">
      <c r="A29" s="10" t="n">
        <v>2101772</v>
      </c>
      <c r="B29" s="1" t="s">
        <v>44</v>
      </c>
      <c r="C29" s="2" t="n">
        <f aca="false">VLOOKUP(B29,'RECEITAS CORRENTES TOTAIS'!B:C,2,0)</f>
        <v>40528693.5652795</v>
      </c>
      <c r="D29" s="2" t="n">
        <v>6812.75</v>
      </c>
      <c r="E29" s="2" t="n">
        <v>4613.36</v>
      </c>
      <c r="F29" s="2" t="n">
        <v>22114.36</v>
      </c>
      <c r="G29" s="11" t="n">
        <f aca="false">VLOOKUP(A29,'ARR&amp;FPM'!E:I,5,0)</f>
        <v>8927451.79</v>
      </c>
      <c r="H29" s="2" t="n">
        <f aca="false">VLOOKUP(B29,'ARR&amp;FPM'!A:C,3,0)</f>
        <v>140747.60373685</v>
      </c>
      <c r="I29" s="11" t="n">
        <f aca="false">VLOOKUP(B29,POP!A:B,2,0)</f>
        <v>7469</v>
      </c>
      <c r="J29" s="2" t="n">
        <f aca="false">(D29/I29)*1000</f>
        <v>912.136832239925</v>
      </c>
      <c r="K29" s="2" t="n">
        <f aca="false">(E29/I29)*1000</f>
        <v>617.667693131611</v>
      </c>
      <c r="L29" s="2" t="n">
        <f aca="false">(F29/I29)*1000</f>
        <v>2960.81938679877</v>
      </c>
      <c r="M29" s="2" t="n">
        <f aca="false">(G29/I29)</f>
        <v>1195.26734368724</v>
      </c>
      <c r="N29" s="12" t="n">
        <f aca="false">H29/I29</f>
        <v>18.8442366765096</v>
      </c>
      <c r="O29" s="2" t="n">
        <v>7345.93</v>
      </c>
      <c r="P29" s="2" t="n">
        <f aca="false">G29/C29</f>
        <v>0.220274847389802</v>
      </c>
      <c r="Q29" s="3" t="n">
        <f aca="false">H29/C29</f>
        <v>0.0034727890626464</v>
      </c>
    </row>
    <row r="30" customFormat="false" ht="13.8" hidden="false" customHeight="false" outlineLevel="0" collapsed="false">
      <c r="A30" s="10" t="n">
        <v>2101731</v>
      </c>
      <c r="B30" s="1" t="s">
        <v>45</v>
      </c>
      <c r="C30" s="2" t="n">
        <f aca="false">VLOOKUP(B30,'RECEITAS CORRENTES TOTAIS'!B:C,2,0)</f>
        <v>27605356.1943178</v>
      </c>
      <c r="D30" s="2" t="n">
        <v>2048.01</v>
      </c>
      <c r="E30" s="2" t="n">
        <v>1548.56</v>
      </c>
      <c r="F30" s="2" t="n">
        <v>9649.19</v>
      </c>
      <c r="G30" s="11" t="n">
        <f aca="false">VLOOKUP(A30,'ARR&amp;FPM'!E:I,5,0)</f>
        <v>6695588.94</v>
      </c>
      <c r="H30" s="2" t="n">
        <f aca="false">VLOOKUP(B30,'ARR&amp;FPM'!A:C,3,0)</f>
        <v>122461.075854096</v>
      </c>
      <c r="I30" s="11" t="n">
        <f aca="false">VLOOKUP(B30,POP!A:B,2,0)</f>
        <v>11209</v>
      </c>
      <c r="J30" s="2" t="n">
        <f aca="false">(D30/I30)*1000</f>
        <v>182.711214202873</v>
      </c>
      <c r="K30" s="2" t="n">
        <f aca="false">(E30/I30)*1000</f>
        <v>138.153269693996</v>
      </c>
      <c r="L30" s="2" t="n">
        <f aca="false">(F30/I30)*1000</f>
        <v>860.843072531002</v>
      </c>
      <c r="M30" s="2" t="n">
        <f aca="false">(G30/I30)</f>
        <v>597.340435364439</v>
      </c>
      <c r="N30" s="12" t="n">
        <f aca="false">H30/I30</f>
        <v>10.9252454147646</v>
      </c>
      <c r="O30" s="2" t="n">
        <v>6291.73</v>
      </c>
      <c r="P30" s="2" t="n">
        <f aca="false">G30/C30</f>
        <v>0.242546732339509</v>
      </c>
      <c r="Q30" s="3" t="n">
        <f aca="false">H30/C30</f>
        <v>0.0044361346034471</v>
      </c>
    </row>
    <row r="31" customFormat="false" ht="13.8" hidden="false" customHeight="false" outlineLevel="0" collapsed="false">
      <c r="A31" s="10" t="n">
        <v>2101806</v>
      </c>
      <c r="B31" s="1" t="s">
        <v>46</v>
      </c>
      <c r="C31" s="2" t="n">
        <f aca="false">VLOOKUP(B31,'RECEITAS CORRENTES TOTAIS'!B:C,2,0)</f>
        <v>18856983.1132168</v>
      </c>
      <c r="D31" s="2" t="n">
        <v>9094.75</v>
      </c>
      <c r="E31" s="2" t="n">
        <v>2191.62</v>
      </c>
      <c r="F31" s="2" t="n">
        <v>9148.86</v>
      </c>
      <c r="G31" s="11" t="n">
        <f aca="false">VLOOKUP(A31,'ARR&amp;FPM'!E:I,5,0)</f>
        <v>6695588.94</v>
      </c>
      <c r="H31" s="2" t="n">
        <f aca="false">VLOOKUP(B31,'ARR&amp;FPM'!A:C,3,0)</f>
        <v>302212.325359016</v>
      </c>
      <c r="I31" s="11" t="n">
        <f aca="false">VLOOKUP(B31,POP!A:B,2,0)</f>
        <v>5632</v>
      </c>
      <c r="J31" s="2" t="n">
        <f aca="false">(D31/I31)*1000</f>
        <v>1614.83487215909</v>
      </c>
      <c r="K31" s="2" t="n">
        <f aca="false">(E31/I31)*1000</f>
        <v>389.137073863636</v>
      </c>
      <c r="L31" s="2" t="n">
        <f aca="false">(F31/I31)*1000</f>
        <v>1624.44247159091</v>
      </c>
      <c r="M31" s="2" t="n">
        <f aca="false">(G31/I31)</f>
        <v>1188.84746803977</v>
      </c>
      <c r="N31" s="12" t="n">
        <f aca="false">H31/I31</f>
        <v>53.6598589060753</v>
      </c>
      <c r="O31" s="2" t="n">
        <v>7549.59</v>
      </c>
      <c r="P31" s="2" t="n">
        <f aca="false">G31/C31</f>
        <v>0.355072118365906</v>
      </c>
      <c r="Q31" s="3" t="n">
        <f aca="false">H31/C31</f>
        <v>0.0160265469584685</v>
      </c>
    </row>
    <row r="32" customFormat="false" ht="13.8" hidden="false" customHeight="false" outlineLevel="0" collapsed="false">
      <c r="A32" s="10" t="n">
        <v>2101905</v>
      </c>
      <c r="B32" s="1" t="s">
        <v>47</v>
      </c>
      <c r="C32" s="2" t="n">
        <f aca="false">VLOOKUP(B32,'RECEITAS CORRENTES TOTAIS'!B:C,2,0)</f>
        <v>49865794.5463013</v>
      </c>
      <c r="D32" s="2" t="n">
        <v>11850.05</v>
      </c>
      <c r="E32" s="2" t="n">
        <v>4280.72</v>
      </c>
      <c r="F32" s="2" t="n">
        <v>35414.5</v>
      </c>
      <c r="G32" s="11" t="n">
        <f aca="false">VLOOKUP(A32,'ARR&amp;FPM'!E:I,5,0)</f>
        <v>13391177.61</v>
      </c>
      <c r="H32" s="2" t="n">
        <f aca="false">VLOOKUP(B32,'ARR&amp;FPM'!A:C,3,0)</f>
        <v>181838.658170059</v>
      </c>
      <c r="I32" s="11" t="n">
        <f aca="false">VLOOKUP(B32,POP!A:B,2,0)</f>
        <v>21280</v>
      </c>
      <c r="J32" s="2" t="n">
        <f aca="false">(D32/I32)*1000</f>
        <v>556.863251879699</v>
      </c>
      <c r="K32" s="2" t="n">
        <f aca="false">(E32/I32)*1000</f>
        <v>201.161654135338</v>
      </c>
      <c r="L32" s="2" t="n">
        <f aca="false">(F32/I32)*1000</f>
        <v>1664.21522556391</v>
      </c>
      <c r="M32" s="2" t="n">
        <f aca="false">(G32/I32)</f>
        <v>629.28466212406</v>
      </c>
      <c r="N32" s="12" t="n">
        <f aca="false">H32/I32</f>
        <v>8.54504972603661</v>
      </c>
      <c r="O32" s="2" t="n">
        <v>5763.36</v>
      </c>
      <c r="P32" s="2" t="n">
        <f aca="false">G32/C32</f>
        <v>0.268544354538782</v>
      </c>
      <c r="Q32" s="3" t="n">
        <f aca="false">H32/C32</f>
        <v>0.00364656093068403</v>
      </c>
    </row>
    <row r="33" customFormat="false" ht="13.8" hidden="false" customHeight="false" outlineLevel="0" collapsed="false">
      <c r="A33" s="10" t="n">
        <v>2101939</v>
      </c>
      <c r="B33" s="1" t="s">
        <v>48</v>
      </c>
      <c r="C33" s="2" t="n">
        <f aca="false">VLOOKUP(B33,'RECEITAS CORRENTES TOTAIS'!B:C,2,0)</f>
        <v>24038561.815054</v>
      </c>
      <c r="D33" s="2" t="n">
        <v>10897.93</v>
      </c>
      <c r="E33" s="2" t="n">
        <v>2937.54</v>
      </c>
      <c r="F33" s="2" t="n">
        <v>11328.28</v>
      </c>
      <c r="G33" s="11" t="n">
        <f aca="false">VLOOKUP(A33,'ARR&amp;FPM'!E:I,5,0)</f>
        <v>6695588.94</v>
      </c>
      <c r="H33" s="2" t="n">
        <f aca="false">VLOOKUP(B33,'ARR&amp;FPM'!A:C,3,0)</f>
        <v>358109.833303273</v>
      </c>
      <c r="I33" s="11" t="n">
        <f aca="false">VLOOKUP(B33,POP!A:B,2,0)</f>
        <v>6043</v>
      </c>
      <c r="J33" s="2" t="n">
        <f aca="false">(D33/I33)*1000</f>
        <v>1803.39731921231</v>
      </c>
      <c r="K33" s="2" t="n">
        <f aca="false">(E33/I33)*1000</f>
        <v>486.1062386232</v>
      </c>
      <c r="L33" s="2" t="n">
        <f aca="false">(F33/I33)*1000</f>
        <v>1874.61194770809</v>
      </c>
      <c r="M33" s="2" t="n">
        <f aca="false">(G33/I33)</f>
        <v>1107.99088863147</v>
      </c>
      <c r="N33" s="12" t="n">
        <f aca="false">H33/I33</f>
        <v>59.2602735898185</v>
      </c>
      <c r="O33" s="2" t="n">
        <v>8461.57</v>
      </c>
      <c r="P33" s="2" t="n">
        <f aca="false">G33/C33</f>
        <v>0.278535337992098</v>
      </c>
      <c r="Q33" s="3" t="n">
        <f aca="false">H33/C33</f>
        <v>0.0148973069212073</v>
      </c>
    </row>
    <row r="34" customFormat="false" ht="13.8" hidden="false" customHeight="false" outlineLevel="0" collapsed="false">
      <c r="A34" s="10" t="n">
        <v>2101970</v>
      </c>
      <c r="B34" s="1" t="s">
        <v>49</v>
      </c>
      <c r="C34" s="2" t="n">
        <f aca="false">VLOOKUP(B34,'RECEITAS CORRENTES TOTAIS'!B:C,2,0)</f>
        <v>21016295.2001046</v>
      </c>
      <c r="D34" s="2" t="n">
        <v>3991.89</v>
      </c>
      <c r="E34" s="2" t="n">
        <v>1995.01</v>
      </c>
      <c r="F34" s="2" t="n">
        <v>18163.04</v>
      </c>
      <c r="G34" s="11" t="n">
        <f aca="false">VLOOKUP(A34,'ARR&amp;FPM'!E:I,5,0)</f>
        <v>6695588.94</v>
      </c>
      <c r="H34" s="2" t="n">
        <f aca="false">VLOOKUP(B34,'ARR&amp;FPM'!A:C,3,0)</f>
        <v>266850.051345291</v>
      </c>
      <c r="I34" s="11" t="n">
        <f aca="false">VLOOKUP(B34,POP!A:B,2,0)</f>
        <v>9287</v>
      </c>
      <c r="J34" s="2" t="n">
        <f aca="false">(D34/I34)*1000</f>
        <v>429.836330354259</v>
      </c>
      <c r="K34" s="2" t="n">
        <f aca="false">(E34/I34)*1000</f>
        <v>214.817486809519</v>
      </c>
      <c r="L34" s="2" t="n">
        <f aca="false">(F34/I34)*1000</f>
        <v>1955.74889630667</v>
      </c>
      <c r="M34" s="2" t="n">
        <f aca="false">(G34/I34)</f>
        <v>720.963598578658</v>
      </c>
      <c r="N34" s="12" t="n">
        <f aca="false">H34/I34</f>
        <v>28.7337193222021</v>
      </c>
      <c r="O34" s="2" t="n">
        <v>6410.23</v>
      </c>
      <c r="P34" s="2" t="n">
        <f aca="false">G34/C34</f>
        <v>0.318590354591454</v>
      </c>
      <c r="Q34" s="3" t="n">
        <f aca="false">H34/C34</f>
        <v>0.012697292686675</v>
      </c>
    </row>
    <row r="35" customFormat="false" ht="13.8" hidden="false" customHeight="false" outlineLevel="0" collapsed="false">
      <c r="A35" s="10" t="n">
        <v>2102002</v>
      </c>
      <c r="B35" s="1" t="s">
        <v>50</v>
      </c>
      <c r="C35" s="2" t="n">
        <f aca="false">VLOOKUP(B35,'RECEITAS CORRENTES TOTAIS'!B:C,2,0)</f>
        <v>95070921.4949524</v>
      </c>
      <c r="D35" s="2" t="n">
        <v>70025.64</v>
      </c>
      <c r="E35" s="2" t="n">
        <v>21396.12</v>
      </c>
      <c r="F35" s="2" t="n">
        <v>73283.4</v>
      </c>
      <c r="G35" s="11" t="n">
        <f aca="false">VLOOKUP(A35,'ARR&amp;FPM'!E:I,5,0)</f>
        <v>20086766.25</v>
      </c>
      <c r="H35" s="2" t="n">
        <f aca="false">VLOOKUP(B35,'ARR&amp;FPM'!A:C,3,0)</f>
        <v>3440988.54034734</v>
      </c>
      <c r="I35" s="11" t="n">
        <f aca="false">VLOOKUP(B35,POP!A:B,2,0)</f>
        <v>41630</v>
      </c>
      <c r="J35" s="2" t="n">
        <f aca="false">(D35/I35)*1000</f>
        <v>1682.09560413164</v>
      </c>
      <c r="K35" s="2" t="n">
        <f aca="false">(E35/I35)*1000</f>
        <v>513.959164064377</v>
      </c>
      <c r="L35" s="2" t="n">
        <f aca="false">(F35/I35)*1000</f>
        <v>1760.35070862359</v>
      </c>
      <c r="M35" s="2" t="n">
        <f aca="false">(G35/I35)</f>
        <v>482.506996156618</v>
      </c>
      <c r="N35" s="12" t="n">
        <f aca="false">H35/I35</f>
        <v>82.656462655473</v>
      </c>
      <c r="O35" s="2" t="n">
        <v>7628.33</v>
      </c>
      <c r="P35" s="2" t="n">
        <f aca="false">G35/C35</f>
        <v>0.211281913903259</v>
      </c>
      <c r="Q35" s="3" t="n">
        <f aca="false">H35/C35</f>
        <v>0.0361939117265213</v>
      </c>
    </row>
    <row r="36" customFormat="false" ht="13.8" hidden="false" customHeight="false" outlineLevel="0" collapsed="false">
      <c r="A36" s="10" t="n">
        <v>2102036</v>
      </c>
      <c r="B36" s="1" t="s">
        <v>51</v>
      </c>
      <c r="C36" s="2" t="n">
        <f aca="false">VLOOKUP(B36,'RECEITAS CORRENTES TOTAIS'!B:C,2,0)</f>
        <v>88239594.1396382</v>
      </c>
      <c r="D36" s="2" t="n">
        <v>51083.72</v>
      </c>
      <c r="E36" s="2" t="n">
        <v>9649.65</v>
      </c>
      <c r="F36" s="2" t="n">
        <v>74224.65</v>
      </c>
      <c r="G36" s="11" t="n">
        <f aca="false">VLOOKUP(A36,'ARR&amp;FPM'!E:I,5,0)</f>
        <v>17854903.35</v>
      </c>
      <c r="H36" s="2" t="n">
        <f aca="false">VLOOKUP(B36,'ARR&amp;FPM'!A:C,3,0)</f>
        <v>2717607.44774627</v>
      </c>
      <c r="I36" s="11" t="n">
        <f aca="false">VLOOKUP(B36,POP!A:B,2,0)</f>
        <v>34028</v>
      </c>
      <c r="J36" s="2" t="n">
        <f aca="false">(D36/I36)*1000</f>
        <v>1501.22604913601</v>
      </c>
      <c r="K36" s="2" t="n">
        <f aca="false">(E36/I36)*1000</f>
        <v>283.579699071353</v>
      </c>
      <c r="L36" s="2" t="n">
        <f aca="false">(F36/I36)*1000</f>
        <v>2181.28159163042</v>
      </c>
      <c r="M36" s="2" t="n">
        <f aca="false">(G36/I36)</f>
        <v>524.712100329141</v>
      </c>
      <c r="N36" s="12" t="n">
        <f aca="false">H36/I36</f>
        <v>79.8638605779438</v>
      </c>
      <c r="O36" s="2" t="n">
        <v>8162.03</v>
      </c>
      <c r="P36" s="2" t="n">
        <f aca="false">G36/C36</f>
        <v>0.202345710268622</v>
      </c>
      <c r="Q36" s="3" t="n">
        <f aca="false">H36/C36</f>
        <v>0.0307980501751366</v>
      </c>
    </row>
    <row r="37" customFormat="false" ht="13.8" hidden="false" customHeight="false" outlineLevel="0" collapsed="false">
      <c r="A37" s="10" t="n">
        <v>2102077</v>
      </c>
      <c r="B37" s="1" t="s">
        <v>52</v>
      </c>
      <c r="C37" s="2" t="n">
        <f aca="false">VLOOKUP(B37,'RECEITAS CORRENTES TOTAIS'!B:C,2,0)</f>
        <v>37096192.464144</v>
      </c>
      <c r="D37" s="2" t="n">
        <v>15943.09</v>
      </c>
      <c r="E37" s="2" t="n">
        <v>2603.27</v>
      </c>
      <c r="F37" s="2" t="n">
        <v>20112.22</v>
      </c>
      <c r="G37" s="11" t="n">
        <f aca="false">VLOOKUP(A37,'ARR&amp;FPM'!E:I,5,0)</f>
        <v>11159314.66</v>
      </c>
      <c r="H37" s="2" t="n">
        <f aca="false">VLOOKUP(B37,'ARR&amp;FPM'!A:C,3,0)</f>
        <v>251952.804588936</v>
      </c>
      <c r="I37" s="11" t="n">
        <f aca="false">VLOOKUP(B37,POP!A:B,2,0)</f>
        <v>16294</v>
      </c>
      <c r="J37" s="2" t="n">
        <f aca="false">(D37/I37)*1000</f>
        <v>978.463851724561</v>
      </c>
      <c r="K37" s="2" t="n">
        <f aca="false">(E37/I37)*1000</f>
        <v>159.768626488278</v>
      </c>
      <c r="L37" s="2" t="n">
        <f aca="false">(F37/I37)*1000</f>
        <v>1234.33288326992</v>
      </c>
      <c r="M37" s="2" t="n">
        <f aca="false">(G37/I37)</f>
        <v>684.87263164355</v>
      </c>
      <c r="N37" s="12" t="n">
        <f aca="false">H37/I37</f>
        <v>15.4629191474737</v>
      </c>
      <c r="O37" s="2" t="n">
        <v>5743.74</v>
      </c>
      <c r="P37" s="2" t="n">
        <f aca="false">G37/C37</f>
        <v>0.300821025521318</v>
      </c>
      <c r="Q37" s="3" t="n">
        <f aca="false">H37/C37</f>
        <v>0.00679187776029752</v>
      </c>
    </row>
    <row r="38" customFormat="false" ht="13.8" hidden="false" customHeight="false" outlineLevel="0" collapsed="false">
      <c r="A38" s="10" t="n">
        <v>2102101</v>
      </c>
      <c r="B38" s="1" t="s">
        <v>53</v>
      </c>
      <c r="C38" s="2" t="n">
        <f aca="false">VLOOKUP(B38,'RECEITAS CORRENTES TOTAIS'!B:C,2,0)</f>
        <v>81729315.4231564</v>
      </c>
      <c r="D38" s="2" t="n">
        <v>29832.23</v>
      </c>
      <c r="E38" s="2" t="n">
        <v>10013.28</v>
      </c>
      <c r="F38" s="2" t="n">
        <v>82443.36</v>
      </c>
      <c r="G38" s="11" t="n">
        <f aca="false">VLOOKUP(A38,'ARR&amp;FPM'!E:I,5,0)</f>
        <v>17854903.35</v>
      </c>
      <c r="H38" s="2" t="n">
        <f aca="false">VLOOKUP(B38,'ARR&amp;FPM'!A:C,3,0)</f>
        <v>728972.863416558</v>
      </c>
      <c r="I38" s="11" t="n">
        <f aca="false">VLOOKUP(B38,POP!A:B,2,0)</f>
        <v>36397</v>
      </c>
      <c r="J38" s="2" t="n">
        <f aca="false">(D38/I38)*1000</f>
        <v>819.634310520098</v>
      </c>
      <c r="K38" s="2" t="n">
        <f aca="false">(E38/I38)*1000</f>
        <v>275.112784020661</v>
      </c>
      <c r="L38" s="2" t="n">
        <f aca="false">(F38/I38)*1000</f>
        <v>2265.11415776026</v>
      </c>
      <c r="M38" s="2" t="n">
        <f aca="false">(G38/I38)</f>
        <v>490.559753551117</v>
      </c>
      <c r="N38" s="12" t="n">
        <f aca="false">H38/I38</f>
        <v>20.0283777074088</v>
      </c>
      <c r="O38" s="2" t="n">
        <v>7001.42</v>
      </c>
      <c r="P38" s="2" t="n">
        <f aca="false">G38/C38</f>
        <v>0.218463879913292</v>
      </c>
      <c r="Q38" s="3" t="n">
        <f aca="false">H38/C38</f>
        <v>0.0089193560430829</v>
      </c>
    </row>
    <row r="39" customFormat="false" ht="13.8" hidden="false" customHeight="false" outlineLevel="0" collapsed="false">
      <c r="A39" s="10" t="n">
        <v>2102150</v>
      </c>
      <c r="B39" s="1" t="s">
        <v>54</v>
      </c>
      <c r="C39" s="2" t="n">
        <f aca="false">VLOOKUP(B39,'RECEITAS CORRENTES TOTAIS'!B:C,2,0)</f>
        <v>26419968.6388918</v>
      </c>
      <c r="D39" s="2" t="n">
        <v>7763.78</v>
      </c>
      <c r="E39" s="2" t="n">
        <v>1882.48</v>
      </c>
      <c r="F39" s="2" t="n">
        <v>13947.14</v>
      </c>
      <c r="G39" s="11" t="n">
        <f aca="false">VLOOKUP(A39,'ARR&amp;FPM'!E:I,5,0)</f>
        <v>6695588.94</v>
      </c>
      <c r="H39" s="2" t="n">
        <f aca="false">VLOOKUP(B39,'ARR&amp;FPM'!A:C,3,0)</f>
        <v>331530.188952545</v>
      </c>
      <c r="I39" s="11" t="n">
        <f aca="false">VLOOKUP(B39,POP!A:B,2,0)</f>
        <v>9188</v>
      </c>
      <c r="J39" s="2" t="n">
        <f aca="false">(D39/I39)*1000</f>
        <v>844.991292990858</v>
      </c>
      <c r="K39" s="2" t="n">
        <f aca="false">(E39/I39)*1000</f>
        <v>204.884632128864</v>
      </c>
      <c r="L39" s="2" t="n">
        <f aca="false">(F39/I39)*1000</f>
        <v>1517.97344362212</v>
      </c>
      <c r="M39" s="2" t="n">
        <f aca="false">(G39/I39)</f>
        <v>728.731926425773</v>
      </c>
      <c r="N39" s="12" t="n">
        <f aca="false">H39/I39</f>
        <v>36.0829548272252</v>
      </c>
      <c r="O39" s="2" t="n">
        <v>6828.76</v>
      </c>
      <c r="P39" s="2" t="n">
        <f aca="false">G39/C39</f>
        <v>0.2534291024912</v>
      </c>
      <c r="Q39" s="3" t="n">
        <f aca="false">H39/C39</f>
        <v>0.0125484701925237</v>
      </c>
    </row>
    <row r="40" customFormat="false" ht="13.8" hidden="false" customHeight="false" outlineLevel="0" collapsed="false">
      <c r="A40" s="10" t="n">
        <v>2102200</v>
      </c>
      <c r="B40" s="1" t="s">
        <v>55</v>
      </c>
      <c r="C40" s="2" t="n">
        <f aca="false">VLOOKUP(B40,'RECEITAS CORRENTES TOTAIS'!B:C,2,0)</f>
        <v>74696769.0444866</v>
      </c>
      <c r="D40" s="2" t="n">
        <v>23785.17</v>
      </c>
      <c r="E40" s="2" t="n">
        <v>7622.57</v>
      </c>
      <c r="F40" s="2" t="n">
        <v>49891.47</v>
      </c>
      <c r="G40" s="11" t="n">
        <f aca="false">VLOOKUP(A40,'ARR&amp;FPM'!E:I,5,0)</f>
        <v>15623040.48</v>
      </c>
      <c r="H40" s="2" t="n">
        <f aca="false">VLOOKUP(B40,'ARR&amp;FPM'!A:C,3,0)</f>
        <v>1008096.03859037</v>
      </c>
      <c r="I40" s="11" t="n">
        <f aca="false">VLOOKUP(B40,POP!A:B,2,0)</f>
        <v>28678</v>
      </c>
      <c r="J40" s="2" t="n">
        <f aca="false">(D40/I40)*1000</f>
        <v>829.387335239557</v>
      </c>
      <c r="K40" s="2" t="n">
        <f aca="false">(E40/I40)*1000</f>
        <v>265.79852151475</v>
      </c>
      <c r="L40" s="2" t="n">
        <f aca="false">(F40/I40)*1000</f>
        <v>1739.71232303508</v>
      </c>
      <c r="M40" s="2" t="n">
        <f aca="false">(G40/I40)</f>
        <v>544.774408257201</v>
      </c>
      <c r="N40" s="12" t="n">
        <f aca="false">H40/I40</f>
        <v>35.1522434824733</v>
      </c>
      <c r="O40" s="2" t="n">
        <v>6674.02</v>
      </c>
      <c r="P40" s="2" t="n">
        <f aca="false">G40/C40</f>
        <v>0.209152827891331</v>
      </c>
      <c r="Q40" s="3" t="n">
        <f aca="false">H40/C40</f>
        <v>0.013495845288703</v>
      </c>
    </row>
    <row r="41" customFormat="false" ht="13.8" hidden="false" customHeight="false" outlineLevel="0" collapsed="false">
      <c r="A41" s="10" t="n">
        <v>2102309</v>
      </c>
      <c r="B41" s="1" t="s">
        <v>56</v>
      </c>
      <c r="C41" s="2" t="n">
        <f aca="false">VLOOKUP(B41,'RECEITAS CORRENTES TOTAIS'!B:C,2,0)</f>
        <v>50444564.6717809</v>
      </c>
      <c r="D41" s="2" t="n">
        <v>19563.84</v>
      </c>
      <c r="E41" s="2" t="n">
        <v>16711.56</v>
      </c>
      <c r="F41" s="2" t="n">
        <v>47606.29</v>
      </c>
      <c r="G41" s="11" t="n">
        <f aca="false">VLOOKUP(A41,'ARR&amp;FPM'!E:I,5,0)</f>
        <v>15623040.48</v>
      </c>
      <c r="H41" s="2" t="n">
        <f aca="false">VLOOKUP(B41,'ARR&amp;FPM'!A:C,3,0)</f>
        <v>880967.310527729</v>
      </c>
      <c r="I41" s="11" t="n">
        <f aca="false">VLOOKUP(B41,POP!A:B,2,0)</f>
        <v>23884</v>
      </c>
      <c r="J41" s="2" t="n">
        <f aca="false">(D41/I41)*1000</f>
        <v>819.119075531737</v>
      </c>
      <c r="K41" s="2" t="n">
        <f aca="false">(E41/I41)*1000</f>
        <v>699.696868196282</v>
      </c>
      <c r="L41" s="2" t="n">
        <f aca="false">(F41/I41)*1000</f>
        <v>1993.2293585664</v>
      </c>
      <c r="M41" s="2" t="n">
        <f aca="false">(G41/I41)</f>
        <v>654.121607770893</v>
      </c>
      <c r="N41" s="12" t="n">
        <f aca="false">H41/I41</f>
        <v>36.8852499802265</v>
      </c>
      <c r="O41" s="2" t="n">
        <v>7237.93</v>
      </c>
      <c r="P41" s="2" t="n">
        <f aca="false">G41/C41</f>
        <v>0.309707112781165</v>
      </c>
      <c r="Q41" s="3" t="n">
        <f aca="false">H41/C41</f>
        <v>0.0174640680568812</v>
      </c>
    </row>
    <row r="42" customFormat="false" ht="13.8" hidden="false" customHeight="false" outlineLevel="0" collapsed="false">
      <c r="A42" s="10" t="n">
        <v>2102325</v>
      </c>
      <c r="B42" s="1" t="s">
        <v>57</v>
      </c>
      <c r="C42" s="2" t="n">
        <f aca="false">VLOOKUP(B42,'RECEITAS CORRENTES TOTAIS'!B:C,2,0)</f>
        <v>168496607.748335</v>
      </c>
      <c r="D42" s="2" t="n">
        <v>99544.18</v>
      </c>
      <c r="E42" s="2" t="n">
        <v>20524.06</v>
      </c>
      <c r="F42" s="2" t="n">
        <v>168045.12</v>
      </c>
      <c r="G42" s="11" t="n">
        <f aca="false">VLOOKUP(A42,'ARR&amp;FPM'!E:I,5,0)</f>
        <v>29014217.84</v>
      </c>
      <c r="H42" s="2" t="n">
        <f aca="false">VLOOKUP(B42,'ARR&amp;FPM'!A:C,3,0)</f>
        <v>3062441.36275985</v>
      </c>
      <c r="I42" s="11" t="n">
        <f aca="false">VLOOKUP(B42,POP!A:B,2,0)</f>
        <v>72358</v>
      </c>
      <c r="J42" s="2" t="n">
        <f aca="false">(D42/I42)*1000</f>
        <v>1375.71768152796</v>
      </c>
      <c r="K42" s="2" t="n">
        <f aca="false">(E42/I42)*1000</f>
        <v>283.64603775671</v>
      </c>
      <c r="L42" s="2" t="n">
        <f aca="false">(F42/I42)*1000</f>
        <v>2322.41244921087</v>
      </c>
      <c r="M42" s="2" t="n">
        <f aca="false">(G42/I42)</f>
        <v>400.981478758396</v>
      </c>
      <c r="N42" s="12" t="n">
        <f aca="false">H42/I42</f>
        <v>42.3234661372599</v>
      </c>
      <c r="O42" s="2" t="n">
        <v>7560.16</v>
      </c>
      <c r="P42" s="2" t="n">
        <f aca="false">G42/C42</f>
        <v>0.172194670431202</v>
      </c>
      <c r="Q42" s="3" t="n">
        <f aca="false">H42/C42</f>
        <v>0.0181750920904822</v>
      </c>
    </row>
    <row r="43" customFormat="false" ht="13.8" hidden="false" customHeight="false" outlineLevel="0" collapsed="false">
      <c r="A43" s="10" t="n">
        <v>2102358</v>
      </c>
      <c r="B43" s="1" t="s">
        <v>58</v>
      </c>
      <c r="C43" s="2" t="n">
        <f aca="false">VLOOKUP(B43,'RECEITAS CORRENTES TOTAIS'!B:C,2,0)</f>
        <v>38813164.8269099</v>
      </c>
      <c r="D43" s="2" t="n">
        <v>18707.81</v>
      </c>
      <c r="E43" s="2" t="n">
        <v>2865.72</v>
      </c>
      <c r="F43" s="2" t="n">
        <v>19671.09</v>
      </c>
      <c r="G43" s="11" t="n">
        <f aca="false">VLOOKUP(A43,'ARR&amp;FPM'!E:I,5,0)</f>
        <v>11159314.66</v>
      </c>
      <c r="H43" s="2" t="n">
        <f aca="false">VLOOKUP(B43,'ARR&amp;FPM'!A:C,3,0)</f>
        <v>232757.67581352</v>
      </c>
      <c r="I43" s="11" t="n">
        <f aca="false">VLOOKUP(B43,POP!A:B,2,0)</f>
        <v>15430</v>
      </c>
      <c r="J43" s="2" t="n">
        <f aca="false">(D43/I43)*1000</f>
        <v>1212.43097861309</v>
      </c>
      <c r="K43" s="2" t="n">
        <f aca="false">(E43/I43)*1000</f>
        <v>185.723914452366</v>
      </c>
      <c r="L43" s="2" t="n">
        <f aca="false">(F43/I43)*1000</f>
        <v>1274.86001296176</v>
      </c>
      <c r="M43" s="2" t="n">
        <f aca="false">(G43/I43)</f>
        <v>723.221948152949</v>
      </c>
      <c r="N43" s="12" t="n">
        <f aca="false">H43/I43</f>
        <v>15.084748918569</v>
      </c>
      <c r="O43" s="2" t="n">
        <v>6217.55</v>
      </c>
      <c r="P43" s="2" t="n">
        <f aca="false">G43/C43</f>
        <v>0.287513649293114</v>
      </c>
      <c r="Q43" s="3" t="n">
        <f aca="false">H43/C43</f>
        <v>0.00599687443297962</v>
      </c>
    </row>
    <row r="44" customFormat="false" ht="13.8" hidden="false" customHeight="false" outlineLevel="0" collapsed="false">
      <c r="A44" s="10" t="n">
        <v>2102374</v>
      </c>
      <c r="B44" s="1" t="s">
        <v>59</v>
      </c>
      <c r="C44" s="2" t="n">
        <f aca="false">VLOOKUP(B44,'RECEITAS CORRENTES TOTAIS'!B:C,2,0)</f>
        <v>24766897.731368</v>
      </c>
      <c r="D44" s="2" t="n">
        <v>5986.92</v>
      </c>
      <c r="E44" s="2" t="n">
        <v>1672.38</v>
      </c>
      <c r="F44" s="2" t="n">
        <v>10638.82</v>
      </c>
      <c r="G44" s="11" t="n">
        <f aca="false">VLOOKUP(A44,'ARR&amp;FPM'!E:I,5,0)</f>
        <v>6695588.94</v>
      </c>
      <c r="H44" s="2" t="n">
        <f aca="false">VLOOKUP(B44,'ARR&amp;FPM'!A:C,3,0)</f>
        <v>279547.801859476</v>
      </c>
      <c r="I44" s="11" t="n">
        <f aca="false">VLOOKUP(B44,POP!A:B,2,0)</f>
        <v>9431</v>
      </c>
      <c r="J44" s="2" t="n">
        <f aca="false">(D44/I44)*1000</f>
        <v>634.812851235288</v>
      </c>
      <c r="K44" s="2" t="n">
        <f aca="false">(E44/I44)*1000</f>
        <v>177.327960979748</v>
      </c>
      <c r="L44" s="2" t="n">
        <f aca="false">(F44/I44)*1000</f>
        <v>1128.06913370798</v>
      </c>
      <c r="M44" s="2" t="n">
        <f aca="false">(G44/I44)</f>
        <v>709.955353621037</v>
      </c>
      <c r="N44" s="12" t="n">
        <f aca="false">H44/I44</f>
        <v>29.6413743886625</v>
      </c>
      <c r="O44" s="2" t="n">
        <v>5916.68</v>
      </c>
      <c r="P44" s="2" t="n">
        <f aca="false">G44/C44</f>
        <v>0.270344272125767</v>
      </c>
      <c r="Q44" s="3" t="n">
        <f aca="false">H44/C44</f>
        <v>0.011287154527449</v>
      </c>
    </row>
    <row r="45" customFormat="false" ht="13.8" hidden="false" customHeight="false" outlineLevel="0" collapsed="false">
      <c r="A45" s="10" t="n">
        <v>2102408</v>
      </c>
      <c r="B45" s="1" t="s">
        <v>60</v>
      </c>
      <c r="C45" s="2" t="n">
        <f aca="false">VLOOKUP(B45,'RECEITAS CORRENTES TOTAIS'!B:C,2,0)</f>
        <v>28220219.8228908</v>
      </c>
      <c r="D45" s="2" t="n">
        <v>6108.58</v>
      </c>
      <c r="E45" s="2" t="n">
        <v>2121.37</v>
      </c>
      <c r="F45" s="2" t="n">
        <v>11687.84</v>
      </c>
      <c r="G45" s="11" t="n">
        <f aca="false">VLOOKUP(A45,'ARR&amp;FPM'!E:I,5,0)</f>
        <v>8927451.79</v>
      </c>
      <c r="H45" s="2" t="n">
        <f aca="false">VLOOKUP(B45,'ARR&amp;FPM'!A:C,3,0)</f>
        <v>120168.269888113</v>
      </c>
      <c r="I45" s="11" t="n">
        <f aca="false">VLOOKUP(B45,POP!A:B,2,0)</f>
        <v>11177</v>
      </c>
      <c r="J45" s="2" t="n">
        <f aca="false">(D45/I45)*1000</f>
        <v>546.531269571441</v>
      </c>
      <c r="K45" s="2" t="n">
        <f aca="false">(E45/I45)*1000</f>
        <v>189.797799051624</v>
      </c>
      <c r="L45" s="2" t="n">
        <f aca="false">(F45/I45)*1000</f>
        <v>1045.7045718887</v>
      </c>
      <c r="M45" s="2" t="n">
        <f aca="false">(G45/I45)</f>
        <v>798.734167486803</v>
      </c>
      <c r="N45" s="12" t="n">
        <f aca="false">H45/I45</f>
        <v>10.7513885557943</v>
      </c>
      <c r="O45" s="2" t="n">
        <v>5318.2</v>
      </c>
      <c r="P45" s="2" t="n">
        <f aca="false">G45/C45</f>
        <v>0.316349477290694</v>
      </c>
      <c r="Q45" s="3" t="n">
        <f aca="false">H45/C45</f>
        <v>0.00425823294936344</v>
      </c>
    </row>
    <row r="46" customFormat="false" ht="13.8" hidden="false" customHeight="false" outlineLevel="0" collapsed="false">
      <c r="A46" s="10" t="n">
        <v>2102507</v>
      </c>
      <c r="B46" s="1" t="s">
        <v>61</v>
      </c>
      <c r="C46" s="2" t="n">
        <f aca="false">VLOOKUP(B46,'RECEITAS CORRENTES TOTAIS'!B:C,2,0)</f>
        <v>51548713.6534931</v>
      </c>
      <c r="D46" s="2" t="n">
        <v>18087.64</v>
      </c>
      <c r="E46" s="2" t="n">
        <v>2742.14</v>
      </c>
      <c r="F46" s="2" t="n">
        <v>19354.37</v>
      </c>
      <c r="G46" s="11" t="n">
        <f aca="false">VLOOKUP(A46,'ARR&amp;FPM'!E:I,5,0)</f>
        <v>13391177.61</v>
      </c>
      <c r="H46" s="2" t="n">
        <f aca="false">VLOOKUP(B46,'ARR&amp;FPM'!A:C,3,0)</f>
        <v>94060.5097063349</v>
      </c>
      <c r="I46" s="11" t="n">
        <f aca="false">VLOOKUP(B46,POP!A:B,2,0)</f>
        <v>19379</v>
      </c>
      <c r="J46" s="2" t="n">
        <f aca="false">(D46/I46)*1000</f>
        <v>933.362918623252</v>
      </c>
      <c r="K46" s="2" t="n">
        <f aca="false">(E46/I46)*1000</f>
        <v>141.500593425873</v>
      </c>
      <c r="L46" s="2" t="n">
        <f aca="false">(F46/I46)*1000</f>
        <v>998.729036585995</v>
      </c>
      <c r="M46" s="2" t="n">
        <f aca="false">(G46/I46)</f>
        <v>691.014892925332</v>
      </c>
      <c r="N46" s="12" t="n">
        <f aca="false">H46/I46</f>
        <v>4.85373392364595</v>
      </c>
      <c r="O46" s="2" t="n">
        <v>5637.4</v>
      </c>
      <c r="P46" s="2" t="n">
        <f aca="false">G46/C46</f>
        <v>0.259777144004302</v>
      </c>
      <c r="Q46" s="3" t="n">
        <f aca="false">H46/C46</f>
        <v>0.00182469169528852</v>
      </c>
    </row>
    <row r="47" customFormat="false" ht="13.8" hidden="false" customHeight="false" outlineLevel="0" collapsed="false">
      <c r="A47" s="10" t="n">
        <v>2102556</v>
      </c>
      <c r="B47" s="1" t="s">
        <v>62</v>
      </c>
      <c r="C47" s="2" t="n">
        <f aca="false">VLOOKUP(B47,'RECEITAS CORRENTES TOTAIS'!B:C,2,0)</f>
        <v>39887395.1891916</v>
      </c>
      <c r="D47" s="2" t="n">
        <v>68273.97</v>
      </c>
      <c r="E47" s="2" t="n">
        <v>22973.19</v>
      </c>
      <c r="F47" s="2" t="n">
        <v>44099.85</v>
      </c>
      <c r="G47" s="11" t="n">
        <f aca="false">VLOOKUP(A47,'ARR&amp;FPM'!E:I,5,0)</f>
        <v>11159314.66</v>
      </c>
      <c r="H47" s="2" t="n">
        <f aca="false">VLOOKUP(B47,'ARR&amp;FPM'!A:C,3,0)</f>
        <v>581484.803774236</v>
      </c>
      <c r="I47" s="11" t="n">
        <f aca="false">VLOOKUP(B47,POP!A:B,2,0)</f>
        <v>14374</v>
      </c>
      <c r="J47" s="2" t="n">
        <f aca="false">(D47/I47)*1000</f>
        <v>4749.82398775567</v>
      </c>
      <c r="K47" s="2" t="n">
        <f aca="false">(E47/I47)*1000</f>
        <v>1598.24613886183</v>
      </c>
      <c r="L47" s="2" t="n">
        <f aca="false">(F47/I47)*1000</f>
        <v>3068.02908028385</v>
      </c>
      <c r="M47" s="2" t="n">
        <f aca="false">(G47/I47)</f>
        <v>776.354157506609</v>
      </c>
      <c r="N47" s="12" t="n">
        <f aca="false">H47/I47</f>
        <v>40.453930970797</v>
      </c>
      <c r="O47" s="2" t="n">
        <v>13735.7</v>
      </c>
      <c r="P47" s="2" t="n">
        <f aca="false">G47/C47</f>
        <v>0.279770453975994</v>
      </c>
      <c r="Q47" s="3" t="n">
        <f aca="false">H47/C47</f>
        <v>0.0145781593662903</v>
      </c>
    </row>
    <row r="48" customFormat="false" ht="13.8" hidden="false" customHeight="false" outlineLevel="0" collapsed="false">
      <c r="A48" s="10" t="n">
        <v>2102606</v>
      </c>
      <c r="B48" s="1" t="s">
        <v>63</v>
      </c>
      <c r="C48" s="2" t="n">
        <f aca="false">VLOOKUP(B48,'RECEITAS CORRENTES TOTAIS'!B:C,2,0)</f>
        <v>44761940.0948483</v>
      </c>
      <c r="D48" s="2" t="n">
        <v>12510.48</v>
      </c>
      <c r="E48" s="2" t="n">
        <v>7523.6</v>
      </c>
      <c r="F48" s="2" t="n">
        <v>34494.99</v>
      </c>
      <c r="G48" s="11" t="n">
        <f aca="false">VLOOKUP(A48,'ARR&amp;FPM'!E:I,5,0)</f>
        <v>13391177.61</v>
      </c>
      <c r="H48" s="2" t="n">
        <f aca="false">VLOOKUP(B48,'ARR&amp;FPM'!A:C,3,0)</f>
        <v>36645.3190444073</v>
      </c>
      <c r="I48" s="11" t="n">
        <f aca="false">VLOOKUP(B48,POP!A:B,2,0)</f>
        <v>20178</v>
      </c>
      <c r="J48" s="2" t="n">
        <f aca="false">(D48/I48)*1000</f>
        <v>620.005947071068</v>
      </c>
      <c r="K48" s="2" t="n">
        <f aca="false">(E48/I48)*1000</f>
        <v>372.861532361978</v>
      </c>
      <c r="L48" s="2" t="n">
        <f aca="false">(F48/I48)*1000</f>
        <v>1709.53464168897</v>
      </c>
      <c r="M48" s="2" t="n">
        <f aca="false">(G48/I48)</f>
        <v>663.652374368124</v>
      </c>
      <c r="N48" s="12" t="n">
        <f aca="false">H48/I48</f>
        <v>1.81610263873562</v>
      </c>
      <c r="O48" s="2" t="n">
        <v>6710.73</v>
      </c>
      <c r="P48" s="2" t="n">
        <f aca="false">G48/C48</f>
        <v>0.29916437003456</v>
      </c>
      <c r="Q48" s="3" t="n">
        <f aca="false">H48/C48</f>
        <v>0.000818671374984143</v>
      </c>
    </row>
    <row r="49" customFormat="false" ht="13.8" hidden="false" customHeight="false" outlineLevel="0" collapsed="false">
      <c r="A49" s="10" t="n">
        <v>2102705</v>
      </c>
      <c r="B49" s="1" t="s">
        <v>64</v>
      </c>
      <c r="C49" s="2" t="n">
        <f aca="false">VLOOKUP(B49,'RECEITAS CORRENTES TOTAIS'!B:C,2,0)</f>
        <v>56535305.6474348</v>
      </c>
      <c r="D49" s="2" t="n">
        <v>5800.87</v>
      </c>
      <c r="E49" s="2" t="n">
        <v>6504.54</v>
      </c>
      <c r="F49" s="2" t="n">
        <v>36073.07</v>
      </c>
      <c r="G49" s="11" t="n">
        <f aca="false">VLOOKUP(A49,'ARR&amp;FPM'!E:I,5,0)</f>
        <v>13391177.61</v>
      </c>
      <c r="H49" s="2" t="n">
        <f aca="false">VLOOKUP(B49,'ARR&amp;FPM'!A:C,3,0)</f>
        <v>1141689.33837717</v>
      </c>
      <c r="I49" s="11" t="n">
        <f aca="false">VLOOKUP(B49,POP!A:B,2,0)</f>
        <v>21995</v>
      </c>
      <c r="J49" s="2" t="n">
        <f aca="false">(D49/I49)*1000</f>
        <v>263.735849056604</v>
      </c>
      <c r="K49" s="2" t="n">
        <f aca="false">(E49/I49)*1000</f>
        <v>295.728120027279</v>
      </c>
      <c r="L49" s="2" t="n">
        <f aca="false">(F49/I49)*1000</f>
        <v>1640.05774039554</v>
      </c>
      <c r="M49" s="2" t="n">
        <f aca="false">(G49/I49)</f>
        <v>608.828261423051</v>
      </c>
      <c r="N49" s="12" t="n">
        <f aca="false">H49/I49</f>
        <v>51.9067669187165</v>
      </c>
      <c r="O49" s="2" t="n">
        <v>5928.23</v>
      </c>
      <c r="P49" s="2" t="n">
        <f aca="false">G49/C49</f>
        <v>0.236863981836589</v>
      </c>
      <c r="Q49" s="3" t="n">
        <f aca="false">H49/C49</f>
        <v>0.0201942719739939</v>
      </c>
    </row>
    <row r="50" customFormat="false" ht="13.8" hidden="false" customHeight="false" outlineLevel="0" collapsed="false">
      <c r="A50" s="10" t="n">
        <v>2102754</v>
      </c>
      <c r="B50" s="1" t="s">
        <v>65</v>
      </c>
      <c r="C50" s="2" t="n">
        <f aca="false">VLOOKUP(B50,'RECEITAS CORRENTES TOTAIS'!B:C,2,0)</f>
        <v>41293862.4726611</v>
      </c>
      <c r="D50" s="2" t="n">
        <v>14612.3</v>
      </c>
      <c r="E50" s="2" t="n">
        <v>52418.26</v>
      </c>
      <c r="F50" s="2" t="n">
        <v>38263.35</v>
      </c>
      <c r="G50" s="11" t="n">
        <f aca="false">VLOOKUP(A50,'ARR&amp;FPM'!E:I,5,0)</f>
        <v>8927451.79</v>
      </c>
      <c r="H50" s="2" t="n">
        <f aca="false">VLOOKUP(B50,'ARR&amp;FPM'!A:C,3,0)</f>
        <v>385158.352989954</v>
      </c>
      <c r="I50" s="11" t="n">
        <f aca="false">VLOOKUP(B50,POP!A:B,2,0)</f>
        <v>10934</v>
      </c>
      <c r="J50" s="2" t="n">
        <f aca="false">(D50/I50)*1000</f>
        <v>1336.4093652826</v>
      </c>
      <c r="K50" s="2" t="n">
        <f aca="false">(E50/I50)*1000</f>
        <v>4794.06072800439</v>
      </c>
      <c r="L50" s="2" t="n">
        <f aca="false">(F50/I50)*1000</f>
        <v>3499.48326321566</v>
      </c>
      <c r="M50" s="2" t="n">
        <f aca="false">(G50/I50)</f>
        <v>816.485438997622</v>
      </c>
      <c r="N50" s="12" t="n">
        <f aca="false">H50/I50</f>
        <v>35.2257502277258</v>
      </c>
      <c r="O50" s="2" t="n">
        <v>15145.88</v>
      </c>
      <c r="P50" s="2" t="n">
        <f aca="false">G50/C50</f>
        <v>0.216193188416571</v>
      </c>
      <c r="Q50" s="3" t="n">
        <f aca="false">H50/C50</f>
        <v>0.00932725421955747</v>
      </c>
    </row>
    <row r="51" customFormat="false" ht="13.8" hidden="false" customHeight="false" outlineLevel="0" collapsed="false">
      <c r="A51" s="10" t="n">
        <v>2102804</v>
      </c>
      <c r="B51" s="1" t="s">
        <v>66</v>
      </c>
      <c r="C51" s="2" t="n">
        <f aca="false">VLOOKUP(B51,'RECEITAS CORRENTES TOTAIS'!B:C,2,0)</f>
        <v>70225646.6323857</v>
      </c>
      <c r="D51" s="2" t="n">
        <v>109176.28</v>
      </c>
      <c r="E51" s="2" t="n">
        <v>14387.37</v>
      </c>
      <c r="F51" s="2" t="n">
        <v>117381.2</v>
      </c>
      <c r="G51" s="11" t="n">
        <f aca="false">VLOOKUP(A51,'ARR&amp;FPM'!E:I,5,0)</f>
        <v>15623040.48</v>
      </c>
      <c r="H51" s="2" t="n">
        <f aca="false">VLOOKUP(B51,'ARR&amp;FPM'!A:C,3,0)</f>
        <v>2386984.98951821</v>
      </c>
      <c r="I51" s="11" t="n">
        <f aca="false">VLOOKUP(B51,POP!A:B,2,0)</f>
        <v>24322</v>
      </c>
      <c r="J51" s="2" t="n">
        <f aca="false">(D51/I51)*1000</f>
        <v>4488.78710632349</v>
      </c>
      <c r="K51" s="2" t="n">
        <f aca="false">(E51/I51)*1000</f>
        <v>591.537291341173</v>
      </c>
      <c r="L51" s="2" t="n">
        <f aca="false">(F51/I51)*1000</f>
        <v>4826.13271934874</v>
      </c>
      <c r="M51" s="2" t="n">
        <f aca="false">(G51/I51)</f>
        <v>642.341932406874</v>
      </c>
      <c r="N51" s="12" t="n">
        <f aca="false">H51/I51</f>
        <v>98.1409830407948</v>
      </c>
      <c r="O51" s="2" t="n">
        <v>14505.25</v>
      </c>
      <c r="P51" s="2" t="n">
        <f aca="false">G51/C51</f>
        <v>0.222469158052511</v>
      </c>
      <c r="Q51" s="3" t="n">
        <f aca="false">H51/C51</f>
        <v>0.0339902173064137</v>
      </c>
    </row>
    <row r="52" customFormat="false" ht="13.8" hidden="false" customHeight="false" outlineLevel="0" collapsed="false">
      <c r="A52" s="10" t="n">
        <v>2102903</v>
      </c>
      <c r="B52" s="1" t="s">
        <v>67</v>
      </c>
      <c r="C52" s="2" t="n">
        <f aca="false">VLOOKUP(B52,'RECEITAS CORRENTES TOTAIS'!B:C,2,0)</f>
        <v>53339660.952089</v>
      </c>
      <c r="D52" s="2" t="n">
        <v>19530.93</v>
      </c>
      <c r="E52" s="2" t="n">
        <v>8474.58</v>
      </c>
      <c r="F52" s="2" t="n">
        <v>50680.77</v>
      </c>
      <c r="G52" s="11" t="n">
        <f aca="false">VLOOKUP(A52,'ARR&amp;FPM'!E:I,5,0)</f>
        <v>13391177.61</v>
      </c>
      <c r="H52" s="2" t="n">
        <f aca="false">VLOOKUP(B52,'ARR&amp;FPM'!A:C,3,0)</f>
        <v>1869.35717005782</v>
      </c>
      <c r="I52" s="11" t="n">
        <f aca="false">VLOOKUP(B52,POP!A:B,2,0)</f>
        <v>23807</v>
      </c>
      <c r="J52" s="2" t="n">
        <f aca="false">(D52/I52)*1000</f>
        <v>820.386020918217</v>
      </c>
      <c r="K52" s="2" t="n">
        <f aca="false">(E52/I52)*1000</f>
        <v>355.97009282984</v>
      </c>
      <c r="L52" s="2" t="n">
        <f aca="false">(F52/I52)*1000</f>
        <v>2128.81799470744</v>
      </c>
      <c r="M52" s="2" t="n">
        <f aca="false">(G52/I52)</f>
        <v>562.489083462847</v>
      </c>
      <c r="N52" s="12" t="n">
        <f aca="false">H52/I52</f>
        <v>0.0785213244028151</v>
      </c>
      <c r="O52" s="2" t="n">
        <v>6996.76</v>
      </c>
      <c r="P52" s="2" t="n">
        <f aca="false">G52/C52</f>
        <v>0.251054794330776</v>
      </c>
      <c r="Q52" s="3" t="n">
        <f aca="false">H52/C52</f>
        <v>3.50462889469231E-005</v>
      </c>
    </row>
    <row r="53" customFormat="false" ht="13.8" hidden="false" customHeight="false" outlineLevel="0" collapsed="false">
      <c r="A53" s="10" t="n">
        <v>2103000</v>
      </c>
      <c r="B53" s="1" t="s">
        <v>68</v>
      </c>
      <c r="C53" s="2" t="n">
        <f aca="false">VLOOKUP(B53,'RECEITAS CORRENTES TOTAIS'!B:C,2,0)</f>
        <v>474556456.297468</v>
      </c>
      <c r="D53" s="2" t="n">
        <v>47692.8</v>
      </c>
      <c r="E53" s="2" t="n">
        <v>176698.96</v>
      </c>
      <c r="F53" s="2" t="n">
        <v>794149.82</v>
      </c>
      <c r="G53" s="11" t="n">
        <f aca="false">VLOOKUP(A53,'ARR&amp;FPM'!E:I,5,0)</f>
        <v>86677318.99</v>
      </c>
      <c r="H53" s="2" t="n">
        <f aca="false">VLOOKUP(B53,'ARR&amp;FPM'!A:C,3,0)</f>
        <v>13383798.3659451</v>
      </c>
      <c r="I53" s="11" t="n">
        <f aca="false">VLOOKUP(B53,POP!A:B,2,0)</f>
        <v>164880</v>
      </c>
      <c r="J53" s="2" t="n">
        <f aca="false">(D53/I53)*1000</f>
        <v>289.257641921397</v>
      </c>
      <c r="K53" s="2" t="n">
        <f aca="false">(E53/I53)*1000</f>
        <v>1071.68219311014</v>
      </c>
      <c r="L53" s="2" t="n">
        <f aca="false">(F53/I53)*1000</f>
        <v>4816.53214459</v>
      </c>
      <c r="M53" s="2" t="n">
        <f aca="false">(G53/I53)</f>
        <v>525.699411632703</v>
      </c>
      <c r="N53" s="12" t="n">
        <f aca="false">H53/I53</f>
        <v>81.1729643737573</v>
      </c>
      <c r="O53" s="2" t="n">
        <v>10983.6</v>
      </c>
      <c r="P53" s="2" t="n">
        <f aca="false">G53/C53</f>
        <v>0.182649119698559</v>
      </c>
      <c r="Q53" s="3" t="n">
        <f aca="false">H53/C53</f>
        <v>0.028202752672183</v>
      </c>
    </row>
    <row r="54" customFormat="false" ht="13.8" hidden="false" customHeight="false" outlineLevel="0" collapsed="false">
      <c r="A54" s="10" t="n">
        <v>2103109</v>
      </c>
      <c r="B54" s="1" t="s">
        <v>69</v>
      </c>
      <c r="C54" s="2" t="n">
        <f aca="false">VLOOKUP(B54,'RECEITAS CORRENTES TOTAIS'!B:C,2,0)</f>
        <v>25891644.2176782</v>
      </c>
      <c r="D54" s="2" t="n">
        <v>12710.5</v>
      </c>
      <c r="E54" s="2" t="n">
        <v>2263.36</v>
      </c>
      <c r="F54" s="2" t="n">
        <v>13870.87</v>
      </c>
      <c r="G54" s="11" t="n">
        <f aca="false">VLOOKUP(A54,'ARR&amp;FPM'!E:I,5,0)</f>
        <v>8927451.79</v>
      </c>
      <c r="H54" s="2" t="n">
        <f aca="false">VLOOKUP(B54,'ARR&amp;FPM'!A:C,3,0)</f>
        <v>354551.692241155</v>
      </c>
      <c r="I54" s="11" t="n">
        <f aca="false">VLOOKUP(B54,POP!A:B,2,0)</f>
        <v>10675</v>
      </c>
      <c r="J54" s="2" t="n">
        <f aca="false">(D54/I54)*1000</f>
        <v>1190.67915690867</v>
      </c>
      <c r="K54" s="2" t="n">
        <f aca="false">(E54/I54)*1000</f>
        <v>212.024355971897</v>
      </c>
      <c r="L54" s="2" t="n">
        <f aca="false">(F54/I54)*1000</f>
        <v>1299.37892271663</v>
      </c>
      <c r="M54" s="2" t="n">
        <f aca="false">(G54/I54)</f>
        <v>836.295249648712</v>
      </c>
      <c r="N54" s="12" t="n">
        <f aca="false">H54/I54</f>
        <v>33.21327327786</v>
      </c>
      <c r="O54" s="2" t="n">
        <v>6431.34</v>
      </c>
      <c r="P54" s="2" t="n">
        <f aca="false">G54/C54</f>
        <v>0.34480049682996</v>
      </c>
      <c r="Q54" s="3" t="n">
        <f aca="false">H54/C54</f>
        <v>0.0136936723392435</v>
      </c>
    </row>
    <row r="55" customFormat="false" ht="13.8" hidden="false" customHeight="false" outlineLevel="0" collapsed="false">
      <c r="A55" s="10" t="n">
        <v>2103125</v>
      </c>
      <c r="B55" s="1" t="s">
        <v>70</v>
      </c>
      <c r="C55" s="2" t="n">
        <f aca="false">VLOOKUP(B55,'RECEITAS CORRENTES TOTAIS'!B:C,2,0)</f>
        <v>22161810.0293155</v>
      </c>
      <c r="D55" s="2" t="n">
        <v>3576.2</v>
      </c>
      <c r="E55" s="2" t="n">
        <v>1518.01</v>
      </c>
      <c r="F55" s="2" t="n">
        <v>11176.22</v>
      </c>
      <c r="G55" s="11" t="n">
        <f aca="false">VLOOKUP(A55,'ARR&amp;FPM'!E:I,5,0)</f>
        <v>6695588.94</v>
      </c>
      <c r="H55" s="2" t="n">
        <f aca="false">VLOOKUP(B55,'ARR&amp;FPM'!A:C,3,0)</f>
        <v>93565.6216414564</v>
      </c>
      <c r="I55" s="11" t="n">
        <f aca="false">VLOOKUP(B55,POP!A:B,2,0)</f>
        <v>8673</v>
      </c>
      <c r="J55" s="2" t="n">
        <f aca="false">(D55/I55)*1000</f>
        <v>412.337138245129</v>
      </c>
      <c r="K55" s="2" t="n">
        <f aca="false">(E55/I55)*1000</f>
        <v>175.027095583996</v>
      </c>
      <c r="L55" s="2" t="n">
        <f aca="false">(F55/I55)*1000</f>
        <v>1288.6221607287</v>
      </c>
      <c r="M55" s="2" t="n">
        <f aca="false">(G55/I55)</f>
        <v>772.003797993774</v>
      </c>
      <c r="N55" s="12" t="n">
        <f aca="false">H55/I55</f>
        <v>10.7881496185237</v>
      </c>
      <c r="O55" s="2" t="n">
        <v>5398.48</v>
      </c>
      <c r="P55" s="2" t="n">
        <f aca="false">G55/C55</f>
        <v>0.302122837942529</v>
      </c>
      <c r="Q55" s="3" t="n">
        <f aca="false">H55/C55</f>
        <v>0.00422193049744982</v>
      </c>
    </row>
    <row r="56" customFormat="false" ht="13.8" hidden="false" customHeight="false" outlineLevel="0" collapsed="false">
      <c r="A56" s="10" t="n">
        <v>2103158</v>
      </c>
      <c r="B56" s="1" t="s">
        <v>71</v>
      </c>
      <c r="C56" s="2" t="n">
        <f aca="false">VLOOKUP(B56,'RECEITAS CORRENTES TOTAIS'!B:C,2,0)</f>
        <v>38331959.8092154</v>
      </c>
      <c r="D56" s="2" t="n">
        <v>11769.29</v>
      </c>
      <c r="E56" s="2" t="n">
        <v>2405.15</v>
      </c>
      <c r="F56" s="2" t="n">
        <v>19357.46</v>
      </c>
      <c r="G56" s="11" t="n">
        <f aca="false">VLOOKUP(A56,'ARR&amp;FPM'!E:I,5,0)</f>
        <v>8927451.79</v>
      </c>
      <c r="H56" s="2" t="n">
        <f aca="false">VLOOKUP(B56,'ARR&amp;FPM'!A:C,3,0)</f>
        <v>587632.593585564</v>
      </c>
      <c r="I56" s="11" t="n">
        <f aca="false">VLOOKUP(B56,POP!A:B,2,0)</f>
        <v>13458</v>
      </c>
      <c r="J56" s="2" t="n">
        <f aca="false">(D56/I56)*1000</f>
        <v>874.519988111161</v>
      </c>
      <c r="K56" s="2" t="n">
        <f aca="false">(E56/I56)*1000</f>
        <v>178.715262297518</v>
      </c>
      <c r="L56" s="2" t="n">
        <f aca="false">(F56/I56)*1000</f>
        <v>1438.36082627433</v>
      </c>
      <c r="M56" s="2" t="n">
        <f aca="false">(G56/I56)</f>
        <v>663.356500965968</v>
      </c>
      <c r="N56" s="12" t="n">
        <f aca="false">H56/I56</f>
        <v>43.6641843948257</v>
      </c>
      <c r="O56" s="2" t="n">
        <v>6395.54</v>
      </c>
      <c r="P56" s="2" t="n">
        <f aca="false">G56/C56</f>
        <v>0.232898391692818</v>
      </c>
      <c r="Q56" s="3" t="n">
        <f aca="false">H56/C56</f>
        <v>0.0153300952132453</v>
      </c>
    </row>
    <row r="57" customFormat="false" ht="13.8" hidden="false" customHeight="false" outlineLevel="0" collapsed="false">
      <c r="A57" s="10" t="n">
        <v>2103174</v>
      </c>
      <c r="B57" s="1" t="s">
        <v>72</v>
      </c>
      <c r="C57" s="2" t="n">
        <f aca="false">VLOOKUP(B57,'RECEITAS CORRENTES TOTAIS'!B:C,2,0)</f>
        <v>49937285.4646084</v>
      </c>
      <c r="D57" s="2" t="n">
        <v>25143.92</v>
      </c>
      <c r="E57" s="2" t="n">
        <v>3980.27</v>
      </c>
      <c r="F57" s="2" t="n">
        <v>31449.68</v>
      </c>
      <c r="G57" s="11" t="n">
        <f aca="false">VLOOKUP(A57,'ARR&amp;FPM'!E:I,5,0)</f>
        <v>13391177.61</v>
      </c>
      <c r="H57" s="2" t="n">
        <f aca="false">VLOOKUP(B57,'ARR&amp;FPM'!A:C,3,0)</f>
        <v>654646.83973459</v>
      </c>
      <c r="I57" s="11" t="n">
        <f aca="false">VLOOKUP(B57,POP!A:B,2,0)</f>
        <v>21622</v>
      </c>
      <c r="J57" s="2" t="n">
        <f aca="false">(D57/I57)*1000</f>
        <v>1162.88594949588</v>
      </c>
      <c r="K57" s="2" t="n">
        <f aca="false">(E57/I57)*1000</f>
        <v>184.084266025345</v>
      </c>
      <c r="L57" s="2" t="n">
        <f aca="false">(F57/I57)*1000</f>
        <v>1454.5222458607</v>
      </c>
      <c r="M57" s="2" t="n">
        <f aca="false">(G57/I57)</f>
        <v>619.331126167792</v>
      </c>
      <c r="N57" s="12" t="n">
        <f aca="false">H57/I57</f>
        <v>30.2768864922112</v>
      </c>
      <c r="O57" s="2" t="n">
        <v>6373.67</v>
      </c>
      <c r="P57" s="2" t="n">
        <f aca="false">G57/C57</f>
        <v>0.268159902674137</v>
      </c>
      <c r="Q57" s="3" t="n">
        <f aca="false">H57/C57</f>
        <v>0.0131093797679201</v>
      </c>
    </row>
    <row r="58" customFormat="false" ht="13.8" hidden="false" customHeight="false" outlineLevel="0" collapsed="false">
      <c r="A58" s="10" t="n">
        <v>2103208</v>
      </c>
      <c r="B58" s="1" t="s">
        <v>73</v>
      </c>
      <c r="C58" s="2" t="n">
        <f aca="false">VLOOKUP(B58,'RECEITAS CORRENTES TOTAIS'!B:C,2,0)</f>
        <v>167407481.4984</v>
      </c>
      <c r="D58" s="2" t="n">
        <v>24880.71</v>
      </c>
      <c r="E58" s="2" t="n">
        <v>34632.6</v>
      </c>
      <c r="F58" s="2" t="n">
        <v>347975.04</v>
      </c>
      <c r="G58" s="11" t="n">
        <f aca="false">VLOOKUP(A58,'ARR&amp;FPM'!E:I,5,0)</f>
        <v>29014217.84</v>
      </c>
      <c r="H58" s="2" t="n">
        <f aca="false">VLOOKUP(B58,'ARR&amp;FPM'!A:C,3,0)</f>
        <v>5699327.50715631</v>
      </c>
      <c r="I58" s="11" t="n">
        <f aca="false">VLOOKUP(B58,POP!A:B,2,0)</f>
        <v>79675</v>
      </c>
      <c r="J58" s="2" t="n">
        <f aca="false">(D58/I58)*1000</f>
        <v>312.27750235331</v>
      </c>
      <c r="K58" s="2" t="n">
        <f aca="false">(E58/I58)*1000</f>
        <v>434.673360527142</v>
      </c>
      <c r="L58" s="2" t="n">
        <f aca="false">(F58/I58)*1000</f>
        <v>4367.43068716661</v>
      </c>
      <c r="M58" s="2" t="n">
        <f aca="false">(G58/I58)</f>
        <v>364.157111264512</v>
      </c>
      <c r="N58" s="12" t="n">
        <f aca="false">H58/I58</f>
        <v>71.53219337504</v>
      </c>
      <c r="O58" s="2" t="n">
        <v>9247.89</v>
      </c>
      <c r="P58" s="2" t="n">
        <f aca="false">G58/C58</f>
        <v>0.173314941365254</v>
      </c>
      <c r="Q58" s="3" t="n">
        <f aca="false">H58/C58</f>
        <v>0.0340446403956611</v>
      </c>
    </row>
    <row r="59" customFormat="false" ht="13.8" hidden="false" customHeight="false" outlineLevel="0" collapsed="false">
      <c r="A59" s="10" t="n">
        <v>2103257</v>
      </c>
      <c r="B59" s="1" t="s">
        <v>74</v>
      </c>
      <c r="C59" s="2" t="n">
        <f aca="false">VLOOKUP(B59,'RECEITAS CORRENTES TOTAIS'!B:C,2,0)</f>
        <v>53386237.0114142</v>
      </c>
      <c r="D59" s="2" t="n">
        <v>39605.71</v>
      </c>
      <c r="E59" s="2" t="n">
        <v>6161.12</v>
      </c>
      <c r="F59" s="2" t="n">
        <v>34756.14</v>
      </c>
      <c r="G59" s="11" t="n">
        <f aca="false">VLOOKUP(A59,'ARR&amp;FPM'!E:I,5,0)</f>
        <v>11159314.66</v>
      </c>
      <c r="H59" s="2" t="n">
        <f aca="false">VLOOKUP(B59,'ARR&amp;FPM'!A:C,3,0)</f>
        <v>2436343.68278406</v>
      </c>
      <c r="I59" s="11" t="n">
        <f aca="false">VLOOKUP(B59,POP!A:B,2,0)</f>
        <v>14697</v>
      </c>
      <c r="J59" s="2" t="n">
        <f aca="false">(D59/I59)*1000</f>
        <v>2694.8159488331</v>
      </c>
      <c r="K59" s="2" t="n">
        <f aca="false">(E59/I59)*1000</f>
        <v>419.209362454923</v>
      </c>
      <c r="L59" s="2" t="n">
        <f aca="false">(F59/I59)*1000</f>
        <v>2364.8458869157</v>
      </c>
      <c r="M59" s="2" t="n">
        <f aca="false">(G59/I59)</f>
        <v>759.292009253589</v>
      </c>
      <c r="N59" s="12" t="n">
        <f aca="false">H59/I59</f>
        <v>165.77149641315</v>
      </c>
      <c r="O59" s="2" t="n">
        <v>9844.35</v>
      </c>
      <c r="P59" s="2" t="n">
        <f aca="false">G59/C59</f>
        <v>0.2090298040226</v>
      </c>
      <c r="Q59" s="3" t="n">
        <f aca="false">H59/C59</f>
        <v>0.04563617552335</v>
      </c>
    </row>
    <row r="60" customFormat="false" ht="13.8" hidden="false" customHeight="false" outlineLevel="0" collapsed="false">
      <c r="A60" s="10" t="n">
        <v>2103307</v>
      </c>
      <c r="B60" s="1" t="s">
        <v>75</v>
      </c>
      <c r="C60" s="2" t="n">
        <f aca="false">VLOOKUP(B60,'RECEITAS CORRENTES TOTAIS'!B:C,2,0)</f>
        <v>258213691.831463</v>
      </c>
      <c r="D60" s="2" t="n">
        <v>51398.78</v>
      </c>
      <c r="E60" s="2" t="n">
        <v>109942.67</v>
      </c>
      <c r="F60" s="2" t="n">
        <v>381257.19</v>
      </c>
      <c r="G60" s="11" t="n">
        <f aca="false">VLOOKUP(A60,'ARR&amp;FPM'!E:I,5,0)</f>
        <v>37941669.32</v>
      </c>
      <c r="H60" s="2" t="n">
        <f aca="false">VLOOKUP(B60,'ARR&amp;FPM'!A:C,3,0)</f>
        <v>6780694.999106</v>
      </c>
      <c r="I60" s="11" t="n">
        <f aca="false">VLOOKUP(B60,POP!A:B,2,0)</f>
        <v>122859</v>
      </c>
      <c r="J60" s="2" t="n">
        <f aca="false">(D60/I60)*1000</f>
        <v>418.355838807088</v>
      </c>
      <c r="K60" s="2" t="n">
        <f aca="false">(E60/I60)*1000</f>
        <v>894.868670589863</v>
      </c>
      <c r="L60" s="2" t="n">
        <f aca="false">(F60/I60)*1000</f>
        <v>3103.2092886968</v>
      </c>
      <c r="M60" s="2" t="n">
        <f aca="false">(G60/I60)</f>
        <v>308.822872724017</v>
      </c>
      <c r="N60" s="12" t="n">
        <f aca="false">H60/I60</f>
        <v>55.1908692005144</v>
      </c>
      <c r="O60" s="2" t="n">
        <v>8411.4</v>
      </c>
      <c r="P60" s="2" t="n">
        <f aca="false">G60/C60</f>
        <v>0.14693902964977</v>
      </c>
      <c r="Q60" s="3" t="n">
        <f aca="false">H60/C60</f>
        <v>0.0262600133672686</v>
      </c>
    </row>
    <row r="61" customFormat="false" ht="13.8" hidden="false" customHeight="false" outlineLevel="0" collapsed="false">
      <c r="A61" s="10" t="n">
        <v>2103406</v>
      </c>
      <c r="B61" s="1" t="s">
        <v>76</v>
      </c>
      <c r="C61" s="2" t="n">
        <f aca="false">VLOOKUP(B61,'RECEITAS CORRENTES TOTAIS'!B:C,2,0)</f>
        <v>116111261.724857</v>
      </c>
      <c r="D61" s="2" t="n">
        <v>28745.53</v>
      </c>
      <c r="E61" s="2" t="n">
        <v>20670.1</v>
      </c>
      <c r="F61" s="2" t="n">
        <v>124940.28</v>
      </c>
      <c r="G61" s="11" t="n">
        <f aca="false">VLOOKUP(A61,'ARR&amp;FPM'!E:I,5,0)</f>
        <v>22318629.15</v>
      </c>
      <c r="H61" s="2" t="n">
        <f aca="false">VLOOKUP(B61,'ARR&amp;FPM'!A:C,3,0)</f>
        <v>2263288.53128343</v>
      </c>
      <c r="I61" s="11" t="n">
        <f aca="false">VLOOKUP(B61,POP!A:B,2,0)</f>
        <v>49435</v>
      </c>
      <c r="J61" s="2" t="n">
        <f aca="false">(D61/I61)*1000</f>
        <v>581.481339132194</v>
      </c>
      <c r="K61" s="2" t="n">
        <f aca="false">(E61/I61)*1000</f>
        <v>418.126833215333</v>
      </c>
      <c r="L61" s="2" t="n">
        <f aca="false">(F61/I61)*1000</f>
        <v>2527.36482249418</v>
      </c>
      <c r="M61" s="2" t="n">
        <f aca="false">(G61/I61)</f>
        <v>451.474241933853</v>
      </c>
      <c r="N61" s="12" t="n">
        <f aca="false">H61/I61</f>
        <v>45.7831198803162</v>
      </c>
      <c r="O61" s="2" t="n">
        <v>7344.3</v>
      </c>
      <c r="P61" s="2" t="n">
        <f aca="false">G61/C61</f>
        <v>0.192217609372701</v>
      </c>
      <c r="Q61" s="3" t="n">
        <f aca="false">H61/C61</f>
        <v>0.0194924118269133</v>
      </c>
    </row>
    <row r="62" customFormat="false" ht="13.8" hidden="false" customHeight="false" outlineLevel="0" collapsed="false">
      <c r="A62" s="10" t="n">
        <v>2103505</v>
      </c>
      <c r="B62" s="1" t="s">
        <v>77</v>
      </c>
      <c r="C62" s="2" t="n">
        <f aca="false">VLOOKUP(B62,'RECEITAS CORRENTES TOTAIS'!B:C,2,0)</f>
        <v>100474494.182845</v>
      </c>
      <c r="D62" s="2" t="n">
        <v>42930.83</v>
      </c>
      <c r="E62" s="2" t="n">
        <v>34966.63</v>
      </c>
      <c r="F62" s="2" t="n">
        <v>145257.64</v>
      </c>
      <c r="G62" s="11" t="n">
        <f aca="false">VLOOKUP(A62,'ARR&amp;FPM'!E:I,5,0)</f>
        <v>20086766.25</v>
      </c>
      <c r="H62" s="2" t="n">
        <f aca="false">VLOOKUP(B62,'ARR&amp;FPM'!A:C,3,0)</f>
        <v>1913347.36159322</v>
      </c>
      <c r="I62" s="11" t="n">
        <f aca="false">VLOOKUP(B62,POP!A:B,2,0)</f>
        <v>41178</v>
      </c>
      <c r="J62" s="2" t="n">
        <f aca="false">(D62/I62)*1000</f>
        <v>1042.56714750595</v>
      </c>
      <c r="K62" s="2" t="n">
        <f aca="false">(E62/I62)*1000</f>
        <v>849.158045558308</v>
      </c>
      <c r="L62" s="2" t="n">
        <f aca="false">(F62/I62)*1000</f>
        <v>3527.55451940357</v>
      </c>
      <c r="M62" s="2" t="n">
        <f aca="false">(G62/I62)</f>
        <v>487.803347661373</v>
      </c>
      <c r="N62" s="12" t="n">
        <f aca="false">H62/I62</f>
        <v>46.4652814996654</v>
      </c>
      <c r="O62" s="2" t="n">
        <v>9774.18</v>
      </c>
      <c r="P62" s="2" t="n">
        <f aca="false">G62/C62</f>
        <v>0.19991905819845</v>
      </c>
      <c r="Q62" s="3" t="n">
        <f aca="false">H62/C62</f>
        <v>0.0190431151423493</v>
      </c>
    </row>
    <row r="63" customFormat="false" ht="13.8" hidden="false" customHeight="false" outlineLevel="0" collapsed="false">
      <c r="A63" s="10" t="n">
        <v>2103554</v>
      </c>
      <c r="B63" s="1" t="s">
        <v>78</v>
      </c>
      <c r="C63" s="2" t="n">
        <f aca="false">VLOOKUP(B63,'RECEITAS CORRENTES TOTAIS'!B:C,2,0)</f>
        <v>46585011.9378424</v>
      </c>
      <c r="D63" s="2" t="n">
        <v>23203.43</v>
      </c>
      <c r="E63" s="2" t="n">
        <v>3361.99</v>
      </c>
      <c r="F63" s="2" t="n">
        <v>22948.1</v>
      </c>
      <c r="G63" s="11" t="n">
        <f aca="false">VLOOKUP(A63,'ARR&amp;FPM'!E:I,5,0)</f>
        <v>11159314.66</v>
      </c>
      <c r="H63" s="2" t="n">
        <f aca="false">VLOOKUP(B63,'ARR&amp;FPM'!A:C,3,0)</f>
        <v>233824.040419612</v>
      </c>
      <c r="I63" s="11" t="n">
        <f aca="false">VLOOKUP(B63,POP!A:B,2,0)</f>
        <v>16237</v>
      </c>
      <c r="J63" s="2" t="n">
        <f aca="false">(D63/I63)*1000</f>
        <v>1429.04662191292</v>
      </c>
      <c r="K63" s="2" t="n">
        <f aca="false">(E63/I63)*1000</f>
        <v>207.057338178235</v>
      </c>
      <c r="L63" s="2" t="n">
        <f aca="false">(F63/I63)*1000</f>
        <v>1413.32142637187</v>
      </c>
      <c r="M63" s="2" t="n">
        <f aca="false">(G63/I63)</f>
        <v>687.276877502002</v>
      </c>
      <c r="N63" s="12" t="n">
        <f aca="false">H63/I63</f>
        <v>14.4006922719475</v>
      </c>
      <c r="O63" s="2" t="n">
        <v>7563.52</v>
      </c>
      <c r="P63" s="2" t="n">
        <f aca="false">G63/C63</f>
        <v>0.23954731781307</v>
      </c>
      <c r="Q63" s="3" t="n">
        <f aca="false">H63/C63</f>
        <v>0.00501929763872551</v>
      </c>
    </row>
    <row r="64" customFormat="false" ht="13.8" hidden="false" customHeight="false" outlineLevel="0" collapsed="false">
      <c r="A64" s="10" t="n">
        <v>2103604</v>
      </c>
      <c r="B64" s="1" t="s">
        <v>79</v>
      </c>
      <c r="C64" s="2" t="n">
        <f aca="false">VLOOKUP(B64,'RECEITAS CORRENTES TOTAIS'!B:C,2,0)</f>
        <v>142925771.3825</v>
      </c>
      <c r="D64" s="2" t="n">
        <v>23361.42</v>
      </c>
      <c r="E64" s="2" t="n">
        <v>26819.47</v>
      </c>
      <c r="F64" s="2" t="n">
        <v>157361.38</v>
      </c>
      <c r="G64" s="11" t="n">
        <f aca="false">VLOOKUP(A64,'ARR&amp;FPM'!E:I,5,0)</f>
        <v>26782354.93</v>
      </c>
      <c r="H64" s="2" t="n">
        <f aca="false">VLOOKUP(B64,'ARR&amp;FPM'!A:C,3,0)</f>
        <v>2346253.94537244</v>
      </c>
      <c r="I64" s="11" t="n">
        <f aca="false">VLOOKUP(B64,POP!A:B,2,0)</f>
        <v>65296</v>
      </c>
      <c r="J64" s="2" t="n">
        <f aca="false">(D64/I64)*1000</f>
        <v>357.777199215878</v>
      </c>
      <c r="K64" s="2" t="n">
        <f aca="false">(E64/I64)*1000</f>
        <v>410.73679857878</v>
      </c>
      <c r="L64" s="2" t="n">
        <f aca="false">(F64/I64)*1000</f>
        <v>2409.96967654987</v>
      </c>
      <c r="M64" s="2" t="n">
        <f aca="false">(G64/I64)</f>
        <v>410.16838596545</v>
      </c>
      <c r="N64" s="12" t="n">
        <f aca="false">H64/I64</f>
        <v>35.9325830888943</v>
      </c>
      <c r="O64" s="2" t="n">
        <v>6790.37</v>
      </c>
      <c r="P64" s="2" t="n">
        <f aca="false">G64/C64</f>
        <v>0.187386464113072</v>
      </c>
      <c r="Q64" s="3" t="n">
        <f aca="false">H64/C64</f>
        <v>0.0164158914286589</v>
      </c>
    </row>
    <row r="65" customFormat="false" ht="13.8" hidden="false" customHeight="false" outlineLevel="0" collapsed="false">
      <c r="A65" s="10" t="n">
        <v>2103703</v>
      </c>
      <c r="B65" s="1" t="s">
        <v>80</v>
      </c>
      <c r="C65" s="2" t="n">
        <f aca="false">VLOOKUP(B65,'RECEITAS CORRENTES TOTAIS'!B:C,2,0)</f>
        <v>63650195.9253074</v>
      </c>
      <c r="D65" s="2" t="n">
        <v>32368.56</v>
      </c>
      <c r="E65" s="2" t="n">
        <v>7386.93</v>
      </c>
      <c r="F65" s="2" t="n">
        <v>68992.53</v>
      </c>
      <c r="G65" s="11" t="n">
        <f aca="false">VLOOKUP(A65,'ARR&amp;FPM'!E:I,5,0)</f>
        <v>17854903.35</v>
      </c>
      <c r="H65" s="2" t="n">
        <f aca="false">VLOOKUP(B65,'ARR&amp;FPM'!A:C,3,0)</f>
        <v>1096027.56231622</v>
      </c>
      <c r="I65" s="11" t="n">
        <f aca="false">VLOOKUP(B65,POP!A:B,2,0)</f>
        <v>32695</v>
      </c>
      <c r="J65" s="2" t="n">
        <f aca="false">(D65/I65)*1000</f>
        <v>990.0155987154</v>
      </c>
      <c r="K65" s="2" t="n">
        <f aca="false">(E65/I65)*1000</f>
        <v>225.934546566753</v>
      </c>
      <c r="L65" s="2" t="n">
        <f aca="false">(F65/I65)*1000</f>
        <v>2110.18596115614</v>
      </c>
      <c r="M65" s="2" t="n">
        <f aca="false">(G65/I65)</f>
        <v>546.105011469644</v>
      </c>
      <c r="N65" s="12" t="n">
        <f aca="false">H65/I65</f>
        <v>33.5227882647567</v>
      </c>
      <c r="O65" s="2" t="n">
        <v>7034.87</v>
      </c>
      <c r="P65" s="2" t="n">
        <f aca="false">G65/C65</f>
        <v>0.280516078394362</v>
      </c>
      <c r="Q65" s="3" t="n">
        <f aca="false">H65/C65</f>
        <v>0.0172195473459719</v>
      </c>
    </row>
    <row r="66" customFormat="false" ht="13.8" hidden="false" customHeight="false" outlineLevel="0" collapsed="false">
      <c r="A66" s="10" t="n">
        <v>2103752</v>
      </c>
      <c r="B66" s="1" t="s">
        <v>81</v>
      </c>
      <c r="C66" s="2" t="n">
        <f aca="false">VLOOKUP(B66,'RECEITAS CORRENTES TOTAIS'!B:C,2,0)</f>
        <v>34600144.727319</v>
      </c>
      <c r="D66" s="2" t="n">
        <v>8427.63</v>
      </c>
      <c r="E66" s="2" t="n">
        <v>13983.9</v>
      </c>
      <c r="F66" s="2" t="n">
        <v>259056.39</v>
      </c>
      <c r="G66" s="11" t="n">
        <f aca="false">VLOOKUP(A66,'ARR&amp;FPM'!E:I,5,0)</f>
        <v>8927451.79</v>
      </c>
      <c r="H66" s="2" t="n">
        <f aca="false">VLOOKUP(B66,'ARR&amp;FPM'!A:C,3,0)</f>
        <v>500779.506912845</v>
      </c>
      <c r="I66" s="11" t="n">
        <f aca="false">VLOOKUP(B66,POP!A:B,2,0)</f>
        <v>12908</v>
      </c>
      <c r="J66" s="2" t="n">
        <f aca="false">(D66/I66)*1000</f>
        <v>652.899752091726</v>
      </c>
      <c r="K66" s="2" t="n">
        <f aca="false">(E66/I66)*1000</f>
        <v>1083.35140997831</v>
      </c>
      <c r="L66" s="2" t="n">
        <f aca="false">(F66/I66)*1000</f>
        <v>20069.4445305237</v>
      </c>
      <c r="M66" s="2" t="n">
        <f aca="false">(G66/I66)</f>
        <v>691.621613727921</v>
      </c>
      <c r="N66" s="12" t="n">
        <f aca="false">H66/I66</f>
        <v>38.796057244565</v>
      </c>
      <c r="O66" s="2" t="n">
        <v>33763.71</v>
      </c>
      <c r="P66" s="2" t="n">
        <f aca="false">G66/C66</f>
        <v>0.258017758606403</v>
      </c>
      <c r="Q66" s="3" t="n">
        <f aca="false">H66/C66</f>
        <v>0.014473335613462</v>
      </c>
    </row>
    <row r="67" customFormat="false" ht="13.8" hidden="false" customHeight="false" outlineLevel="0" collapsed="false">
      <c r="A67" s="10" t="n">
        <v>2103802</v>
      </c>
      <c r="B67" s="1" t="s">
        <v>82</v>
      </c>
      <c r="C67" s="2" t="n">
        <f aca="false">VLOOKUP(B67,'RECEITAS CORRENTES TOTAIS'!B:C,2,0)</f>
        <v>58653208.4383988</v>
      </c>
      <c r="D67" s="2" t="n">
        <v>13261.61</v>
      </c>
      <c r="E67" s="2" t="n">
        <v>20864.81</v>
      </c>
      <c r="F67" s="2" t="n">
        <v>93476.1</v>
      </c>
      <c r="G67" s="11" t="n">
        <f aca="false">VLOOKUP(A67,'ARR&amp;FPM'!E:I,5,0)</f>
        <v>13391177.61</v>
      </c>
      <c r="H67" s="2" t="n">
        <f aca="false">VLOOKUP(B67,'ARR&amp;FPM'!A:C,3,0)</f>
        <v>665421.669013081</v>
      </c>
      <c r="I67" s="11" t="n">
        <f aca="false">VLOOKUP(B67,POP!A:B,2,0)</f>
        <v>23350</v>
      </c>
      <c r="J67" s="2" t="n">
        <f aca="false">(D67/I67)*1000</f>
        <v>567.94903640257</v>
      </c>
      <c r="K67" s="2" t="n">
        <f aca="false">(E67/I67)*1000</f>
        <v>893.567880085653</v>
      </c>
      <c r="L67" s="2" t="n">
        <f aca="false">(F67/I67)*1000</f>
        <v>4003.2591006424</v>
      </c>
      <c r="M67" s="2" t="n">
        <f aca="false">(G67/I67)</f>
        <v>573.497970449679</v>
      </c>
      <c r="N67" s="12" t="n">
        <f aca="false">H67/I67</f>
        <v>28.4977160176908</v>
      </c>
      <c r="O67" s="2" t="n">
        <v>10058.18</v>
      </c>
      <c r="P67" s="2" t="n">
        <f aca="false">G67/C67</f>
        <v>0.228311084193531</v>
      </c>
      <c r="Q67" s="3" t="n">
        <f aca="false">H67/C67</f>
        <v>0.011345017378068</v>
      </c>
    </row>
    <row r="68" customFormat="false" ht="13.8" hidden="false" customHeight="false" outlineLevel="0" collapsed="false">
      <c r="A68" s="10" t="n">
        <v>2103901</v>
      </c>
      <c r="B68" s="1" t="s">
        <v>83</v>
      </c>
      <c r="C68" s="2" t="n">
        <f aca="false">VLOOKUP(B68,'RECEITAS CORRENTES TOTAIS'!B:C,2,0)</f>
        <v>37706954.9070144</v>
      </c>
      <c r="D68" s="2" t="n">
        <v>8570.89</v>
      </c>
      <c r="E68" s="2" t="n">
        <v>3023.58</v>
      </c>
      <c r="F68" s="2" t="n">
        <v>17732.64</v>
      </c>
      <c r="G68" s="11" t="n">
        <f aca="false">VLOOKUP(A68,'ARR&amp;FPM'!E:I,5,0)</f>
        <v>8927451.79</v>
      </c>
      <c r="H68" s="2" t="n">
        <f aca="false">VLOOKUP(B68,'ARR&amp;FPM'!A:C,3,0)</f>
        <v>432955.383289427</v>
      </c>
      <c r="I68" s="11" t="n">
        <f aca="false">VLOOKUP(B68,POP!A:B,2,0)</f>
        <v>11349</v>
      </c>
      <c r="J68" s="2" t="n">
        <f aca="false">(D68/I68)*1000</f>
        <v>755.21103180897</v>
      </c>
      <c r="K68" s="2" t="n">
        <f aca="false">(E68/I68)*1000</f>
        <v>266.418186624372</v>
      </c>
      <c r="L68" s="2" t="n">
        <f aca="false">(F68/I68)*1000</f>
        <v>1562.48480042294</v>
      </c>
      <c r="M68" s="2" t="n">
        <f aca="false">(G68/I68)</f>
        <v>786.628935589039</v>
      </c>
      <c r="N68" s="12" t="n">
        <f aca="false">H68/I68</f>
        <v>38.149209911836</v>
      </c>
      <c r="O68" s="2" t="n">
        <v>6672.65</v>
      </c>
      <c r="P68" s="2" t="n">
        <f aca="false">G68/C68</f>
        <v>0.23675875742327</v>
      </c>
      <c r="Q68" s="3" t="n">
        <f aca="false">H68/C68</f>
        <v>0.0114821094505536</v>
      </c>
    </row>
    <row r="69" customFormat="false" ht="13.8" hidden="false" customHeight="false" outlineLevel="0" collapsed="false">
      <c r="A69" s="10" t="n">
        <v>2104008</v>
      </c>
      <c r="B69" s="1" t="s">
        <v>84</v>
      </c>
      <c r="C69" s="2" t="n">
        <f aca="false">VLOOKUP(B69,'RECEITAS CORRENTES TOTAIS'!B:C,2,0)</f>
        <v>50764134.5286188</v>
      </c>
      <c r="D69" s="2" t="n">
        <v>12880.14</v>
      </c>
      <c r="E69" s="2" t="n">
        <v>8514.53</v>
      </c>
      <c r="F69" s="2" t="n">
        <v>48339.48</v>
      </c>
      <c r="G69" s="11" t="n">
        <f aca="false">VLOOKUP(A69,'ARR&amp;FPM'!E:I,5,0)</f>
        <v>13391177.61</v>
      </c>
      <c r="H69" s="2" t="n">
        <f aca="false">VLOOKUP(B69,'ARR&amp;FPM'!A:C,3,0)</f>
        <v>505749.51777519</v>
      </c>
      <c r="I69" s="11" t="n">
        <f aca="false">VLOOKUP(B69,POP!A:B,2,0)</f>
        <v>17241</v>
      </c>
      <c r="J69" s="2" t="n">
        <f aca="false">(D69/I69)*1000</f>
        <v>747.064555420219</v>
      </c>
      <c r="K69" s="2" t="n">
        <f aca="false">(E69/I69)*1000</f>
        <v>493.853604779305</v>
      </c>
      <c r="L69" s="2" t="n">
        <f aca="false">(F69/I69)*1000</f>
        <v>2803.7515225335</v>
      </c>
      <c r="M69" s="2" t="n">
        <f aca="false">(G69/I69)</f>
        <v>776.705388898556</v>
      </c>
      <c r="N69" s="12" t="n">
        <f aca="false">H69/I69</f>
        <v>29.3341173815434</v>
      </c>
      <c r="O69" s="2" t="n">
        <v>8309.01</v>
      </c>
      <c r="P69" s="2" t="n">
        <f aca="false">G69/C69</f>
        <v>0.263792099172903</v>
      </c>
      <c r="Q69" s="3" t="n">
        <f aca="false">H69/C69</f>
        <v>0.00996273298996299</v>
      </c>
    </row>
    <row r="70" customFormat="false" ht="13.8" hidden="false" customHeight="false" outlineLevel="0" collapsed="false">
      <c r="A70" s="10" t="n">
        <v>2104057</v>
      </c>
      <c r="B70" s="1" t="s">
        <v>85</v>
      </c>
      <c r="C70" s="2" t="n">
        <f aca="false">VLOOKUP(B70,'RECEITAS CORRENTES TOTAIS'!B:C,2,0)</f>
        <v>121480637.032365</v>
      </c>
      <c r="D70" s="2" t="n">
        <v>39089.41</v>
      </c>
      <c r="E70" s="2" t="n">
        <v>523126.39</v>
      </c>
      <c r="F70" s="2" t="n">
        <v>191149.79</v>
      </c>
      <c r="G70" s="11" t="n">
        <f aca="false">VLOOKUP(A70,'ARR&amp;FPM'!E:I,5,0)</f>
        <v>20086766.25</v>
      </c>
      <c r="H70" s="2" t="n">
        <f aca="false">VLOOKUP(B70,'ARR&amp;FPM'!A:C,3,0)</f>
        <v>4447155.05540085</v>
      </c>
      <c r="I70" s="11" t="n">
        <f aca="false">VLOOKUP(B70,POP!A:B,2,0)</f>
        <v>41946</v>
      </c>
      <c r="J70" s="2" t="n">
        <f aca="false">(D70/I70)*1000</f>
        <v>931.898393172174</v>
      </c>
      <c r="K70" s="2" t="n">
        <f aca="false">(E70/I70)*1000</f>
        <v>12471.4249272875</v>
      </c>
      <c r="L70" s="2" t="n">
        <f aca="false">(F70/I70)*1000</f>
        <v>4557.04453344777</v>
      </c>
      <c r="M70" s="2" t="n">
        <f aca="false">(G70/I70)</f>
        <v>478.872031898155</v>
      </c>
      <c r="N70" s="12" t="n">
        <f aca="false">H70/I70</f>
        <v>106.020956834999</v>
      </c>
      <c r="O70" s="2" t="n">
        <v>22523.6</v>
      </c>
      <c r="P70" s="2" t="n">
        <f aca="false">G70/C70</f>
        <v>0.165349530103703</v>
      </c>
      <c r="Q70" s="3" t="n">
        <f aca="false">H70/C70</f>
        <v>0.0366079332808902</v>
      </c>
    </row>
    <row r="71" customFormat="false" ht="13.8" hidden="false" customHeight="false" outlineLevel="0" collapsed="false">
      <c r="A71" s="10" t="n">
        <v>2104073</v>
      </c>
      <c r="B71" s="1" t="s">
        <v>86</v>
      </c>
      <c r="C71" s="2" t="n">
        <f aca="false">VLOOKUP(B71,'RECEITAS CORRENTES TOTAIS'!B:C,2,0)</f>
        <v>23007831.8849354</v>
      </c>
      <c r="D71" s="2" t="n">
        <v>29787.34</v>
      </c>
      <c r="E71" s="2" t="n">
        <v>3222.35</v>
      </c>
      <c r="F71" s="2" t="n">
        <v>16540.23</v>
      </c>
      <c r="G71" s="11" t="n">
        <f aca="false">VLOOKUP(A71,'ARR&amp;FPM'!E:I,5,0)</f>
        <v>6695588.94</v>
      </c>
      <c r="H71" s="2" t="n">
        <f aca="false">VLOOKUP(B71,'ARR&amp;FPM'!A:C,3,0)</f>
        <v>403266.269023811</v>
      </c>
      <c r="I71" s="11" t="n">
        <f aca="false">VLOOKUP(B71,POP!A:B,2,0)</f>
        <v>8504</v>
      </c>
      <c r="J71" s="2" t="n">
        <f aca="false">(D71/I71)*1000</f>
        <v>3502.74459078081</v>
      </c>
      <c r="K71" s="2" t="n">
        <f aca="false">(E71/I71)*1000</f>
        <v>378.921683913453</v>
      </c>
      <c r="L71" s="2" t="n">
        <f aca="false">(F71/I71)*1000</f>
        <v>1944.99412041392</v>
      </c>
      <c r="M71" s="2" t="n">
        <f aca="false">(G71/I71)</f>
        <v>787.345830197554</v>
      </c>
      <c r="N71" s="12" t="n">
        <f aca="false">H71/I71</f>
        <v>47.4207748146532</v>
      </c>
      <c r="O71" s="2" t="n">
        <v>9574.77</v>
      </c>
      <c r="P71" s="2" t="n">
        <f aca="false">G71/C71</f>
        <v>0.291013467652465</v>
      </c>
      <c r="Q71" s="3" t="n">
        <f aca="false">H71/C71</f>
        <v>0.017527347689282</v>
      </c>
    </row>
    <row r="72" customFormat="false" ht="13.8" hidden="false" customHeight="false" outlineLevel="0" collapsed="false">
      <c r="A72" s="10" t="n">
        <v>2104081</v>
      </c>
      <c r="B72" s="1" t="s">
        <v>87</v>
      </c>
      <c r="C72" s="2" t="n">
        <f aca="false">VLOOKUP(B72,'RECEITAS CORRENTES TOTAIS'!B:C,2,0)</f>
        <v>29707724.2447556</v>
      </c>
      <c r="D72" s="2" t="n">
        <v>19859.66</v>
      </c>
      <c r="E72" s="2" t="n">
        <v>2026.15</v>
      </c>
      <c r="F72" s="2" t="n">
        <v>11444.81</v>
      </c>
      <c r="G72" s="11" t="n">
        <f aca="false">VLOOKUP(A72,'ARR&amp;FPM'!E:I,5,0)</f>
        <v>8927451.79</v>
      </c>
      <c r="H72" s="2" t="n">
        <f aca="false">VLOOKUP(B72,'ARR&amp;FPM'!A:C,3,0)</f>
        <v>21110.1193427692</v>
      </c>
      <c r="I72" s="11" t="n">
        <f aca="false">VLOOKUP(B72,POP!A:B,2,0)</f>
        <v>10360</v>
      </c>
      <c r="J72" s="2" t="n">
        <f aca="false">(D72/I72)*1000</f>
        <v>1916.9555984556</v>
      </c>
      <c r="K72" s="2" t="n">
        <f aca="false">(E72/I72)*1000</f>
        <v>195.574324324324</v>
      </c>
      <c r="L72" s="2" t="n">
        <f aca="false">(F72/I72)*1000</f>
        <v>1104.71138996139</v>
      </c>
      <c r="M72" s="2" t="n">
        <f aca="false">(G72/I72)</f>
        <v>861.723145752896</v>
      </c>
      <c r="N72" s="12" t="n">
        <f aca="false">H72/I72</f>
        <v>2.0376563072171</v>
      </c>
      <c r="O72" s="2" t="n">
        <v>6646.47</v>
      </c>
      <c r="P72" s="2" t="n">
        <f aca="false">G72/C72</f>
        <v>0.30050944718783</v>
      </c>
      <c r="Q72" s="3" t="n">
        <f aca="false">H72/C72</f>
        <v>0.000710593621000634</v>
      </c>
    </row>
    <row r="73" customFormat="false" ht="13.8" hidden="false" customHeight="false" outlineLevel="0" collapsed="false">
      <c r="A73" s="10" t="n">
        <v>2104099</v>
      </c>
      <c r="B73" s="1" t="s">
        <v>88</v>
      </c>
      <c r="C73" s="2" t="n">
        <f aca="false">VLOOKUP(B73,'RECEITAS CORRENTES TOTAIS'!B:C,2,0)</f>
        <v>46670286.8740162</v>
      </c>
      <c r="D73" s="2" t="n">
        <v>35775.27</v>
      </c>
      <c r="E73" s="2" t="n">
        <v>3864.56</v>
      </c>
      <c r="F73" s="2" t="n">
        <v>36384.79</v>
      </c>
      <c r="G73" s="11" t="n">
        <f aca="false">VLOOKUP(A73,'ARR&amp;FPM'!E:I,5,0)</f>
        <v>13391177.61</v>
      </c>
      <c r="H73" s="2" t="n">
        <f aca="false">VLOOKUP(B73,'ARR&amp;FPM'!A:C,3,0)</f>
        <v>1098202.49724947</v>
      </c>
      <c r="I73" s="11" t="n">
        <f aca="false">VLOOKUP(B73,POP!A:B,2,0)</f>
        <v>19089</v>
      </c>
      <c r="J73" s="2" t="n">
        <f aca="false">(D73/I73)*1000</f>
        <v>1874.13012729844</v>
      </c>
      <c r="K73" s="2" t="n">
        <f aca="false">(E73/I73)*1000</f>
        <v>202.449578291162</v>
      </c>
      <c r="L73" s="2" t="n">
        <f aca="false">(F73/I73)*1000</f>
        <v>1906.0605584368</v>
      </c>
      <c r="M73" s="2" t="n">
        <f aca="false">(G73/I73)</f>
        <v>701.512787993085</v>
      </c>
      <c r="N73" s="12" t="n">
        <f aca="false">H73/I73</f>
        <v>57.5306457776453</v>
      </c>
      <c r="O73" s="2" t="n">
        <v>7616.49</v>
      </c>
      <c r="P73" s="2" t="n">
        <f aca="false">G73/C73</f>
        <v>0.286931546963676</v>
      </c>
      <c r="Q73" s="3" t="n">
        <f aca="false">H73/C73</f>
        <v>0.0235310852108967</v>
      </c>
    </row>
    <row r="74" customFormat="false" ht="13.8" hidden="false" customHeight="false" outlineLevel="0" collapsed="false">
      <c r="A74" s="10" t="n">
        <v>2104107</v>
      </c>
      <c r="B74" s="1" t="s">
        <v>89</v>
      </c>
      <c r="C74" s="2" t="n">
        <f aca="false">VLOOKUP(B74,'RECEITAS CORRENTES TOTAIS'!B:C,2,0)</f>
        <v>38137825.6665188</v>
      </c>
      <c r="D74" s="2" t="n">
        <v>47512.96</v>
      </c>
      <c r="E74" s="2" t="n">
        <v>8414.85</v>
      </c>
      <c r="F74" s="2" t="n">
        <v>49103.12</v>
      </c>
      <c r="G74" s="11" t="n">
        <f aca="false">VLOOKUP(A74,'ARR&amp;FPM'!E:I,5,0)</f>
        <v>8927451.79</v>
      </c>
      <c r="H74" s="2" t="n">
        <f aca="false">VLOOKUP(B74,'ARR&amp;FPM'!A:C,3,0)</f>
        <v>669026.948447953</v>
      </c>
      <c r="I74" s="11" t="n">
        <f aca="false">VLOOKUP(B74,POP!A:B,2,0)</f>
        <v>12631</v>
      </c>
      <c r="J74" s="2" t="n">
        <f aca="false">(D74/I74)*1000</f>
        <v>3761.61507402423</v>
      </c>
      <c r="K74" s="2" t="n">
        <f aca="false">(E74/I74)*1000</f>
        <v>666.206159448975</v>
      </c>
      <c r="L74" s="2" t="n">
        <f aca="false">(F74/I74)*1000</f>
        <v>3887.50851080675</v>
      </c>
      <c r="M74" s="2" t="n">
        <f aca="false">(G74/I74)</f>
        <v>706.78899453725</v>
      </c>
      <c r="N74" s="12" t="n">
        <f aca="false">H74/I74</f>
        <v>52.9670610757623</v>
      </c>
      <c r="O74" s="2" t="n">
        <v>12700.94</v>
      </c>
      <c r="P74" s="2" t="n">
        <f aca="false">G74/C74</f>
        <v>0.234083921513056</v>
      </c>
      <c r="Q74" s="3" t="n">
        <f aca="false">H74/C74</f>
        <v>0.0175423463911654</v>
      </c>
    </row>
    <row r="75" customFormat="false" ht="13.8" hidden="false" customHeight="false" outlineLevel="0" collapsed="false">
      <c r="A75" s="10" t="n">
        <v>2104206</v>
      </c>
      <c r="B75" s="1" t="s">
        <v>90</v>
      </c>
      <c r="C75" s="2" t="n">
        <f aca="false">VLOOKUP(B75,'RECEITAS CORRENTES TOTAIS'!B:C,2,0)</f>
        <v>39713933.7529196</v>
      </c>
      <c r="D75" s="2" t="n">
        <v>16286.48</v>
      </c>
      <c r="E75" s="2" t="n">
        <v>5271.01</v>
      </c>
      <c r="F75" s="2" t="n">
        <v>30440.76</v>
      </c>
      <c r="G75" s="11" t="n">
        <f aca="false">VLOOKUP(A75,'ARR&amp;FPM'!E:I,5,0)</f>
        <v>11159314.66</v>
      </c>
      <c r="H75" s="2" t="n">
        <f aca="false">VLOOKUP(B75,'ARR&amp;FPM'!A:C,3,0)</f>
        <v>360824.101551577</v>
      </c>
      <c r="I75" s="11" t="n">
        <f aca="false">VLOOKUP(B75,POP!A:B,2,0)</f>
        <v>15552</v>
      </c>
      <c r="J75" s="2" t="n">
        <f aca="false">(D75/I75)*1000</f>
        <v>1047.22736625514</v>
      </c>
      <c r="K75" s="2" t="n">
        <f aca="false">(E75/I75)*1000</f>
        <v>338.928112139918</v>
      </c>
      <c r="L75" s="2" t="n">
        <f aca="false">(F75/I75)*1000</f>
        <v>1957.35339506173</v>
      </c>
      <c r="M75" s="2" t="n">
        <f aca="false">(G75/I75)</f>
        <v>717.54852494856</v>
      </c>
      <c r="N75" s="12" t="n">
        <f aca="false">H75/I75</f>
        <v>23.201138217051</v>
      </c>
      <c r="O75" s="2" t="n">
        <v>7131.57</v>
      </c>
      <c r="P75" s="2" t="n">
        <f aca="false">G75/C75</f>
        <v>0.280992427731479</v>
      </c>
      <c r="Q75" s="3" t="n">
        <f aca="false">H75/C75</f>
        <v>0.00908557947939495</v>
      </c>
    </row>
    <row r="76" customFormat="false" ht="13.8" hidden="false" customHeight="false" outlineLevel="0" collapsed="false">
      <c r="A76" s="10" t="n">
        <v>2104305</v>
      </c>
      <c r="B76" s="1" t="s">
        <v>91</v>
      </c>
      <c r="C76" s="2" t="n">
        <f aca="false">VLOOKUP(B76,'RECEITAS CORRENTES TOTAIS'!B:C,2,0)</f>
        <v>39859265.7616361</v>
      </c>
      <c r="D76" s="2" t="n">
        <v>8415.49</v>
      </c>
      <c r="E76" s="2" t="n">
        <v>266994.87</v>
      </c>
      <c r="F76" s="2" t="n">
        <v>69976.43</v>
      </c>
      <c r="G76" s="11" t="n">
        <f aca="false">VLOOKUP(A76,'ARR&amp;FPM'!E:I,5,0)</f>
        <v>8927451.79</v>
      </c>
      <c r="H76" s="2" t="n">
        <f aca="false">VLOOKUP(B76,'ARR&amp;FPM'!A:C,3,0)</f>
        <v>12999024.5657463</v>
      </c>
      <c r="I76" s="11" t="n">
        <f aca="false">VLOOKUP(B76,POP!A:B,2,0)</f>
        <v>11819</v>
      </c>
      <c r="J76" s="2" t="n">
        <f aca="false">(D76/I76)*1000</f>
        <v>712.030628648786</v>
      </c>
      <c r="K76" s="2" t="n">
        <f aca="false">(E76/I76)*1000</f>
        <v>22590.3096708689</v>
      </c>
      <c r="L76" s="2" t="n">
        <f aca="false">(F76/I76)*1000</f>
        <v>5920.67264573991</v>
      </c>
      <c r="M76" s="2" t="n">
        <f aca="false">(G76/I76)</f>
        <v>755.347473559523</v>
      </c>
      <c r="N76" s="12" t="n">
        <f aca="false">H76/I76</f>
        <v>1099.84132039481</v>
      </c>
      <c r="O76" s="2" t="n">
        <v>35170.56</v>
      </c>
      <c r="P76" s="2" t="n">
        <f aca="false">G76/C76</f>
        <v>0.223974316119805</v>
      </c>
      <c r="Q76" s="3" t="n">
        <f aca="false">H76/C76</f>
        <v>0.326123031053363</v>
      </c>
    </row>
    <row r="77" customFormat="false" ht="13.8" hidden="false" customHeight="false" outlineLevel="0" collapsed="false">
      <c r="A77" s="10" t="n">
        <v>2104404</v>
      </c>
      <c r="B77" s="1" t="s">
        <v>92</v>
      </c>
      <c r="C77" s="2" t="n">
        <f aca="false">VLOOKUP(B77,'RECEITAS CORRENTES TOTAIS'!B:C,2,0)</f>
        <v>58143069.4777649</v>
      </c>
      <c r="D77" s="2" t="n">
        <v>12692.12</v>
      </c>
      <c r="E77" s="2" t="n">
        <v>5435.17</v>
      </c>
      <c r="F77" s="2" t="n">
        <v>38563.96</v>
      </c>
      <c r="G77" s="11" t="n">
        <f aca="false">VLOOKUP(A77,'ARR&amp;FPM'!E:I,5,0)</f>
        <v>13391177.61</v>
      </c>
      <c r="H77" s="2" t="n">
        <f aca="false">VLOOKUP(B77,'ARR&amp;FPM'!A:C,3,0)</f>
        <v>371807.641266338</v>
      </c>
      <c r="I77" s="11" t="n">
        <f aca="false">VLOOKUP(B77,POP!A:B,2,0)</f>
        <v>17934</v>
      </c>
      <c r="J77" s="2" t="n">
        <f aca="false">(D77/I77)*1000</f>
        <v>707.712724434036</v>
      </c>
      <c r="K77" s="2" t="n">
        <f aca="false">(E77/I77)*1000</f>
        <v>303.06512769042</v>
      </c>
      <c r="L77" s="2" t="n">
        <f aca="false">(F77/I77)*1000</f>
        <v>2150.32675365228</v>
      </c>
      <c r="M77" s="2" t="n">
        <f aca="false">(G77/I77)</f>
        <v>746.692183004349</v>
      </c>
      <c r="N77" s="12" t="n">
        <f aca="false">H77/I77</f>
        <v>20.7319973941306</v>
      </c>
      <c r="O77" s="2" t="n">
        <v>7081.5</v>
      </c>
      <c r="P77" s="2" t="n">
        <f aca="false">G77/C77</f>
        <v>0.23031425293295</v>
      </c>
      <c r="Q77" s="3" t="n">
        <f aca="false">H77/C77</f>
        <v>0.00639470266372031</v>
      </c>
    </row>
    <row r="78" customFormat="false" ht="13.8" hidden="false" customHeight="false" outlineLevel="0" collapsed="false">
      <c r="A78" s="10" t="n">
        <v>2104503</v>
      </c>
      <c r="B78" s="1" t="s">
        <v>93</v>
      </c>
      <c r="C78" s="2" t="n">
        <f aca="false">VLOOKUP(B78,'RECEITAS CORRENTES TOTAIS'!B:C,2,0)</f>
        <v>26272304.8526174</v>
      </c>
      <c r="D78" s="2" t="n">
        <v>8764.8</v>
      </c>
      <c r="E78" s="2" t="n">
        <v>2690.74</v>
      </c>
      <c r="F78" s="2" t="n">
        <v>19601.81</v>
      </c>
      <c r="G78" s="11" t="n">
        <f aca="false">VLOOKUP(A78,'ARR&amp;FPM'!E:I,5,0)</f>
        <v>8927451.79</v>
      </c>
      <c r="H78" s="2" t="n">
        <f aca="false">VLOOKUP(B78,'ARR&amp;FPM'!A:C,3,0)</f>
        <v>277770.545751341</v>
      </c>
      <c r="I78" s="11" t="n">
        <f aca="false">VLOOKUP(B78,POP!A:B,2,0)</f>
        <v>10840</v>
      </c>
      <c r="J78" s="2" t="n">
        <f aca="false">(D78/I78)*1000</f>
        <v>808.560885608856</v>
      </c>
      <c r="K78" s="2" t="n">
        <f aca="false">(E78/I78)*1000</f>
        <v>248.223247232472</v>
      </c>
      <c r="L78" s="2" t="n">
        <f aca="false">(F78/I78)*1000</f>
        <v>1808.28505535055</v>
      </c>
      <c r="M78" s="2" t="n">
        <f aca="false">(G78/I78)</f>
        <v>823.565663284133</v>
      </c>
      <c r="N78" s="12" t="n">
        <f aca="false">H78/I78</f>
        <v>25.6245890914521</v>
      </c>
      <c r="O78" s="2" t="n">
        <v>6272.39</v>
      </c>
      <c r="P78" s="2" t="n">
        <f aca="false">G78/C78</f>
        <v>0.339804666552147</v>
      </c>
      <c r="Q78" s="3" t="n">
        <f aca="false">H78/C78</f>
        <v>0.0105727513177691</v>
      </c>
    </row>
    <row r="79" customFormat="false" ht="13.8" hidden="false" customHeight="false" outlineLevel="0" collapsed="false">
      <c r="A79" s="10" t="n">
        <v>2104552</v>
      </c>
      <c r="B79" s="1" t="s">
        <v>94</v>
      </c>
      <c r="C79" s="2" t="n">
        <f aca="false">VLOOKUP(B79,'RECEITAS CORRENTES TOTAIS'!B:C,2,0)</f>
        <v>46933438.4439655</v>
      </c>
      <c r="D79" s="2" t="n">
        <v>10815.21</v>
      </c>
      <c r="E79" s="2" t="n">
        <v>94558.7</v>
      </c>
      <c r="F79" s="2" t="n">
        <v>68969.46</v>
      </c>
      <c r="G79" s="11" t="n">
        <f aca="false">VLOOKUP(A79,'ARR&amp;FPM'!E:I,5,0)</f>
        <v>13391177.61</v>
      </c>
      <c r="H79" s="2" t="n">
        <f aca="false">VLOOKUP(B79,'ARR&amp;FPM'!A:C,3,0)</f>
        <v>459787.836285067</v>
      </c>
      <c r="I79" s="11" t="n">
        <f aca="false">VLOOKUP(B79,POP!A:B,2,0)</f>
        <v>18296</v>
      </c>
      <c r="J79" s="2" t="n">
        <f aca="false">(D79/I79)*1000</f>
        <v>591.124289462177</v>
      </c>
      <c r="K79" s="2" t="n">
        <f aca="false">(E79/I79)*1000</f>
        <v>5168.27175338872</v>
      </c>
      <c r="L79" s="2" t="n">
        <f aca="false">(F79/I79)*1000</f>
        <v>3769.64691735899</v>
      </c>
      <c r="M79" s="2" t="n">
        <f aca="false">(G79/I79)</f>
        <v>731.918321491036</v>
      </c>
      <c r="N79" s="12" t="n">
        <f aca="false">H79/I79</f>
        <v>25.130511384186</v>
      </c>
      <c r="O79" s="2" t="n">
        <v>14528.86</v>
      </c>
      <c r="P79" s="2" t="n">
        <f aca="false">G79/C79</f>
        <v>0.285322747575546</v>
      </c>
      <c r="Q79" s="3" t="n">
        <f aca="false">H79/C79</f>
        <v>0.00979659388974908</v>
      </c>
    </row>
    <row r="80" customFormat="false" ht="13.8" hidden="false" customHeight="false" outlineLevel="0" collapsed="false">
      <c r="A80" s="10" t="n">
        <v>2104602</v>
      </c>
      <c r="B80" s="1" t="s">
        <v>95</v>
      </c>
      <c r="C80" s="2" t="n">
        <f aca="false">VLOOKUP(B80,'RECEITAS CORRENTES TOTAIS'!B:C,2,0)</f>
        <v>40933738.8187808</v>
      </c>
      <c r="D80" s="2" t="n">
        <v>11846.24</v>
      </c>
      <c r="E80" s="2" t="n">
        <v>3217.53</v>
      </c>
      <c r="F80" s="2" t="n">
        <v>26905.27</v>
      </c>
      <c r="G80" s="11" t="n">
        <f aca="false">VLOOKUP(A80,'ARR&amp;FPM'!E:I,5,0)</f>
        <v>11159314.66</v>
      </c>
      <c r="H80" s="2" t="n">
        <f aca="false">VLOOKUP(B80,'ARR&amp;FPM'!A:C,3,0)</f>
        <v>642414.825796478</v>
      </c>
      <c r="I80" s="11" t="n">
        <f aca="false">VLOOKUP(B80,POP!A:B,2,0)</f>
        <v>16828</v>
      </c>
      <c r="J80" s="2" t="n">
        <f aca="false">(D80/I80)*1000</f>
        <v>703.96006655574</v>
      </c>
      <c r="K80" s="2" t="n">
        <f aca="false">(E80/I80)*1000</f>
        <v>191.200974566199</v>
      </c>
      <c r="L80" s="2" t="n">
        <f aca="false">(F80/I80)*1000</f>
        <v>1598.83943427621</v>
      </c>
      <c r="M80" s="2" t="n">
        <f aca="false">(G80/I80)</f>
        <v>663.139687425719</v>
      </c>
      <c r="N80" s="12" t="n">
        <f aca="false">H80/I80</f>
        <v>38.1753521390824</v>
      </c>
      <c r="O80" s="2" t="n">
        <v>6087.53</v>
      </c>
      <c r="P80" s="2" t="n">
        <f aca="false">G80/C80</f>
        <v>0.272618993085479</v>
      </c>
      <c r="Q80" s="3" t="n">
        <f aca="false">H80/C80</f>
        <v>0.0156940178037617</v>
      </c>
    </row>
    <row r="81" customFormat="false" ht="13.8" hidden="false" customHeight="false" outlineLevel="0" collapsed="false">
      <c r="A81" s="10" t="n">
        <v>2104628</v>
      </c>
      <c r="B81" s="1" t="s">
        <v>96</v>
      </c>
      <c r="C81" s="2" t="n">
        <f aca="false">VLOOKUP(B81,'RECEITAS CORRENTES TOTAIS'!B:C,2,0)</f>
        <v>19138585.0553071</v>
      </c>
      <c r="D81" s="2" t="n">
        <v>11152.82</v>
      </c>
      <c r="E81" s="2" t="n">
        <v>2413.05</v>
      </c>
      <c r="F81" s="2" t="n">
        <v>13798.32</v>
      </c>
      <c r="G81" s="11" t="n">
        <f aca="false">VLOOKUP(A81,'ARR&amp;FPM'!E:I,5,0)</f>
        <v>6695588.94</v>
      </c>
      <c r="H81" s="2" t="n">
        <f aca="false">VLOOKUP(B81,'ARR&amp;FPM'!A:C,3,0)</f>
        <v>11945.7713460654</v>
      </c>
      <c r="I81" s="11" t="n">
        <f aca="false">VLOOKUP(B81,POP!A:B,2,0)</f>
        <v>7807</v>
      </c>
      <c r="J81" s="2" t="n">
        <f aca="false">(D81/I81)*1000</f>
        <v>1428.56667093634</v>
      </c>
      <c r="K81" s="2" t="n">
        <f aca="false">(E81/I81)*1000</f>
        <v>309.087997950557</v>
      </c>
      <c r="L81" s="2" t="n">
        <f aca="false">(F81/I81)*1000</f>
        <v>1767.42923017805</v>
      </c>
      <c r="M81" s="2" t="n">
        <f aca="false">(G81/I81)</f>
        <v>857.639162290252</v>
      </c>
      <c r="N81" s="12" t="n">
        <f aca="false">H81/I81</f>
        <v>1.53013594800377</v>
      </c>
      <c r="O81" s="2" t="n">
        <v>7291.11</v>
      </c>
      <c r="P81" s="2" t="n">
        <f aca="false">G81/C81</f>
        <v>0.349847646555424</v>
      </c>
      <c r="Q81" s="3" t="n">
        <f aca="false">H81/C81</f>
        <v>0.000624172127225929</v>
      </c>
    </row>
    <row r="82" customFormat="false" ht="13.8" hidden="false" customHeight="false" outlineLevel="0" collapsed="false">
      <c r="A82" s="10" t="n">
        <v>2104651</v>
      </c>
      <c r="B82" s="1" t="s">
        <v>97</v>
      </c>
      <c r="C82" s="2" t="n">
        <f aca="false">VLOOKUP(B82,'RECEITAS CORRENTES TOTAIS'!B:C,2,0)</f>
        <v>34992920.3681048</v>
      </c>
      <c r="D82" s="2" t="n">
        <v>13538.73</v>
      </c>
      <c r="E82" s="2" t="n">
        <v>2217.62</v>
      </c>
      <c r="F82" s="2" t="n">
        <v>11869.82</v>
      </c>
      <c r="G82" s="11" t="n">
        <f aca="false">VLOOKUP(A82,'ARR&amp;FPM'!E:I,5,0)</f>
        <v>8927451.79</v>
      </c>
      <c r="H82" s="2" t="n">
        <f aca="false">VLOOKUP(B82,'ARR&amp;FPM'!A:C,3,0)</f>
        <v>332.33928124159</v>
      </c>
      <c r="I82" s="11" t="n">
        <f aca="false">VLOOKUP(B82,POP!A:B,2,0)</f>
        <v>10180</v>
      </c>
      <c r="J82" s="2" t="n">
        <f aca="false">(D82/I82)*1000</f>
        <v>1329.93418467584</v>
      </c>
      <c r="K82" s="2" t="n">
        <f aca="false">(E82/I82)*1000</f>
        <v>217.840864440079</v>
      </c>
      <c r="L82" s="2" t="n">
        <f aca="false">(F82/I82)*1000</f>
        <v>1165.99410609037</v>
      </c>
      <c r="M82" s="2" t="n">
        <f aca="false">(G82/I82)</f>
        <v>876.959900785855</v>
      </c>
      <c r="N82" s="12" t="n">
        <f aca="false">H82/I82</f>
        <v>0.032646294817445</v>
      </c>
      <c r="O82" s="2" t="n">
        <v>6577.96</v>
      </c>
      <c r="P82" s="2" t="n">
        <f aca="false">G82/C82</f>
        <v>0.25512165592607</v>
      </c>
      <c r="Q82" s="3" t="n">
        <f aca="false">H82/C82</f>
        <v>9.49732910959067E-006</v>
      </c>
    </row>
    <row r="83" customFormat="false" ht="13.8" hidden="false" customHeight="false" outlineLevel="0" collapsed="false">
      <c r="A83" s="10" t="n">
        <v>2104677</v>
      </c>
      <c r="B83" s="1" t="s">
        <v>98</v>
      </c>
      <c r="C83" s="2" t="n">
        <f aca="false">VLOOKUP(B83,'RECEITAS CORRENTES TOTAIS'!B:C,2,0)</f>
        <v>69907533.9238963</v>
      </c>
      <c r="D83" s="2" t="n">
        <v>18067.99</v>
      </c>
      <c r="E83" s="2" t="n">
        <v>7649.72</v>
      </c>
      <c r="F83" s="2" t="n">
        <v>70660.74</v>
      </c>
      <c r="G83" s="11" t="n">
        <f aca="false">VLOOKUP(A83,'ARR&amp;FPM'!E:I,5,0)</f>
        <v>15623040.48</v>
      </c>
      <c r="H83" s="2" t="n">
        <f aca="false">VLOOKUP(B83,'ARR&amp;FPM'!A:C,3,0)</f>
        <v>792951.842070782</v>
      </c>
      <c r="I83" s="11" t="n">
        <f aca="false">VLOOKUP(B83,POP!A:B,2,0)</f>
        <v>25577</v>
      </c>
      <c r="J83" s="2" t="n">
        <f aca="false">(D83/I83)*1000</f>
        <v>706.415529577355</v>
      </c>
      <c r="K83" s="2" t="n">
        <f aca="false">(E83/I83)*1000</f>
        <v>299.085897486023</v>
      </c>
      <c r="L83" s="2" t="n">
        <f aca="false">(F83/I83)*1000</f>
        <v>2762.66724009853</v>
      </c>
      <c r="M83" s="2" t="n">
        <f aca="false">(G83/I83)</f>
        <v>610.82380576299</v>
      </c>
      <c r="N83" s="12" t="n">
        <f aca="false">H83/I83</f>
        <v>31.0025351710827</v>
      </c>
      <c r="O83" s="2" t="n">
        <v>8601.55</v>
      </c>
      <c r="P83" s="2" t="n">
        <f aca="false">G83/C83</f>
        <v>0.223481499104342</v>
      </c>
      <c r="Q83" s="3" t="n">
        <f aca="false">H83/C83</f>
        <v>0.011342866749298</v>
      </c>
    </row>
    <row r="84" customFormat="false" ht="13.8" hidden="false" customHeight="false" outlineLevel="0" collapsed="false">
      <c r="A84" s="10" t="n">
        <v>2104701</v>
      </c>
      <c r="B84" s="1" t="s">
        <v>99</v>
      </c>
      <c r="C84" s="2" t="n">
        <f aca="false">VLOOKUP(B84,'RECEITAS CORRENTES TOTAIS'!B:C,2,0)</f>
        <v>16921331.7126751</v>
      </c>
      <c r="D84" s="2" t="n">
        <v>5466.76</v>
      </c>
      <c r="E84" s="2" t="n">
        <v>2115.49</v>
      </c>
      <c r="F84" s="2" t="n">
        <v>10851.86</v>
      </c>
      <c r="G84" s="11" t="n">
        <f aca="false">VLOOKUP(A84,'ARR&amp;FPM'!E:I,5,0)</f>
        <v>6695588.94</v>
      </c>
      <c r="H84" s="2" t="n">
        <f aca="false">VLOOKUP(B84,'ARR&amp;FPM'!A:C,3,0)</f>
        <v>32972.6109782049</v>
      </c>
      <c r="I84" s="11" t="n">
        <f aca="false">VLOOKUP(B84,POP!A:B,2,0)</f>
        <v>6262</v>
      </c>
      <c r="J84" s="2" t="n">
        <f aca="false">(D84/I84)*1000</f>
        <v>873.005429575216</v>
      </c>
      <c r="K84" s="2" t="n">
        <f aca="false">(E84/I84)*1000</f>
        <v>337.829766847653</v>
      </c>
      <c r="L84" s="2" t="n">
        <f aca="false">(F84/I84)*1000</f>
        <v>1732.9702970297</v>
      </c>
      <c r="M84" s="2" t="n">
        <f aca="false">(G84/I84)</f>
        <v>1069.24128712871</v>
      </c>
      <c r="N84" s="12" t="n">
        <f aca="false">H84/I84</f>
        <v>5.2655079811889</v>
      </c>
      <c r="O84" s="2" t="n">
        <v>6548.37</v>
      </c>
      <c r="P84" s="2" t="n">
        <f aca="false">G84/C84</f>
        <v>0.395689243239916</v>
      </c>
      <c r="Q84" s="3" t="n">
        <f aca="false">H84/C84</f>
        <v>0.00194858250745752</v>
      </c>
    </row>
    <row r="85" customFormat="false" ht="13.8" hidden="false" customHeight="false" outlineLevel="0" collapsed="false">
      <c r="A85" s="10" t="n">
        <v>2104800</v>
      </c>
      <c r="B85" s="1" t="s">
        <v>100</v>
      </c>
      <c r="C85" s="2" t="n">
        <f aca="false">VLOOKUP(B85,'RECEITAS CORRENTES TOTAIS'!B:C,2,0)</f>
        <v>161037591.433588</v>
      </c>
      <c r="D85" s="2" t="n">
        <v>107506.14</v>
      </c>
      <c r="E85" s="2" t="n">
        <v>52037.95</v>
      </c>
      <c r="F85" s="2" t="n">
        <v>283142.03</v>
      </c>
      <c r="G85" s="11" t="n">
        <f aca="false">VLOOKUP(A85,'ARR&amp;FPM'!E:I,5,0)</f>
        <v>26782354.93</v>
      </c>
      <c r="H85" s="2" t="n">
        <f aca="false">VLOOKUP(B85,'ARR&amp;FPM'!A:C,3,0)</f>
        <v>5718858.49178653</v>
      </c>
      <c r="I85" s="11" t="n">
        <f aca="false">VLOOKUP(B85,POP!A:B,2,0)</f>
        <v>69527</v>
      </c>
      <c r="J85" s="2" t="n">
        <f aca="false">(D85/I85)*1000</f>
        <v>1546.25023372215</v>
      </c>
      <c r="K85" s="2" t="n">
        <f aca="false">(E85/I85)*1000</f>
        <v>748.456714657615</v>
      </c>
      <c r="L85" s="2" t="n">
        <f aca="false">(F85/I85)*1000</f>
        <v>4072.40395817452</v>
      </c>
      <c r="M85" s="2" t="n">
        <f aca="false">(G85/I85)</f>
        <v>385.207975750428</v>
      </c>
      <c r="N85" s="12" t="n">
        <f aca="false">H85/I85</f>
        <v>82.2537789892636</v>
      </c>
      <c r="O85" s="2" t="n">
        <v>10622.19</v>
      </c>
      <c r="P85" s="2" t="n">
        <f aca="false">G85/C85</f>
        <v>0.166311199090711</v>
      </c>
      <c r="Q85" s="3" t="n">
        <f aca="false">H85/C85</f>
        <v>0.0355125684684932</v>
      </c>
    </row>
    <row r="86" customFormat="false" ht="13.8" hidden="false" customHeight="false" outlineLevel="0" collapsed="false">
      <c r="A86" s="10" t="n">
        <v>2104909</v>
      </c>
      <c r="B86" s="1" t="s">
        <v>101</v>
      </c>
      <c r="C86" s="2" t="n">
        <f aca="false">VLOOKUP(B86,'RECEITAS CORRENTES TOTAIS'!B:C,2,0)</f>
        <v>31037206.586752</v>
      </c>
      <c r="D86" s="2" t="n">
        <v>15177.11</v>
      </c>
      <c r="E86" s="2" t="n">
        <v>3553.42</v>
      </c>
      <c r="F86" s="2" t="n">
        <v>18113.47</v>
      </c>
      <c r="G86" s="11" t="n">
        <f aca="false">VLOOKUP(A86,'ARR&amp;FPM'!E:I,5,0)</f>
        <v>8927451.79</v>
      </c>
      <c r="H86" s="2" t="n">
        <f aca="false">VLOOKUP(B86,'ARR&amp;FPM'!A:C,3,0)</f>
        <v>329623.700047978</v>
      </c>
      <c r="I86" s="11" t="n">
        <f aca="false">VLOOKUP(B86,POP!A:B,2,0)</f>
        <v>12030</v>
      </c>
      <c r="J86" s="2" t="n">
        <f aca="false">(D86/I86)*1000</f>
        <v>1261.60515378221</v>
      </c>
      <c r="K86" s="2" t="n">
        <f aca="false">(E86/I86)*1000</f>
        <v>295.379883624273</v>
      </c>
      <c r="L86" s="2" t="n">
        <f aca="false">(F86/I86)*1000</f>
        <v>1505.69160432253</v>
      </c>
      <c r="M86" s="2" t="n">
        <f aca="false">(G86/I86)</f>
        <v>742.099068162926</v>
      </c>
      <c r="N86" s="12" t="n">
        <f aca="false">H86/I86</f>
        <v>27.4001413173714</v>
      </c>
      <c r="O86" s="2" t="n">
        <v>6857.82</v>
      </c>
      <c r="P86" s="2" t="n">
        <f aca="false">G86/C86</f>
        <v>0.287637090182292</v>
      </c>
      <c r="Q86" s="3" t="n">
        <f aca="false">H86/C86</f>
        <v>0.0106202759944471</v>
      </c>
    </row>
    <row r="87" customFormat="false" ht="13.8" hidden="false" customHeight="false" outlineLevel="0" collapsed="false">
      <c r="A87" s="10" t="n">
        <v>2105005</v>
      </c>
      <c r="B87" s="1" t="s">
        <v>102</v>
      </c>
      <c r="C87" s="2" t="n">
        <f aca="false">VLOOKUP(B87,'RECEITAS CORRENTES TOTAIS'!B:C,2,0)</f>
        <v>73360670.6992784</v>
      </c>
      <c r="D87" s="2" t="n">
        <v>12653.83</v>
      </c>
      <c r="E87" s="2" t="n">
        <v>6537.75</v>
      </c>
      <c r="F87" s="2" t="n">
        <v>38500.95</v>
      </c>
      <c r="G87" s="11" t="n">
        <f aca="false">VLOOKUP(A87,'ARR&amp;FPM'!E:I,5,0)</f>
        <v>15623040.48</v>
      </c>
      <c r="H87" s="2" t="n">
        <f aca="false">VLOOKUP(B87,'ARR&amp;FPM'!A:C,3,0)</f>
        <v>1581650.8286245</v>
      </c>
      <c r="I87" s="11" t="n">
        <f aca="false">VLOOKUP(B87,POP!A:B,2,0)</f>
        <v>28717</v>
      </c>
      <c r="J87" s="2" t="n">
        <f aca="false">(D87/I87)*1000</f>
        <v>440.63899432392</v>
      </c>
      <c r="K87" s="2" t="n">
        <f aca="false">(E87/I87)*1000</f>
        <v>227.661315597033</v>
      </c>
      <c r="L87" s="2" t="n">
        <f aca="false">(F87/I87)*1000</f>
        <v>1340.70237141763</v>
      </c>
      <c r="M87" s="2" t="n">
        <f aca="false">(G87/I87)</f>
        <v>544.034560713167</v>
      </c>
      <c r="N87" s="12" t="n">
        <f aca="false">H87/I87</f>
        <v>55.0771608672389</v>
      </c>
      <c r="O87" s="2" t="n">
        <v>5619.11</v>
      </c>
      <c r="P87" s="2" t="n">
        <f aca="false">G87/C87</f>
        <v>0.212962072607573</v>
      </c>
      <c r="Q87" s="3" t="n">
        <f aca="false">H87/C87</f>
        <v>0.0215599286858763</v>
      </c>
    </row>
    <row r="88" customFormat="false" ht="13.8" hidden="false" customHeight="false" outlineLevel="0" collapsed="false">
      <c r="A88" s="10" t="n">
        <v>2105104</v>
      </c>
      <c r="B88" s="1" t="s">
        <v>103</v>
      </c>
      <c r="C88" s="2" t="n">
        <f aca="false">VLOOKUP(B88,'RECEITAS CORRENTES TOTAIS'!B:C,2,0)</f>
        <v>57608569.0648166</v>
      </c>
      <c r="D88" s="2" t="n">
        <v>14387.49</v>
      </c>
      <c r="E88" s="2" t="n">
        <v>5373.42</v>
      </c>
      <c r="F88" s="2" t="n">
        <v>36005.95</v>
      </c>
      <c r="G88" s="11" t="n">
        <f aca="false">VLOOKUP(A88,'ARR&amp;FPM'!E:I,5,0)</f>
        <v>15623040.48</v>
      </c>
      <c r="H88" s="2" t="n">
        <f aca="false">VLOOKUP(B88,'ARR&amp;FPM'!A:C,3,0)</f>
        <v>4779.61327782657</v>
      </c>
      <c r="I88" s="11" t="n">
        <f aca="false">VLOOKUP(B88,POP!A:B,2,0)</f>
        <v>27113</v>
      </c>
      <c r="J88" s="2" t="n">
        <f aca="false">(D88/I88)*1000</f>
        <v>530.649135101243</v>
      </c>
      <c r="K88" s="2" t="n">
        <f aca="false">(E88/I88)*1000</f>
        <v>198.18610998414</v>
      </c>
      <c r="L88" s="2" t="n">
        <f aca="false">(F88/I88)*1000</f>
        <v>1327.99579537491</v>
      </c>
      <c r="M88" s="2" t="n">
        <f aca="false">(G88/I88)</f>
        <v>576.219543392469</v>
      </c>
      <c r="N88" s="12" t="n">
        <f aca="false">H88/I88</f>
        <v>0.176284928920686</v>
      </c>
      <c r="O88" s="2" t="n">
        <v>5960.7</v>
      </c>
      <c r="P88" s="2" t="n">
        <f aca="false">G88/C88</f>
        <v>0.271192996695026</v>
      </c>
      <c r="Q88" s="3" t="n">
        <f aca="false">H88/C88</f>
        <v>8.29670543013996E-005</v>
      </c>
    </row>
    <row r="89" customFormat="false" ht="13.8" hidden="false" customHeight="false" outlineLevel="0" collapsed="false">
      <c r="A89" s="10" t="n">
        <v>2105153</v>
      </c>
      <c r="B89" s="1" t="s">
        <v>104</v>
      </c>
      <c r="C89" s="2" t="n">
        <f aca="false">VLOOKUP(B89,'RECEITAS CORRENTES TOTAIS'!B:C,2,0)</f>
        <v>57460627.8063809</v>
      </c>
      <c r="D89" s="2" t="n">
        <v>19067.02</v>
      </c>
      <c r="E89" s="2" t="n">
        <v>51489.66</v>
      </c>
      <c r="F89" s="2" t="n">
        <v>44734.74</v>
      </c>
      <c r="G89" s="11" t="n">
        <f aca="false">VLOOKUP(A89,'ARR&amp;FPM'!E:I,5,0)</f>
        <v>11159314.66</v>
      </c>
      <c r="H89" s="2" t="n">
        <f aca="false">VLOOKUP(B89,'ARR&amp;FPM'!A:C,3,0)</f>
        <v>1028099.89551766</v>
      </c>
      <c r="I89" s="11" t="n">
        <f aca="false">VLOOKUP(B89,POP!A:B,2,0)</f>
        <v>14177</v>
      </c>
      <c r="J89" s="2" t="n">
        <f aca="false">(D89/I89)*1000</f>
        <v>1344.92628905974</v>
      </c>
      <c r="K89" s="2" t="n">
        <f aca="false">(E89/I89)*1000</f>
        <v>3631.91507371094</v>
      </c>
      <c r="L89" s="2" t="n">
        <f aca="false">(F89/I89)*1000</f>
        <v>3155.444734429</v>
      </c>
      <c r="M89" s="2" t="n">
        <f aca="false">(G89/I89)</f>
        <v>787.142178175919</v>
      </c>
      <c r="N89" s="12" t="n">
        <f aca="false">H89/I89</f>
        <v>72.5188612201213</v>
      </c>
      <c r="O89" s="2" t="n">
        <v>13947.55</v>
      </c>
      <c r="P89" s="2" t="n">
        <f aca="false">G89/C89</f>
        <v>0.194208018360022</v>
      </c>
      <c r="Q89" s="3" t="n">
        <f aca="false">H89/C89</f>
        <v>0.0178922496110196</v>
      </c>
    </row>
    <row r="90" customFormat="false" ht="13.8" hidden="false" customHeight="false" outlineLevel="0" collapsed="false">
      <c r="A90" s="10" t="n">
        <v>2105203</v>
      </c>
      <c r="B90" s="1" t="s">
        <v>105</v>
      </c>
      <c r="C90" s="2" t="n">
        <f aca="false">VLOOKUP(B90,'RECEITAS CORRENTES TOTAIS'!B:C,2,0)</f>
        <v>39716143.8193972</v>
      </c>
      <c r="D90" s="2" t="n">
        <v>8703.56</v>
      </c>
      <c r="E90" s="2" t="n">
        <v>5822.27</v>
      </c>
      <c r="F90" s="2" t="n">
        <v>30673.37</v>
      </c>
      <c r="G90" s="11" t="n">
        <f aca="false">VLOOKUP(A90,'ARR&amp;FPM'!E:I,5,0)</f>
        <v>8927451.79</v>
      </c>
      <c r="H90" s="2" t="n">
        <f aca="false">VLOOKUP(B90,'ARR&amp;FPM'!A:C,3,0)</f>
        <v>574258.250060581</v>
      </c>
      <c r="I90" s="11" t="n">
        <f aca="false">VLOOKUP(B90,POP!A:B,2,0)</f>
        <v>11320</v>
      </c>
      <c r="J90" s="2" t="n">
        <f aca="false">(D90/I90)*1000</f>
        <v>768.865724381625</v>
      </c>
      <c r="K90" s="2" t="n">
        <f aca="false">(E90/I90)*1000</f>
        <v>514.33480565371</v>
      </c>
      <c r="L90" s="2" t="n">
        <f aca="false">(F90/I90)*1000</f>
        <v>2709.66166077739</v>
      </c>
      <c r="M90" s="2" t="n">
        <f aca="false">(G90/I90)</f>
        <v>788.644151060071</v>
      </c>
      <c r="N90" s="12" t="n">
        <f aca="false">H90/I90</f>
        <v>50.7295273905107</v>
      </c>
      <c r="O90" s="2" t="n">
        <v>8232.73</v>
      </c>
      <c r="P90" s="2" t="n">
        <f aca="false">G90/C90</f>
        <v>0.224781434738381</v>
      </c>
      <c r="Q90" s="3" t="n">
        <f aca="false">H90/C90</f>
        <v>0.0144590636158417</v>
      </c>
    </row>
    <row r="91" customFormat="false" ht="13.8" hidden="false" customHeight="false" outlineLevel="0" collapsed="false">
      <c r="A91" s="10" t="n">
        <v>2105302</v>
      </c>
      <c r="B91" s="1" t="s">
        <v>106</v>
      </c>
      <c r="C91" s="2" t="n">
        <f aca="false">VLOOKUP(B91,'RECEITAS CORRENTES TOTAIS'!B:C,2,0)</f>
        <v>909338205.19196</v>
      </c>
      <c r="D91" s="2" t="n">
        <v>33424.76</v>
      </c>
      <c r="E91" s="2" t="n">
        <v>1894214.79</v>
      </c>
      <c r="F91" s="2" t="n">
        <v>3497388.94</v>
      </c>
      <c r="G91" s="11" t="n">
        <f aca="false">VLOOKUP(A91,'ARR&amp;FPM'!E:I,5,0)</f>
        <v>86677318.99</v>
      </c>
      <c r="H91" s="2" t="n">
        <f aca="false">VLOOKUP(B91,'ARR&amp;FPM'!A:C,3,0)</f>
        <v>76392166.6950321</v>
      </c>
      <c r="I91" s="11" t="n">
        <f aca="false">VLOOKUP(B91,POP!A:B,2,0)</f>
        <v>258682</v>
      </c>
      <c r="J91" s="2" t="n">
        <f aca="false">(D91/I91)*1000</f>
        <v>129.211773528889</v>
      </c>
      <c r="K91" s="2" t="n">
        <f aca="false">(E91/I91)*1000</f>
        <v>7322.56125281233</v>
      </c>
      <c r="L91" s="2" t="n">
        <f aca="false">(F91/I91)*1000</f>
        <v>13520.0320857269</v>
      </c>
      <c r="M91" s="2" t="n">
        <f aca="false">(G91/I91)</f>
        <v>335.072865487355</v>
      </c>
      <c r="N91" s="12" t="n">
        <f aca="false">H91/I91</f>
        <v>295.313035677133</v>
      </c>
      <c r="O91" s="2" t="n">
        <v>28800.28</v>
      </c>
      <c r="P91" s="2" t="n">
        <f aca="false">G91/C91</f>
        <v>0.0953191216371499</v>
      </c>
      <c r="Q91" s="3" t="n">
        <f aca="false">H91/C91</f>
        <v>0.0840085308841784</v>
      </c>
    </row>
    <row r="92" customFormat="false" ht="13.8" hidden="false" customHeight="false" outlineLevel="0" collapsed="false">
      <c r="A92" s="10" t="n">
        <v>2105351</v>
      </c>
      <c r="B92" s="1" t="s">
        <v>107</v>
      </c>
      <c r="C92" s="2" t="n">
        <f aca="false">VLOOKUP(B92,'RECEITAS CORRENTES TOTAIS'!B:C,2,0)</f>
        <v>36881650.5760859</v>
      </c>
      <c r="D92" s="2" t="n">
        <v>10053.77</v>
      </c>
      <c r="E92" s="2" t="n">
        <v>2583.48</v>
      </c>
      <c r="F92" s="2" t="n">
        <v>17669.79</v>
      </c>
      <c r="G92" s="11" t="n">
        <f aca="false">VLOOKUP(A92,'ARR&amp;FPM'!E:I,5,0)</f>
        <v>11159314.66</v>
      </c>
      <c r="H92" s="2" t="n">
        <f aca="false">VLOOKUP(B92,'ARR&amp;FPM'!A:C,3,0)</f>
        <v>236998.752433213</v>
      </c>
      <c r="I92" s="11" t="n">
        <f aca="false">VLOOKUP(B92,POP!A:B,2,0)</f>
        <v>16057</v>
      </c>
      <c r="J92" s="2" t="n">
        <f aca="false">(D92/I92)*1000</f>
        <v>626.130036744099</v>
      </c>
      <c r="K92" s="2" t="n">
        <f aca="false">(E92/I92)*1000</f>
        <v>160.894314006352</v>
      </c>
      <c r="L92" s="2" t="n">
        <f aca="false">(F92/I92)*1000</f>
        <v>1100.4415519711</v>
      </c>
      <c r="M92" s="2" t="n">
        <f aca="false">(G92/I92)</f>
        <v>694.98129538519</v>
      </c>
      <c r="N92" s="12" t="n">
        <f aca="false">H92/I92</f>
        <v>14.7598400967312</v>
      </c>
      <c r="O92" s="2" t="n">
        <v>5500.77</v>
      </c>
      <c r="P92" s="2" t="n">
        <f aca="false">G92/C92</f>
        <v>0.302570912247504</v>
      </c>
      <c r="Q92" s="3" t="n">
        <f aca="false">H92/C92</f>
        <v>0.00642592586642213</v>
      </c>
    </row>
    <row r="93" customFormat="false" ht="13.8" hidden="false" customHeight="false" outlineLevel="0" collapsed="false">
      <c r="A93" s="10" t="n">
        <v>2105401</v>
      </c>
      <c r="B93" s="1" t="s">
        <v>108</v>
      </c>
      <c r="C93" s="2" t="n">
        <f aca="false">VLOOKUP(B93,'RECEITAS CORRENTES TOTAIS'!B:C,2,0)</f>
        <v>130916720.347988</v>
      </c>
      <c r="D93" s="2" t="n">
        <v>18217.93</v>
      </c>
      <c r="E93" s="2" t="n">
        <v>55099.28</v>
      </c>
      <c r="F93" s="2" t="n">
        <v>203756.01</v>
      </c>
      <c r="G93" s="11" t="n">
        <f aca="false">VLOOKUP(A93,'ARR&amp;FPM'!E:I,5,0)</f>
        <v>26782354.93</v>
      </c>
      <c r="H93" s="2" t="n">
        <f aca="false">VLOOKUP(B93,'ARR&amp;FPM'!A:C,3,0)</f>
        <v>4043234.6797238</v>
      </c>
      <c r="I93" s="11" t="n">
        <f aca="false">VLOOKUP(B93,POP!A:B,2,0)</f>
        <v>68203</v>
      </c>
      <c r="J93" s="2" t="n">
        <f aca="false">(D93/I93)*1000</f>
        <v>267.113323460845</v>
      </c>
      <c r="K93" s="2" t="n">
        <f aca="false">(E93/I93)*1000</f>
        <v>807.871794495843</v>
      </c>
      <c r="L93" s="2" t="n">
        <f aca="false">(F93/I93)*1000</f>
        <v>2987.49336539448</v>
      </c>
      <c r="M93" s="2" t="n">
        <f aca="false">(G93/I93)</f>
        <v>392.685877893934</v>
      </c>
      <c r="N93" s="12" t="n">
        <f aca="false">H93/I93</f>
        <v>59.2823582499861</v>
      </c>
      <c r="O93" s="2" t="n">
        <v>8098.63</v>
      </c>
      <c r="P93" s="2" t="n">
        <f aca="false">G93/C93</f>
        <v>0.204575510743091</v>
      </c>
      <c r="Q93" s="3" t="n">
        <f aca="false">H93/C93</f>
        <v>0.0308840205359295</v>
      </c>
    </row>
    <row r="94" customFormat="false" ht="13.8" hidden="false" customHeight="false" outlineLevel="0" collapsed="false">
      <c r="A94" s="10" t="n">
        <v>2105427</v>
      </c>
      <c r="B94" s="1" t="s">
        <v>109</v>
      </c>
      <c r="C94" s="2" t="n">
        <f aca="false">VLOOKUP(B94,'RECEITAS CORRENTES TOTAIS'!B:C,2,0)</f>
        <v>66330791.8767245</v>
      </c>
      <c r="D94" s="2" t="n">
        <v>97104.63</v>
      </c>
      <c r="E94" s="2" t="n">
        <v>15660.33</v>
      </c>
      <c r="F94" s="2" t="n">
        <v>96175.08</v>
      </c>
      <c r="G94" s="11" t="n">
        <f aca="false">VLOOKUP(A94,'ARR&amp;FPM'!E:I,5,0)</f>
        <v>15623040.48</v>
      </c>
      <c r="H94" s="2" t="n">
        <f aca="false">VLOOKUP(B94,'ARR&amp;FPM'!A:C,3,0)</f>
        <v>3129507.18866585</v>
      </c>
      <c r="I94" s="11" t="n">
        <f aca="false">VLOOKUP(B94,POP!A:B,2,0)</f>
        <v>26000</v>
      </c>
      <c r="J94" s="2" t="n">
        <f aca="false">(D94/I94)*1000</f>
        <v>3734.79346153846</v>
      </c>
      <c r="K94" s="2" t="n">
        <f aca="false">(E94/I94)*1000</f>
        <v>602.320384615385</v>
      </c>
      <c r="L94" s="2" t="n">
        <f aca="false">(F94/I94)*1000</f>
        <v>3699.04153846154</v>
      </c>
      <c r="M94" s="2" t="n">
        <f aca="false">(G94/I94)</f>
        <v>600.886172307692</v>
      </c>
      <c r="N94" s="12" t="n">
        <f aca="false">H94/I94</f>
        <v>120.365661102533</v>
      </c>
      <c r="O94" s="2" t="n">
        <v>12586.8</v>
      </c>
      <c r="P94" s="2" t="n">
        <f aca="false">G94/C94</f>
        <v>0.235532247361608</v>
      </c>
      <c r="Q94" s="3" t="n">
        <f aca="false">H94/C94</f>
        <v>0.0471803079704223</v>
      </c>
    </row>
    <row r="95" customFormat="false" ht="13.8" hidden="false" customHeight="false" outlineLevel="0" collapsed="false">
      <c r="A95" s="10" t="n">
        <v>2105450</v>
      </c>
      <c r="B95" s="1" t="s">
        <v>110</v>
      </c>
      <c r="C95" s="2" t="n">
        <f aca="false">VLOOKUP(B95,'RECEITAS CORRENTES TOTAIS'!B:C,2,0)</f>
        <v>25919130.225102</v>
      </c>
      <c r="D95" s="2" t="n">
        <v>12436.39</v>
      </c>
      <c r="E95" s="2" t="n">
        <v>2431.91</v>
      </c>
      <c r="F95" s="2" t="n">
        <v>11980.22</v>
      </c>
      <c r="G95" s="11" t="n">
        <f aca="false">VLOOKUP(A95,'ARR&amp;FPM'!E:I,5,0)</f>
        <v>8927451.79</v>
      </c>
      <c r="H95" s="2" t="n">
        <f aca="false">VLOOKUP(B95,'ARR&amp;FPM'!A:C,3,0)</f>
        <v>170158.255637111</v>
      </c>
      <c r="I95" s="11" t="n">
        <f aca="false">VLOOKUP(B95,POP!A:B,2,0)</f>
        <v>10153</v>
      </c>
      <c r="J95" s="2" t="n">
        <f aca="false">(D95/I95)*1000</f>
        <v>1224.89805968679</v>
      </c>
      <c r="K95" s="2" t="n">
        <f aca="false">(E95/I95)*1000</f>
        <v>239.526248399488</v>
      </c>
      <c r="L95" s="2" t="n">
        <f aca="false">(F95/I95)*1000</f>
        <v>1179.968482222</v>
      </c>
      <c r="M95" s="2" t="n">
        <f aca="false">(G95/I95)</f>
        <v>879.292011228208</v>
      </c>
      <c r="N95" s="12" t="n">
        <f aca="false">H95/I95</f>
        <v>16.7594066420872</v>
      </c>
      <c r="O95" s="2" t="n">
        <v>6565.18</v>
      </c>
      <c r="P95" s="2" t="n">
        <f aca="false">G95/C95</f>
        <v>0.344434852268075</v>
      </c>
      <c r="Q95" s="3" t="n">
        <f aca="false">H95/C95</f>
        <v>0.00656496781177932</v>
      </c>
    </row>
    <row r="96" customFormat="false" ht="13.8" hidden="false" customHeight="false" outlineLevel="0" collapsed="false">
      <c r="A96" s="10" t="n">
        <v>2105476</v>
      </c>
      <c r="B96" s="1" t="s">
        <v>111</v>
      </c>
      <c r="C96" s="2" t="n">
        <f aca="false">VLOOKUP(B96,'RECEITAS CORRENTES TOTAIS'!B:C,2,0)</f>
        <v>45911731.8808619</v>
      </c>
      <c r="D96" s="2" t="n">
        <v>18348.49</v>
      </c>
      <c r="E96" s="2" t="n">
        <v>2983.99</v>
      </c>
      <c r="F96" s="2" t="n">
        <v>17675.35</v>
      </c>
      <c r="G96" s="11" t="n">
        <f aca="false">VLOOKUP(A96,'ARR&amp;FPM'!E:I,5,0)</f>
        <v>11159314.66</v>
      </c>
      <c r="H96" s="2" t="n">
        <f aca="false">VLOOKUP(B96,'ARR&amp;FPM'!A:C,3,0)</f>
        <v>738371.525992615</v>
      </c>
      <c r="I96" s="11" t="n">
        <f aca="false">VLOOKUP(B96,POP!A:B,2,0)</f>
        <v>16515</v>
      </c>
      <c r="J96" s="2" t="n">
        <f aca="false">(D96/I96)*1000</f>
        <v>1111.01967907962</v>
      </c>
      <c r="K96" s="2" t="n">
        <f aca="false">(E96/I96)*1000</f>
        <v>180.683620950651</v>
      </c>
      <c r="L96" s="2" t="n">
        <f aca="false">(F96/I96)*1000</f>
        <v>1070.26036936119</v>
      </c>
      <c r="M96" s="2" t="n">
        <f aca="false">(G96/I96)</f>
        <v>675.707820768998</v>
      </c>
      <c r="N96" s="12" t="n">
        <f aca="false">H96/I96</f>
        <v>44.7091447770279</v>
      </c>
      <c r="O96" s="2" t="n">
        <v>6143.16</v>
      </c>
      <c r="P96" s="2" t="n">
        <f aca="false">G96/C96</f>
        <v>0.243060198403269</v>
      </c>
      <c r="Q96" s="3" t="n">
        <f aca="false">H96/C96</f>
        <v>0.016082415011236</v>
      </c>
    </row>
    <row r="97" customFormat="false" ht="13.8" hidden="false" customHeight="false" outlineLevel="0" collapsed="false">
      <c r="A97" s="10" t="n">
        <v>2105500</v>
      </c>
      <c r="B97" s="1" t="s">
        <v>112</v>
      </c>
      <c r="C97" s="2" t="n">
        <f aca="false">VLOOKUP(B97,'RECEITAS CORRENTES TOTAIS'!B:C,2,0)</f>
        <v>59712400.8222992</v>
      </c>
      <c r="D97" s="2" t="n">
        <v>24135.99</v>
      </c>
      <c r="E97" s="2" t="n">
        <v>19520.71</v>
      </c>
      <c r="F97" s="2" t="n">
        <v>69465.12</v>
      </c>
      <c r="G97" s="11" t="n">
        <f aca="false">VLOOKUP(A97,'ARR&amp;FPM'!E:I,5,0)</f>
        <v>13391177.61</v>
      </c>
      <c r="H97" s="2" t="n">
        <f aca="false">VLOOKUP(B97,'ARR&amp;FPM'!A:C,3,0)</f>
        <v>1066879.42767598</v>
      </c>
      <c r="I97" s="11" t="n">
        <f aca="false">VLOOKUP(B97,POP!A:B,2,0)</f>
        <v>23632</v>
      </c>
      <c r="J97" s="2" t="n">
        <f aca="false">(D97/I97)*1000</f>
        <v>1021.32659106297</v>
      </c>
      <c r="K97" s="2" t="n">
        <f aca="false">(E97/I97)*1000</f>
        <v>826.028689911984</v>
      </c>
      <c r="L97" s="2" t="n">
        <f aca="false">(F97/I97)*1000</f>
        <v>2939.45159106297</v>
      </c>
      <c r="M97" s="2" t="n">
        <f aca="false">(G97/I97)</f>
        <v>566.654435088016</v>
      </c>
      <c r="N97" s="12" t="n">
        <f aca="false">H97/I97</f>
        <v>45.1455411169592</v>
      </c>
      <c r="O97" s="2" t="n">
        <v>9042.82</v>
      </c>
      <c r="P97" s="2" t="n">
        <f aca="false">G97/C97</f>
        <v>0.224261249348379</v>
      </c>
      <c r="Q97" s="3" t="n">
        <f aca="false">H97/C97</f>
        <v>0.0178669658728168</v>
      </c>
    </row>
    <row r="98" customFormat="false" ht="13.8" hidden="false" customHeight="false" outlineLevel="0" collapsed="false">
      <c r="A98" s="10" t="n">
        <v>2105609</v>
      </c>
      <c r="B98" s="1" t="s">
        <v>113</v>
      </c>
      <c r="C98" s="2" t="n">
        <f aca="false">VLOOKUP(B98,'RECEITAS CORRENTES TOTAIS'!B:C,2,0)</f>
        <v>37190432.0883111</v>
      </c>
      <c r="D98" s="2" t="n">
        <v>10153.84</v>
      </c>
      <c r="E98" s="2" t="n">
        <v>3969.53</v>
      </c>
      <c r="F98" s="2" t="n">
        <v>24494.31</v>
      </c>
      <c r="G98" s="11" t="n">
        <f aca="false">VLOOKUP(A98,'ARR&amp;FPM'!E:I,5,0)</f>
        <v>11159314.66</v>
      </c>
      <c r="H98" s="2" t="n">
        <f aca="false">VLOOKUP(B98,'ARR&amp;FPM'!A:C,3,0)</f>
        <v>116342.53531089</v>
      </c>
      <c r="I98" s="11" t="n">
        <f aca="false">VLOOKUP(B98,POP!A:B,2,0)</f>
        <v>16168</v>
      </c>
      <c r="J98" s="2" t="n">
        <f aca="false">(D98/I98)*1000</f>
        <v>628.020781791193</v>
      </c>
      <c r="K98" s="2" t="n">
        <f aca="false">(E98/I98)*1000</f>
        <v>245.517689262741</v>
      </c>
      <c r="L98" s="2" t="n">
        <f aca="false">(F98/I98)*1000</f>
        <v>1514.9870113805</v>
      </c>
      <c r="M98" s="2" t="n">
        <f aca="false">(G98/I98)</f>
        <v>690.209961652647</v>
      </c>
      <c r="N98" s="12" t="n">
        <f aca="false">H98/I98</f>
        <v>7.19585201081705</v>
      </c>
      <c r="O98" s="2" t="n">
        <v>5792.22</v>
      </c>
      <c r="P98" s="2" t="n">
        <f aca="false">G98/C98</f>
        <v>0.300058752571131</v>
      </c>
      <c r="Q98" s="3" t="n">
        <f aca="false">H98/C98</f>
        <v>0.00312829211111684</v>
      </c>
    </row>
    <row r="99" customFormat="false" ht="13.8" hidden="false" customHeight="false" outlineLevel="0" collapsed="false">
      <c r="A99" s="10" t="n">
        <v>2105658</v>
      </c>
      <c r="B99" s="1" t="s">
        <v>114</v>
      </c>
      <c r="C99" s="2" t="n">
        <f aca="false">VLOOKUP(B99,'RECEITAS CORRENTES TOTAIS'!B:C,2,0)</f>
        <v>19344311.4881214</v>
      </c>
      <c r="D99" s="2" t="n">
        <v>12059.06</v>
      </c>
      <c r="E99" s="2" t="n">
        <v>1319.55</v>
      </c>
      <c r="F99" s="2" t="n">
        <v>10375.45</v>
      </c>
      <c r="G99" s="11" t="n">
        <f aca="false">VLOOKUP(A99,'ARR&amp;FPM'!E:I,5,0)</f>
        <v>6695588.94</v>
      </c>
      <c r="H99" s="2" t="n">
        <f aca="false">VLOOKUP(B99,'ARR&amp;FPM'!A:C,3,0)</f>
        <v>87625.6724323764</v>
      </c>
      <c r="I99" s="11" t="n">
        <f aca="false">VLOOKUP(B99,POP!A:B,2,0)</f>
        <v>3432</v>
      </c>
      <c r="J99" s="2" t="n">
        <f aca="false">(D99/I99)*1000</f>
        <v>3513.71212121212</v>
      </c>
      <c r="K99" s="2" t="n">
        <f aca="false">(E99/I99)*1000</f>
        <v>384.484265734266</v>
      </c>
      <c r="L99" s="2" t="n">
        <f aca="false">(F99/I99)*1000</f>
        <v>3023.14976689977</v>
      </c>
      <c r="M99" s="2" t="n">
        <f aca="false">(G99/I99)</f>
        <v>1950.92917832168</v>
      </c>
      <c r="N99" s="12" t="n">
        <f aca="false">H99/I99</f>
        <v>25.5319558369395</v>
      </c>
      <c r="O99" s="2" t="n">
        <v>12669.73</v>
      </c>
      <c r="P99" s="2" t="n">
        <f aca="false">G99/C99</f>
        <v>0.346127022619105</v>
      </c>
      <c r="Q99" s="3" t="n">
        <f aca="false">H99/C99</f>
        <v>0.00452979019109488</v>
      </c>
    </row>
    <row r="100" customFormat="false" ht="13.8" hidden="false" customHeight="false" outlineLevel="0" collapsed="false">
      <c r="A100" s="10" t="n">
        <v>2105708</v>
      </c>
      <c r="B100" s="1" t="s">
        <v>115</v>
      </c>
      <c r="C100" s="2" t="n">
        <f aca="false">VLOOKUP(B100,'RECEITAS CORRENTES TOTAIS'!B:C,2,0)</f>
        <v>108589483.376187</v>
      </c>
      <c r="D100" s="2" t="n">
        <v>34488.42</v>
      </c>
      <c r="E100" s="2" t="n">
        <v>17254.92</v>
      </c>
      <c r="F100" s="2" t="n">
        <v>166445.94</v>
      </c>
      <c r="G100" s="11" t="n">
        <f aca="false">VLOOKUP(A100,'ARR&amp;FPM'!E:I,5,0)</f>
        <v>22318629.15</v>
      </c>
      <c r="H100" s="2" t="n">
        <f aca="false">VLOOKUP(B100,'ARR&amp;FPM'!A:C,3,0)</f>
        <v>733531.681348756</v>
      </c>
      <c r="I100" s="11" t="n">
        <f aca="false">VLOOKUP(B100,POP!A:B,2,0)</f>
        <v>50266</v>
      </c>
      <c r="J100" s="2" t="n">
        <f aca="false">(D100/I100)*1000</f>
        <v>686.118250905184</v>
      </c>
      <c r="K100" s="2" t="n">
        <f aca="false">(E100/I100)*1000</f>
        <v>343.272191938885</v>
      </c>
      <c r="L100" s="2" t="n">
        <f aca="false">(F100/I100)*1000</f>
        <v>3311.30266979668</v>
      </c>
      <c r="M100" s="2" t="n">
        <f aca="false">(G100/I100)</f>
        <v>444.010447419727</v>
      </c>
      <c r="N100" s="12" t="n">
        <f aca="false">H100/I100</f>
        <v>14.5929988729709</v>
      </c>
      <c r="O100" s="2" t="n">
        <v>8240.64</v>
      </c>
      <c r="P100" s="2" t="n">
        <f aca="false">G100/C100</f>
        <v>0.205532142304071</v>
      </c>
      <c r="Q100" s="3" t="n">
        <f aca="false">H100/C100</f>
        <v>0.00675508952195287</v>
      </c>
    </row>
    <row r="101" customFormat="false" ht="13.8" hidden="false" customHeight="false" outlineLevel="0" collapsed="false">
      <c r="A101" s="10" t="n">
        <v>2105807</v>
      </c>
      <c r="B101" s="1" t="s">
        <v>116</v>
      </c>
      <c r="C101" s="2" t="n">
        <f aca="false">VLOOKUP(B101,'RECEITAS CORRENTES TOTAIS'!B:C,2,0)</f>
        <v>32933687.9019882</v>
      </c>
      <c r="D101" s="2" t="n">
        <v>7019.69</v>
      </c>
      <c r="E101" s="2" t="n">
        <v>3497.92</v>
      </c>
      <c r="F101" s="2" t="n">
        <v>16423.31</v>
      </c>
      <c r="G101" s="11" t="n">
        <f aca="false">VLOOKUP(A101,'ARR&amp;FPM'!E:I,5,0)</f>
        <v>8927451.79</v>
      </c>
      <c r="H101" s="2" t="n">
        <f aca="false">VLOOKUP(B101,'ARR&amp;FPM'!A:C,3,0)</f>
        <v>329409.449255189</v>
      </c>
      <c r="I101" s="11" t="n">
        <f aca="false">VLOOKUP(B101,POP!A:B,2,0)</f>
        <v>10840</v>
      </c>
      <c r="J101" s="2" t="n">
        <f aca="false">(D101/I101)*1000</f>
        <v>647.572878228782</v>
      </c>
      <c r="K101" s="2" t="n">
        <f aca="false">(E101/I101)*1000</f>
        <v>322.686346863469</v>
      </c>
      <c r="L101" s="2" t="n">
        <f aca="false">(F101/I101)*1000</f>
        <v>1515.06549815498</v>
      </c>
      <c r="M101" s="2" t="n">
        <f aca="false">(G101/I101)</f>
        <v>823.565663284133</v>
      </c>
      <c r="N101" s="12" t="n">
        <f aca="false">H101/I101</f>
        <v>30.388325577047</v>
      </c>
      <c r="O101" s="2" t="n">
        <v>6458.35</v>
      </c>
      <c r="P101" s="2" t="n">
        <f aca="false">G101/C101</f>
        <v>0.271073552909362</v>
      </c>
      <c r="Q101" s="3" t="n">
        <f aca="false">H101/C101</f>
        <v>0.0100022035259313</v>
      </c>
    </row>
    <row r="102" customFormat="false" ht="13.8" hidden="false" customHeight="false" outlineLevel="0" collapsed="false">
      <c r="A102" s="10" t="n">
        <v>2105948</v>
      </c>
      <c r="B102" s="1" t="s">
        <v>117</v>
      </c>
      <c r="C102" s="2" t="n">
        <f aca="false">VLOOKUP(B102,'RECEITAS CORRENTES TOTAIS'!B:C,2,0)</f>
        <v>23772539.6064979</v>
      </c>
      <c r="D102" s="2" t="n">
        <v>12158.9</v>
      </c>
      <c r="E102" s="2" t="n">
        <v>4141.19</v>
      </c>
      <c r="F102" s="2" t="n">
        <v>20216.01</v>
      </c>
      <c r="G102" s="11" t="n">
        <f aca="false">VLOOKUP(A102,'ARR&amp;FPM'!E:I,5,0)</f>
        <v>6695588.94</v>
      </c>
      <c r="H102" s="2" t="n">
        <f aca="false">VLOOKUP(B102,'ARR&amp;FPM'!A:C,3,0)</f>
        <v>16105.3154297458</v>
      </c>
      <c r="I102" s="11" t="n">
        <f aca="false">VLOOKUP(B102,POP!A:B,2,0)</f>
        <v>8873</v>
      </c>
      <c r="J102" s="2" t="n">
        <f aca="false">(D102/I102)*1000</f>
        <v>1370.32570720162</v>
      </c>
      <c r="K102" s="2" t="n">
        <f aca="false">(E102/I102)*1000</f>
        <v>466.718133663924</v>
      </c>
      <c r="L102" s="2" t="n">
        <f aca="false">(F102/I102)*1000</f>
        <v>2278.37371802096</v>
      </c>
      <c r="M102" s="2" t="n">
        <f aca="false">(G102/I102)</f>
        <v>754.602607911642</v>
      </c>
      <c r="N102" s="12" t="n">
        <f aca="false">H102/I102</f>
        <v>1.81509246362513</v>
      </c>
      <c r="O102" s="2" t="n">
        <v>8417.85</v>
      </c>
      <c r="P102" s="2" t="n">
        <f aca="false">G102/C102</f>
        <v>0.281652236186404</v>
      </c>
      <c r="Q102" s="3" t="n">
        <f aca="false">H102/C102</f>
        <v>0.000677475595638239</v>
      </c>
    </row>
    <row r="103" customFormat="false" ht="13.8" hidden="false" customHeight="false" outlineLevel="0" collapsed="false">
      <c r="A103" s="10" t="n">
        <v>2105906</v>
      </c>
      <c r="B103" s="1" t="s">
        <v>118</v>
      </c>
      <c r="C103" s="2" t="n">
        <f aca="false">VLOOKUP(B103,'RECEITAS CORRENTES TOTAIS'!B:C,2,0)</f>
        <v>40826665.1183212</v>
      </c>
      <c r="D103" s="2" t="n">
        <v>17696.4</v>
      </c>
      <c r="E103" s="2" t="n">
        <v>3889.14</v>
      </c>
      <c r="F103" s="2" t="n">
        <v>26728.58</v>
      </c>
      <c r="G103" s="11" t="n">
        <f aca="false">VLOOKUP(A103,'ARR&amp;FPM'!E:I,5,0)</f>
        <v>11159314.66</v>
      </c>
      <c r="H103" s="2" t="n">
        <f aca="false">VLOOKUP(B103,'ARR&amp;FPM'!A:C,3,0)</f>
        <v>238564.537158889</v>
      </c>
      <c r="I103" s="11" t="n">
        <f aca="false">VLOOKUP(B103,POP!A:B,2,0)</f>
        <v>16257</v>
      </c>
      <c r="J103" s="2" t="n">
        <f aca="false">(D103/I103)*1000</f>
        <v>1088.54032109245</v>
      </c>
      <c r="K103" s="2" t="n">
        <f aca="false">(E103/I103)*1000</f>
        <v>239.228639970474</v>
      </c>
      <c r="L103" s="2" t="n">
        <f aca="false">(F103/I103)*1000</f>
        <v>1644.12745278957</v>
      </c>
      <c r="M103" s="2" t="n">
        <f aca="false">(G103/I103)</f>
        <v>686.431362490004</v>
      </c>
      <c r="N103" s="12" t="n">
        <f aca="false">H103/I103</f>
        <v>14.6745732397668</v>
      </c>
      <c r="O103" s="2" t="n">
        <v>7160.22</v>
      </c>
      <c r="P103" s="2" t="n">
        <f aca="false">G103/C103</f>
        <v>0.273333974931795</v>
      </c>
      <c r="Q103" s="3" t="n">
        <f aca="false">H103/C103</f>
        <v>0.00584335106645367</v>
      </c>
    </row>
    <row r="104" customFormat="false" ht="13.8" hidden="false" customHeight="false" outlineLevel="0" collapsed="false">
      <c r="A104" s="10" t="n">
        <v>2105922</v>
      </c>
      <c r="B104" s="1" t="s">
        <v>119</v>
      </c>
      <c r="C104" s="2" t="n">
        <f aca="false">VLOOKUP(B104,'RECEITAS CORRENTES TOTAIS'!B:C,2,0)</f>
        <v>30381907.6491379</v>
      </c>
      <c r="D104" s="2" t="n">
        <v>11740.86</v>
      </c>
      <c r="E104" s="2" t="n">
        <v>2568.56</v>
      </c>
      <c r="F104" s="2" t="n">
        <v>18260.49</v>
      </c>
      <c r="G104" s="11" t="n">
        <f aca="false">VLOOKUP(A104,'ARR&amp;FPM'!E:I,5,0)</f>
        <v>8927451.79</v>
      </c>
      <c r="H104" s="2" t="n">
        <f aca="false">VLOOKUP(B104,'ARR&amp;FPM'!A:C,3,0)</f>
        <v>154963.447264115</v>
      </c>
      <c r="I104" s="11" t="n">
        <f aca="false">VLOOKUP(B104,POP!A:B,2,0)</f>
        <v>11250</v>
      </c>
      <c r="J104" s="2" t="n">
        <f aca="false">(D104/I104)*1000</f>
        <v>1043.632</v>
      </c>
      <c r="K104" s="2" t="n">
        <f aca="false">(E104/I104)*1000</f>
        <v>228.316444444444</v>
      </c>
      <c r="L104" s="2" t="n">
        <f aca="false">(F104/I104)*1000</f>
        <v>1623.15466666667</v>
      </c>
      <c r="M104" s="2" t="n">
        <f aca="false">(G104/I104)</f>
        <v>793.551270222222</v>
      </c>
      <c r="N104" s="12" t="n">
        <f aca="false">H104/I104</f>
        <v>13.7745286456991</v>
      </c>
      <c r="O104" s="2" t="n">
        <v>6597.11</v>
      </c>
      <c r="P104" s="2" t="n">
        <f aca="false">G104/C104</f>
        <v>0.293841054784897</v>
      </c>
      <c r="Q104" s="3" t="n">
        <f aca="false">H104/C104</f>
        <v>0.00510051735571358</v>
      </c>
    </row>
    <row r="105" customFormat="false" ht="13.8" hidden="false" customHeight="false" outlineLevel="0" collapsed="false">
      <c r="A105" s="10" t="n">
        <v>2105963</v>
      </c>
      <c r="B105" s="1" t="s">
        <v>120</v>
      </c>
      <c r="C105" s="2" t="n">
        <f aca="false">VLOOKUP(B105,'RECEITAS CORRENTES TOTAIS'!B:C,2,0)</f>
        <v>30283651.5731206</v>
      </c>
      <c r="D105" s="2" t="n">
        <v>10231.58</v>
      </c>
      <c r="E105" s="2" t="n">
        <v>2423.65</v>
      </c>
      <c r="F105" s="2" t="n">
        <v>20642.65</v>
      </c>
      <c r="G105" s="11" t="n">
        <f aca="false">VLOOKUP(A105,'ARR&amp;FPM'!E:I,5,0)</f>
        <v>8927451.79</v>
      </c>
      <c r="H105" s="2" t="n">
        <f aca="false">VLOOKUP(B105,'ARR&amp;FPM'!A:C,3,0)</f>
        <v>232036.109792587</v>
      </c>
      <c r="I105" s="11" t="n">
        <f aca="false">VLOOKUP(B105,POP!A:B,2,0)</f>
        <v>11394</v>
      </c>
      <c r="J105" s="2" t="n">
        <f aca="false">(D105/I105)*1000</f>
        <v>897.979638406179</v>
      </c>
      <c r="K105" s="2" t="n">
        <f aca="false">(E105/I105)*1000</f>
        <v>212.712831314727</v>
      </c>
      <c r="L105" s="2" t="n">
        <f aca="false">(F105/I105)*1000</f>
        <v>1811.71230472178</v>
      </c>
      <c r="M105" s="2" t="n">
        <f aca="false">(G105/I105)</f>
        <v>783.522186238371</v>
      </c>
      <c r="N105" s="12" t="n">
        <f aca="false">H105/I105</f>
        <v>20.3647630149717</v>
      </c>
      <c r="O105" s="2" t="n">
        <v>6757.24</v>
      </c>
      <c r="P105" s="2" t="n">
        <f aca="false">G105/C105</f>
        <v>0.294794429543757</v>
      </c>
      <c r="Q105" s="3" t="n">
        <f aca="false">H105/C105</f>
        <v>0.00766209151602244</v>
      </c>
    </row>
    <row r="106" customFormat="false" ht="13.8" hidden="false" customHeight="false" outlineLevel="0" collapsed="false">
      <c r="A106" s="10" t="n">
        <v>2105989</v>
      </c>
      <c r="B106" s="1" t="s">
        <v>121</v>
      </c>
      <c r="C106" s="2" t="n">
        <f aca="false">VLOOKUP(B106,'RECEITAS CORRENTES TOTAIS'!B:C,2,0)</f>
        <v>20904104.9456633</v>
      </c>
      <c r="D106" s="2" t="n">
        <v>17296.99</v>
      </c>
      <c r="E106" s="2" t="n">
        <v>2408.39</v>
      </c>
      <c r="F106" s="2" t="n">
        <v>20563.53</v>
      </c>
      <c r="G106" s="11" t="n">
        <f aca="false">VLOOKUP(A106,'ARR&amp;FPM'!E:I,5,0)</f>
        <v>6695588.94</v>
      </c>
      <c r="H106" s="2" t="n">
        <f aca="false">VLOOKUP(B106,'ARR&amp;FPM'!A:C,3,0)</f>
        <v>134561.087501767</v>
      </c>
      <c r="I106" s="11" t="n">
        <f aca="false">VLOOKUP(B106,POP!A:B,2,0)</f>
        <v>7550</v>
      </c>
      <c r="J106" s="2" t="n">
        <f aca="false">(D106/I106)*1000</f>
        <v>2290.99205298013</v>
      </c>
      <c r="K106" s="2" t="n">
        <f aca="false">(E106/I106)*1000</f>
        <v>318.992052980132</v>
      </c>
      <c r="L106" s="2" t="n">
        <f aca="false">(F106/I106)*1000</f>
        <v>2723.64635761589</v>
      </c>
      <c r="M106" s="2" t="n">
        <f aca="false">(G106/I106)</f>
        <v>886.832972185431</v>
      </c>
      <c r="N106" s="12" t="n">
        <f aca="false">H106/I106</f>
        <v>17.8226605962605</v>
      </c>
      <c r="O106" s="2" t="n">
        <v>9785.25</v>
      </c>
      <c r="P106" s="2" t="n">
        <f aca="false">G106/C106</f>
        <v>0.320300197372911</v>
      </c>
      <c r="Q106" s="3" t="n">
        <f aca="false">H106/C106</f>
        <v>0.00643706524874114</v>
      </c>
    </row>
    <row r="107" customFormat="false" ht="13.8" hidden="false" customHeight="false" outlineLevel="0" collapsed="false">
      <c r="A107" s="10" t="n">
        <v>2106003</v>
      </c>
      <c r="B107" s="1" t="s">
        <v>122</v>
      </c>
      <c r="C107" s="2" t="n">
        <f aca="false">VLOOKUP(B107,'RECEITAS CORRENTES TOTAIS'!B:C,2,0)</f>
        <v>48516782.1274532</v>
      </c>
      <c r="D107" s="2" t="n">
        <v>5647.08</v>
      </c>
      <c r="E107" s="2" t="n">
        <v>44805.85</v>
      </c>
      <c r="F107" s="2" t="n">
        <v>39166.14</v>
      </c>
      <c r="G107" s="11" t="n">
        <f aca="false">VLOOKUP(A107,'ARR&amp;FPM'!E:I,5,0)</f>
        <v>8927451.79</v>
      </c>
      <c r="H107" s="2" t="n">
        <f aca="false">VLOOKUP(B107,'ARR&amp;FPM'!A:C,3,0)</f>
        <v>352270.635550987</v>
      </c>
      <c r="I107" s="11" t="n">
        <f aca="false">VLOOKUP(B107,POP!A:B,2,0)</f>
        <v>11893</v>
      </c>
      <c r="J107" s="2" t="n">
        <f aca="false">(D107/I107)*1000</f>
        <v>474.823845959808</v>
      </c>
      <c r="K107" s="2" t="n">
        <f aca="false">(E107/I107)*1000</f>
        <v>3767.41360464139</v>
      </c>
      <c r="L107" s="2" t="n">
        <f aca="false">(F107/I107)*1000</f>
        <v>3293.20945093753</v>
      </c>
      <c r="M107" s="2" t="n">
        <f aca="false">(G107/I107)</f>
        <v>750.647590179097</v>
      </c>
      <c r="N107" s="12" t="n">
        <f aca="false">H107/I107</f>
        <v>29.6199979442518</v>
      </c>
      <c r="O107" s="2" t="n">
        <v>12438.83</v>
      </c>
      <c r="P107" s="2" t="n">
        <f aca="false">G107/C107</f>
        <v>0.184007500055293</v>
      </c>
      <c r="Q107" s="3" t="n">
        <f aca="false">H107/C107</f>
        <v>0.00726079966774332</v>
      </c>
    </row>
    <row r="108" customFormat="false" ht="13.8" hidden="false" customHeight="false" outlineLevel="0" collapsed="false">
      <c r="A108" s="10" t="n">
        <v>2106102</v>
      </c>
      <c r="B108" s="1" t="s">
        <v>123</v>
      </c>
      <c r="C108" s="2" t="n">
        <f aca="false">VLOOKUP(B108,'RECEITAS CORRENTES TOTAIS'!B:C,2,0)</f>
        <v>34663335.4495208</v>
      </c>
      <c r="D108" s="2" t="n">
        <v>89149.66</v>
      </c>
      <c r="E108" s="2" t="n">
        <v>8103.15</v>
      </c>
      <c r="F108" s="2" t="n">
        <v>44970.15</v>
      </c>
      <c r="G108" s="11" t="n">
        <f aca="false">VLOOKUP(A108,'ARR&amp;FPM'!E:I,5,0)</f>
        <v>8927451.79</v>
      </c>
      <c r="H108" s="2" t="n">
        <f aca="false">VLOOKUP(B108,'ARR&amp;FPM'!A:C,3,0)</f>
        <v>553560.687880193</v>
      </c>
      <c r="I108" s="11" t="n">
        <f aca="false">VLOOKUP(B108,POP!A:B,2,0)</f>
        <v>12157</v>
      </c>
      <c r="J108" s="2" t="n">
        <f aca="false">(D108/I108)*1000</f>
        <v>7333.19568972608</v>
      </c>
      <c r="K108" s="2" t="n">
        <f aca="false">(E108/I108)*1000</f>
        <v>666.541910010693</v>
      </c>
      <c r="L108" s="2" t="n">
        <f aca="false">(F108/I108)*1000</f>
        <v>3699.11573579008</v>
      </c>
      <c r="M108" s="2" t="n">
        <f aca="false">(G108/I108)</f>
        <v>734.34661429629</v>
      </c>
      <c r="N108" s="12" t="n">
        <f aca="false">H108/I108</f>
        <v>45.5343166801179</v>
      </c>
      <c r="O108" s="2" t="n">
        <v>15896.51</v>
      </c>
      <c r="P108" s="2" t="n">
        <f aca="false">G108/C108</f>
        <v>0.257547396239487</v>
      </c>
      <c r="Q108" s="3" t="n">
        <f aca="false">H108/C108</f>
        <v>0.015969631332401</v>
      </c>
    </row>
    <row r="109" customFormat="false" ht="13.8" hidden="false" customHeight="false" outlineLevel="0" collapsed="false">
      <c r="A109" s="10" t="n">
        <v>2106201</v>
      </c>
      <c r="B109" s="1" t="s">
        <v>124</v>
      </c>
      <c r="C109" s="2" t="n">
        <f aca="false">VLOOKUP(B109,'RECEITAS CORRENTES TOTAIS'!B:C,2,0)</f>
        <v>18950334.5326742</v>
      </c>
      <c r="D109" s="2" t="n">
        <v>6006.76</v>
      </c>
      <c r="E109" s="2" t="n">
        <v>1936.16</v>
      </c>
      <c r="F109" s="2" t="n">
        <v>11080.19</v>
      </c>
      <c r="G109" s="11" t="n">
        <f aca="false">VLOOKUP(A109,'ARR&amp;FPM'!E:I,5,0)</f>
        <v>6695588.94</v>
      </c>
      <c r="H109" s="2" t="n">
        <f aca="false">VLOOKUP(B109,'ARR&amp;FPM'!A:C,3,0)</f>
        <v>36456.3472364347</v>
      </c>
      <c r="I109" s="11" t="n">
        <f aca="false">VLOOKUP(B109,POP!A:B,2,0)</f>
        <v>6951</v>
      </c>
      <c r="J109" s="2" t="n">
        <f aca="false">(D109/I109)*1000</f>
        <v>864.157675154654</v>
      </c>
      <c r="K109" s="2" t="n">
        <f aca="false">(E109/I109)*1000</f>
        <v>278.54409437491</v>
      </c>
      <c r="L109" s="2" t="n">
        <f aca="false">(F109/I109)*1000</f>
        <v>1594.04258380089</v>
      </c>
      <c r="M109" s="2" t="n">
        <f aca="false">(G109/I109)</f>
        <v>963.2554941735</v>
      </c>
      <c r="N109" s="12" t="n">
        <f aca="false">H109/I109</f>
        <v>5.24476294582574</v>
      </c>
      <c r="O109" s="2" t="n">
        <v>6624.81</v>
      </c>
      <c r="P109" s="2" t="n">
        <f aca="false">G109/C109</f>
        <v>0.353322994296246</v>
      </c>
      <c r="Q109" s="3" t="n">
        <f aca="false">H109/C109</f>
        <v>0.00192378383471683</v>
      </c>
    </row>
    <row r="110" customFormat="false" ht="13.8" hidden="false" customHeight="false" outlineLevel="0" collapsed="false">
      <c r="A110" s="10" t="n">
        <v>2106300</v>
      </c>
      <c r="B110" s="1" t="s">
        <v>125</v>
      </c>
      <c r="C110" s="2" t="n">
        <f aca="false">VLOOKUP(B110,'RECEITAS CORRENTES TOTAIS'!B:C,2,0)</f>
        <v>44301508.7364314</v>
      </c>
      <c r="D110" s="2" t="n">
        <v>16445.61</v>
      </c>
      <c r="E110" s="2" t="n">
        <v>5453.55</v>
      </c>
      <c r="F110" s="2" t="n">
        <v>27752.63</v>
      </c>
      <c r="G110" s="11" t="n">
        <f aca="false">VLOOKUP(A110,'ARR&amp;FPM'!E:I,5,0)</f>
        <v>13391177.61</v>
      </c>
      <c r="H110" s="2" t="n">
        <f aca="false">VLOOKUP(B110,'ARR&amp;FPM'!A:C,3,0)</f>
        <v>242697.499228763</v>
      </c>
      <c r="I110" s="11" t="n">
        <f aca="false">VLOOKUP(B110,POP!A:B,2,0)</f>
        <v>19826</v>
      </c>
      <c r="J110" s="2" t="n">
        <f aca="false">(D110/I110)*1000</f>
        <v>829.49712498739</v>
      </c>
      <c r="K110" s="2" t="n">
        <f aca="false">(E110/I110)*1000</f>
        <v>275.0706143448</v>
      </c>
      <c r="L110" s="2" t="n">
        <f aca="false">(F110/I110)*1000</f>
        <v>1399.80984565722</v>
      </c>
      <c r="M110" s="2" t="n">
        <f aca="false">(G110/I110)</f>
        <v>675.435166448099</v>
      </c>
      <c r="N110" s="12" t="n">
        <f aca="false">H110/I110</f>
        <v>12.2413749232706</v>
      </c>
      <c r="O110" s="2" t="n">
        <v>5957.67</v>
      </c>
      <c r="P110" s="2" t="n">
        <f aca="false">G110/C110</f>
        <v>0.302273624351483</v>
      </c>
      <c r="Q110" s="3" t="n">
        <f aca="false">H110/C110</f>
        <v>0.00547831227763989</v>
      </c>
    </row>
    <row r="111" customFormat="false" ht="13.8" hidden="false" customHeight="false" outlineLevel="0" collapsed="false">
      <c r="A111" s="10" t="n">
        <v>2106326</v>
      </c>
      <c r="B111" s="1" t="s">
        <v>126</v>
      </c>
      <c r="C111" s="2" t="n">
        <f aca="false">VLOOKUP(B111,'RECEITAS CORRENTES TOTAIS'!B:C,2,0)</f>
        <v>53164846.5630671</v>
      </c>
      <c r="D111" s="2" t="n">
        <v>16510.88</v>
      </c>
      <c r="E111" s="2" t="n">
        <v>7277.31</v>
      </c>
      <c r="F111" s="2" t="n">
        <v>62868.87</v>
      </c>
      <c r="G111" s="11" t="n">
        <f aca="false">VLOOKUP(A111,'ARR&amp;FPM'!E:I,5,0)</f>
        <v>13391177.61</v>
      </c>
      <c r="H111" s="2" t="n">
        <f aca="false">VLOOKUP(B111,'ARR&amp;FPM'!A:C,3,0)</f>
        <v>506920.900910329</v>
      </c>
      <c r="I111" s="11" t="n">
        <f aca="false">VLOOKUP(B111,POP!A:B,2,0)</f>
        <v>21395</v>
      </c>
      <c r="J111" s="2" t="n">
        <f aca="false">(D111/I111)*1000</f>
        <v>771.716756251461</v>
      </c>
      <c r="K111" s="2" t="n">
        <f aca="false">(E111/I111)*1000</f>
        <v>340.14068707642</v>
      </c>
      <c r="L111" s="2" t="n">
        <f aca="false">(F111/I111)*1000</f>
        <v>2938.48422528628</v>
      </c>
      <c r="M111" s="2" t="n">
        <f aca="false">(G111/I111)</f>
        <v>625.902201916336</v>
      </c>
      <c r="N111" s="12" t="n">
        <f aca="false">H111/I111</f>
        <v>23.6934284136634</v>
      </c>
      <c r="O111" s="2" t="n">
        <v>8037.62</v>
      </c>
      <c r="P111" s="2" t="n">
        <f aca="false">G111/C111</f>
        <v>0.251880302035945</v>
      </c>
      <c r="Q111" s="3" t="n">
        <f aca="false">H111/C111</f>
        <v>0.00953488881622166</v>
      </c>
    </row>
    <row r="112" customFormat="false" ht="13.8" hidden="false" customHeight="false" outlineLevel="0" collapsed="false">
      <c r="A112" s="10" t="n">
        <v>2106359</v>
      </c>
      <c r="B112" s="1" t="s">
        <v>127</v>
      </c>
      <c r="C112" s="2" t="n">
        <f aca="false">VLOOKUP(B112,'RECEITAS CORRENTES TOTAIS'!B:C,2,0)</f>
        <v>22828501.3523429</v>
      </c>
      <c r="D112" s="2" t="n">
        <v>14952.34</v>
      </c>
      <c r="E112" s="2" t="n">
        <v>1570.03</v>
      </c>
      <c r="F112" s="2" t="n">
        <v>10945.43</v>
      </c>
      <c r="G112" s="11" t="n">
        <f aca="false">VLOOKUP(A112,'ARR&amp;FPM'!E:I,5,0)</f>
        <v>6695588.94</v>
      </c>
      <c r="H112" s="2" t="n">
        <f aca="false">VLOOKUP(B112,'ARR&amp;FPM'!A:C,3,0)</f>
        <v>108588.772672737</v>
      </c>
      <c r="I112" s="11" t="n">
        <f aca="false">VLOOKUP(B112,POP!A:B,2,0)</f>
        <v>7792</v>
      </c>
      <c r="J112" s="2" t="n">
        <f aca="false">(D112/I112)*1000</f>
        <v>1918.93480492813</v>
      </c>
      <c r="K112" s="2" t="n">
        <f aca="false">(E112/I112)*1000</f>
        <v>201.492556468173</v>
      </c>
      <c r="L112" s="2" t="n">
        <f aca="false">(F112/I112)*1000</f>
        <v>1404.70097535934</v>
      </c>
      <c r="M112" s="2" t="n">
        <f aca="false">(G112/I112)</f>
        <v>859.290161704312</v>
      </c>
      <c r="N112" s="12" t="n">
        <f aca="false">H112/I112</f>
        <v>13.9359307844888</v>
      </c>
      <c r="O112" s="2" t="n">
        <v>7823.12</v>
      </c>
      <c r="P112" s="2" t="n">
        <f aca="false">G112/C112</f>
        <v>0.293299539757691</v>
      </c>
      <c r="Q112" s="3" t="n">
        <f aca="false">H112/C112</f>
        <v>0.00475671928685728</v>
      </c>
    </row>
    <row r="113" customFormat="false" ht="13.8" hidden="false" customHeight="false" outlineLevel="0" collapsed="false">
      <c r="A113" s="10" t="n">
        <v>2106375</v>
      </c>
      <c r="B113" s="1" t="s">
        <v>128</v>
      </c>
      <c r="C113" s="2" t="n">
        <f aca="false">VLOOKUP(B113,'RECEITAS CORRENTES TOTAIS'!B:C,2,0)</f>
        <v>44184580.8399243</v>
      </c>
      <c r="D113" s="2" t="n">
        <v>16137.74</v>
      </c>
      <c r="E113" s="2" t="n">
        <v>5204.05</v>
      </c>
      <c r="F113" s="2" t="n">
        <v>20230.32</v>
      </c>
      <c r="G113" s="11" t="n">
        <f aca="false">VLOOKUP(A113,'ARR&amp;FPM'!E:I,5,0)</f>
        <v>11159314.66</v>
      </c>
      <c r="H113" s="2" t="n">
        <f aca="false">VLOOKUP(B113,'ARR&amp;FPM'!A:C,3,0)</f>
        <v>3391.94291786459</v>
      </c>
      <c r="I113" s="11" t="n">
        <f aca="false">VLOOKUP(B113,POP!A:B,2,0)</f>
        <v>16265</v>
      </c>
      <c r="J113" s="2" t="n">
        <f aca="false">(D113/I113)*1000</f>
        <v>992.175837688288</v>
      </c>
      <c r="K113" s="2" t="n">
        <f aca="false">(E113/I113)*1000</f>
        <v>319.953888718106</v>
      </c>
      <c r="L113" s="2" t="n">
        <f aca="false">(F113/I113)*1000</f>
        <v>1243.7946510913</v>
      </c>
      <c r="M113" s="2" t="n">
        <f aca="false">(G113/I113)</f>
        <v>686.093738702736</v>
      </c>
      <c r="N113" s="12" t="n">
        <f aca="false">H113/I113</f>
        <v>0.208542448070371</v>
      </c>
      <c r="O113" s="2" t="n">
        <v>6213.76</v>
      </c>
      <c r="P113" s="2" t="n">
        <f aca="false">G113/C113</f>
        <v>0.252561288301657</v>
      </c>
      <c r="Q113" s="3" t="n">
        <f aca="false">H113/C113</f>
        <v>7.67675703466151E-005</v>
      </c>
    </row>
    <row r="114" customFormat="false" ht="13.8" hidden="false" customHeight="false" outlineLevel="0" collapsed="false">
      <c r="A114" s="10" t="n">
        <v>2106409</v>
      </c>
      <c r="B114" s="1" t="s">
        <v>129</v>
      </c>
      <c r="C114" s="2" t="n">
        <f aca="false">VLOOKUP(B114,'RECEITAS CORRENTES TOTAIS'!B:C,2,0)</f>
        <v>54407684.8695257</v>
      </c>
      <c r="D114" s="2" t="n">
        <v>14450.97</v>
      </c>
      <c r="E114" s="2" t="n">
        <v>23670.29</v>
      </c>
      <c r="F114" s="2" t="n">
        <v>34990.55</v>
      </c>
      <c r="G114" s="11" t="n">
        <f aca="false">VLOOKUP(A114,'ARR&amp;FPM'!E:I,5,0)</f>
        <v>11159314.66</v>
      </c>
      <c r="H114" s="2" t="n">
        <f aca="false">VLOOKUP(B114,'ARR&amp;FPM'!A:C,3,0)</f>
        <v>599142.046041</v>
      </c>
      <c r="I114" s="11" t="n">
        <f aca="false">VLOOKUP(B114,POP!A:B,2,0)</f>
        <v>16829</v>
      </c>
      <c r="J114" s="2" t="n">
        <f aca="false">(D114/I114)*1000</f>
        <v>858.694515419811</v>
      </c>
      <c r="K114" s="2" t="n">
        <f aca="false">(E114/I114)*1000</f>
        <v>1406.517915503</v>
      </c>
      <c r="L114" s="2" t="n">
        <f aca="false">(F114/I114)*1000</f>
        <v>2079.18176956444</v>
      </c>
      <c r="M114" s="2" t="n">
        <f aca="false">(G114/I114)</f>
        <v>663.100282845089</v>
      </c>
      <c r="N114" s="12" t="n">
        <f aca="false">H114/I114</f>
        <v>35.6017616044328</v>
      </c>
      <c r="O114" s="2" t="n">
        <v>8629.79</v>
      </c>
      <c r="P114" s="2" t="n">
        <f aca="false">G114/C114</f>
        <v>0.205105486233443</v>
      </c>
      <c r="Q114" s="3" t="n">
        <f aca="false">H114/C114</f>
        <v>0.0110120849192131</v>
      </c>
    </row>
    <row r="115" customFormat="false" ht="13.8" hidden="false" customHeight="false" outlineLevel="0" collapsed="false">
      <c r="A115" s="10" t="n">
        <v>2106508</v>
      </c>
      <c r="B115" s="1" t="s">
        <v>130</v>
      </c>
      <c r="C115" s="2" t="n">
        <f aca="false">VLOOKUP(B115,'RECEITAS CORRENTES TOTAIS'!B:C,2,0)</f>
        <v>51111348.2204029</v>
      </c>
      <c r="D115" s="2" t="n">
        <v>22737.6</v>
      </c>
      <c r="E115" s="2" t="n">
        <v>8555.69</v>
      </c>
      <c r="F115" s="2" t="n">
        <v>44533.89</v>
      </c>
      <c r="G115" s="11" t="n">
        <f aca="false">VLOOKUP(A115,'ARR&amp;FPM'!E:I,5,0)</f>
        <v>13391177.61</v>
      </c>
      <c r="H115" s="2" t="n">
        <f aca="false">VLOOKUP(B115,'ARR&amp;FPM'!A:C,3,0)</f>
        <v>764308.760564181</v>
      </c>
      <c r="I115" s="11" t="n">
        <f aca="false">VLOOKUP(B115,POP!A:B,2,0)</f>
        <v>23370</v>
      </c>
      <c r="J115" s="2" t="n">
        <f aca="false">(D115/I115)*1000</f>
        <v>972.939666238768</v>
      </c>
      <c r="K115" s="2" t="n">
        <f aca="false">(E115/I115)*1000</f>
        <v>366.097133076594</v>
      </c>
      <c r="L115" s="2" t="n">
        <f aca="false">(F115/I115)*1000</f>
        <v>1905.60077021823</v>
      </c>
      <c r="M115" s="2" t="n">
        <f aca="false">(G115/I115)</f>
        <v>573.007172015404</v>
      </c>
      <c r="N115" s="12" t="n">
        <f aca="false">H115/I115</f>
        <v>32.704696643739</v>
      </c>
      <c r="O115" s="2" t="n">
        <v>7072.64</v>
      </c>
      <c r="P115" s="2" t="n">
        <f aca="false">G115/C115</f>
        <v>0.262000085621972</v>
      </c>
      <c r="Q115" s="3" t="n">
        <f aca="false">H115/C115</f>
        <v>0.0149537976824309</v>
      </c>
    </row>
    <row r="116" customFormat="false" ht="13.8" hidden="false" customHeight="false" outlineLevel="0" collapsed="false">
      <c r="A116" s="10" t="n">
        <v>2106607</v>
      </c>
      <c r="B116" s="1" t="s">
        <v>131</v>
      </c>
      <c r="C116" s="2" t="n">
        <f aca="false">VLOOKUP(B116,'RECEITAS CORRENTES TOTAIS'!B:C,2,0)</f>
        <v>90528249.1025203</v>
      </c>
      <c r="D116" s="2" t="n">
        <v>12398.74</v>
      </c>
      <c r="E116" s="2" t="n">
        <v>7771.16</v>
      </c>
      <c r="F116" s="2" t="n">
        <v>48931.02</v>
      </c>
      <c r="G116" s="11" t="n">
        <f aca="false">VLOOKUP(A116,'ARR&amp;FPM'!E:I,5,0)</f>
        <v>17854903.35</v>
      </c>
      <c r="H116" s="2" t="n">
        <f aca="false">VLOOKUP(B116,'ARR&amp;FPM'!A:C,3,0)</f>
        <v>884932.102766863</v>
      </c>
      <c r="I116" s="11" t="n">
        <f aca="false">VLOOKUP(B116,POP!A:B,2,0)</f>
        <v>33782</v>
      </c>
      <c r="J116" s="2" t="n">
        <f aca="false">(D116/I116)*1000</f>
        <v>367.02208276597</v>
      </c>
      <c r="K116" s="2" t="n">
        <f aca="false">(E116/I116)*1000</f>
        <v>230.038482031851</v>
      </c>
      <c r="L116" s="2" t="n">
        <f aca="false">(F116/I116)*1000</f>
        <v>1448.43466935054</v>
      </c>
      <c r="M116" s="2" t="n">
        <f aca="false">(G116/I116)</f>
        <v>528.533045704813</v>
      </c>
      <c r="N116" s="12" t="n">
        <f aca="false">H116/I116</f>
        <v>26.1953733576124</v>
      </c>
      <c r="O116" s="2" t="n">
        <v>5813.95</v>
      </c>
      <c r="P116" s="2" t="n">
        <f aca="false">G116/C116</f>
        <v>0.197230185351093</v>
      </c>
      <c r="Q116" s="3" t="n">
        <f aca="false">H116/C116</f>
        <v>0.00977520400029726</v>
      </c>
    </row>
    <row r="117" customFormat="false" ht="13.8" hidden="false" customHeight="false" outlineLevel="0" collapsed="false">
      <c r="A117" s="10" t="n">
        <v>2106631</v>
      </c>
      <c r="B117" s="1" t="s">
        <v>132</v>
      </c>
      <c r="C117" s="2" t="n">
        <f aca="false">VLOOKUP(B117,'RECEITAS CORRENTES TOTAIS'!B:C,2,0)</f>
        <v>36567257.1897204</v>
      </c>
      <c r="D117" s="2" t="n">
        <v>8609.39</v>
      </c>
      <c r="E117" s="2" t="n">
        <v>2462.03</v>
      </c>
      <c r="F117" s="2" t="n">
        <v>11486.31</v>
      </c>
      <c r="G117" s="11" t="n">
        <f aca="false">VLOOKUP(A117,'ARR&amp;FPM'!E:I,5,0)</f>
        <v>11159314.66</v>
      </c>
      <c r="H117" s="2" t="n">
        <f aca="false">VLOOKUP(B117,'ARR&amp;FPM'!A:C,3,0)</f>
        <v>34485.6368429834</v>
      </c>
      <c r="I117" s="11" t="n">
        <f aca="false">VLOOKUP(B117,POP!A:B,2,0)</f>
        <v>16745</v>
      </c>
      <c r="J117" s="2" t="n">
        <f aca="false">(D117/I117)*1000</f>
        <v>514.146909525231</v>
      </c>
      <c r="K117" s="2" t="n">
        <f aca="false">(E117/I117)*1000</f>
        <v>147.030755449388</v>
      </c>
      <c r="L117" s="2" t="n">
        <f aca="false">(F117/I117)*1000</f>
        <v>685.954613317408</v>
      </c>
      <c r="M117" s="2" t="n">
        <f aca="false">(G117/I117)</f>
        <v>666.426674231114</v>
      </c>
      <c r="N117" s="12" t="n">
        <f aca="false">H117/I117</f>
        <v>2.05945875443317</v>
      </c>
      <c r="O117" s="2" t="n">
        <v>4475.16</v>
      </c>
      <c r="P117" s="2" t="n">
        <f aca="false">G117/C117</f>
        <v>0.305172318560908</v>
      </c>
      <c r="Q117" s="3" t="n">
        <f aca="false">H117/C117</f>
        <v>0.000943074200617864</v>
      </c>
    </row>
    <row r="118" customFormat="false" ht="13.8" hidden="false" customHeight="false" outlineLevel="0" collapsed="false">
      <c r="A118" s="10" t="n">
        <v>2106672</v>
      </c>
      <c r="B118" s="1" t="s">
        <v>133</v>
      </c>
      <c r="C118" s="2" t="n">
        <f aca="false">VLOOKUP(B118,'RECEITAS CORRENTES TOTAIS'!B:C,2,0)</f>
        <v>25975741.2008616</v>
      </c>
      <c r="D118" s="2" t="n">
        <v>8905.34</v>
      </c>
      <c r="E118" s="2" t="n">
        <v>1471.77</v>
      </c>
      <c r="F118" s="2" t="n">
        <v>8858.38</v>
      </c>
      <c r="G118" s="11" t="n">
        <f aca="false">VLOOKUP(A118,'ARR&amp;FPM'!E:I,5,0)</f>
        <v>6695588.94</v>
      </c>
      <c r="H118" s="2" t="n">
        <f aca="false">VLOOKUP(B118,'ARR&amp;FPM'!A:C,3,0)</f>
        <v>187887.171544344</v>
      </c>
      <c r="I118" s="11" t="n">
        <f aca="false">VLOOKUP(B118,POP!A:B,2,0)</f>
        <v>8464</v>
      </c>
      <c r="J118" s="2" t="n">
        <f aca="false">(D118/I118)*1000</f>
        <v>1052.14319470699</v>
      </c>
      <c r="K118" s="2" t="n">
        <f aca="false">(E118/I118)*1000</f>
        <v>173.885869565217</v>
      </c>
      <c r="L118" s="2" t="n">
        <f aca="false">(F118/I118)*1000</f>
        <v>1046.5949905482</v>
      </c>
      <c r="M118" s="2" t="n">
        <f aca="false">(G118/I118)</f>
        <v>791.066746219282</v>
      </c>
      <c r="N118" s="12" t="n">
        <f aca="false">H118/I118</f>
        <v>22.1983898327439</v>
      </c>
      <c r="O118" s="2" t="n">
        <v>5881.44</v>
      </c>
      <c r="P118" s="2" t="n">
        <f aca="false">G118/C118</f>
        <v>0.25776315248236</v>
      </c>
      <c r="Q118" s="3" t="n">
        <f aca="false">H118/C118</f>
        <v>0.00723317845259838</v>
      </c>
    </row>
    <row r="119" customFormat="false" ht="13.8" hidden="false" customHeight="false" outlineLevel="0" collapsed="false">
      <c r="A119" s="10" t="n">
        <v>2106706</v>
      </c>
      <c r="B119" s="1" t="s">
        <v>134</v>
      </c>
      <c r="C119" s="2" t="n">
        <f aca="false">VLOOKUP(B119,'RECEITAS CORRENTES TOTAIS'!B:C,2,0)</f>
        <v>49287851.9773851</v>
      </c>
      <c r="D119" s="2" t="n">
        <v>38681.97</v>
      </c>
      <c r="E119" s="2" t="n">
        <v>6800.23</v>
      </c>
      <c r="F119" s="2" t="n">
        <v>51825.34</v>
      </c>
      <c r="G119" s="11" t="n">
        <f aca="false">VLOOKUP(A119,'ARR&amp;FPM'!E:I,5,0)</f>
        <v>13391177.61</v>
      </c>
      <c r="H119" s="2" t="n">
        <f aca="false">VLOOKUP(B119,'ARR&amp;FPM'!A:C,3,0)</f>
        <v>526761.997068017</v>
      </c>
      <c r="I119" s="11" t="n">
        <f aca="false">VLOOKUP(B119,POP!A:B,2,0)</f>
        <v>21015</v>
      </c>
      <c r="J119" s="2" t="n">
        <f aca="false">(D119/I119)*1000</f>
        <v>1840.68379728765</v>
      </c>
      <c r="K119" s="2" t="n">
        <f aca="false">(E119/I119)*1000</f>
        <v>323.589340946943</v>
      </c>
      <c r="L119" s="2" t="n">
        <f aca="false">(F119/I119)*1000</f>
        <v>2466.11182488699</v>
      </c>
      <c r="M119" s="2" t="n">
        <f aca="false">(G119/I119)</f>
        <v>637.21996716631</v>
      </c>
      <c r="N119" s="12" t="n">
        <f aca="false">H119/I119</f>
        <v>25.066000336332</v>
      </c>
      <c r="O119" s="2" t="n">
        <v>8613.74</v>
      </c>
      <c r="P119" s="2" t="n">
        <f aca="false">G119/C119</f>
        <v>0.271693268680979</v>
      </c>
      <c r="Q119" s="3" t="n">
        <f aca="false">H119/C119</f>
        <v>0.0106874610260904</v>
      </c>
    </row>
    <row r="120" customFormat="false" ht="13.8" hidden="false" customHeight="false" outlineLevel="0" collapsed="false">
      <c r="A120" s="10" t="n">
        <v>2106755</v>
      </c>
      <c r="B120" s="1" t="s">
        <v>135</v>
      </c>
      <c r="C120" s="2" t="n">
        <f aca="false">VLOOKUP(B120,'RECEITAS CORRENTES TOTAIS'!B:C,2,0)</f>
        <v>77282789.915282</v>
      </c>
      <c r="D120" s="2" t="n">
        <v>10354.51</v>
      </c>
      <c r="E120" s="2" t="n">
        <v>246212.92</v>
      </c>
      <c r="F120" s="2" t="n">
        <v>79485.59</v>
      </c>
      <c r="G120" s="11" t="n">
        <f aca="false">VLOOKUP(A120,'ARR&amp;FPM'!E:I,5,0)</f>
        <v>15623040.48</v>
      </c>
      <c r="H120" s="2" t="n">
        <f aca="false">VLOOKUP(B120,'ARR&amp;FPM'!A:C,3,0)</f>
        <v>2083156.52251033</v>
      </c>
      <c r="I120" s="11" t="n">
        <f aca="false">VLOOKUP(B120,POP!A:B,2,0)</f>
        <v>28381</v>
      </c>
      <c r="J120" s="2" t="n">
        <f aca="false">(D120/I120)*1000</f>
        <v>364.839505302843</v>
      </c>
      <c r="K120" s="2" t="n">
        <f aca="false">(E120/I120)*1000</f>
        <v>8675.27289383743</v>
      </c>
      <c r="L120" s="2" t="n">
        <f aca="false">(F120/I120)*1000</f>
        <v>2800.66206264755</v>
      </c>
      <c r="M120" s="2" t="n">
        <f aca="false">(G120/I120)</f>
        <v>550.475334907156</v>
      </c>
      <c r="N120" s="12" t="n">
        <f aca="false">H120/I120</f>
        <v>73.39968720307</v>
      </c>
      <c r="O120" s="2" t="n">
        <v>16968.79</v>
      </c>
      <c r="P120" s="2" t="n">
        <f aca="false">G120/C120</f>
        <v>0.202154198847196</v>
      </c>
      <c r="Q120" s="3" t="n">
        <f aca="false">H120/C120</f>
        <v>0.0269549860297992</v>
      </c>
    </row>
    <row r="121" customFormat="false" ht="13.8" hidden="false" customHeight="false" outlineLevel="0" collapsed="false">
      <c r="A121" s="10" t="n">
        <v>2106805</v>
      </c>
      <c r="B121" s="1" t="s">
        <v>136</v>
      </c>
      <c r="C121" s="2" t="n">
        <f aca="false">VLOOKUP(B121,'RECEITAS CORRENTES TOTAIS'!B:C,2,0)</f>
        <v>36232536.8281552</v>
      </c>
      <c r="D121" s="2" t="n">
        <v>5279.74</v>
      </c>
      <c r="E121" s="2" t="n">
        <v>4224.71</v>
      </c>
      <c r="F121" s="2" t="n">
        <v>35314.95</v>
      </c>
      <c r="G121" s="11" t="n">
        <f aca="false">VLOOKUP(A121,'ARR&amp;FPM'!E:I,5,0)</f>
        <v>11159314.66</v>
      </c>
      <c r="H121" s="2" t="n">
        <f aca="false">VLOOKUP(B121,'ARR&amp;FPM'!A:C,3,0)</f>
        <v>98109.5612363877</v>
      </c>
      <c r="I121" s="11" t="n">
        <f aca="false">VLOOKUP(B121,POP!A:B,2,0)</f>
        <v>14962</v>
      </c>
      <c r="J121" s="2" t="n">
        <f aca="false">(D121/I121)*1000</f>
        <v>352.876620772624</v>
      </c>
      <c r="K121" s="2" t="n">
        <f aca="false">(E121/I121)*1000</f>
        <v>282.362652051865</v>
      </c>
      <c r="L121" s="2" t="n">
        <f aca="false">(F121/I121)*1000</f>
        <v>2360.30945060821</v>
      </c>
      <c r="M121" s="2" t="n">
        <f aca="false">(G121/I121)</f>
        <v>745.843781580003</v>
      </c>
      <c r="N121" s="12" t="n">
        <f aca="false">H121/I121</f>
        <v>6.55724911351341</v>
      </c>
      <c r="O121" s="2" t="n">
        <v>6857.53</v>
      </c>
      <c r="P121" s="2" t="n">
        <f aca="false">G121/C121</f>
        <v>0.307991535699715</v>
      </c>
      <c r="Q121" s="3" t="n">
        <f aca="false">H121/C121</f>
        <v>0.00270777510561032</v>
      </c>
    </row>
    <row r="122" customFormat="false" ht="13.8" hidden="false" customHeight="false" outlineLevel="0" collapsed="false">
      <c r="A122" s="10" t="n">
        <v>2106904</v>
      </c>
      <c r="B122" s="1" t="s">
        <v>137</v>
      </c>
      <c r="C122" s="2" t="n">
        <f aca="false">VLOOKUP(B122,'RECEITAS CORRENTES TOTAIS'!B:C,2,0)</f>
        <v>86940896.9442907</v>
      </c>
      <c r="D122" s="2" t="n">
        <v>37802.3</v>
      </c>
      <c r="E122" s="2" t="n">
        <v>9901.96</v>
      </c>
      <c r="F122" s="2" t="n">
        <v>47849.3</v>
      </c>
      <c r="G122" s="11" t="n">
        <f aca="false">VLOOKUP(A122,'ARR&amp;FPM'!E:I,5,0)</f>
        <v>17854903.35</v>
      </c>
      <c r="H122" s="2" t="n">
        <f aca="false">VLOOKUP(B122,'ARR&amp;FPM'!A:C,3,0)</f>
        <v>553188.365311351</v>
      </c>
      <c r="I122" s="11" t="n">
        <f aca="false">VLOOKUP(B122,POP!A:B,2,0)</f>
        <v>33434</v>
      </c>
      <c r="J122" s="2" t="n">
        <f aca="false">(D122/I122)*1000</f>
        <v>1130.65442364061</v>
      </c>
      <c r="K122" s="2" t="n">
        <f aca="false">(E122/I122)*1000</f>
        <v>296.164383561644</v>
      </c>
      <c r="L122" s="2" t="n">
        <f aca="false">(F122/I122)*1000</f>
        <v>1431.15690614345</v>
      </c>
      <c r="M122" s="2" t="n">
        <f aca="false">(G122/I122)</f>
        <v>534.034316863074</v>
      </c>
      <c r="N122" s="12" t="n">
        <f aca="false">H122/I122</f>
        <v>16.5456829966905</v>
      </c>
      <c r="O122" s="2" t="n">
        <v>6998.87</v>
      </c>
      <c r="P122" s="2" t="n">
        <f aca="false">G122/C122</f>
        <v>0.205368290155103</v>
      </c>
      <c r="Q122" s="3" t="n">
        <f aca="false">H122/C122</f>
        <v>0.00636280950340113</v>
      </c>
    </row>
    <row r="123" customFormat="false" ht="13.8" hidden="false" customHeight="false" outlineLevel="0" collapsed="false">
      <c r="A123" s="10" t="n">
        <v>2107001</v>
      </c>
      <c r="B123" s="1" t="s">
        <v>138</v>
      </c>
      <c r="C123" s="2" t="n">
        <f aca="false">VLOOKUP(B123,'RECEITAS CORRENTES TOTAIS'!B:C,2,0)</f>
        <v>19597061.066628</v>
      </c>
      <c r="D123" s="2" t="n">
        <v>15202.63</v>
      </c>
      <c r="E123" s="2" t="n">
        <v>3011.7</v>
      </c>
      <c r="F123" s="2" t="n">
        <v>14147.84</v>
      </c>
      <c r="G123" s="11" t="n">
        <f aca="false">VLOOKUP(A123,'ARR&amp;FPM'!E:I,5,0)</f>
        <v>6695588.94</v>
      </c>
      <c r="H123" s="2" t="n">
        <f aca="false">VLOOKUP(B123,'ARR&amp;FPM'!A:C,3,0)</f>
        <v>209.250658559519</v>
      </c>
      <c r="I123" s="11" t="n">
        <f aca="false">VLOOKUP(B123,POP!A:B,2,0)</f>
        <v>9160</v>
      </c>
      <c r="J123" s="2" t="n">
        <f aca="false">(D123/I123)*1000</f>
        <v>1659.67576419214</v>
      </c>
      <c r="K123" s="2" t="n">
        <f aca="false">(E123/I123)*1000</f>
        <v>328.788209606987</v>
      </c>
      <c r="L123" s="2" t="n">
        <f aca="false">(F123/I123)*1000</f>
        <v>1544.52401746725</v>
      </c>
      <c r="M123" s="2" t="n">
        <f aca="false">(G123/I123)</f>
        <v>730.959491266376</v>
      </c>
      <c r="N123" s="12" t="n">
        <f aca="false">H123/I123</f>
        <v>0.0228439583580261</v>
      </c>
      <c r="O123" s="2" t="n">
        <v>6853.48</v>
      </c>
      <c r="P123" s="2" t="n">
        <f aca="false">G123/C123</f>
        <v>0.341662911455737</v>
      </c>
      <c r="Q123" s="3" t="n">
        <f aca="false">H123/C123</f>
        <v>1.06776550753242E-005</v>
      </c>
    </row>
    <row r="124" customFormat="false" ht="13.8" hidden="false" customHeight="false" outlineLevel="0" collapsed="false">
      <c r="A124" s="10" t="n">
        <v>2107100</v>
      </c>
      <c r="B124" s="1" t="s">
        <v>139</v>
      </c>
      <c r="C124" s="2" t="n">
        <f aca="false">VLOOKUP(B124,'RECEITAS CORRENTES TOTAIS'!B:C,2,0)</f>
        <v>48895876.8579405</v>
      </c>
      <c r="D124" s="2" t="n">
        <v>5152.45</v>
      </c>
      <c r="E124" s="2" t="n">
        <v>5191.42</v>
      </c>
      <c r="F124" s="2" t="n">
        <v>41235.72</v>
      </c>
      <c r="G124" s="11" t="n">
        <f aca="false">VLOOKUP(A124,'ARR&amp;FPM'!E:I,5,0)</f>
        <v>13391177.61</v>
      </c>
      <c r="H124" s="2" t="n">
        <f aca="false">VLOOKUP(B124,'ARR&amp;FPM'!A:C,3,0)</f>
        <v>1418177.92638067</v>
      </c>
      <c r="I124" s="11" t="n">
        <f aca="false">VLOOKUP(B124,POP!A:B,2,0)</f>
        <v>19433</v>
      </c>
      <c r="J124" s="2" t="n">
        <f aca="false">(D124/I124)*1000</f>
        <v>265.139196212628</v>
      </c>
      <c r="K124" s="2" t="n">
        <f aca="false">(E124/I124)*1000</f>
        <v>267.144547933927</v>
      </c>
      <c r="L124" s="2" t="n">
        <f aca="false">(F124/I124)*1000</f>
        <v>2121.94308650234</v>
      </c>
      <c r="M124" s="2" t="n">
        <f aca="false">(G124/I124)</f>
        <v>689.094715689806</v>
      </c>
      <c r="N124" s="12" t="n">
        <f aca="false">H124/I124</f>
        <v>72.9778174435584</v>
      </c>
      <c r="O124" s="2" t="n">
        <v>6936.09</v>
      </c>
      <c r="P124" s="2" t="n">
        <f aca="false">G124/C124</f>
        <v>0.273871305118549</v>
      </c>
      <c r="Q124" s="3" t="n">
        <f aca="false">H124/C124</f>
        <v>0.029004039144261</v>
      </c>
    </row>
    <row r="125" customFormat="false" ht="13.8" hidden="false" customHeight="false" outlineLevel="0" collapsed="false">
      <c r="A125" s="10" t="n">
        <v>2107209</v>
      </c>
      <c r="B125" s="1" t="s">
        <v>140</v>
      </c>
      <c r="C125" s="2" t="n">
        <f aca="false">VLOOKUP(B125,'RECEITAS CORRENTES TOTAIS'!B:C,2,0)</f>
        <v>36759347.0930473</v>
      </c>
      <c r="D125" s="2" t="n">
        <v>3952.98</v>
      </c>
      <c r="E125" s="2" t="n">
        <v>3083.39</v>
      </c>
      <c r="F125" s="2" t="n">
        <v>13633.77</v>
      </c>
      <c r="G125" s="11" t="n">
        <f aca="false">VLOOKUP(A125,'ARR&amp;FPM'!E:I,5,0)</f>
        <v>11159314.66</v>
      </c>
      <c r="H125" s="2" t="n">
        <f aca="false">VLOOKUP(B125,'ARR&amp;FPM'!A:C,3,0)</f>
        <v>728.315380409809</v>
      </c>
      <c r="I125" s="11" t="n">
        <f aca="false">VLOOKUP(B125,POP!A:B,2,0)</f>
        <v>14454</v>
      </c>
      <c r="J125" s="2" t="n">
        <f aca="false">(D125/I125)*1000</f>
        <v>273.486924034869</v>
      </c>
      <c r="K125" s="2" t="n">
        <f aca="false">(E125/I125)*1000</f>
        <v>213.324339283243</v>
      </c>
      <c r="L125" s="2" t="n">
        <f aca="false">(F125/I125)*1000</f>
        <v>943.252386882524</v>
      </c>
      <c r="M125" s="2" t="n">
        <f aca="false">(G125/I125)</f>
        <v>772.057192472672</v>
      </c>
      <c r="N125" s="12" t="n">
        <f aca="false">H125/I125</f>
        <v>0.0503885000975376</v>
      </c>
      <c r="O125" s="2" t="n">
        <v>5293.53</v>
      </c>
      <c r="P125" s="2" t="n">
        <f aca="false">G125/C125</f>
        <v>0.303577607941537</v>
      </c>
      <c r="Q125" s="3" t="n">
        <f aca="false">H125/C125</f>
        <v>1.98130662812442E-005</v>
      </c>
    </row>
    <row r="126" customFormat="false" ht="13.8" hidden="false" customHeight="false" outlineLevel="0" collapsed="false">
      <c r="A126" s="10" t="n">
        <v>2107258</v>
      </c>
      <c r="B126" s="1" t="s">
        <v>141</v>
      </c>
      <c r="C126" s="2" t="n">
        <f aca="false">VLOOKUP(B126,'RECEITAS CORRENTES TOTAIS'!B:C,2,0)</f>
        <v>18850893.956663</v>
      </c>
      <c r="D126" s="2" t="n">
        <v>20496.81</v>
      </c>
      <c r="E126" s="2" t="n">
        <v>1810.55</v>
      </c>
      <c r="F126" s="2" t="n">
        <v>11036.23</v>
      </c>
      <c r="G126" s="11" t="n">
        <f aca="false">VLOOKUP(A126,'ARR&amp;FPM'!E:I,5,0)</f>
        <v>6695588.94</v>
      </c>
      <c r="H126" s="2" t="n">
        <f aca="false">VLOOKUP(B126,'ARR&amp;FPM'!A:C,3,0)</f>
        <v>116102.420180193</v>
      </c>
      <c r="I126" s="11" t="n">
        <f aca="false">VLOOKUP(B126,POP!A:B,2,0)</f>
        <v>5384</v>
      </c>
      <c r="J126" s="2" t="n">
        <f aca="false">(D126/I126)*1000</f>
        <v>3806.98551263002</v>
      </c>
      <c r="K126" s="2" t="n">
        <f aca="false">(E126/I126)*1000</f>
        <v>336.283432392273</v>
      </c>
      <c r="L126" s="2" t="n">
        <f aca="false">(F126/I126)*1000</f>
        <v>2049.81983655275</v>
      </c>
      <c r="M126" s="2" t="n">
        <f aca="false">(G126/I126)</f>
        <v>1243.60864413076</v>
      </c>
      <c r="N126" s="12" t="n">
        <f aca="false">H126/I126</f>
        <v>21.5643425297535</v>
      </c>
      <c r="O126" s="2" t="n">
        <v>10503.59</v>
      </c>
      <c r="P126" s="2" t="n">
        <f aca="false">G126/C126</f>
        <v>0.355186812646272</v>
      </c>
      <c r="Q126" s="3" t="n">
        <f aca="false">H126/C126</f>
        <v>0.00615898749667284</v>
      </c>
    </row>
    <row r="127" customFormat="false" ht="13.8" hidden="false" customHeight="false" outlineLevel="0" collapsed="false">
      <c r="A127" s="10" t="n">
        <v>2107308</v>
      </c>
      <c r="B127" s="1" t="s">
        <v>142</v>
      </c>
      <c r="C127" s="2" t="n">
        <f aca="false">VLOOKUP(B127,'RECEITAS CORRENTES TOTAIS'!B:C,2,0)</f>
        <v>18494790.6166417</v>
      </c>
      <c r="D127" s="2" t="n">
        <v>6923.38</v>
      </c>
      <c r="E127" s="2" t="n">
        <v>1606.51</v>
      </c>
      <c r="F127" s="2" t="n">
        <v>8680.9</v>
      </c>
      <c r="G127" s="11" t="n">
        <f aca="false">VLOOKUP(A127,'ARR&amp;FPM'!E:I,5,0)</f>
        <v>6695588.94</v>
      </c>
      <c r="H127" s="2" t="n">
        <f aca="false">VLOOKUP(B127,'ARR&amp;FPM'!A:C,3,0)</f>
        <v>165541.786071264</v>
      </c>
      <c r="I127" s="11" t="n">
        <f aca="false">VLOOKUP(B127,POP!A:B,2,0)</f>
        <v>4683</v>
      </c>
      <c r="J127" s="2" t="n">
        <f aca="false">(D127/I127)*1000</f>
        <v>1478.40700405723</v>
      </c>
      <c r="K127" s="2" t="n">
        <f aca="false">(E127/I127)*1000</f>
        <v>343.051462737561</v>
      </c>
      <c r="L127" s="2" t="n">
        <f aca="false">(F127/I127)*1000</f>
        <v>1853.70489002776</v>
      </c>
      <c r="M127" s="2" t="n">
        <f aca="false">(G127/I127)</f>
        <v>1429.76488148623</v>
      </c>
      <c r="N127" s="12" t="n">
        <f aca="false">H127/I127</f>
        <v>35.3495165644382</v>
      </c>
      <c r="O127" s="2" t="n">
        <v>8176.99</v>
      </c>
      <c r="P127" s="2" t="n">
        <f aca="false">G127/C127</f>
        <v>0.362025668675334</v>
      </c>
      <c r="Q127" s="3" t="n">
        <f aca="false">H127/C127</f>
        <v>0.00895072507186476</v>
      </c>
    </row>
    <row r="128" customFormat="false" ht="13.8" hidden="false" customHeight="false" outlineLevel="0" collapsed="false">
      <c r="A128" s="10" t="n">
        <v>2107357</v>
      </c>
      <c r="B128" s="1" t="s">
        <v>143</v>
      </c>
      <c r="C128" s="2" t="n">
        <f aca="false">VLOOKUP(B128,'RECEITAS CORRENTES TOTAIS'!B:C,2,0)</f>
        <v>52422208.457176</v>
      </c>
      <c r="D128" s="2" t="n">
        <v>25403.04</v>
      </c>
      <c r="E128" s="2" t="n">
        <v>4218.12</v>
      </c>
      <c r="F128" s="2" t="n">
        <v>32888.64</v>
      </c>
      <c r="G128" s="11" t="n">
        <f aca="false">VLOOKUP(A128,'ARR&amp;FPM'!E:I,5,0)</f>
        <v>13391177.61</v>
      </c>
      <c r="H128" s="2" t="n">
        <f aca="false">VLOOKUP(B128,'ARR&amp;FPM'!A:C,3,0)</f>
        <v>249666.582154702</v>
      </c>
      <c r="I128" s="11" t="n">
        <f aca="false">VLOOKUP(B128,POP!A:B,2,0)</f>
        <v>20928</v>
      </c>
      <c r="J128" s="2" t="n">
        <f aca="false">(D128/I128)*1000</f>
        <v>1213.83027522936</v>
      </c>
      <c r="K128" s="2" t="n">
        <f aca="false">(E128/I128)*1000</f>
        <v>201.553899082569</v>
      </c>
      <c r="L128" s="2" t="n">
        <f aca="false">(F128/I128)*1000</f>
        <v>1571.51376146789</v>
      </c>
      <c r="M128" s="2" t="n">
        <f aca="false">(G128/I128)</f>
        <v>639.868960722477</v>
      </c>
      <c r="N128" s="12" t="n">
        <f aca="false">H128/I128</f>
        <v>11.9297869913371</v>
      </c>
      <c r="O128" s="2" t="n">
        <v>6733.88</v>
      </c>
      <c r="P128" s="2" t="n">
        <f aca="false">G128/C128</f>
        <v>0.25544855900032</v>
      </c>
      <c r="Q128" s="3" t="n">
        <f aca="false">H128/C128</f>
        <v>0.00476261091439244</v>
      </c>
    </row>
    <row r="129" customFormat="false" ht="13.8" hidden="false" customHeight="false" outlineLevel="0" collapsed="false">
      <c r="A129" s="10" t="n">
        <v>2107407</v>
      </c>
      <c r="B129" s="1" t="s">
        <v>144</v>
      </c>
      <c r="C129" s="2" t="n">
        <f aca="false">VLOOKUP(B129,'RECEITAS CORRENTES TOTAIS'!B:C,2,0)</f>
        <v>54108416.9983968</v>
      </c>
      <c r="D129" s="2" t="n">
        <v>20220.03</v>
      </c>
      <c r="E129" s="2" t="n">
        <v>5005.89</v>
      </c>
      <c r="F129" s="2" t="n">
        <v>40708.61</v>
      </c>
      <c r="G129" s="11" t="n">
        <f aca="false">VLOOKUP(A129,'ARR&amp;FPM'!E:I,5,0)</f>
        <v>13391177.61</v>
      </c>
      <c r="H129" s="2" t="n">
        <f aca="false">VLOOKUP(B129,'ARR&amp;FPM'!A:C,3,0)</f>
        <v>124510.091126344</v>
      </c>
      <c r="I129" s="11" t="n">
        <f aca="false">VLOOKUP(B129,POP!A:B,2,0)</f>
        <v>19505</v>
      </c>
      <c r="J129" s="2" t="n">
        <f aca="false">(D129/I129)*1000</f>
        <v>1036.6588054345</v>
      </c>
      <c r="K129" s="2" t="n">
        <f aca="false">(E129/I129)*1000</f>
        <v>256.646500897206</v>
      </c>
      <c r="L129" s="2" t="n">
        <f aca="false">(F129/I129)*1000</f>
        <v>2087.08587541656</v>
      </c>
      <c r="M129" s="2" t="n">
        <f aca="false">(G129/I129)</f>
        <v>686.551018200461</v>
      </c>
      <c r="N129" s="12" t="n">
        <f aca="false">H129/I129</f>
        <v>6.38349608440626</v>
      </c>
      <c r="O129" s="2" t="n">
        <v>7603.97</v>
      </c>
      <c r="P129" s="2" t="n">
        <f aca="false">G129/C129</f>
        <v>0.24748788363919</v>
      </c>
      <c r="Q129" s="3" t="n">
        <f aca="false">H129/C129</f>
        <v>0.00230112241372785</v>
      </c>
    </row>
    <row r="130" customFormat="false" ht="13.8" hidden="false" customHeight="false" outlineLevel="0" collapsed="false">
      <c r="A130" s="10" t="n">
        <v>2107456</v>
      </c>
      <c r="B130" s="1" t="s">
        <v>145</v>
      </c>
      <c r="C130" s="2" t="n">
        <f aca="false">VLOOKUP(B130,'RECEITAS CORRENTES TOTAIS'!B:C,2,0)</f>
        <v>39331825.660484</v>
      </c>
      <c r="D130" s="2" t="n">
        <v>8565.76</v>
      </c>
      <c r="E130" s="2" t="n">
        <v>4010.49</v>
      </c>
      <c r="F130" s="2" t="n">
        <v>22665.39</v>
      </c>
      <c r="G130" s="11" t="n">
        <f aca="false">VLOOKUP(A130,'ARR&amp;FPM'!E:I,5,0)</f>
        <v>11159314.66</v>
      </c>
      <c r="H130" s="2" t="n">
        <f aca="false">VLOOKUP(B130,'ARR&amp;FPM'!A:C,3,0)</f>
        <v>654848.869193953</v>
      </c>
      <c r="I130" s="11" t="n">
        <f aca="false">VLOOKUP(B130,POP!A:B,2,0)</f>
        <v>14701</v>
      </c>
      <c r="J130" s="2" t="n">
        <f aca="false">(D130/I130)*1000</f>
        <v>582.665124821441</v>
      </c>
      <c r="K130" s="2" t="n">
        <f aca="false">(E130/I130)*1000</f>
        <v>272.803890891776</v>
      </c>
      <c r="L130" s="2" t="n">
        <f aca="false">(F130/I130)*1000</f>
        <v>1541.75838378342</v>
      </c>
      <c r="M130" s="2" t="n">
        <f aca="false">(G130/I130)</f>
        <v>759.085413237195</v>
      </c>
      <c r="N130" s="12" t="n">
        <f aca="false">H130/I130</f>
        <v>44.544511883134</v>
      </c>
      <c r="O130" s="2" t="n">
        <v>6047.63</v>
      </c>
      <c r="P130" s="2" t="n">
        <f aca="false">G130/C130</f>
        <v>0.283722264924294</v>
      </c>
      <c r="Q130" s="3" t="n">
        <f aca="false">H130/C130</f>
        <v>0.0166493382444708</v>
      </c>
    </row>
    <row r="131" customFormat="false" ht="13.8" hidden="false" customHeight="false" outlineLevel="0" collapsed="false">
      <c r="A131" s="10" t="n">
        <v>2107506</v>
      </c>
      <c r="B131" s="1" t="s">
        <v>146</v>
      </c>
      <c r="C131" s="2" t="n">
        <f aca="false">VLOOKUP(B131,'RECEITAS CORRENTES TOTAIS'!B:C,2,0)</f>
        <v>235492840.706621</v>
      </c>
      <c r="D131" s="2" t="n">
        <v>18978.04</v>
      </c>
      <c r="E131" s="2" t="n">
        <v>108677.25</v>
      </c>
      <c r="F131" s="2" t="n">
        <v>415821.55</v>
      </c>
      <c r="G131" s="11" t="n">
        <f aca="false">VLOOKUP(A131,'ARR&amp;FPM'!E:I,5,0)</f>
        <v>86677318.99</v>
      </c>
      <c r="H131" s="2" t="n">
        <f aca="false">VLOOKUP(B131,'ARR&amp;FPM'!A:C,3,0)</f>
        <v>6098044.8309812</v>
      </c>
      <c r="I131" s="11" t="n">
        <f aca="false">VLOOKUP(B131,POP!A:B,2,0)</f>
        <v>122197</v>
      </c>
      <c r="J131" s="2" t="n">
        <f aca="false">(D131/I131)*1000</f>
        <v>155.306922428538</v>
      </c>
      <c r="K131" s="2" t="n">
        <f aca="false">(E131/I131)*1000</f>
        <v>889.361031776558</v>
      </c>
      <c r="L131" s="2" t="n">
        <f aca="false">(F131/I131)*1000</f>
        <v>3402.87854857321</v>
      </c>
      <c r="M131" s="2" t="n">
        <f aca="false">(G131/I131)</f>
        <v>709.324443235104</v>
      </c>
      <c r="N131" s="12" t="n">
        <f aca="false">H131/I131</f>
        <v>49.9033923171698</v>
      </c>
      <c r="O131" s="2" t="n">
        <v>8109.44</v>
      </c>
      <c r="P131" s="2" t="n">
        <f aca="false">G131/C131</f>
        <v>0.368067745626218</v>
      </c>
      <c r="Q131" s="3" t="n">
        <f aca="false">H131/C131</f>
        <v>0.0258948204653839</v>
      </c>
    </row>
    <row r="132" customFormat="false" ht="13.8" hidden="false" customHeight="false" outlineLevel="0" collapsed="false">
      <c r="A132" s="10" t="n">
        <v>2107605</v>
      </c>
      <c r="B132" s="1" t="s">
        <v>147</v>
      </c>
      <c r="C132" s="2" t="n">
        <f aca="false">VLOOKUP(B132,'RECEITAS CORRENTES TOTAIS'!B:C,2,0)</f>
        <v>49412014.0348602</v>
      </c>
      <c r="D132" s="2" t="n">
        <v>15386.41</v>
      </c>
      <c r="E132" s="2" t="n">
        <v>4572.08</v>
      </c>
      <c r="F132" s="2" t="n">
        <v>28410</v>
      </c>
      <c r="G132" s="11" t="n">
        <f aca="false">VLOOKUP(A132,'ARR&amp;FPM'!E:I,5,0)</f>
        <v>13391177.61</v>
      </c>
      <c r="H132" s="2" t="n">
        <f aca="false">VLOOKUP(B132,'ARR&amp;FPM'!A:C,3,0)</f>
        <v>292677.265202949</v>
      </c>
      <c r="I132" s="11" t="n">
        <f aca="false">VLOOKUP(B132,POP!A:B,2,0)</f>
        <v>19722</v>
      </c>
      <c r="J132" s="2" t="n">
        <f aca="false">(D132/I132)*1000</f>
        <v>780.16479058919</v>
      </c>
      <c r="K132" s="2" t="n">
        <f aca="false">(E132/I132)*1000</f>
        <v>231.826386776189</v>
      </c>
      <c r="L132" s="2" t="n">
        <f aca="false">(F132/I132)*1000</f>
        <v>1440.52327350167</v>
      </c>
      <c r="M132" s="2" t="n">
        <f aca="false">(G132/I132)</f>
        <v>678.996937937329</v>
      </c>
      <c r="N132" s="12" t="n">
        <f aca="false">H132/I132</f>
        <v>14.8401412231492</v>
      </c>
      <c r="O132" s="2" t="n">
        <v>6328.76</v>
      </c>
      <c r="P132" s="2" t="n">
        <f aca="false">G132/C132</f>
        <v>0.271010560317426</v>
      </c>
      <c r="Q132" s="3" t="n">
        <f aca="false">H132/C132</f>
        <v>0.00592320047906699</v>
      </c>
    </row>
    <row r="133" customFormat="false" ht="13.8" hidden="false" customHeight="false" outlineLevel="0" collapsed="false">
      <c r="A133" s="10" t="n">
        <v>2107704</v>
      </c>
      <c r="B133" s="1" t="s">
        <v>148</v>
      </c>
      <c r="C133" s="2" t="n">
        <f aca="false">VLOOKUP(B133,'RECEITAS CORRENTES TOTAIS'!B:C,2,0)</f>
        <v>47934571.2343124</v>
      </c>
      <c r="D133" s="2" t="n">
        <v>16038.96</v>
      </c>
      <c r="E133" s="2" t="n">
        <v>12041.46</v>
      </c>
      <c r="F133" s="2" t="n">
        <v>51563.47</v>
      </c>
      <c r="G133" s="11" t="n">
        <f aca="false">VLOOKUP(A133,'ARR&amp;FPM'!E:I,5,0)</f>
        <v>13391177.61</v>
      </c>
      <c r="H133" s="2" t="n">
        <f aca="false">VLOOKUP(B133,'ARR&amp;FPM'!A:C,3,0)</f>
        <v>332531.914936087</v>
      </c>
      <c r="I133" s="11" t="n">
        <f aca="false">VLOOKUP(B133,POP!A:B,2,0)</f>
        <v>21386</v>
      </c>
      <c r="J133" s="2" t="n">
        <f aca="false">(D133/I133)*1000</f>
        <v>749.974749836342</v>
      </c>
      <c r="K133" s="2" t="n">
        <f aca="false">(E133/I133)*1000</f>
        <v>563.053399420181</v>
      </c>
      <c r="L133" s="2" t="n">
        <f aca="false">(F133/I133)*1000</f>
        <v>2411.08528944169</v>
      </c>
      <c r="M133" s="2" t="n">
        <f aca="false">(G133/I133)</f>
        <v>626.165604133545</v>
      </c>
      <c r="N133" s="12" t="n">
        <f aca="false">H133/I133</f>
        <v>15.5490468033333</v>
      </c>
      <c r="O133" s="2" t="n">
        <v>7722.93</v>
      </c>
      <c r="P133" s="2" t="n">
        <f aca="false">G133/C133</f>
        <v>0.279363667290182</v>
      </c>
      <c r="Q133" s="3" t="n">
        <f aca="false">H133/C133</f>
        <v>0.00693720432609304</v>
      </c>
    </row>
    <row r="134" customFormat="false" ht="13.8" hidden="false" customHeight="false" outlineLevel="0" collapsed="false">
      <c r="A134" s="10" t="n">
        <v>2107803</v>
      </c>
      <c r="B134" s="1" t="s">
        <v>149</v>
      </c>
      <c r="C134" s="2" t="n">
        <f aca="false">VLOOKUP(B134,'RECEITAS CORRENTES TOTAIS'!B:C,2,0)</f>
        <v>95898054.8988099</v>
      </c>
      <c r="D134" s="2" t="n">
        <v>36671.02</v>
      </c>
      <c r="E134" s="2" t="n">
        <v>9771.09</v>
      </c>
      <c r="F134" s="2" t="n">
        <v>57336.81</v>
      </c>
      <c r="G134" s="11" t="n">
        <f aca="false">VLOOKUP(A134,'ARR&amp;FPM'!E:I,5,0)</f>
        <v>17854903.35</v>
      </c>
      <c r="H134" s="2" t="n">
        <f aca="false">VLOOKUP(B134,'ARR&amp;FPM'!A:C,3,0)</f>
        <v>29296.1384516255</v>
      </c>
      <c r="I134" s="11" t="n">
        <f aca="false">VLOOKUP(B134,POP!A:B,2,0)</f>
        <v>34907</v>
      </c>
      <c r="J134" s="2" t="n">
        <f aca="false">(D134/I134)*1000</f>
        <v>1050.5348497436</v>
      </c>
      <c r="K134" s="2" t="n">
        <f aca="false">(E134/I134)*1000</f>
        <v>279.91778153379</v>
      </c>
      <c r="L134" s="2" t="n">
        <f aca="false">(F134/I134)*1000</f>
        <v>1642.55908557023</v>
      </c>
      <c r="M134" s="2" t="n">
        <f aca="false">(G134/I134)</f>
        <v>511.499222219039</v>
      </c>
      <c r="N134" s="12" t="n">
        <f aca="false">H134/I134</f>
        <v>0.839262567726402</v>
      </c>
      <c r="O134" s="2" t="n">
        <v>6726.24</v>
      </c>
      <c r="P134" s="2" t="n">
        <f aca="false">G134/C134</f>
        <v>0.186186293025862</v>
      </c>
      <c r="Q134" s="3" t="n">
        <f aca="false">H134/C134</f>
        <v>0.000305492519973823</v>
      </c>
    </row>
    <row r="135" customFormat="false" ht="13.8" hidden="false" customHeight="false" outlineLevel="0" collapsed="false">
      <c r="A135" s="10" t="n">
        <v>2107902</v>
      </c>
      <c r="B135" s="1" t="s">
        <v>150</v>
      </c>
      <c r="C135" s="2" t="n">
        <f aca="false">VLOOKUP(B135,'RECEITAS CORRENTES TOTAIS'!B:C,2,0)</f>
        <v>52187025.6106784</v>
      </c>
      <c r="D135" s="2" t="n">
        <v>25374.66</v>
      </c>
      <c r="E135" s="2" t="n">
        <v>10517.71</v>
      </c>
      <c r="F135" s="2" t="n">
        <v>43976.98</v>
      </c>
      <c r="G135" s="11" t="n">
        <f aca="false">VLOOKUP(A135,'ARR&amp;FPM'!E:I,5,0)</f>
        <v>13391177.61</v>
      </c>
      <c r="H135" s="2" t="n">
        <f aca="false">VLOOKUP(B135,'ARR&amp;FPM'!A:C,3,0)</f>
        <v>526933.326173405</v>
      </c>
      <c r="I135" s="11" t="n">
        <f aca="false">VLOOKUP(B135,POP!A:B,2,0)</f>
        <v>19019</v>
      </c>
      <c r="J135" s="2" t="n">
        <f aca="false">(D135/I135)*1000</f>
        <v>1334.17424680583</v>
      </c>
      <c r="K135" s="2" t="n">
        <f aca="false">(E135/I135)*1000</f>
        <v>553.010673536989</v>
      </c>
      <c r="L135" s="2" t="n">
        <f aca="false">(F135/I135)*1000</f>
        <v>2312.26562910773</v>
      </c>
      <c r="M135" s="2" t="n">
        <f aca="false">(G135/I135)</f>
        <v>704.094726852095</v>
      </c>
      <c r="N135" s="12" t="n">
        <f aca="false">H135/I135</f>
        <v>27.7056273291658</v>
      </c>
      <c r="O135" s="2" t="n">
        <v>8164.47</v>
      </c>
      <c r="P135" s="2" t="n">
        <f aca="false">G135/C135</f>
        <v>0.256599747797466</v>
      </c>
      <c r="Q135" s="3" t="n">
        <f aca="false">H135/C135</f>
        <v>0.0100970177933571</v>
      </c>
    </row>
    <row r="136" customFormat="false" ht="13.8" hidden="false" customHeight="false" outlineLevel="0" collapsed="false">
      <c r="A136" s="10" t="n">
        <v>2108009</v>
      </c>
      <c r="B136" s="1" t="s">
        <v>151</v>
      </c>
      <c r="C136" s="2" t="n">
        <f aca="false">VLOOKUP(B136,'RECEITAS CORRENTES TOTAIS'!B:C,2,0)</f>
        <v>62689048.6511741</v>
      </c>
      <c r="D136" s="2" t="n">
        <v>32371.37</v>
      </c>
      <c r="E136" s="2" t="n">
        <v>22429.45</v>
      </c>
      <c r="F136" s="2" t="n">
        <v>54652.01</v>
      </c>
      <c r="G136" s="11" t="n">
        <f aca="false">VLOOKUP(A136,'ARR&amp;FPM'!E:I,5,0)</f>
        <v>13391177.61</v>
      </c>
      <c r="H136" s="2" t="n">
        <f aca="false">VLOOKUP(B136,'ARR&amp;FPM'!A:C,3,0)</f>
        <v>1172.93200030789</v>
      </c>
      <c r="I136" s="11" t="n">
        <f aca="false">VLOOKUP(B136,POP!A:B,2,0)</f>
        <v>19472</v>
      </c>
      <c r="J136" s="2" t="n">
        <f aca="false">(D136/I136)*1000</f>
        <v>1662.45737469187</v>
      </c>
      <c r="K136" s="2" t="n">
        <f aca="false">(E136/I136)*1000</f>
        <v>1151.88218981101</v>
      </c>
      <c r="L136" s="2" t="n">
        <f aca="false">(F136/I136)*1000</f>
        <v>2806.69730895645</v>
      </c>
      <c r="M136" s="2" t="n">
        <f aca="false">(G136/I136)</f>
        <v>687.714544474117</v>
      </c>
      <c r="N136" s="12" t="n">
        <f aca="false">H136/I136</f>
        <v>0.060236852932821</v>
      </c>
      <c r="O136" s="2" t="n">
        <v>10174.52</v>
      </c>
      <c r="P136" s="2" t="n">
        <f aca="false">G136/C136</f>
        <v>0.213612710642869</v>
      </c>
      <c r="Q136" s="3" t="n">
        <f aca="false">H136/C136</f>
        <v>1.87103174405235E-005</v>
      </c>
    </row>
    <row r="137" customFormat="false" ht="13.8" hidden="false" customHeight="false" outlineLevel="0" collapsed="false">
      <c r="A137" s="10" t="n">
        <v>2108058</v>
      </c>
      <c r="B137" s="1" t="s">
        <v>152</v>
      </c>
      <c r="C137" s="2" t="n">
        <f aca="false">VLOOKUP(B137,'RECEITAS CORRENTES TOTAIS'!B:C,2,0)</f>
        <v>55890900.2803001</v>
      </c>
      <c r="D137" s="2" t="n">
        <v>5779.69</v>
      </c>
      <c r="E137" s="2" t="n">
        <v>3114.88</v>
      </c>
      <c r="F137" s="2" t="n">
        <v>24204.03</v>
      </c>
      <c r="G137" s="11" t="n">
        <f aca="false">VLOOKUP(A137,'ARR&amp;FPM'!E:I,5,0)</f>
        <v>11159314.66</v>
      </c>
      <c r="H137" s="2" t="n">
        <f aca="false">VLOOKUP(B137,'ARR&amp;FPM'!A:C,3,0)</f>
        <v>6022956.10061573</v>
      </c>
      <c r="I137" s="11" t="n">
        <f aca="false">VLOOKUP(B137,POP!A:B,2,0)</f>
        <v>16035</v>
      </c>
      <c r="J137" s="2" t="n">
        <f aca="false">(D137/I137)*1000</f>
        <v>360.442157779857</v>
      </c>
      <c r="K137" s="2" t="n">
        <f aca="false">(E137/I137)*1000</f>
        <v>194.255067040848</v>
      </c>
      <c r="L137" s="2" t="n">
        <f aca="false">(F137/I137)*1000</f>
        <v>1509.44995322732</v>
      </c>
      <c r="M137" s="2" t="n">
        <f aca="false">(G137/I137)</f>
        <v>695.934808855628</v>
      </c>
      <c r="N137" s="12" t="n">
        <f aca="false">H137/I137</f>
        <v>375.613102626488</v>
      </c>
      <c r="O137" s="2" t="n">
        <v>6511.31</v>
      </c>
      <c r="P137" s="2" t="n">
        <f aca="false">G137/C137</f>
        <v>0.199662460329581</v>
      </c>
      <c r="Q137" s="3" t="n">
        <f aca="false">H137/C137</f>
        <v>0.107762731865292</v>
      </c>
    </row>
    <row r="138" customFormat="false" ht="13.8" hidden="false" customHeight="false" outlineLevel="0" collapsed="false">
      <c r="A138" s="10" t="n">
        <v>2108108</v>
      </c>
      <c r="B138" s="1" t="s">
        <v>153</v>
      </c>
      <c r="C138" s="2" t="n">
        <f aca="false">VLOOKUP(B138,'RECEITAS CORRENTES TOTAIS'!B:C,2,0)</f>
        <v>48200998.0468056</v>
      </c>
      <c r="D138" s="2" t="n">
        <v>18340.54</v>
      </c>
      <c r="E138" s="2" t="n">
        <v>6187.62</v>
      </c>
      <c r="F138" s="2" t="n">
        <v>49806.62</v>
      </c>
      <c r="G138" s="11" t="n">
        <f aca="false">VLOOKUP(A138,'ARR&amp;FPM'!E:I,5,0)</f>
        <v>13391177.61</v>
      </c>
      <c r="H138" s="2" t="n">
        <f aca="false">VLOOKUP(B138,'ARR&amp;FPM'!A:C,3,0)</f>
        <v>505175.422181616</v>
      </c>
      <c r="I138" s="11" t="n">
        <f aca="false">VLOOKUP(B138,POP!A:B,2,0)</f>
        <v>21040</v>
      </c>
      <c r="J138" s="2" t="n">
        <f aca="false">(D138/I138)*1000</f>
        <v>871.698669201521</v>
      </c>
      <c r="K138" s="2" t="n">
        <f aca="false">(E138/I138)*1000</f>
        <v>294.088403041825</v>
      </c>
      <c r="L138" s="2" t="n">
        <f aca="false">(F138/I138)*1000</f>
        <v>2367.23479087452</v>
      </c>
      <c r="M138" s="2" t="n">
        <f aca="false">(G138/I138)</f>
        <v>636.462814163498</v>
      </c>
      <c r="N138" s="12" t="n">
        <f aca="false">H138/I138</f>
        <v>24.0102386968449</v>
      </c>
      <c r="O138" s="2" t="n">
        <v>7704.54</v>
      </c>
      <c r="P138" s="2" t="n">
        <f aca="false">G138/C138</f>
        <v>0.277819508986028</v>
      </c>
      <c r="Q138" s="3" t="n">
        <f aca="false">H138/C138</f>
        <v>0.0104806008724356</v>
      </c>
    </row>
    <row r="139" customFormat="false" ht="13.8" hidden="false" customHeight="false" outlineLevel="0" collapsed="false">
      <c r="A139" s="10" t="n">
        <v>2108207</v>
      </c>
      <c r="B139" s="1" t="s">
        <v>154</v>
      </c>
      <c r="C139" s="2" t="n">
        <f aca="false">VLOOKUP(B139,'RECEITAS CORRENTES TOTAIS'!B:C,2,0)</f>
        <v>109038437.813524</v>
      </c>
      <c r="D139" s="2" t="n">
        <v>19401.49</v>
      </c>
      <c r="E139" s="2" t="n">
        <v>52977.46</v>
      </c>
      <c r="F139" s="2" t="n">
        <v>308364.38</v>
      </c>
      <c r="G139" s="11" t="n">
        <f aca="false">VLOOKUP(A139,'ARR&amp;FPM'!E:I,5,0)</f>
        <v>20086766.25</v>
      </c>
      <c r="H139" s="2" t="n">
        <f aca="false">VLOOKUP(B139,'ARR&amp;FPM'!A:C,3,0)</f>
        <v>3183857.74786283</v>
      </c>
      <c r="I139" s="11" t="n">
        <f aca="false">VLOOKUP(B139,POP!A:B,2,0)</f>
        <v>39229</v>
      </c>
      <c r="J139" s="2" t="n">
        <f aca="false">(D139/I139)*1000</f>
        <v>494.57008845497</v>
      </c>
      <c r="K139" s="2" t="n">
        <f aca="false">(E139/I139)*1000</f>
        <v>1350.46674653955</v>
      </c>
      <c r="L139" s="2" t="n">
        <f aca="false">(F139/I139)*1000</f>
        <v>7860.62300848862</v>
      </c>
      <c r="M139" s="2" t="n">
        <f aca="false">(G139/I139)</f>
        <v>512.038702235591</v>
      </c>
      <c r="N139" s="12" t="n">
        <f aca="false">H139/I139</f>
        <v>81.1608184726307</v>
      </c>
      <c r="O139" s="2" t="n">
        <v>14844.42</v>
      </c>
      <c r="P139" s="2" t="n">
        <f aca="false">G139/C139</f>
        <v>0.184217296696346</v>
      </c>
      <c r="Q139" s="3" t="n">
        <f aca="false">H139/C139</f>
        <v>0.0291994072155346</v>
      </c>
    </row>
    <row r="140" customFormat="false" ht="13.8" hidden="false" customHeight="false" outlineLevel="0" collapsed="false">
      <c r="A140" s="10" t="n">
        <v>2108256</v>
      </c>
      <c r="B140" s="1" t="s">
        <v>155</v>
      </c>
      <c r="C140" s="2" t="n">
        <f aca="false">VLOOKUP(B140,'RECEITAS CORRENTES TOTAIS'!B:C,2,0)</f>
        <v>65164002.8265482</v>
      </c>
      <c r="D140" s="2" t="n">
        <v>13243.6</v>
      </c>
      <c r="E140" s="2" t="n">
        <v>4210.69</v>
      </c>
      <c r="F140" s="2" t="n">
        <v>29259.72</v>
      </c>
      <c r="G140" s="11" t="n">
        <f aca="false">VLOOKUP(A140,'ARR&amp;FPM'!E:I,5,0)</f>
        <v>15623040.48</v>
      </c>
      <c r="H140" s="2" t="n">
        <f aca="false">VLOOKUP(B140,'ARR&amp;FPM'!A:C,3,0)</f>
        <v>765543.308677527</v>
      </c>
      <c r="I140" s="11" t="n">
        <f aca="false">VLOOKUP(B140,POP!A:B,2,0)</f>
        <v>25144</v>
      </c>
      <c r="J140" s="2" t="n">
        <f aca="false">(D140/I140)*1000</f>
        <v>526.710149538657</v>
      </c>
      <c r="K140" s="2" t="n">
        <f aca="false">(E140/I140)*1000</f>
        <v>167.463013044862</v>
      </c>
      <c r="L140" s="2" t="n">
        <f aca="false">(F140/I140)*1000</f>
        <v>1163.6859688196</v>
      </c>
      <c r="M140" s="2" t="n">
        <f aca="false">(G140/I140)</f>
        <v>621.342685332485</v>
      </c>
      <c r="N140" s="12" t="n">
        <f aca="false">H140/I140</f>
        <v>30.4463613059786</v>
      </c>
      <c r="O140" s="2" t="n">
        <v>5821.6</v>
      </c>
      <c r="P140" s="2" t="n">
        <f aca="false">G140/C140</f>
        <v>0.239749551935675</v>
      </c>
      <c r="Q140" s="3" t="n">
        <f aca="false">H140/C140</f>
        <v>0.0117479478772234</v>
      </c>
    </row>
    <row r="141" customFormat="false" ht="13.8" hidden="false" customHeight="false" outlineLevel="0" collapsed="false">
      <c r="A141" s="10" t="n">
        <v>2108306</v>
      </c>
      <c r="B141" s="1" t="s">
        <v>156</v>
      </c>
      <c r="C141" s="2" t="n">
        <f aca="false">VLOOKUP(B141,'RECEITAS CORRENTES TOTAIS'!B:C,2,0)</f>
        <v>87807377.7394099</v>
      </c>
      <c r="D141" s="2" t="n">
        <v>20388.08</v>
      </c>
      <c r="E141" s="2" t="n">
        <v>7057.67</v>
      </c>
      <c r="F141" s="2" t="n">
        <v>53219.35</v>
      </c>
      <c r="G141" s="11" t="n">
        <f aca="false">VLOOKUP(A141,'ARR&amp;FPM'!E:I,5,0)</f>
        <v>20086766.25</v>
      </c>
      <c r="H141" s="2" t="n">
        <f aca="false">VLOOKUP(B141,'ARR&amp;FPM'!A:C,3,0)</f>
        <v>790272.264299304</v>
      </c>
      <c r="I141" s="11" t="n">
        <f aca="false">VLOOKUP(B141,POP!A:B,2,0)</f>
        <v>38470</v>
      </c>
      <c r="J141" s="2" t="n">
        <f aca="false">(D141/I141)*1000</f>
        <v>529.973485833117</v>
      </c>
      <c r="K141" s="2" t="n">
        <f aca="false">(E141/I141)*1000</f>
        <v>183.459059007018</v>
      </c>
      <c r="L141" s="2" t="n">
        <f aca="false">(F141/I141)*1000</f>
        <v>1383.3987522745</v>
      </c>
      <c r="M141" s="2" t="n">
        <f aca="false">(G141/I141)</f>
        <v>522.141051468677</v>
      </c>
      <c r="N141" s="12" t="n">
        <f aca="false">H141/I141</f>
        <v>20.54255950869</v>
      </c>
      <c r="O141" s="2" t="n">
        <v>5630.6</v>
      </c>
      <c r="P141" s="2" t="n">
        <f aca="false">G141/C141</f>
        <v>0.228759436474831</v>
      </c>
      <c r="Q141" s="3" t="n">
        <f aca="false">H141/C141</f>
        <v>0.00900006678988447</v>
      </c>
    </row>
    <row r="142" customFormat="false" ht="13.8" hidden="false" customHeight="false" outlineLevel="0" collapsed="false">
      <c r="A142" s="10" t="n">
        <v>2108405</v>
      </c>
      <c r="B142" s="1" t="s">
        <v>157</v>
      </c>
      <c r="C142" s="2" t="n">
        <f aca="false">VLOOKUP(B142,'RECEITAS CORRENTES TOTAIS'!B:C,2,0)</f>
        <v>30193339.541237</v>
      </c>
      <c r="D142" s="2" t="n">
        <v>8017.08</v>
      </c>
      <c r="E142" s="2" t="n">
        <v>2922.1</v>
      </c>
      <c r="F142" s="2" t="n">
        <v>19015.7</v>
      </c>
      <c r="G142" s="11" t="n">
        <f aca="false">VLOOKUP(A142,'ARR&amp;FPM'!E:I,5,0)</f>
        <v>11159314.66</v>
      </c>
      <c r="H142" s="2" t="n">
        <f aca="false">VLOOKUP(B142,'ARR&amp;FPM'!A:C,3,0)</f>
        <v>115081.789835683</v>
      </c>
      <c r="I142" s="11" t="n">
        <f aca="false">VLOOKUP(B142,POP!A:B,2,0)</f>
        <v>14318</v>
      </c>
      <c r="J142" s="2" t="n">
        <f aca="false">(D142/I142)*1000</f>
        <v>559.930157843274</v>
      </c>
      <c r="K142" s="2" t="n">
        <f aca="false">(E142/I142)*1000</f>
        <v>204.085766168459</v>
      </c>
      <c r="L142" s="2" t="n">
        <f aca="false">(F142/I142)*1000</f>
        <v>1328.09749965079</v>
      </c>
      <c r="M142" s="2" t="n">
        <f aca="false">(G142/I142)</f>
        <v>779.390603436234</v>
      </c>
      <c r="N142" s="12" t="n">
        <f aca="false">H142/I142</f>
        <v>8.03756040198931</v>
      </c>
      <c r="O142" s="2" t="n">
        <v>5402.23</v>
      </c>
      <c r="P142" s="2" t="n">
        <f aca="false">G142/C142</f>
        <v>0.369595242843509</v>
      </c>
      <c r="Q142" s="3" t="n">
        <f aca="false">H142/C142</f>
        <v>0.0038114958989054</v>
      </c>
    </row>
    <row r="143" customFormat="false" ht="13.8" hidden="false" customHeight="false" outlineLevel="0" collapsed="false">
      <c r="A143" s="10" t="n">
        <v>2108454</v>
      </c>
      <c r="B143" s="1" t="s">
        <v>158</v>
      </c>
      <c r="C143" s="2" t="n">
        <f aca="false">VLOOKUP(B143,'RECEITAS CORRENTES TOTAIS'!B:C,2,0)</f>
        <v>61300377.4507828</v>
      </c>
      <c r="D143" s="2" t="n">
        <v>9055.85</v>
      </c>
      <c r="E143" s="2" t="n">
        <v>7321.45</v>
      </c>
      <c r="F143" s="2" t="n">
        <v>83205.18</v>
      </c>
      <c r="G143" s="11" t="n">
        <f aca="false">VLOOKUP(A143,'ARR&amp;FPM'!E:I,5,0)</f>
        <v>13391177.61</v>
      </c>
      <c r="H143" s="2" t="n">
        <f aca="false">VLOOKUP(B143,'ARR&amp;FPM'!A:C,3,0)</f>
        <v>1030449.65732466</v>
      </c>
      <c r="I143" s="11" t="n">
        <f aca="false">VLOOKUP(B143,POP!A:B,2,0)</f>
        <v>23196</v>
      </c>
      <c r="J143" s="2" t="n">
        <f aca="false">(D143/I143)*1000</f>
        <v>390.405673391964</v>
      </c>
      <c r="K143" s="2" t="n">
        <f aca="false">(E143/I143)*1000</f>
        <v>315.634161062252</v>
      </c>
      <c r="L143" s="2" t="n">
        <f aca="false">(F143/I143)*1000</f>
        <v>3587.04862907398</v>
      </c>
      <c r="M143" s="2" t="n">
        <f aca="false">(G143/I143)</f>
        <v>577.305466890843</v>
      </c>
      <c r="N143" s="12" t="n">
        <f aca="false">H143/I143</f>
        <v>44.4235927455018</v>
      </c>
      <c r="O143" s="2" t="n">
        <v>8738.68</v>
      </c>
      <c r="P143" s="2" t="n">
        <f aca="false">G143/C143</f>
        <v>0.218451796985289</v>
      </c>
      <c r="Q143" s="3" t="n">
        <f aca="false">H143/C143</f>
        <v>0.0168098419647088</v>
      </c>
    </row>
    <row r="144" customFormat="false" ht="13.8" hidden="false" customHeight="false" outlineLevel="0" collapsed="false">
      <c r="A144" s="10" t="n">
        <v>2108504</v>
      </c>
      <c r="B144" s="1" t="s">
        <v>159</v>
      </c>
      <c r="C144" s="2" t="n">
        <f aca="false">VLOOKUP(B144,'RECEITAS CORRENTES TOTAIS'!B:C,2,0)</f>
        <v>100402033.915991</v>
      </c>
      <c r="D144" s="2" t="n">
        <v>17591.91</v>
      </c>
      <c r="E144" s="2" t="n">
        <v>15435.79</v>
      </c>
      <c r="F144" s="2" t="n">
        <v>78133.28</v>
      </c>
      <c r="G144" s="11" t="n">
        <f aca="false">VLOOKUP(A144,'ARR&amp;FPM'!E:I,5,0)</f>
        <v>17854903.35</v>
      </c>
      <c r="H144" s="2" t="n">
        <f aca="false">VLOOKUP(B144,'ARR&amp;FPM'!A:C,3,0)</f>
        <v>2167640.08260891</v>
      </c>
      <c r="I144" s="11" t="n">
        <f aca="false">VLOOKUP(B144,POP!A:B,2,0)</f>
        <v>32941</v>
      </c>
      <c r="J144" s="2" t="n">
        <f aca="false">(D144/I144)*1000</f>
        <v>534.042985944568</v>
      </c>
      <c r="K144" s="2" t="n">
        <f aca="false">(E144/I144)*1000</f>
        <v>468.588992441031</v>
      </c>
      <c r="L144" s="2" t="n">
        <f aca="false">(F144/I144)*1000</f>
        <v>2371.91584954919</v>
      </c>
      <c r="M144" s="2" t="n">
        <f aca="false">(G144/I144)</f>
        <v>542.02675541119</v>
      </c>
      <c r="N144" s="12" t="n">
        <f aca="false">H144/I144</f>
        <v>65.8037121705143</v>
      </c>
      <c r="O144" s="2" t="n">
        <v>8170.89</v>
      </c>
      <c r="P144" s="2" t="n">
        <f aca="false">G144/C144</f>
        <v>0.177834080183472</v>
      </c>
      <c r="Q144" s="3" t="n">
        <f aca="false">H144/C144</f>
        <v>0.0215896032985012</v>
      </c>
    </row>
    <row r="145" customFormat="false" ht="13.8" hidden="false" customHeight="false" outlineLevel="0" collapsed="false">
      <c r="A145" s="10" t="n">
        <v>2108603</v>
      </c>
      <c r="B145" s="1" t="s">
        <v>160</v>
      </c>
      <c r="C145" s="2" t="n">
        <f aca="false">VLOOKUP(B145,'RECEITAS CORRENTES TOTAIS'!B:C,2,0)</f>
        <v>190703288.003261</v>
      </c>
      <c r="D145" s="2" t="n">
        <v>45713.45</v>
      </c>
      <c r="E145" s="2" t="n">
        <v>37920.1</v>
      </c>
      <c r="F145" s="2" t="n">
        <v>432237.52</v>
      </c>
      <c r="G145" s="11" t="n">
        <f aca="false">VLOOKUP(A145,'ARR&amp;FPM'!E:I,5,0)</f>
        <v>31246080.68</v>
      </c>
      <c r="H145" s="2" t="n">
        <f aca="false">VLOOKUP(B145,'ARR&amp;FPM'!A:C,3,0)</f>
        <v>6844032.28428846</v>
      </c>
      <c r="I145" s="11" t="n">
        <f aca="false">VLOOKUP(B145,POP!A:B,2,0)</f>
        <v>83387</v>
      </c>
      <c r="J145" s="2" t="n">
        <f aca="false">(D145/I145)*1000</f>
        <v>548.20835382014</v>
      </c>
      <c r="K145" s="2" t="n">
        <f aca="false">(E145/I145)*1000</f>
        <v>454.748342067708</v>
      </c>
      <c r="L145" s="2" t="n">
        <f aca="false">(F145/I145)*1000</f>
        <v>5183.5120582345</v>
      </c>
      <c r="M145" s="2" t="n">
        <f aca="false">(G145/I145)</f>
        <v>374.711653854917</v>
      </c>
      <c r="N145" s="12" t="n">
        <f aca="false">H145/I145</f>
        <v>82.0755307696459</v>
      </c>
      <c r="O145" s="2" t="n">
        <v>10740.93</v>
      </c>
      <c r="P145" s="2" t="n">
        <f aca="false">G145/C145</f>
        <v>0.163846575521371</v>
      </c>
      <c r="Q145" s="3" t="n">
        <f aca="false">H145/C145</f>
        <v>0.0358883811388267</v>
      </c>
    </row>
    <row r="146" customFormat="false" ht="13.8" hidden="false" customHeight="false" outlineLevel="0" collapsed="false">
      <c r="A146" s="10" t="n">
        <v>2108702</v>
      </c>
      <c r="B146" s="1" t="s">
        <v>161</v>
      </c>
      <c r="C146" s="2" t="n">
        <f aca="false">VLOOKUP(B146,'RECEITAS CORRENTES TOTAIS'!B:C,2,0)</f>
        <v>62527317.2836943</v>
      </c>
      <c r="D146" s="2" t="n">
        <v>13490.96</v>
      </c>
      <c r="E146" s="2" t="n">
        <v>8660.94</v>
      </c>
      <c r="F146" s="2" t="n">
        <v>51796.79</v>
      </c>
      <c r="G146" s="11" t="n">
        <f aca="false">VLOOKUP(A146,'ARR&amp;FPM'!E:I,5,0)</f>
        <v>13391177.61</v>
      </c>
      <c r="H146" s="2" t="n">
        <f aca="false">VLOOKUP(B146,'ARR&amp;FPM'!A:C,3,0)</f>
        <v>281670.304458594</v>
      </c>
      <c r="I146" s="11" t="n">
        <f aca="false">VLOOKUP(B146,POP!A:B,2,0)</f>
        <v>21485</v>
      </c>
      <c r="J146" s="2" t="n">
        <f aca="false">(D146/I146)*1000</f>
        <v>627.924598557133</v>
      </c>
      <c r="K146" s="2" t="n">
        <f aca="false">(E146/I146)*1000</f>
        <v>403.11566208983</v>
      </c>
      <c r="L146" s="2" t="n">
        <f aca="false">(F146/I146)*1000</f>
        <v>2410.8350011636</v>
      </c>
      <c r="M146" s="2" t="n">
        <f aca="false">(G146/I146)</f>
        <v>623.280316965325</v>
      </c>
      <c r="N146" s="12" t="n">
        <f aca="false">H146/I146</f>
        <v>13.1100909685173</v>
      </c>
      <c r="O146" s="2" t="n">
        <v>7508.41</v>
      </c>
      <c r="P146" s="2" t="n">
        <f aca="false">G146/C146</f>
        <v>0.214165235160219</v>
      </c>
      <c r="Q146" s="3" t="n">
        <f aca="false">H146/C146</f>
        <v>0.00450475594819814</v>
      </c>
    </row>
    <row r="147" customFormat="false" ht="13.8" hidden="false" customHeight="false" outlineLevel="0" collapsed="false">
      <c r="A147" s="10" t="n">
        <v>2108801</v>
      </c>
      <c r="B147" s="1" t="s">
        <v>162</v>
      </c>
      <c r="C147" s="2" t="n">
        <f aca="false">VLOOKUP(B147,'RECEITAS CORRENTES TOTAIS'!B:C,2,0)</f>
        <v>53663659.7702621</v>
      </c>
      <c r="D147" s="2" t="n">
        <v>8207.23</v>
      </c>
      <c r="E147" s="2" t="n">
        <v>4481.67</v>
      </c>
      <c r="F147" s="2" t="n">
        <v>27759.76</v>
      </c>
      <c r="G147" s="11" t="n">
        <f aca="false">VLOOKUP(A147,'ARR&amp;FPM'!E:I,5,0)</f>
        <v>13391177.61</v>
      </c>
      <c r="H147" s="2" t="n">
        <f aca="false">VLOOKUP(B147,'ARR&amp;FPM'!A:C,3,0)</f>
        <v>275039.62976682</v>
      </c>
      <c r="I147" s="11" t="n">
        <f aca="false">VLOOKUP(B147,POP!A:B,2,0)</f>
        <v>18625</v>
      </c>
      <c r="J147" s="2" t="n">
        <f aca="false">(D147/I147)*1000</f>
        <v>440.656644295302</v>
      </c>
      <c r="K147" s="2" t="n">
        <f aca="false">(E147/I147)*1000</f>
        <v>240.626577181208</v>
      </c>
      <c r="L147" s="2" t="n">
        <f aca="false">(F147/I147)*1000</f>
        <v>1490.45691275168</v>
      </c>
      <c r="M147" s="2" t="n">
        <f aca="false">(G147/I147)</f>
        <v>718.989401879195</v>
      </c>
      <c r="N147" s="12" t="n">
        <f aca="false">H147/I147</f>
        <v>14.7672284438561</v>
      </c>
      <c r="O147" s="2" t="n">
        <v>6217.02</v>
      </c>
      <c r="P147" s="2" t="n">
        <f aca="false">G147/C147</f>
        <v>0.249539030087187</v>
      </c>
      <c r="Q147" s="3" t="n">
        <f aca="false">H147/C147</f>
        <v>0.00512524920857586</v>
      </c>
    </row>
    <row r="148" customFormat="false" ht="13.8" hidden="false" customHeight="false" outlineLevel="0" collapsed="false">
      <c r="A148" s="10" t="n">
        <v>2108900</v>
      </c>
      <c r="B148" s="1" t="s">
        <v>163</v>
      </c>
      <c r="C148" s="2" t="n">
        <f aca="false">VLOOKUP(B148,'RECEITAS CORRENTES TOTAIS'!B:C,2,0)</f>
        <v>50369031.5312425</v>
      </c>
      <c r="D148" s="2" t="n">
        <v>23180.94</v>
      </c>
      <c r="E148" s="2" t="n">
        <v>4759.81</v>
      </c>
      <c r="F148" s="2" t="n">
        <v>44013.23</v>
      </c>
      <c r="G148" s="11" t="n">
        <f aca="false">VLOOKUP(A148,'ARR&amp;FPM'!E:I,5,0)</f>
        <v>13391177.61</v>
      </c>
      <c r="H148" s="2" t="n">
        <f aca="false">VLOOKUP(B148,'ARR&amp;FPM'!A:C,3,0)</f>
        <v>917198.113249177</v>
      </c>
      <c r="I148" s="11" t="n">
        <f aca="false">VLOOKUP(B148,POP!A:B,2,0)</f>
        <v>17873</v>
      </c>
      <c r="J148" s="2" t="n">
        <f aca="false">(D148/I148)*1000</f>
        <v>1296.9809209422</v>
      </c>
      <c r="K148" s="2" t="n">
        <f aca="false">(E148/I148)*1000</f>
        <v>266.312874167739</v>
      </c>
      <c r="L148" s="2" t="n">
        <f aca="false">(F148/I148)*1000</f>
        <v>2462.55413193085</v>
      </c>
      <c r="M148" s="2" t="n">
        <f aca="false">(G148/I148)</f>
        <v>749.240620489006</v>
      </c>
      <c r="N148" s="12" t="n">
        <f aca="false">H148/I148</f>
        <v>51.3175243803042</v>
      </c>
      <c r="O148" s="2" t="n">
        <v>8515.91</v>
      </c>
      <c r="P148" s="2" t="n">
        <f aca="false">G148/C148</f>
        <v>0.265861327941035</v>
      </c>
      <c r="Q148" s="3" t="n">
        <f aca="false">H148/C148</f>
        <v>0.0182095641978001</v>
      </c>
    </row>
    <row r="149" customFormat="false" ht="13.8" hidden="false" customHeight="false" outlineLevel="0" collapsed="false">
      <c r="A149" s="10" t="n">
        <v>2109007</v>
      </c>
      <c r="B149" s="1" t="s">
        <v>164</v>
      </c>
      <c r="C149" s="2" t="n">
        <f aca="false">VLOOKUP(B149,'RECEITAS CORRENTES TOTAIS'!B:C,2,0)</f>
        <v>94583789.919467</v>
      </c>
      <c r="D149" s="2" t="n">
        <v>31082.76</v>
      </c>
      <c r="E149" s="2" t="n">
        <v>106930.92</v>
      </c>
      <c r="F149" s="2" t="n">
        <v>199099.08</v>
      </c>
      <c r="G149" s="11" t="n">
        <f aca="false">VLOOKUP(A149,'ARR&amp;FPM'!E:I,5,0)</f>
        <v>13391177.61</v>
      </c>
      <c r="H149" s="2" t="n">
        <f aca="false">VLOOKUP(B149,'ARR&amp;FPM'!A:C,3,0)</f>
        <v>2501562.98787864</v>
      </c>
      <c r="I149" s="11" t="n">
        <f aca="false">VLOOKUP(B149,POP!A:B,2,0)</f>
        <v>23885</v>
      </c>
      <c r="J149" s="2" t="n">
        <f aca="false">(D149/I149)*1000</f>
        <v>1301.35063847603</v>
      </c>
      <c r="K149" s="2" t="n">
        <f aca="false">(E149/I149)*1000</f>
        <v>4476.9068453004</v>
      </c>
      <c r="L149" s="2" t="n">
        <f aca="false">(F149/I149)*1000</f>
        <v>8335.73707347708</v>
      </c>
      <c r="M149" s="2" t="n">
        <f aca="false">(G149/I149)</f>
        <v>560.652192170819</v>
      </c>
      <c r="N149" s="12" t="n">
        <f aca="false">H149/I149</f>
        <v>104.73363985257</v>
      </c>
      <c r="O149" s="2" t="n">
        <v>21650.84</v>
      </c>
      <c r="P149" s="2" t="n">
        <f aca="false">G149/C149</f>
        <v>0.141580048985158</v>
      </c>
      <c r="Q149" s="3" t="n">
        <f aca="false">H149/C149</f>
        <v>0.0264481153695426</v>
      </c>
    </row>
    <row r="150" customFormat="false" ht="13.8" hidden="false" customHeight="false" outlineLevel="0" collapsed="false">
      <c r="A150" s="10" t="n">
        <v>2109056</v>
      </c>
      <c r="B150" s="1" t="s">
        <v>165</v>
      </c>
      <c r="C150" s="2" t="n">
        <f aca="false">VLOOKUP(B150,'RECEITAS CORRENTES TOTAIS'!B:C,2,0)</f>
        <v>18700162.8505706</v>
      </c>
      <c r="D150" s="2" t="n">
        <v>7413.85</v>
      </c>
      <c r="E150" s="2" t="n">
        <v>1753.27</v>
      </c>
      <c r="F150" s="2" t="n">
        <v>8746.27</v>
      </c>
      <c r="G150" s="11" t="n">
        <f aca="false">VLOOKUP(A150,'ARR&amp;FPM'!E:I,5,0)</f>
        <v>6695588.94</v>
      </c>
      <c r="H150" s="2" t="n">
        <f aca="false">VLOOKUP(B150,'ARR&amp;FPM'!A:C,3,0)</f>
        <v>101738.336921678</v>
      </c>
      <c r="I150" s="11" t="n">
        <f aca="false">VLOOKUP(B150,POP!A:B,2,0)</f>
        <v>5975</v>
      </c>
      <c r="J150" s="2" t="n">
        <f aca="false">(D150/I150)*1000</f>
        <v>1240.81171548117</v>
      </c>
      <c r="K150" s="2" t="n">
        <f aca="false">(E150/I150)*1000</f>
        <v>293.434309623431</v>
      </c>
      <c r="L150" s="2" t="n">
        <f aca="false">(F150/I150)*1000</f>
        <v>1463.81087866109</v>
      </c>
      <c r="M150" s="2" t="n">
        <f aca="false">(G150/I150)</f>
        <v>1120.60065941423</v>
      </c>
      <c r="N150" s="12" t="n">
        <f aca="false">H150/I150</f>
        <v>17.0273367232934</v>
      </c>
      <c r="O150" s="2" t="n">
        <v>7450.34</v>
      </c>
      <c r="P150" s="2" t="n">
        <f aca="false">G150/C150</f>
        <v>0.358049766384558</v>
      </c>
      <c r="Q150" s="3" t="n">
        <f aca="false">H150/C150</f>
        <v>0.00544050539744758</v>
      </c>
    </row>
    <row r="151" customFormat="false" ht="13.8" hidden="false" customHeight="false" outlineLevel="0" collapsed="false">
      <c r="A151" s="10" t="n">
        <v>2109106</v>
      </c>
      <c r="B151" s="1" t="s">
        <v>166</v>
      </c>
      <c r="C151" s="2" t="n">
        <f aca="false">VLOOKUP(B151,'RECEITAS CORRENTES TOTAIS'!B:C,2,0)</f>
        <v>103007104.667095</v>
      </c>
      <c r="D151" s="2" t="n">
        <v>21855.76</v>
      </c>
      <c r="E151" s="2" t="n">
        <v>36368.35</v>
      </c>
      <c r="F151" s="2" t="n">
        <v>297764.45</v>
      </c>
      <c r="G151" s="11" t="n">
        <f aca="false">VLOOKUP(A151,'ARR&amp;FPM'!E:I,5,0)</f>
        <v>22318629.15</v>
      </c>
      <c r="H151" s="2" t="n">
        <f aca="false">VLOOKUP(B151,'ARR&amp;FPM'!A:C,3,0)</f>
        <v>4361711.89465449</v>
      </c>
      <c r="I151" s="11" t="n">
        <f aca="false">VLOOKUP(B151,POP!A:B,2,0)</f>
        <v>47804</v>
      </c>
      <c r="J151" s="2" t="n">
        <f aca="false">(D151/I151)*1000</f>
        <v>457.195213789641</v>
      </c>
      <c r="K151" s="2" t="n">
        <f aca="false">(E151/I151)*1000</f>
        <v>760.780478621036</v>
      </c>
      <c r="L151" s="2" t="n">
        <f aca="false">(F151/I151)*1000</f>
        <v>6228.86055560204</v>
      </c>
      <c r="M151" s="2" t="n">
        <f aca="false">(G151/I151)</f>
        <v>466.877858547402</v>
      </c>
      <c r="N151" s="12" t="n">
        <f aca="false">H151/I151</f>
        <v>91.2415675394212</v>
      </c>
      <c r="O151" s="2" t="n">
        <v>12235.58</v>
      </c>
      <c r="P151" s="2" t="n">
        <f aca="false">G151/C151</f>
        <v>0.216670774526969</v>
      </c>
      <c r="Q151" s="3" t="n">
        <f aca="false">H151/C151</f>
        <v>0.0423437966609289</v>
      </c>
    </row>
    <row r="152" customFormat="false" ht="13.8" hidden="false" customHeight="false" outlineLevel="0" collapsed="false">
      <c r="A152" s="10" t="n">
        <v>2109205</v>
      </c>
      <c r="B152" s="1" t="s">
        <v>167</v>
      </c>
      <c r="C152" s="2" t="n">
        <f aca="false">VLOOKUP(B152,'RECEITAS CORRENTES TOTAIS'!B:C,2,0)</f>
        <v>35293665.4001511</v>
      </c>
      <c r="D152" s="2" t="n">
        <v>13258.42</v>
      </c>
      <c r="E152" s="2" t="n">
        <v>2726.13</v>
      </c>
      <c r="F152" s="2" t="n">
        <v>14158.07</v>
      </c>
      <c r="G152" s="11" t="n">
        <f aca="false">VLOOKUP(A152,'ARR&amp;FPM'!E:I,5,0)</f>
        <v>8927451.79</v>
      </c>
      <c r="H152" s="2" t="n">
        <f aca="false">VLOOKUP(B152,'ARR&amp;FPM'!A:C,3,0)</f>
        <v>303933.145333652</v>
      </c>
      <c r="I152" s="11" t="n">
        <f aca="false">VLOOKUP(B152,POP!A:B,2,0)</f>
        <v>12734</v>
      </c>
      <c r="J152" s="2" t="n">
        <f aca="false">(D152/I152)*1000</f>
        <v>1041.18266059369</v>
      </c>
      <c r="K152" s="2" t="n">
        <f aca="false">(E152/I152)*1000</f>
        <v>214.082770535574</v>
      </c>
      <c r="L152" s="2" t="n">
        <f aca="false">(F152/I152)*1000</f>
        <v>1111.83210303125</v>
      </c>
      <c r="M152" s="2" t="n">
        <f aca="false">(G152/I152)</f>
        <v>701.072073975185</v>
      </c>
      <c r="N152" s="12" t="n">
        <f aca="false">H152/I152</f>
        <v>23.8678455578492</v>
      </c>
      <c r="O152" s="2" t="n">
        <v>6430.73</v>
      </c>
      <c r="P152" s="2" t="n">
        <f aca="false">G152/C152</f>
        <v>0.252947708569872</v>
      </c>
      <c r="Q152" s="3" t="n">
        <f aca="false">H152/C152</f>
        <v>0.00861154946327425</v>
      </c>
    </row>
    <row r="153" customFormat="false" ht="13.8" hidden="false" customHeight="false" outlineLevel="0" collapsed="false">
      <c r="A153" s="10" t="n">
        <v>2109239</v>
      </c>
      <c r="B153" s="1" t="s">
        <v>168</v>
      </c>
      <c r="C153" s="2" t="n">
        <f aca="false">VLOOKUP(B153,'RECEITAS CORRENTES TOTAIS'!B:C,2,0)</f>
        <v>19440744.6272488</v>
      </c>
      <c r="D153" s="2" t="n">
        <v>9559.23</v>
      </c>
      <c r="E153" s="2" t="n">
        <v>1567.29</v>
      </c>
      <c r="F153" s="2" t="n">
        <v>9836.75</v>
      </c>
      <c r="G153" s="11" t="n">
        <f aca="false">VLOOKUP(A153,'ARR&amp;FPM'!E:I,5,0)</f>
        <v>6695588.94</v>
      </c>
      <c r="H153" s="2" t="n">
        <f aca="false">VLOOKUP(B153,'ARR&amp;FPM'!A:C,3,0)</f>
        <v>266225.817652744</v>
      </c>
      <c r="I153" s="11" t="n">
        <f aca="false">VLOOKUP(B153,POP!A:B,2,0)</f>
        <v>7015</v>
      </c>
      <c r="J153" s="2" t="n">
        <f aca="false">(D153/I153)*1000</f>
        <v>1362.68424803991</v>
      </c>
      <c r="K153" s="2" t="n">
        <f aca="false">(E153/I153)*1000</f>
        <v>223.419814682823</v>
      </c>
      <c r="L153" s="2" t="n">
        <f aca="false">(F153/I153)*1000</f>
        <v>1402.24518888097</v>
      </c>
      <c r="M153" s="2" t="n">
        <f aca="false">(G153/I153)</f>
        <v>954.467418389166</v>
      </c>
      <c r="N153" s="12" t="n">
        <f aca="false">H153/I153</f>
        <v>37.9509362298994</v>
      </c>
      <c r="O153" s="2" t="n">
        <v>6844.84</v>
      </c>
      <c r="P153" s="2" t="n">
        <f aca="false">G153/C153</f>
        <v>0.344410107142462</v>
      </c>
      <c r="Q153" s="3" t="n">
        <f aca="false">H153/C153</f>
        <v>0.013694219164815</v>
      </c>
    </row>
    <row r="154" customFormat="false" ht="13.8" hidden="false" customHeight="false" outlineLevel="0" collapsed="false">
      <c r="A154" s="10" t="n">
        <v>2109270</v>
      </c>
      <c r="B154" s="1" t="s">
        <v>169</v>
      </c>
      <c r="C154" s="2" t="n">
        <f aca="false">VLOOKUP(B154,'RECEITAS CORRENTES TOTAIS'!B:C,2,0)</f>
        <v>51137004.5443684</v>
      </c>
      <c r="D154" s="2" t="n">
        <v>26438.99</v>
      </c>
      <c r="E154" s="2" t="n">
        <v>4564.9</v>
      </c>
      <c r="F154" s="2" t="n">
        <v>27900.28</v>
      </c>
      <c r="G154" s="11" t="n">
        <f aca="false">VLOOKUP(A154,'ARR&amp;FPM'!E:I,5,0)</f>
        <v>13391177.61</v>
      </c>
      <c r="H154" s="2" t="n">
        <f aca="false">VLOOKUP(B154,'ARR&amp;FPM'!A:C,3,0)</f>
        <v>245083.148207532</v>
      </c>
      <c r="I154" s="11" t="n">
        <f aca="false">VLOOKUP(B154,POP!A:B,2,0)</f>
        <v>18918</v>
      </c>
      <c r="J154" s="2" t="n">
        <f aca="false">(D154/I154)*1000</f>
        <v>1397.55735278571</v>
      </c>
      <c r="K154" s="2" t="n">
        <f aca="false">(E154/I154)*1000</f>
        <v>241.299291679882</v>
      </c>
      <c r="L154" s="2" t="n">
        <f aca="false">(F154/I154)*1000</f>
        <v>1474.80071889206</v>
      </c>
      <c r="M154" s="2" t="n">
        <f aca="false">(G154/I154)</f>
        <v>707.853769425944</v>
      </c>
      <c r="N154" s="12" t="n">
        <f aca="false">H154/I154</f>
        <v>12.9550242207174</v>
      </c>
      <c r="O154" s="2" t="n">
        <v>6813.09</v>
      </c>
      <c r="P154" s="2" t="n">
        <f aca="false">G154/C154</f>
        <v>0.261868635625329</v>
      </c>
      <c r="Q154" s="3" t="n">
        <f aca="false">H154/C154</f>
        <v>0.00479267705238559</v>
      </c>
    </row>
    <row r="155" customFormat="false" ht="13.8" hidden="false" customHeight="false" outlineLevel="0" collapsed="false">
      <c r="A155" s="10" t="n">
        <v>2109304</v>
      </c>
      <c r="B155" s="1" t="s">
        <v>170</v>
      </c>
      <c r="C155" s="2" t="n">
        <f aca="false">VLOOKUP(B155,'RECEITAS CORRENTES TOTAIS'!B:C,2,0)</f>
        <v>31591650.6696894</v>
      </c>
      <c r="D155" s="2" t="n">
        <v>3756.46</v>
      </c>
      <c r="E155" s="2" t="n">
        <v>2198.39</v>
      </c>
      <c r="F155" s="2" t="n">
        <v>14627.15</v>
      </c>
      <c r="G155" s="11" t="n">
        <f aca="false">VLOOKUP(A155,'ARR&amp;FPM'!E:I,5,0)</f>
        <v>8927451.79</v>
      </c>
      <c r="H155" s="2" t="n">
        <f aca="false">VLOOKUP(B155,'ARR&amp;FPM'!A:C,3,0)</f>
        <v>185855.460480969</v>
      </c>
      <c r="I155" s="11" t="n">
        <f aca="false">VLOOKUP(B155,POP!A:B,2,0)</f>
        <v>11193</v>
      </c>
      <c r="J155" s="2" t="n">
        <f aca="false">(D155/I155)*1000</f>
        <v>335.607969266506</v>
      </c>
      <c r="K155" s="2" t="n">
        <f aca="false">(E155/I155)*1000</f>
        <v>196.407576163674</v>
      </c>
      <c r="L155" s="2" t="n">
        <f aca="false">(F155/I155)*1000</f>
        <v>1306.81229339766</v>
      </c>
      <c r="M155" s="2" t="n">
        <f aca="false">(G155/I155)</f>
        <v>797.5924050746</v>
      </c>
      <c r="N155" s="12" t="n">
        <f aca="false">H155/I155</f>
        <v>16.6046154275859</v>
      </c>
      <c r="O155" s="2" t="n">
        <v>6105.24</v>
      </c>
      <c r="P155" s="2" t="n">
        <f aca="false">G155/C155</f>
        <v>0.282588962613639</v>
      </c>
      <c r="Q155" s="3" t="n">
        <f aca="false">H155/C155</f>
        <v>0.00588305633106053</v>
      </c>
    </row>
    <row r="156" customFormat="false" ht="13.8" hidden="false" customHeight="false" outlineLevel="0" collapsed="false">
      <c r="A156" s="10" t="n">
        <v>2109403</v>
      </c>
      <c r="B156" s="1" t="s">
        <v>171</v>
      </c>
      <c r="C156" s="2" t="n">
        <f aca="false">VLOOKUP(B156,'RECEITAS CORRENTES TOTAIS'!B:C,2,0)</f>
        <v>40129228.5302793</v>
      </c>
      <c r="D156" s="2" t="n">
        <v>9953.08</v>
      </c>
      <c r="E156" s="2" t="n">
        <v>2236.05</v>
      </c>
      <c r="F156" s="2" t="n">
        <v>12186.89</v>
      </c>
      <c r="G156" s="11" t="n">
        <f aca="false">VLOOKUP(A156,'ARR&amp;FPM'!E:I,5,0)</f>
        <v>11159314.66</v>
      </c>
      <c r="H156" s="2" t="n">
        <f aca="false">VLOOKUP(B156,'ARR&amp;FPM'!A:C,3,0)</f>
        <v>172303.126174272</v>
      </c>
      <c r="I156" s="11" t="n">
        <f aca="false">VLOOKUP(B156,POP!A:B,2,0)</f>
        <v>15315</v>
      </c>
      <c r="J156" s="2" t="n">
        <f aca="false">(D156/I156)*1000</f>
        <v>649.890956578518</v>
      </c>
      <c r="K156" s="2" t="n">
        <f aca="false">(E156/I156)*1000</f>
        <v>146.003917727718</v>
      </c>
      <c r="L156" s="2" t="n">
        <f aca="false">(F156/I156)*1000</f>
        <v>795.748612471433</v>
      </c>
      <c r="M156" s="2" t="n">
        <f aca="false">(G156/I156)</f>
        <v>728.652605941887</v>
      </c>
      <c r="N156" s="12" t="n">
        <f aca="false">H156/I156</f>
        <v>11.2506122216306</v>
      </c>
      <c r="O156" s="2" t="n">
        <v>5121.98</v>
      </c>
      <c r="P156" s="2" t="n">
        <f aca="false">G156/C156</f>
        <v>0.278084455363496</v>
      </c>
      <c r="Q156" s="3" t="n">
        <f aca="false">H156/C156</f>
        <v>0.00429370642010378</v>
      </c>
    </row>
    <row r="157" customFormat="false" ht="13.8" hidden="false" customHeight="false" outlineLevel="0" collapsed="false">
      <c r="A157" s="10" t="n">
        <v>2109452</v>
      </c>
      <c r="B157" s="1" t="s">
        <v>172</v>
      </c>
      <c r="C157" s="2" t="n">
        <f aca="false">VLOOKUP(B157,'RECEITAS CORRENTES TOTAIS'!B:C,2,0)</f>
        <v>62684207.5004231</v>
      </c>
      <c r="D157" s="2" t="n">
        <v>17688.96</v>
      </c>
      <c r="E157" s="2" t="n">
        <v>27409.26</v>
      </c>
      <c r="F157" s="2" t="n">
        <v>86537.45</v>
      </c>
      <c r="G157" s="11" t="n">
        <f aca="false">VLOOKUP(A157,'ARR&amp;FPM'!E:I,5,0)</f>
        <v>17854903.35</v>
      </c>
      <c r="H157" s="2" t="n">
        <f aca="false">VLOOKUP(B157,'ARR&amp;FPM'!A:C,3,0)</f>
        <v>1165192.90573061</v>
      </c>
      <c r="I157" s="11" t="n">
        <f aca="false">VLOOKUP(B157,POP!A:B,2,0)</f>
        <v>30761</v>
      </c>
      <c r="J157" s="2" t="n">
        <f aca="false">(D157/I157)*1000</f>
        <v>575.045024544065</v>
      </c>
      <c r="K157" s="2" t="n">
        <f aca="false">(E157/I157)*1000</f>
        <v>891.039303013556</v>
      </c>
      <c r="L157" s="2" t="n">
        <f aca="false">(F157/I157)*1000</f>
        <v>2813.21966125939</v>
      </c>
      <c r="M157" s="2" t="n">
        <f aca="false">(G157/I157)</f>
        <v>580.439626475082</v>
      </c>
      <c r="N157" s="12" t="n">
        <f aca="false">H157/I157</f>
        <v>37.8789020425412</v>
      </c>
      <c r="O157" s="2" t="n">
        <v>8024.05</v>
      </c>
      <c r="P157" s="2" t="n">
        <f aca="false">G157/C157</f>
        <v>0.284838942087279</v>
      </c>
      <c r="Q157" s="3" t="n">
        <f aca="false">H157/C157</f>
        <v>0.0185883008207888</v>
      </c>
    </row>
    <row r="158" customFormat="false" ht="13.8" hidden="false" customHeight="false" outlineLevel="0" collapsed="false">
      <c r="A158" s="10" t="n">
        <v>2109502</v>
      </c>
      <c r="B158" s="1" t="s">
        <v>173</v>
      </c>
      <c r="C158" s="2" t="n">
        <f aca="false">VLOOKUP(B158,'RECEITAS CORRENTES TOTAIS'!B:C,2,0)</f>
        <v>59633627.2719048</v>
      </c>
      <c r="D158" s="2" t="n">
        <v>156042.46</v>
      </c>
      <c r="E158" s="2" t="n">
        <v>15215.02</v>
      </c>
      <c r="F158" s="2" t="n">
        <v>78138.51</v>
      </c>
      <c r="G158" s="11" t="n">
        <f aca="false">VLOOKUP(A158,'ARR&amp;FPM'!E:I,5,0)</f>
        <v>13391177.61</v>
      </c>
      <c r="H158" s="2" t="n">
        <f aca="false">VLOOKUP(B158,'ARR&amp;FPM'!A:C,3,0)</f>
        <v>1459901.53324584</v>
      </c>
      <c r="I158" s="11" t="n">
        <f aca="false">VLOOKUP(B158,POP!A:B,2,0)</f>
        <v>20195</v>
      </c>
      <c r="J158" s="2" t="n">
        <f aca="false">(D158/I158)*1000</f>
        <v>7726.78682842288</v>
      </c>
      <c r="K158" s="2" t="n">
        <f aca="false">(E158/I158)*1000</f>
        <v>753.405298341174</v>
      </c>
      <c r="L158" s="2" t="n">
        <f aca="false">(F158/I158)*1000</f>
        <v>3869.20079227532</v>
      </c>
      <c r="M158" s="2" t="n">
        <f aca="false">(G158/I158)</f>
        <v>663.093716761575</v>
      </c>
      <c r="N158" s="12" t="n">
        <f aca="false">H158/I158</f>
        <v>72.2902467564169</v>
      </c>
      <c r="O158" s="2" t="n">
        <v>16590.53</v>
      </c>
      <c r="P158" s="2" t="n">
        <f aca="false">G158/C158</f>
        <v>0.224557489165329</v>
      </c>
      <c r="Q158" s="3" t="n">
        <f aca="false">H158/C158</f>
        <v>0.0244811794960801</v>
      </c>
    </row>
    <row r="159" customFormat="false" ht="13.8" hidden="false" customHeight="false" outlineLevel="0" collapsed="false">
      <c r="A159" s="10" t="n">
        <v>2109551</v>
      </c>
      <c r="B159" s="1" t="s">
        <v>174</v>
      </c>
      <c r="C159" s="2" t="n">
        <f aca="false">VLOOKUP(B159,'RECEITAS CORRENTES TOTAIS'!B:C,2,0)</f>
        <v>22714861.6517149</v>
      </c>
      <c r="D159" s="2" t="n">
        <v>33888.76</v>
      </c>
      <c r="E159" s="2" t="n">
        <v>5782.64</v>
      </c>
      <c r="F159" s="2" t="n">
        <v>20325.17</v>
      </c>
      <c r="G159" s="11" t="n">
        <f aca="false">VLOOKUP(A159,'ARR&amp;FPM'!E:I,5,0)</f>
        <v>6695588.94</v>
      </c>
      <c r="H159" s="2" t="n">
        <f aca="false">VLOOKUP(B159,'ARR&amp;FPM'!A:C,3,0)</f>
        <v>207970.188132528</v>
      </c>
      <c r="I159" s="11" t="n">
        <f aca="false">VLOOKUP(B159,POP!A:B,2,0)</f>
        <v>7791</v>
      </c>
      <c r="J159" s="2" t="n">
        <f aca="false">(D159/I159)*1000</f>
        <v>4349.73174175331</v>
      </c>
      <c r="K159" s="2" t="n">
        <f aca="false">(E159/I159)*1000</f>
        <v>742.220510845848</v>
      </c>
      <c r="L159" s="2" t="n">
        <f aca="false">(F159/I159)*1000</f>
        <v>2608.8011808497</v>
      </c>
      <c r="M159" s="2" t="n">
        <f aca="false">(G159/I159)</f>
        <v>859.400454370428</v>
      </c>
      <c r="N159" s="12" t="n">
        <f aca="false">H159/I159</f>
        <v>26.6936449919815</v>
      </c>
      <c r="O159" s="2" t="n">
        <v>12083.54</v>
      </c>
      <c r="P159" s="2" t="n">
        <f aca="false">G159/C159</f>
        <v>0.294766881817856</v>
      </c>
      <c r="Q159" s="3" t="n">
        <f aca="false">H159/C159</f>
        <v>0.00915568808304086</v>
      </c>
    </row>
    <row r="160" customFormat="false" ht="13.8" hidden="false" customHeight="false" outlineLevel="0" collapsed="false">
      <c r="A160" s="10" t="n">
        <v>2109601</v>
      </c>
      <c r="B160" s="1" t="s">
        <v>175</v>
      </c>
      <c r="C160" s="2" t="n">
        <f aca="false">VLOOKUP(B160,'RECEITAS CORRENTES TOTAIS'!B:C,2,0)</f>
        <v>102407186.654991</v>
      </c>
      <c r="D160" s="2" t="n">
        <v>10320.6</v>
      </c>
      <c r="E160" s="2" t="n">
        <v>31510.41</v>
      </c>
      <c r="F160" s="2" t="n">
        <v>149111.31</v>
      </c>
      <c r="G160" s="11" t="n">
        <f aca="false">VLOOKUP(A160,'ARR&amp;FPM'!E:I,5,0)</f>
        <v>20086766.25</v>
      </c>
      <c r="H160" s="2" t="n">
        <f aca="false">VLOOKUP(B160,'ARR&amp;FPM'!A:C,3,0)</f>
        <v>3908068.56548332</v>
      </c>
      <c r="I160" s="11" t="n">
        <f aca="false">VLOOKUP(B160,POP!A:B,2,0)</f>
        <v>42740</v>
      </c>
      <c r="J160" s="2" t="n">
        <f aca="false">(D160/I160)*1000</f>
        <v>241.474029012635</v>
      </c>
      <c r="K160" s="2" t="n">
        <f aca="false">(E160/I160)*1000</f>
        <v>737.258072063641</v>
      </c>
      <c r="L160" s="2" t="n">
        <f aca="false">(F160/I160)*1000</f>
        <v>3488.79995320543</v>
      </c>
      <c r="M160" s="2" t="n">
        <f aca="false">(G160/I160)</f>
        <v>469.975813055686</v>
      </c>
      <c r="N160" s="12" t="n">
        <f aca="false">H160/I160</f>
        <v>91.4381976013879</v>
      </c>
      <c r="O160" s="2" t="n">
        <v>8682.63</v>
      </c>
      <c r="P160" s="2" t="n">
        <f aca="false">G160/C160</f>
        <v>0.196146060702479</v>
      </c>
      <c r="Q160" s="3" t="n">
        <f aca="false">H160/C160</f>
        <v>0.0381620537887597</v>
      </c>
    </row>
    <row r="161" customFormat="false" ht="13.8" hidden="false" customHeight="false" outlineLevel="0" collapsed="false">
      <c r="A161" s="10" t="n">
        <v>2109700</v>
      </c>
      <c r="B161" s="1" t="s">
        <v>176</v>
      </c>
      <c r="C161" s="2" t="n">
        <f aca="false">VLOOKUP(B161,'RECEITAS CORRENTES TOTAIS'!B:C,2,0)</f>
        <v>23719547.805511</v>
      </c>
      <c r="D161" s="2" t="n">
        <v>110888.25</v>
      </c>
      <c r="E161" s="2" t="n">
        <v>6689.05</v>
      </c>
      <c r="F161" s="2" t="n">
        <v>38633.53</v>
      </c>
      <c r="G161" s="11" t="n">
        <f aca="false">VLOOKUP(A161,'ARR&amp;FPM'!E:I,5,0)</f>
        <v>6695588.94</v>
      </c>
      <c r="H161" s="2" t="n">
        <f aca="false">VLOOKUP(B161,'ARR&amp;FPM'!A:C,3,0)</f>
        <v>609546.727316315</v>
      </c>
      <c r="I161" s="11" t="n">
        <f aca="false">VLOOKUP(B161,POP!A:B,2,0)</f>
        <v>5671</v>
      </c>
      <c r="J161" s="2" t="n">
        <f aca="false">(D161/I161)*1000</f>
        <v>19553.5619820138</v>
      </c>
      <c r="K161" s="2" t="n">
        <f aca="false">(E161/I161)*1000</f>
        <v>1179.51860342091</v>
      </c>
      <c r="L161" s="2" t="n">
        <f aca="false">(F161/I161)*1000</f>
        <v>6812.47222712044</v>
      </c>
      <c r="M161" s="2" t="n">
        <f aca="false">(G161/I161)</f>
        <v>1180.67165226591</v>
      </c>
      <c r="N161" s="12" t="n">
        <f aca="false">H161/I161</f>
        <v>107.484875210071</v>
      </c>
      <c r="O161" s="2" t="n">
        <v>32996.82</v>
      </c>
      <c r="P161" s="2" t="n">
        <f aca="false">G161/C161</f>
        <v>0.282281474963209</v>
      </c>
      <c r="Q161" s="3" t="n">
        <f aca="false">H161/C161</f>
        <v>0.0256980753728658</v>
      </c>
    </row>
    <row r="162" customFormat="false" ht="13.8" hidden="false" customHeight="false" outlineLevel="0" collapsed="false">
      <c r="A162" s="10" t="n">
        <v>2109759</v>
      </c>
      <c r="B162" s="1" t="s">
        <v>177</v>
      </c>
      <c r="C162" s="2" t="n">
        <f aca="false">VLOOKUP(B162,'RECEITAS CORRENTES TOTAIS'!B:C,2,0)</f>
        <v>21837041.7548796</v>
      </c>
      <c r="D162" s="2" t="n">
        <v>7454.33</v>
      </c>
      <c r="E162" s="2" t="n">
        <v>1880.84</v>
      </c>
      <c r="F162" s="2" t="n">
        <v>12219.36</v>
      </c>
      <c r="G162" s="11" t="n">
        <f aca="false">VLOOKUP(A162,'ARR&amp;FPM'!E:I,5,0)</f>
        <v>6695588.94</v>
      </c>
      <c r="H162" s="2" t="n">
        <f aca="false">VLOOKUP(B162,'ARR&amp;FPM'!A:C,3,0)</f>
        <v>197592.052970171</v>
      </c>
      <c r="I162" s="11" t="n">
        <f aca="false">VLOOKUP(B162,POP!A:B,2,0)</f>
        <v>7773</v>
      </c>
      <c r="J162" s="2" t="n">
        <f aca="false">(D162/I162)*1000</f>
        <v>959.002958960504</v>
      </c>
      <c r="K162" s="2" t="n">
        <f aca="false">(E162/I162)*1000</f>
        <v>241.970924996784</v>
      </c>
      <c r="L162" s="2" t="n">
        <f aca="false">(F162/I162)*1000</f>
        <v>1572.02624469317</v>
      </c>
      <c r="M162" s="2" t="n">
        <f aca="false">(G162/I162)</f>
        <v>861.390575067542</v>
      </c>
      <c r="N162" s="12" t="n">
        <f aca="false">H162/I162</f>
        <v>25.4203078567054</v>
      </c>
      <c r="O162" s="2" t="n">
        <v>6562.15</v>
      </c>
      <c r="P162" s="2" t="n">
        <f aca="false">G162/C162</f>
        <v>0.30661611655818</v>
      </c>
      <c r="Q162" s="3" t="n">
        <f aca="false">H162/C162</f>
        <v>0.00904848079644387</v>
      </c>
    </row>
    <row r="163" customFormat="false" ht="13.8" hidden="false" customHeight="false" outlineLevel="0" collapsed="false">
      <c r="A163" s="10" t="n">
        <v>2109809</v>
      </c>
      <c r="B163" s="1" t="s">
        <v>178</v>
      </c>
      <c r="C163" s="2" t="n">
        <f aca="false">VLOOKUP(B163,'RECEITAS CORRENTES TOTAIS'!B:C,2,0)</f>
        <v>100586367.47284</v>
      </c>
      <c r="D163" s="2" t="n">
        <v>30978.53</v>
      </c>
      <c r="E163" s="2" t="n">
        <v>7941.8</v>
      </c>
      <c r="F163" s="2" t="n">
        <v>77012.69</v>
      </c>
      <c r="G163" s="11" t="n">
        <f aca="false">VLOOKUP(A163,'ARR&amp;FPM'!E:I,5,0)</f>
        <v>20086766.25</v>
      </c>
      <c r="H163" s="2" t="n">
        <f aca="false">VLOOKUP(B163,'ARR&amp;FPM'!A:C,3,0)</f>
        <v>646618.917704184</v>
      </c>
      <c r="I163" s="11" t="n">
        <f aca="false">VLOOKUP(B163,POP!A:B,2,0)</f>
        <v>42130</v>
      </c>
      <c r="J163" s="2" t="n">
        <f aca="false">(D163/I163)*1000</f>
        <v>735.308093994778</v>
      </c>
      <c r="K163" s="2" t="n">
        <f aca="false">(E163/I163)*1000</f>
        <v>188.507002136245</v>
      </c>
      <c r="L163" s="2" t="n">
        <f aca="false">(F163/I163)*1000</f>
        <v>1827.97745074769</v>
      </c>
      <c r="M163" s="2" t="n">
        <f aca="false">(G163/I163)</f>
        <v>476.780589840968</v>
      </c>
      <c r="N163" s="12" t="n">
        <f aca="false">H163/I163</f>
        <v>15.3481822384093</v>
      </c>
      <c r="O163" s="2" t="n">
        <v>6373.02</v>
      </c>
      <c r="P163" s="2" t="n">
        <f aca="false">G163/C163</f>
        <v>0.199696705971848</v>
      </c>
      <c r="Q163" s="3" t="n">
        <f aca="false">H163/C163</f>
        <v>0.00642849457585574</v>
      </c>
    </row>
    <row r="164" customFormat="false" ht="13.8" hidden="false" customHeight="false" outlineLevel="0" collapsed="false">
      <c r="A164" s="10" t="n">
        <v>2109908</v>
      </c>
      <c r="B164" s="1" t="s">
        <v>179</v>
      </c>
      <c r="C164" s="2" t="n">
        <f aca="false">VLOOKUP(B164,'RECEITAS CORRENTES TOTAIS'!B:C,2,0)</f>
        <v>196896992.766059</v>
      </c>
      <c r="D164" s="2" t="n">
        <v>21190.43</v>
      </c>
      <c r="E164" s="2" t="n">
        <v>63278.84</v>
      </c>
      <c r="F164" s="2" t="n">
        <v>681870.44</v>
      </c>
      <c r="G164" s="11" t="n">
        <f aca="false">VLOOKUP(A164,'ARR&amp;FPM'!E:I,5,0)</f>
        <v>31246080.68</v>
      </c>
      <c r="H164" s="2" t="n">
        <f aca="false">VLOOKUP(B164,'ARR&amp;FPM'!A:C,3,0)</f>
        <v>8465705.80596909</v>
      </c>
      <c r="I164" s="11" t="n">
        <f aca="false">VLOOKUP(B164,POP!A:B,2,0)</f>
        <v>89044</v>
      </c>
      <c r="J164" s="2" t="n">
        <f aca="false">(D164/I164)*1000</f>
        <v>237.977067517183</v>
      </c>
      <c r="K164" s="2" t="n">
        <f aca="false">(E164/I164)*1000</f>
        <v>710.646871209739</v>
      </c>
      <c r="L164" s="2" t="n">
        <f aca="false">(F164/I164)*1000</f>
        <v>7657.67979875118</v>
      </c>
      <c r="M164" s="2" t="n">
        <f aca="false">(G164/I164)</f>
        <v>350.906076546427</v>
      </c>
      <c r="N164" s="12" t="n">
        <f aca="false">H164/I164</f>
        <v>95.0732874305859</v>
      </c>
      <c r="O164" s="2" t="n">
        <v>13970.41</v>
      </c>
      <c r="P164" s="2" t="n">
        <f aca="false">G164/C164</f>
        <v>0.158692523644202</v>
      </c>
      <c r="Q164" s="3" t="n">
        <f aca="false">H164/C164</f>
        <v>0.0429956074343275</v>
      </c>
    </row>
    <row r="165" customFormat="false" ht="13.8" hidden="false" customHeight="false" outlineLevel="0" collapsed="false">
      <c r="A165" s="10" t="n">
        <v>2110005</v>
      </c>
      <c r="B165" s="1" t="s">
        <v>180</v>
      </c>
      <c r="C165" s="2" t="n">
        <f aca="false">VLOOKUP(B165,'RECEITAS CORRENTES TOTAIS'!B:C,2,0)</f>
        <v>148247704.633444</v>
      </c>
      <c r="D165" s="2" t="n">
        <v>117039.7</v>
      </c>
      <c r="E165" s="2" t="n">
        <v>20813.48</v>
      </c>
      <c r="F165" s="2" t="n">
        <v>172837.1</v>
      </c>
      <c r="G165" s="11" t="n">
        <f aca="false">VLOOKUP(A165,'ARR&amp;FPM'!E:I,5,0)</f>
        <v>29014217.84</v>
      </c>
      <c r="H165" s="2" t="n">
        <f aca="false">VLOOKUP(B165,'ARR&amp;FPM'!A:C,3,0)</f>
        <v>2605894.03961459</v>
      </c>
      <c r="I165" s="11" t="n">
        <f aca="false">VLOOKUP(B165,POP!A:B,2,0)</f>
        <v>72667</v>
      </c>
      <c r="J165" s="2" t="n">
        <f aca="false">(D165/I165)*1000</f>
        <v>1610.63068518034</v>
      </c>
      <c r="K165" s="2" t="n">
        <f aca="false">(E165/I165)*1000</f>
        <v>286.422722831547</v>
      </c>
      <c r="L165" s="2" t="n">
        <f aca="false">(F165/I165)*1000</f>
        <v>2378.48129137022</v>
      </c>
      <c r="M165" s="2" t="n">
        <f aca="false">(G165/I165)</f>
        <v>399.276395612864</v>
      </c>
      <c r="N165" s="12" t="n">
        <f aca="false">H165/I165</f>
        <v>35.8607626517482</v>
      </c>
      <c r="O165" s="2" t="n">
        <v>8282.73</v>
      </c>
      <c r="P165" s="2" t="n">
        <f aca="false">G165/C165</f>
        <v>0.195714449081963</v>
      </c>
      <c r="Q165" s="3" t="n">
        <f aca="false">H165/C165</f>
        <v>0.017577972259725</v>
      </c>
    </row>
    <row r="166" customFormat="false" ht="13.8" hidden="false" customHeight="false" outlineLevel="0" collapsed="false">
      <c r="A166" s="10" t="n">
        <v>2110039</v>
      </c>
      <c r="B166" s="1" t="s">
        <v>181</v>
      </c>
      <c r="C166" s="2" t="n">
        <f aca="false">VLOOKUP(B166,'RECEITAS CORRENTES TOTAIS'!B:C,2,0)</f>
        <v>54936476.8595451</v>
      </c>
      <c r="D166" s="2" t="n">
        <v>30484</v>
      </c>
      <c r="E166" s="2" t="n">
        <v>9175.25</v>
      </c>
      <c r="F166" s="2" t="n">
        <v>72045.76</v>
      </c>
      <c r="G166" s="11" t="n">
        <f aca="false">VLOOKUP(A166,'ARR&amp;FPM'!E:I,5,0)</f>
        <v>15623040.48</v>
      </c>
      <c r="H166" s="2" t="n">
        <f aca="false">VLOOKUP(B166,'ARR&amp;FPM'!A:C,3,0)</f>
        <v>609898.70949026</v>
      </c>
      <c r="I166" s="11" t="n">
        <f aca="false">VLOOKUP(B166,POP!A:B,2,0)</f>
        <v>25254</v>
      </c>
      <c r="J166" s="2" t="n">
        <f aca="false">(D166/I166)*1000</f>
        <v>1207.09590559911</v>
      </c>
      <c r="K166" s="2" t="n">
        <f aca="false">(E166/I166)*1000</f>
        <v>363.31868218896</v>
      </c>
      <c r="L166" s="2" t="n">
        <f aca="false">(F166/I166)*1000</f>
        <v>2852.84548982339</v>
      </c>
      <c r="M166" s="2" t="n">
        <f aca="false">(G166/I166)</f>
        <v>618.636274649561</v>
      </c>
      <c r="N166" s="12" t="n">
        <f aca="false">H166/I166</f>
        <v>24.1505785020298</v>
      </c>
      <c r="O166" s="2" t="n">
        <v>8298.67</v>
      </c>
      <c r="P166" s="2" t="n">
        <f aca="false">G166/C166</f>
        <v>0.284383735053544</v>
      </c>
      <c r="Q166" s="3" t="n">
        <f aca="false">H166/C166</f>
        <v>0.0111018897525878</v>
      </c>
    </row>
    <row r="167" customFormat="false" ht="13.8" hidden="false" customHeight="false" outlineLevel="0" collapsed="false">
      <c r="A167" s="10" t="n">
        <v>2110104</v>
      </c>
      <c r="B167" s="1" t="s">
        <v>182</v>
      </c>
      <c r="C167" s="2" t="n">
        <f aca="false">VLOOKUP(B167,'RECEITAS CORRENTES TOTAIS'!B:C,2,0)</f>
        <v>62467784.9669778</v>
      </c>
      <c r="D167" s="2" t="n">
        <v>14901.68</v>
      </c>
      <c r="E167" s="2" t="n">
        <v>7616.68</v>
      </c>
      <c r="F167" s="2" t="n">
        <v>54822.45</v>
      </c>
      <c r="G167" s="11" t="n">
        <f aca="false">VLOOKUP(A167,'ARR&amp;FPM'!E:I,5,0)</f>
        <v>15623040.48</v>
      </c>
      <c r="H167" s="2" t="n">
        <f aca="false">VLOOKUP(B167,'ARR&amp;FPM'!A:C,3,0)</f>
        <v>45921.4007383508</v>
      </c>
      <c r="I167" s="11" t="n">
        <f aca="false">VLOOKUP(B167,POP!A:B,2,0)</f>
        <v>25642</v>
      </c>
      <c r="J167" s="2" t="n">
        <f aca="false">(D167/I167)*1000</f>
        <v>581.143436549411</v>
      </c>
      <c r="K167" s="2" t="n">
        <f aca="false">(E167/I167)*1000</f>
        <v>297.039232509165</v>
      </c>
      <c r="L167" s="2" t="n">
        <f aca="false">(F167/I167)*1000</f>
        <v>2137.99430621636</v>
      </c>
      <c r="M167" s="2" t="n">
        <f aca="false">(G167/I167)</f>
        <v>609.275426253802</v>
      </c>
      <c r="N167" s="12" t="n">
        <f aca="false">H167/I167</f>
        <v>1.7908665758658</v>
      </c>
      <c r="O167" s="2" t="n">
        <v>7127.78</v>
      </c>
      <c r="P167" s="2" t="n">
        <f aca="false">G167/C167</f>
        <v>0.250097558097486</v>
      </c>
      <c r="Q167" s="3" t="n">
        <f aca="false">H167/C167</f>
        <v>0.000735121323136816</v>
      </c>
    </row>
    <row r="168" customFormat="false" ht="13.8" hidden="false" customHeight="false" outlineLevel="0" collapsed="false">
      <c r="A168" s="10" t="n">
        <v>2110203</v>
      </c>
      <c r="B168" s="1" t="s">
        <v>183</v>
      </c>
      <c r="C168" s="2" t="n">
        <f aca="false">VLOOKUP(B168,'RECEITAS CORRENTES TOTAIS'!B:C,2,0)</f>
        <v>91487616.3213897</v>
      </c>
      <c r="D168" s="2" t="n">
        <v>8738.87</v>
      </c>
      <c r="E168" s="2" t="n">
        <v>24243.37</v>
      </c>
      <c r="F168" s="2" t="n">
        <v>101098.23</v>
      </c>
      <c r="G168" s="11" t="n">
        <f aca="false">VLOOKUP(A168,'ARR&amp;FPM'!E:I,5,0)</f>
        <v>20086766.25</v>
      </c>
      <c r="H168" s="2" t="n">
        <f aca="false">VLOOKUP(B168,'ARR&amp;FPM'!A:C,3,0)</f>
        <v>748797.050274705</v>
      </c>
      <c r="I168" s="11" t="n">
        <f aca="false">VLOOKUP(B168,POP!A:B,2,0)</f>
        <v>37855</v>
      </c>
      <c r="J168" s="2" t="n">
        <f aca="false">(D168/I168)*1000</f>
        <v>230.851142517501</v>
      </c>
      <c r="K168" s="2" t="n">
        <f aca="false">(E168/I168)*1000</f>
        <v>640.427156254128</v>
      </c>
      <c r="L168" s="2" t="n">
        <f aca="false">(F168/I168)*1000</f>
        <v>2670.67045304451</v>
      </c>
      <c r="M168" s="2" t="n">
        <f aca="false">(G168/I168)</f>
        <v>530.623860784573</v>
      </c>
      <c r="N168" s="12" t="n">
        <f aca="false">H168/I168</f>
        <v>19.7806643844857</v>
      </c>
      <c r="O168" s="2" t="n">
        <v>7861.26</v>
      </c>
      <c r="P168" s="2" t="n">
        <f aca="false">G168/C168</f>
        <v>0.219557215038116</v>
      </c>
      <c r="Q168" s="3" t="n">
        <f aca="false">H168/C168</f>
        <v>0.00818468204094675</v>
      </c>
    </row>
    <row r="169" customFormat="false" ht="13.8" hidden="false" customHeight="false" outlineLevel="0" collapsed="false">
      <c r="A169" s="10" t="n">
        <v>2110237</v>
      </c>
      <c r="B169" s="1" t="s">
        <v>184</v>
      </c>
      <c r="C169" s="2" t="n">
        <f aca="false">VLOOKUP(B169,'RECEITAS CORRENTES TOTAIS'!B:C,2,0)</f>
        <v>26642247.3577241</v>
      </c>
      <c r="D169" s="2" t="n">
        <v>3914.46</v>
      </c>
      <c r="E169" s="2" t="n">
        <v>1879.64</v>
      </c>
      <c r="F169" s="2" t="n">
        <v>12915.21</v>
      </c>
      <c r="G169" s="11" t="n">
        <f aca="false">VLOOKUP(A169,'ARR&amp;FPM'!E:I,5,0)</f>
        <v>8927451.79</v>
      </c>
      <c r="H169" s="2" t="n">
        <f aca="false">VLOOKUP(B169,'ARR&amp;FPM'!A:C,3,0)</f>
        <v>115783.415499742</v>
      </c>
      <c r="I169" s="11" t="n">
        <f aca="false">VLOOKUP(B169,POP!A:B,2,0)</f>
        <v>13386</v>
      </c>
      <c r="J169" s="2" t="n">
        <f aca="false">(D169/I169)*1000</f>
        <v>292.429403854774</v>
      </c>
      <c r="K169" s="2" t="n">
        <f aca="false">(E169/I169)*1000</f>
        <v>140.418347527267</v>
      </c>
      <c r="L169" s="2" t="n">
        <f aca="false">(F169/I169)*1000</f>
        <v>964.82967279247</v>
      </c>
      <c r="M169" s="2" t="n">
        <f aca="false">(G169/I169)</f>
        <v>666.924532347228</v>
      </c>
      <c r="N169" s="12" t="n">
        <f aca="false">H169/I169</f>
        <v>8.64959028087121</v>
      </c>
      <c r="O169" s="2" t="n">
        <v>4986.29</v>
      </c>
      <c r="P169" s="2" t="n">
        <f aca="false">G169/C169</f>
        <v>0.335086288710241</v>
      </c>
      <c r="Q169" s="3" t="n">
        <f aca="false">H169/C169</f>
        <v>0.00434585768779653</v>
      </c>
    </row>
    <row r="170" customFormat="false" ht="13.8" hidden="false" customHeight="false" outlineLevel="0" collapsed="false">
      <c r="A170" s="10" t="n">
        <v>2110278</v>
      </c>
      <c r="B170" s="1" t="s">
        <v>185</v>
      </c>
      <c r="C170" s="2" t="n">
        <f aca="false">VLOOKUP(B170,'RECEITAS CORRENTES TOTAIS'!B:C,2,0)</f>
        <v>36307744.4296485</v>
      </c>
      <c r="D170" s="2" t="n">
        <v>8183.26</v>
      </c>
      <c r="E170" s="2" t="n">
        <v>2102.19</v>
      </c>
      <c r="F170" s="2" t="n">
        <v>14802.46</v>
      </c>
      <c r="G170" s="11" t="n">
        <f aca="false">VLOOKUP(A170,'ARR&amp;FPM'!E:I,5,0)</f>
        <v>11159314.66</v>
      </c>
      <c r="H170" s="2" t="n">
        <f aca="false">VLOOKUP(B170,'ARR&amp;FPM'!A:C,3,0)</f>
        <v>909585.666607248</v>
      </c>
      <c r="I170" s="11" t="n">
        <f aca="false">VLOOKUP(B170,POP!A:B,2,0)</f>
        <v>15846</v>
      </c>
      <c r="J170" s="2" t="n">
        <f aca="false">(D170/I170)*1000</f>
        <v>516.424334216837</v>
      </c>
      <c r="K170" s="2" t="n">
        <f aca="false">(E170/I170)*1000</f>
        <v>132.663763725861</v>
      </c>
      <c r="L170" s="2" t="n">
        <f aca="false">(F170/I170)*1000</f>
        <v>934.144894610627</v>
      </c>
      <c r="M170" s="2" t="n">
        <f aca="false">(G170/I170)</f>
        <v>704.23543228575</v>
      </c>
      <c r="N170" s="12" t="n">
        <f aca="false">H170/I170</f>
        <v>57.4015945101128</v>
      </c>
      <c r="O170" s="2" t="n">
        <v>4971.33</v>
      </c>
      <c r="P170" s="2" t="n">
        <f aca="false">G170/C170</f>
        <v>0.307353564240896</v>
      </c>
      <c r="Q170" s="3" t="n">
        <f aca="false">H170/C170</f>
        <v>0.0250521116333652</v>
      </c>
    </row>
    <row r="171" customFormat="false" ht="13.8" hidden="false" customHeight="false" outlineLevel="0" collapsed="false">
      <c r="A171" s="10" t="n">
        <v>2110302</v>
      </c>
      <c r="B171" s="1" t="s">
        <v>186</v>
      </c>
      <c r="C171" s="2" t="n">
        <f aca="false">VLOOKUP(B171,'RECEITAS CORRENTES TOTAIS'!B:C,2,0)</f>
        <v>125806049.779341</v>
      </c>
      <c r="D171" s="2" t="n">
        <v>14748.39</v>
      </c>
      <c r="E171" s="2" t="n">
        <v>1574085.5</v>
      </c>
      <c r="F171" s="2" t="n">
        <v>71265.53</v>
      </c>
      <c r="G171" s="11" t="n">
        <f aca="false">VLOOKUP(A171,'ARR&amp;FPM'!E:I,5,0)</f>
        <v>11159314.66</v>
      </c>
      <c r="H171" s="2" t="n">
        <f aca="false">VLOOKUP(B171,'ARR&amp;FPM'!A:C,3,0)</f>
        <v>12117188.7367682</v>
      </c>
      <c r="I171" s="11" t="n">
        <f aca="false">VLOOKUP(B171,POP!A:B,2,0)</f>
        <v>14528</v>
      </c>
      <c r="J171" s="2" t="n">
        <f aca="false">(D171/I171)*1000</f>
        <v>1015.17001651982</v>
      </c>
      <c r="K171" s="2" t="n">
        <f aca="false">(E171/I171)*1000</f>
        <v>108348.396200441</v>
      </c>
      <c r="L171" s="2" t="n">
        <f aca="false">(F171/I171)*1000</f>
        <v>4905.39165748899</v>
      </c>
      <c r="M171" s="2" t="n">
        <f aca="false">(G171/I171)</f>
        <v>768.124632433921</v>
      </c>
      <c r="N171" s="12" t="n">
        <f aca="false">H171/I171</f>
        <v>834.057594766534</v>
      </c>
      <c r="O171" s="2" t="n">
        <v>128304.09</v>
      </c>
      <c r="P171" s="2" t="n">
        <f aca="false">G171/C171</f>
        <v>0.0887025280546763</v>
      </c>
      <c r="Q171" s="3" t="n">
        <f aca="false">H171/C171</f>
        <v>0.0963164232405459</v>
      </c>
    </row>
    <row r="172" customFormat="false" ht="13.8" hidden="false" customHeight="false" outlineLevel="0" collapsed="false">
      <c r="A172" s="10" t="n">
        <v>2110401</v>
      </c>
      <c r="B172" s="1" t="s">
        <v>187</v>
      </c>
      <c r="C172" s="2" t="n">
        <f aca="false">VLOOKUP(B172,'RECEITAS CORRENTES TOTAIS'!B:C,2,0)</f>
        <v>55403180.1377601</v>
      </c>
      <c r="D172" s="2" t="n">
        <v>4611.38</v>
      </c>
      <c r="E172" s="2" t="n">
        <v>5855.5</v>
      </c>
      <c r="F172" s="2" t="n">
        <v>32920.18</v>
      </c>
      <c r="G172" s="11" t="n">
        <f aca="false">VLOOKUP(A172,'ARR&amp;FPM'!E:I,5,0)</f>
        <v>13391177.61</v>
      </c>
      <c r="H172" s="2" t="n">
        <f aca="false">VLOOKUP(B172,'ARR&amp;FPM'!A:C,3,0)</f>
        <v>244066.38831638</v>
      </c>
      <c r="I172" s="11" t="n">
        <f aca="false">VLOOKUP(B172,POP!A:B,2,0)</f>
        <v>18663</v>
      </c>
      <c r="J172" s="2" t="n">
        <f aca="false">(D172/I172)*1000</f>
        <v>247.086749182875</v>
      </c>
      <c r="K172" s="2" t="n">
        <f aca="false">(E172/I172)*1000</f>
        <v>313.749129293254</v>
      </c>
      <c r="L172" s="2" t="n">
        <f aca="false">(F172/I172)*1000</f>
        <v>1763.92755719874</v>
      </c>
      <c r="M172" s="2" t="n">
        <f aca="false">(G172/I172)</f>
        <v>717.525457321974</v>
      </c>
      <c r="N172" s="12" t="n">
        <f aca="false">H172/I172</f>
        <v>13.0775538936066</v>
      </c>
      <c r="O172" s="2" t="n">
        <v>6752.43</v>
      </c>
      <c r="P172" s="2" t="n">
        <f aca="false">G172/C172</f>
        <v>0.241704132807951</v>
      </c>
      <c r="Q172" s="3" t="n">
        <f aca="false">H172/C172</f>
        <v>0.00440527759795572</v>
      </c>
    </row>
    <row r="173" customFormat="false" ht="13.8" hidden="false" customHeight="false" outlineLevel="0" collapsed="false">
      <c r="A173" s="10" t="n">
        <v>2110500</v>
      </c>
      <c r="B173" s="1" t="s">
        <v>188</v>
      </c>
      <c r="C173" s="2" t="n">
        <f aca="false">VLOOKUP(B173,'RECEITAS CORRENTES TOTAIS'!B:C,2,0)</f>
        <v>74829031.9384318</v>
      </c>
      <c r="D173" s="2" t="n">
        <v>11269.09</v>
      </c>
      <c r="E173" s="2" t="n">
        <v>11875.92</v>
      </c>
      <c r="F173" s="2" t="n">
        <v>88156.9</v>
      </c>
      <c r="G173" s="11" t="n">
        <f aca="false">VLOOKUP(A173,'ARR&amp;FPM'!E:I,5,0)</f>
        <v>22318629.15</v>
      </c>
      <c r="H173" s="2" t="n">
        <f aca="false">VLOOKUP(B173,'ARR&amp;FPM'!A:C,3,0)</f>
        <v>1254856.39237057</v>
      </c>
      <c r="I173" s="11" t="n">
        <f aca="false">VLOOKUP(B173,POP!A:B,2,0)</f>
        <v>45211</v>
      </c>
      <c r="J173" s="2" t="n">
        <f aca="false">(D173/I173)*1000</f>
        <v>249.255490920351</v>
      </c>
      <c r="K173" s="2" t="n">
        <f aca="false">(E173/I173)*1000</f>
        <v>262.677666939462</v>
      </c>
      <c r="L173" s="2" t="n">
        <f aca="false">(F173/I173)*1000</f>
        <v>1949.89936077503</v>
      </c>
      <c r="M173" s="2" t="n">
        <f aca="false">(G173/I173)</f>
        <v>493.654843953905</v>
      </c>
      <c r="N173" s="12" t="n">
        <f aca="false">H173/I173</f>
        <v>27.7555548952815</v>
      </c>
      <c r="O173" s="2" t="n">
        <v>5981.93</v>
      </c>
      <c r="P173" s="2" t="n">
        <f aca="false">G173/C173</f>
        <v>0.298261631506384</v>
      </c>
      <c r="Q173" s="3" t="n">
        <f aca="false">H173/C173</f>
        <v>0.0167696462170331</v>
      </c>
    </row>
    <row r="174" customFormat="false" ht="13.8" hidden="false" customHeight="false" outlineLevel="0" collapsed="false">
      <c r="A174" s="10" t="n">
        <v>2110609</v>
      </c>
      <c r="B174" s="1" t="s">
        <v>189</v>
      </c>
      <c r="C174" s="2" t="n">
        <f aca="false">VLOOKUP(B174,'RECEITAS CORRENTES TOTAIS'!B:C,2,0)</f>
        <v>81864064.5541728</v>
      </c>
      <c r="D174" s="2" t="n">
        <v>30600.03</v>
      </c>
      <c r="E174" s="2" t="n">
        <v>11530.48</v>
      </c>
      <c r="F174" s="2" t="n">
        <v>105952.05</v>
      </c>
      <c r="G174" s="11" t="n">
        <f aca="false">VLOOKUP(A174,'ARR&amp;FPM'!E:I,5,0)</f>
        <v>15623040.48</v>
      </c>
      <c r="H174" s="2" t="n">
        <f aca="false">VLOOKUP(B174,'ARR&amp;FPM'!A:C,3,0)</f>
        <v>1994.25109253923</v>
      </c>
      <c r="I174" s="11" t="n">
        <f aca="false">VLOOKUP(B174,POP!A:B,2,0)</f>
        <v>28507</v>
      </c>
      <c r="J174" s="2" t="n">
        <f aca="false">(D174/I174)*1000</f>
        <v>1073.4216157435</v>
      </c>
      <c r="K174" s="2" t="n">
        <f aca="false">(E174/I174)*1000</f>
        <v>404.478899919318</v>
      </c>
      <c r="L174" s="2" t="n">
        <f aca="false">(F174/I174)*1000</f>
        <v>3716.70291507349</v>
      </c>
      <c r="M174" s="2" t="n">
        <f aca="false">(G174/I174)</f>
        <v>548.042252078437</v>
      </c>
      <c r="N174" s="12" t="n">
        <f aca="false">H174/I174</f>
        <v>0.0699565402371077</v>
      </c>
      <c r="O174" s="2" t="n">
        <v>9935.61</v>
      </c>
      <c r="P174" s="2" t="n">
        <f aca="false">G174/C174</f>
        <v>0.190841250859974</v>
      </c>
      <c r="Q174" s="3" t="n">
        <f aca="false">H174/C174</f>
        <v>2.43605189089964E-005</v>
      </c>
    </row>
    <row r="175" customFormat="false" ht="13.8" hidden="false" customHeight="false" outlineLevel="0" collapsed="false">
      <c r="A175" s="10" t="n">
        <v>2110658</v>
      </c>
      <c r="B175" s="1" t="s">
        <v>190</v>
      </c>
      <c r="C175" s="2" t="n">
        <f aca="false">VLOOKUP(B175,'RECEITAS CORRENTES TOTAIS'!B:C,2,0)</f>
        <v>23577624.8439023</v>
      </c>
      <c r="D175" s="2" t="n">
        <v>54976.28</v>
      </c>
      <c r="E175" s="2" t="n">
        <v>6051.89</v>
      </c>
      <c r="F175" s="2" t="n">
        <v>65864.02</v>
      </c>
      <c r="G175" s="11" t="n">
        <f aca="false">VLOOKUP(A175,'ARR&amp;FPM'!E:I,5,0)</f>
        <v>6695588.94</v>
      </c>
      <c r="H175" s="2" t="n">
        <f aca="false">VLOOKUP(B175,'ARR&amp;FPM'!A:C,3,0)</f>
        <v>219936.740941056</v>
      </c>
      <c r="I175" s="11" t="n">
        <f aca="false">VLOOKUP(B175,POP!A:B,2,0)</f>
        <v>7392</v>
      </c>
      <c r="J175" s="2" t="n">
        <f aca="false">(D175/I175)*1000</f>
        <v>7437.26731601732</v>
      </c>
      <c r="K175" s="2" t="n">
        <f aca="false">(E175/I175)*1000</f>
        <v>818.708062770563</v>
      </c>
      <c r="L175" s="2" t="n">
        <f aca="false">(F175/I175)*1000</f>
        <v>8910.17586580087</v>
      </c>
      <c r="M175" s="2" t="n">
        <f aca="false">(G175/I175)</f>
        <v>905.788547077922</v>
      </c>
      <c r="N175" s="12" t="n">
        <f aca="false">H175/I175</f>
        <v>29.7533469887792</v>
      </c>
      <c r="O175" s="2" t="n">
        <v>23545.33</v>
      </c>
      <c r="P175" s="2" t="n">
        <f aca="false">G175/C175</f>
        <v>0.283980637758414</v>
      </c>
      <c r="Q175" s="3" t="n">
        <f aca="false">H175/C175</f>
        <v>0.00932819749220569</v>
      </c>
    </row>
    <row r="176" customFormat="false" ht="13.8" hidden="false" customHeight="false" outlineLevel="0" collapsed="false">
      <c r="A176" s="10" t="n">
        <v>2110708</v>
      </c>
      <c r="B176" s="1" t="s">
        <v>191</v>
      </c>
      <c r="C176" s="2" t="n">
        <f aca="false">VLOOKUP(B176,'RECEITAS CORRENTES TOTAIS'!B:C,2,0)</f>
        <v>80656256.8389193</v>
      </c>
      <c r="D176" s="2" t="n">
        <v>33800.23</v>
      </c>
      <c r="E176" s="2" t="n">
        <v>13230.84</v>
      </c>
      <c r="F176" s="2" t="n">
        <v>107686.6</v>
      </c>
      <c r="G176" s="11" t="n">
        <f aca="false">VLOOKUP(A176,'ARR&amp;FPM'!E:I,5,0)</f>
        <v>17854903.35</v>
      </c>
      <c r="H176" s="2" t="n">
        <f aca="false">VLOOKUP(B176,'ARR&amp;FPM'!A:C,3,0)</f>
        <v>793004.400912667</v>
      </c>
      <c r="I176" s="11" t="n">
        <f aca="false">VLOOKUP(B176,POP!A:B,2,0)</f>
        <v>34376</v>
      </c>
      <c r="J176" s="2" t="n">
        <f aca="false">(D176/I176)*1000</f>
        <v>983.25081452176</v>
      </c>
      <c r="K176" s="2" t="n">
        <f aca="false">(E176/I176)*1000</f>
        <v>384.885966953689</v>
      </c>
      <c r="L176" s="2" t="n">
        <f aca="false">(F176/I176)*1000</f>
        <v>3132.60996043752</v>
      </c>
      <c r="M176" s="2" t="n">
        <f aca="false">(G176/I176)</f>
        <v>519.400260356062</v>
      </c>
      <c r="N176" s="12" t="n">
        <f aca="false">H176/I176</f>
        <v>23.0685478506128</v>
      </c>
      <c r="O176" s="2" t="n">
        <v>8467.7</v>
      </c>
      <c r="P176" s="2" t="n">
        <f aca="false">G176/C176</f>
        <v>0.221370344344872</v>
      </c>
      <c r="Q176" s="3" t="n">
        <f aca="false">H176/C176</f>
        <v>0.00983190185104172</v>
      </c>
    </row>
    <row r="177" customFormat="false" ht="13.8" hidden="false" customHeight="false" outlineLevel="0" collapsed="false">
      <c r="A177" s="10" t="n">
        <v>2110807</v>
      </c>
      <c r="B177" s="1" t="s">
        <v>192</v>
      </c>
      <c r="C177" s="2" t="n">
        <f aca="false">VLOOKUP(B177,'RECEITAS CORRENTES TOTAIS'!B:C,2,0)</f>
        <v>18072187.1249945</v>
      </c>
      <c r="D177" s="2" t="n">
        <v>11537.04</v>
      </c>
      <c r="E177" s="2" t="n">
        <v>2478.57</v>
      </c>
      <c r="F177" s="2" t="n">
        <v>9487.54</v>
      </c>
      <c r="G177" s="11" t="n">
        <f aca="false">VLOOKUP(A177,'ARR&amp;FPM'!E:I,5,0)</f>
        <v>6695588.94</v>
      </c>
      <c r="H177" s="2" t="n">
        <f aca="false">VLOOKUP(B177,'ARR&amp;FPM'!A:C,3,0)</f>
        <v>581230.825626189</v>
      </c>
      <c r="I177" s="11" t="n">
        <f aca="false">VLOOKUP(B177,POP!A:B,2,0)</f>
        <v>4585</v>
      </c>
      <c r="J177" s="2" t="n">
        <f aca="false">(D177/I177)*1000</f>
        <v>2516.25736095965</v>
      </c>
      <c r="K177" s="2" t="n">
        <f aca="false">(E177/I177)*1000</f>
        <v>540.582333696838</v>
      </c>
      <c r="L177" s="2" t="n">
        <f aca="false">(F177/I177)*1000</f>
        <v>2069.25627044711</v>
      </c>
      <c r="M177" s="2" t="n">
        <f aca="false">(G177/I177)</f>
        <v>1460.32474154853</v>
      </c>
      <c r="N177" s="12" t="n">
        <f aca="false">H177/I177</f>
        <v>126.767900899932</v>
      </c>
      <c r="O177" s="2" t="n">
        <v>9675.14</v>
      </c>
      <c r="P177" s="2" t="n">
        <f aca="false">G177/C177</f>
        <v>0.370491346381632</v>
      </c>
      <c r="Q177" s="3" t="n">
        <f aca="false">H177/C177</f>
        <v>0.0321616205944617</v>
      </c>
    </row>
    <row r="178" customFormat="false" ht="13.8" hidden="false" customHeight="false" outlineLevel="0" collapsed="false">
      <c r="A178" s="10" t="n">
        <v>2110856</v>
      </c>
      <c r="B178" s="1" t="s">
        <v>193</v>
      </c>
      <c r="C178" s="2" t="n">
        <f aca="false">VLOOKUP(B178,'RECEITAS CORRENTES TOTAIS'!B:C,2,0)</f>
        <v>29374109.4251797</v>
      </c>
      <c r="D178" s="2" t="n">
        <v>25743.76</v>
      </c>
      <c r="E178" s="2" t="n">
        <v>4314.1</v>
      </c>
      <c r="F178" s="2" t="n">
        <v>22356.28</v>
      </c>
      <c r="G178" s="11" t="n">
        <f aca="false">VLOOKUP(A178,'ARR&amp;FPM'!E:I,5,0)</f>
        <v>8927451.79</v>
      </c>
      <c r="H178" s="2" t="n">
        <f aca="false">VLOOKUP(B178,'ARR&amp;FPM'!A:C,3,0)</f>
        <v>407343.750606575</v>
      </c>
      <c r="I178" s="11" t="n">
        <f aca="false">VLOOKUP(B178,POP!A:B,2,0)</f>
        <v>11798</v>
      </c>
      <c r="J178" s="2" t="n">
        <f aca="false">(D178/I178)*1000</f>
        <v>2182.04441430751</v>
      </c>
      <c r="K178" s="2" t="n">
        <f aca="false">(E178/I178)*1000</f>
        <v>365.663671808781</v>
      </c>
      <c r="L178" s="2" t="n">
        <f aca="false">(F178/I178)*1000</f>
        <v>1894.92117308018</v>
      </c>
      <c r="M178" s="2" t="n">
        <f aca="false">(G178/I178)</f>
        <v>756.691963892185</v>
      </c>
      <c r="N178" s="12" t="n">
        <f aca="false">H178/I178</f>
        <v>34.5265087817066</v>
      </c>
      <c r="O178" s="2" t="n">
        <v>8425.6</v>
      </c>
      <c r="P178" s="2" t="n">
        <f aca="false">G178/C178</f>
        <v>0.303922466576887</v>
      </c>
      <c r="Q178" s="3" t="n">
        <f aca="false">H178/C178</f>
        <v>0.0138674417225871</v>
      </c>
    </row>
    <row r="179" customFormat="false" ht="13.8" hidden="false" customHeight="false" outlineLevel="0" collapsed="false">
      <c r="A179" s="10" t="n">
        <v>2110906</v>
      </c>
      <c r="B179" s="1" t="s">
        <v>194</v>
      </c>
      <c r="C179" s="2" t="n">
        <f aca="false">VLOOKUP(B179,'RECEITAS CORRENTES TOTAIS'!B:C,2,0)</f>
        <v>33780553.4759106</v>
      </c>
      <c r="D179" s="2" t="n">
        <v>10116.25</v>
      </c>
      <c r="E179" s="2" t="n">
        <v>3244.48</v>
      </c>
      <c r="F179" s="2" t="n">
        <v>16505.21</v>
      </c>
      <c r="G179" s="11" t="n">
        <f aca="false">VLOOKUP(A179,'ARR&amp;FPM'!E:I,5,0)</f>
        <v>8927451.79</v>
      </c>
      <c r="H179" s="2" t="n">
        <f aca="false">VLOOKUP(B179,'ARR&amp;FPM'!A:C,3,0)</f>
        <v>183606.159504847</v>
      </c>
      <c r="I179" s="11" t="n">
        <f aca="false">VLOOKUP(B179,POP!A:B,2,0)</f>
        <v>12210</v>
      </c>
      <c r="J179" s="2" t="n">
        <f aca="false">(D179/I179)*1000</f>
        <v>828.521703521704</v>
      </c>
      <c r="K179" s="2" t="n">
        <f aca="false">(E179/I179)*1000</f>
        <v>265.723177723178</v>
      </c>
      <c r="L179" s="2" t="n">
        <f aca="false">(F179/I179)*1000</f>
        <v>1351.77805077805</v>
      </c>
      <c r="M179" s="2" t="n">
        <f aca="false">(G179/I179)</f>
        <v>731.159032760033</v>
      </c>
      <c r="N179" s="12" t="n">
        <f aca="false">H179/I179</f>
        <v>15.0373595008065</v>
      </c>
      <c r="O179" s="2" t="n">
        <v>6222.9</v>
      </c>
      <c r="P179" s="2" t="n">
        <f aca="false">G179/C179</f>
        <v>0.264277842468339</v>
      </c>
      <c r="Q179" s="3" t="n">
        <f aca="false">H179/C179</f>
        <v>0.00543526202540699</v>
      </c>
    </row>
    <row r="180" customFormat="false" ht="13.8" hidden="false" customHeight="false" outlineLevel="0" collapsed="false">
      <c r="A180" s="10" t="n">
        <v>2111003</v>
      </c>
      <c r="B180" s="1" t="s">
        <v>195</v>
      </c>
      <c r="C180" s="2" t="n">
        <f aca="false">VLOOKUP(B180,'RECEITAS CORRENTES TOTAIS'!B:C,2,0)</f>
        <v>47728370.3015275</v>
      </c>
      <c r="D180" s="2" t="n">
        <v>12606.49</v>
      </c>
      <c r="E180" s="2" t="n">
        <v>3716.8</v>
      </c>
      <c r="F180" s="2" t="n">
        <v>32454.55</v>
      </c>
      <c r="G180" s="11" t="n">
        <f aca="false">VLOOKUP(A180,'ARR&amp;FPM'!E:I,5,0)</f>
        <v>13391177.61</v>
      </c>
      <c r="H180" s="2" t="n">
        <f aca="false">VLOOKUP(B180,'ARR&amp;FPM'!A:C,3,0)</f>
        <v>4102.95408940234</v>
      </c>
      <c r="I180" s="11" t="n">
        <f aca="false">VLOOKUP(B180,POP!A:B,2,0)</f>
        <v>20665</v>
      </c>
      <c r="J180" s="2" t="n">
        <f aca="false">(D180/I180)*1000</f>
        <v>610.04064843939</v>
      </c>
      <c r="K180" s="2" t="n">
        <f aca="false">(E180/I180)*1000</f>
        <v>179.859666102105</v>
      </c>
      <c r="L180" s="2" t="n">
        <f aca="false">(F180/I180)*1000</f>
        <v>1570.50810549238</v>
      </c>
      <c r="M180" s="2" t="n">
        <f aca="false">(G180/I180)</f>
        <v>648.012466005323</v>
      </c>
      <c r="N180" s="12" t="n">
        <f aca="false">H180/I180</f>
        <v>0.198546048362078</v>
      </c>
      <c r="O180" s="2" t="n">
        <v>5942.04</v>
      </c>
      <c r="P180" s="2" t="n">
        <f aca="false">G180/C180</f>
        <v>0.280570602461392</v>
      </c>
      <c r="Q180" s="3" t="n">
        <f aca="false">H180/C180</f>
        <v>8.59646801992531E-005</v>
      </c>
    </row>
    <row r="181" customFormat="false" ht="13.8" hidden="false" customHeight="false" outlineLevel="0" collapsed="false">
      <c r="A181" s="10" t="n">
        <v>2111029</v>
      </c>
      <c r="B181" s="1" t="s">
        <v>196</v>
      </c>
      <c r="C181" s="2" t="n">
        <f aca="false">VLOOKUP(B181,'RECEITAS CORRENTES TOTAIS'!B:C,2,0)</f>
        <v>42147824.4025422</v>
      </c>
      <c r="D181" s="2" t="n">
        <v>12962.28</v>
      </c>
      <c r="E181" s="2" t="n">
        <v>2436.34</v>
      </c>
      <c r="F181" s="2" t="n">
        <v>19783.22</v>
      </c>
      <c r="G181" s="11" t="n">
        <f aca="false">VLOOKUP(A181,'ARR&amp;FPM'!E:I,5,0)</f>
        <v>11159314.66</v>
      </c>
      <c r="H181" s="2" t="n">
        <f aca="false">VLOOKUP(B181,'ARR&amp;FPM'!A:C,3,0)</f>
        <v>467797.448882849</v>
      </c>
      <c r="I181" s="11" t="n">
        <f aca="false">VLOOKUP(B181,POP!A:B,2,0)</f>
        <v>15808</v>
      </c>
      <c r="J181" s="2" t="n">
        <f aca="false">(D181/I181)*1000</f>
        <v>819.982287449393</v>
      </c>
      <c r="K181" s="2" t="n">
        <f aca="false">(E181/I181)*1000</f>
        <v>154.120698380567</v>
      </c>
      <c r="L181" s="2" t="n">
        <f aca="false">(F181/I181)*1000</f>
        <v>1251.46887651822</v>
      </c>
      <c r="M181" s="2" t="n">
        <f aca="false">(G181/I181)</f>
        <v>705.928305921053</v>
      </c>
      <c r="N181" s="12" t="n">
        <f aca="false">H181/I181</f>
        <v>29.5924499546337</v>
      </c>
      <c r="O181" s="2" t="n">
        <v>5910.2</v>
      </c>
      <c r="P181" s="2" t="n">
        <f aca="false">G181/C181</f>
        <v>0.26476608978486</v>
      </c>
      <c r="Q181" s="3" t="n">
        <f aca="false">H181/C181</f>
        <v>0.0110989702437555</v>
      </c>
    </row>
    <row r="182" customFormat="false" ht="13.8" hidden="false" customHeight="false" outlineLevel="0" collapsed="false">
      <c r="A182" s="10" t="n">
        <v>2111052</v>
      </c>
      <c r="B182" s="1" t="s">
        <v>197</v>
      </c>
      <c r="C182" s="2" t="n">
        <f aca="false">VLOOKUP(B182,'RECEITAS CORRENTES TOTAIS'!B:C,2,0)</f>
        <v>33901270.9193653</v>
      </c>
      <c r="D182" s="2" t="n">
        <v>34409.91</v>
      </c>
      <c r="E182" s="2" t="n">
        <v>3843.92</v>
      </c>
      <c r="F182" s="2" t="n">
        <v>30191.57</v>
      </c>
      <c r="G182" s="11" t="n">
        <f aca="false">VLOOKUP(A182,'ARR&amp;FPM'!E:I,5,0)</f>
        <v>8927451.79</v>
      </c>
      <c r="H182" s="2" t="n">
        <f aca="false">VLOOKUP(B182,'ARR&amp;FPM'!A:C,3,0)</f>
        <v>375996.96937758</v>
      </c>
      <c r="I182" s="11" t="n">
        <f aca="false">VLOOKUP(B182,POP!A:B,2,0)</f>
        <v>11177</v>
      </c>
      <c r="J182" s="2" t="n">
        <f aca="false">(D182/I182)*1000</f>
        <v>3078.63559094569</v>
      </c>
      <c r="K182" s="2" t="n">
        <f aca="false">(E182/I182)*1000</f>
        <v>343.913393576094</v>
      </c>
      <c r="L182" s="2" t="n">
        <f aca="false">(F182/I182)*1000</f>
        <v>2701.22304732934</v>
      </c>
      <c r="M182" s="2" t="n">
        <f aca="false">(G182/I182)</f>
        <v>798.734167486803</v>
      </c>
      <c r="N182" s="12" t="n">
        <f aca="false">H182/I182</f>
        <v>33.6402406171227</v>
      </c>
      <c r="O182" s="2" t="n">
        <v>10826.89</v>
      </c>
      <c r="P182" s="2" t="n">
        <f aca="false">G182/C182</f>
        <v>0.263336787910816</v>
      </c>
      <c r="Q182" s="3" t="n">
        <f aca="false">H182/C182</f>
        <v>0.0110909402267512</v>
      </c>
    </row>
    <row r="183" customFormat="false" ht="13.8" hidden="false" customHeight="false" outlineLevel="0" collapsed="false">
      <c r="A183" s="10" t="n">
        <v>2111078</v>
      </c>
      <c r="B183" s="1" t="s">
        <v>198</v>
      </c>
      <c r="C183" s="2" t="n">
        <f aca="false">VLOOKUP(B183,'RECEITAS CORRENTES TOTAIS'!B:C,2,0)</f>
        <v>57615276.0698405</v>
      </c>
      <c r="D183" s="2" t="n">
        <v>9402.71</v>
      </c>
      <c r="E183" s="2" t="n">
        <v>3726.39</v>
      </c>
      <c r="F183" s="2" t="n">
        <v>21850.58</v>
      </c>
      <c r="G183" s="11" t="n">
        <f aca="false">VLOOKUP(A183,'ARR&amp;FPM'!E:I,5,0)</f>
        <v>13391177.61</v>
      </c>
      <c r="H183" s="2" t="n">
        <f aca="false">VLOOKUP(B183,'ARR&amp;FPM'!A:C,3,0)</f>
        <v>584731.681460357</v>
      </c>
      <c r="I183" s="11" t="n">
        <f aca="false">VLOOKUP(B183,POP!A:B,2,0)</f>
        <v>18543</v>
      </c>
      <c r="J183" s="2" t="n">
        <f aca="false">(D183/I183)*1000</f>
        <v>507.075985547107</v>
      </c>
      <c r="K183" s="2" t="n">
        <f aca="false">(E183/I183)*1000</f>
        <v>200.959391684194</v>
      </c>
      <c r="L183" s="2" t="n">
        <f aca="false">(F183/I183)*1000</f>
        <v>1178.37351021949</v>
      </c>
      <c r="M183" s="2" t="n">
        <f aca="false">(G183/I183)</f>
        <v>722.168883675781</v>
      </c>
      <c r="N183" s="12" t="n">
        <f aca="false">H183/I183</f>
        <v>31.5338230847413</v>
      </c>
      <c r="O183" s="2" t="n">
        <v>5867.69</v>
      </c>
      <c r="P183" s="2" t="n">
        <f aca="false">G183/C183</f>
        <v>0.232424081310786</v>
      </c>
      <c r="Q183" s="3" t="n">
        <f aca="false">H183/C183</f>
        <v>0.010148900106832</v>
      </c>
    </row>
    <row r="184" customFormat="false" ht="13.8" hidden="false" customHeight="false" outlineLevel="0" collapsed="false">
      <c r="A184" s="10" t="n">
        <v>2111102</v>
      </c>
      <c r="B184" s="1" t="s">
        <v>199</v>
      </c>
      <c r="C184" s="2" t="n">
        <f aca="false">VLOOKUP(B184,'RECEITAS CORRENTES TOTAIS'!B:C,2,0)</f>
        <v>62393737.9972053</v>
      </c>
      <c r="D184" s="2" t="n">
        <v>20331.69</v>
      </c>
      <c r="E184" s="2" t="n">
        <v>20081.79</v>
      </c>
      <c r="F184" s="2" t="n">
        <v>122529.86</v>
      </c>
      <c r="G184" s="11" t="n">
        <f aca="false">VLOOKUP(A184,'ARR&amp;FPM'!E:I,5,0)</f>
        <v>15623040.48</v>
      </c>
      <c r="H184" s="2" t="n">
        <f aca="false">VLOOKUP(B184,'ARR&amp;FPM'!A:C,3,0)</f>
        <v>1230908.80845427</v>
      </c>
      <c r="I184" s="11" t="n">
        <f aca="false">VLOOKUP(B184,POP!A:B,2,0)</f>
        <v>25929</v>
      </c>
      <c r="J184" s="2" t="n">
        <f aca="false">(D184/I184)*1000</f>
        <v>784.129353233831</v>
      </c>
      <c r="K184" s="2" t="n">
        <f aca="false">(E184/I184)*1000</f>
        <v>774.491496008331</v>
      </c>
      <c r="L184" s="2" t="n">
        <f aca="false">(F184/I184)*1000</f>
        <v>4725.59142273131</v>
      </c>
      <c r="M184" s="2" t="n">
        <f aca="false">(G184/I184)</f>
        <v>602.53154691658</v>
      </c>
      <c r="N184" s="12" t="n">
        <f aca="false">H184/I184</f>
        <v>47.4722823269031</v>
      </c>
      <c r="O184" s="2" t="n">
        <v>10538.09</v>
      </c>
      <c r="P184" s="2" t="n">
        <f aca="false">G184/C184</f>
        <v>0.250394366189437</v>
      </c>
      <c r="Q184" s="3" t="n">
        <f aca="false">H184/C184</f>
        <v>0.0197280824641313</v>
      </c>
    </row>
    <row r="185" customFormat="false" ht="13.8" hidden="false" customHeight="false" outlineLevel="0" collapsed="false">
      <c r="A185" s="10" t="n">
        <v>2111201</v>
      </c>
      <c r="B185" s="1" t="s">
        <v>200</v>
      </c>
      <c r="C185" s="2" t="n">
        <f aca="false">VLOOKUP(B185,'RECEITAS CORRENTES TOTAIS'!B:C,2,0)</f>
        <v>385371614.768233</v>
      </c>
      <c r="D185" s="2" t="n">
        <v>21485.81</v>
      </c>
      <c r="E185" s="2" t="n">
        <v>200234.47</v>
      </c>
      <c r="F185" s="2" t="n">
        <v>1090415.78</v>
      </c>
      <c r="G185" s="11" t="n">
        <f aca="false">VLOOKUP(A185,'ARR&amp;FPM'!E:I,5,0)</f>
        <v>86677318.99</v>
      </c>
      <c r="H185" s="2" t="n">
        <f aca="false">VLOOKUP(B185,'ARR&amp;FPM'!A:C,3,0)</f>
        <v>31639884.4560534</v>
      </c>
      <c r="I185" s="11" t="n">
        <f aca="false">VLOOKUP(B185,POP!A:B,2,0)</f>
        <v>177687</v>
      </c>
      <c r="J185" s="2" t="n">
        <f aca="false">(D185/I185)*1000</f>
        <v>120.919425731764</v>
      </c>
      <c r="K185" s="2" t="n">
        <f aca="false">(E185/I185)*1000</f>
        <v>1126.89431415917</v>
      </c>
      <c r="L185" s="2" t="n">
        <f aca="false">(F185/I185)*1000</f>
        <v>6136.72232633789</v>
      </c>
      <c r="M185" s="2" t="n">
        <f aca="false">(G185/I185)</f>
        <v>487.809006792844</v>
      </c>
      <c r="N185" s="12" t="n">
        <f aca="false">H185/I185</f>
        <v>178.065274646167</v>
      </c>
      <c r="O185" s="2" t="n">
        <v>11947.19</v>
      </c>
      <c r="P185" s="2" t="n">
        <f aca="false">G185/C185</f>
        <v>0.224918794400902</v>
      </c>
      <c r="Q185" s="3" t="n">
        <f aca="false">H185/C185</f>
        <v>0.0821022702335822</v>
      </c>
    </row>
    <row r="186" customFormat="false" ht="13.8" hidden="false" customHeight="false" outlineLevel="0" collapsed="false">
      <c r="A186" s="10" t="n">
        <v>2111250</v>
      </c>
      <c r="B186" s="1" t="s">
        <v>201</v>
      </c>
      <c r="C186" s="2" t="n">
        <f aca="false">VLOOKUP(B186,'RECEITAS CORRENTES TOTAIS'!B:C,2,0)</f>
        <v>30671100.0138694</v>
      </c>
      <c r="D186" s="2" t="n">
        <v>7898.69</v>
      </c>
      <c r="E186" s="2" t="n">
        <v>2224.35</v>
      </c>
      <c r="F186" s="2" t="n">
        <v>12885.24</v>
      </c>
      <c r="G186" s="11" t="n">
        <f aca="false">VLOOKUP(A186,'ARR&amp;FPM'!E:I,5,0)</f>
        <v>6695588.94</v>
      </c>
      <c r="H186" s="2" t="n">
        <f aca="false">VLOOKUP(B186,'ARR&amp;FPM'!A:C,3,0)</f>
        <v>77309.3482733763</v>
      </c>
      <c r="I186" s="11" t="n">
        <f aca="false">VLOOKUP(B186,POP!A:B,2,0)</f>
        <v>7641</v>
      </c>
      <c r="J186" s="2" t="n">
        <f aca="false">(D186/I186)*1000</f>
        <v>1033.72464337129</v>
      </c>
      <c r="K186" s="2" t="n">
        <f aca="false">(E186/I186)*1000</f>
        <v>291.107184923439</v>
      </c>
      <c r="L186" s="2" t="n">
        <f aca="false">(F186/I186)*1000</f>
        <v>1686.32901452689</v>
      </c>
      <c r="M186" s="2" t="n">
        <f aca="false">(G186/I186)</f>
        <v>876.271291715744</v>
      </c>
      <c r="N186" s="12" t="n">
        <f aca="false">H186/I186</f>
        <v>10.1177003367853</v>
      </c>
      <c r="O186" s="2" t="n">
        <v>6973.9</v>
      </c>
      <c r="P186" s="2" t="n">
        <f aca="false">G186/C186</f>
        <v>0.218302862856965</v>
      </c>
      <c r="Q186" s="3" t="n">
        <f aca="false">H186/C186</f>
        <v>0.00252059261775473</v>
      </c>
    </row>
    <row r="187" customFormat="false" ht="13.8" hidden="false" customHeight="false" outlineLevel="0" collapsed="false">
      <c r="A187" s="10" t="n">
        <v>2111300</v>
      </c>
      <c r="B187" s="1" t="s">
        <v>202</v>
      </c>
      <c r="C187" s="2" t="n">
        <f aca="false">VLOOKUP(B187,'RECEITAS CORRENTES TOTAIS'!B:C,2,0)</f>
        <v>3397249008.98939</v>
      </c>
      <c r="D187" s="2" t="n">
        <v>21567.78</v>
      </c>
      <c r="E187" s="2" t="n">
        <v>6025297.58</v>
      </c>
      <c r="F187" s="2" t="n">
        <v>14917404.6</v>
      </c>
      <c r="G187" s="11" t="n">
        <f aca="false">VLOOKUP(A187,'ARR&amp;FPM'!E:I,5,0)</f>
        <v>483163137.05</v>
      </c>
      <c r="H187" s="2" t="n">
        <f aca="false">VLOOKUP(B187,'ARR&amp;FPM'!A:C,3,0)</f>
        <v>714027087.155154</v>
      </c>
      <c r="I187" s="11" t="n">
        <f aca="false">VLOOKUP(B187,POP!A:B,2,0)</f>
        <v>1101884</v>
      </c>
      <c r="J187" s="2" t="n">
        <f aca="false">(D187/I187)*1000</f>
        <v>19.5735485768012</v>
      </c>
      <c r="K187" s="2" t="n">
        <f aca="false">(E187/I187)*1000</f>
        <v>5468.17775736829</v>
      </c>
      <c r="L187" s="2" t="n">
        <f aca="false">(F187/I187)*1000</f>
        <v>13538.0898533784</v>
      </c>
      <c r="M187" s="2" t="n">
        <f aca="false">(G187/I187)</f>
        <v>438.488204792882</v>
      </c>
      <c r="N187" s="12" t="n">
        <f aca="false">H187/I187</f>
        <v>648.005676781906</v>
      </c>
      <c r="O187" s="2" t="n">
        <v>29134.14</v>
      </c>
      <c r="P187" s="2" t="n">
        <f aca="false">G187/C187</f>
        <v>0.142221878870672</v>
      </c>
      <c r="Q187" s="3" t="n">
        <f aca="false">H187/C187</f>
        <v>0.210178025003696</v>
      </c>
    </row>
    <row r="188" customFormat="false" ht="13.8" hidden="false" customHeight="false" outlineLevel="0" collapsed="false">
      <c r="A188" s="10" t="n">
        <v>2111409</v>
      </c>
      <c r="B188" s="1" t="s">
        <v>203</v>
      </c>
      <c r="C188" s="2" t="n">
        <f aca="false">VLOOKUP(B188,'RECEITAS CORRENTES TOTAIS'!B:C,2,0)</f>
        <v>60475861.0768712</v>
      </c>
      <c r="D188" s="2" t="n">
        <v>24414.39</v>
      </c>
      <c r="E188" s="2" t="n">
        <v>4536.32</v>
      </c>
      <c r="F188" s="2" t="n">
        <v>33684.7</v>
      </c>
      <c r="G188" s="11" t="n">
        <f aca="false">VLOOKUP(A188,'ARR&amp;FPM'!E:I,5,0)</f>
        <v>13391177.61</v>
      </c>
      <c r="H188" s="2" t="n">
        <f aca="false">VLOOKUP(B188,'ARR&amp;FPM'!A:C,3,0)</f>
        <v>773116.290029807</v>
      </c>
      <c r="I188" s="11" t="n">
        <f aca="false">VLOOKUP(B188,POP!A:B,2,0)</f>
        <v>18856</v>
      </c>
      <c r="J188" s="2" t="n">
        <f aca="false">(D188/I188)*1000</f>
        <v>1294.78097157403</v>
      </c>
      <c r="K188" s="2" t="n">
        <f aca="false">(E188/I188)*1000</f>
        <v>240.57700466695</v>
      </c>
      <c r="L188" s="2" t="n">
        <f aca="false">(F188/I188)*1000</f>
        <v>1786.41811624947</v>
      </c>
      <c r="M188" s="2" t="n">
        <f aca="false">(G188/I188)</f>
        <v>710.181247878659</v>
      </c>
      <c r="N188" s="12" t="n">
        <f aca="false">H188/I188</f>
        <v>41.0010760516444</v>
      </c>
      <c r="O188" s="2" t="n">
        <v>7391.64</v>
      </c>
      <c r="P188" s="2" t="n">
        <f aca="false">G188/C188</f>
        <v>0.221430127187084</v>
      </c>
      <c r="Q188" s="3" t="n">
        <f aca="false">H188/C188</f>
        <v>0.0127838823005281</v>
      </c>
    </row>
    <row r="189" customFormat="false" ht="13.8" hidden="false" customHeight="false" outlineLevel="0" collapsed="false">
      <c r="A189" s="10" t="n">
        <v>2111508</v>
      </c>
      <c r="B189" s="1" t="s">
        <v>204</v>
      </c>
      <c r="C189" s="2" t="n">
        <f aca="false">VLOOKUP(B189,'RECEITAS CORRENTES TOTAIS'!B:C,2,0)</f>
        <v>94602625.3627722</v>
      </c>
      <c r="D189" s="2" t="n">
        <v>32621.27</v>
      </c>
      <c r="E189" s="2" t="n">
        <v>15843.47</v>
      </c>
      <c r="F189" s="2" t="n">
        <v>116867.65</v>
      </c>
      <c r="G189" s="11" t="n">
        <f aca="false">VLOOKUP(A189,'ARR&amp;FPM'!E:I,5,0)</f>
        <v>20086766.25</v>
      </c>
      <c r="H189" s="2" t="n">
        <f aca="false">VLOOKUP(B189,'ARR&amp;FPM'!A:C,3,0)</f>
        <v>2170936.83528233</v>
      </c>
      <c r="I189" s="11" t="n">
        <f aca="false">VLOOKUP(B189,POP!A:B,2,0)</f>
        <v>41529</v>
      </c>
      <c r="J189" s="2" t="n">
        <f aca="false">(D189/I189)*1000</f>
        <v>785.505791133906</v>
      </c>
      <c r="K189" s="2" t="n">
        <f aca="false">(E189/I189)*1000</f>
        <v>381.503768450962</v>
      </c>
      <c r="L189" s="2" t="n">
        <f aca="false">(F189/I189)*1000</f>
        <v>2814.1214572949</v>
      </c>
      <c r="M189" s="2" t="n">
        <f aca="false">(G189/I189)</f>
        <v>483.680470273785</v>
      </c>
      <c r="N189" s="12" t="n">
        <f aca="false">H189/I189</f>
        <v>52.2752013119105</v>
      </c>
      <c r="O189" s="2" t="n">
        <v>7732.52</v>
      </c>
      <c r="P189" s="2" t="n">
        <f aca="false">G189/C189</f>
        <v>0.212327788715941</v>
      </c>
      <c r="Q189" s="3" t="n">
        <f aca="false">H189/C189</f>
        <v>0.022947955481758</v>
      </c>
    </row>
    <row r="190" customFormat="false" ht="13.8" hidden="false" customHeight="false" outlineLevel="0" collapsed="false">
      <c r="A190" s="10" t="n">
        <v>2111532</v>
      </c>
      <c r="B190" s="1" t="s">
        <v>205</v>
      </c>
      <c r="C190" s="2" t="n">
        <f aca="false">VLOOKUP(B190,'RECEITAS CORRENTES TOTAIS'!B:C,2,0)</f>
        <v>52202150.5765154</v>
      </c>
      <c r="D190" s="2" t="n">
        <v>12303.63</v>
      </c>
      <c r="E190" s="2" t="n">
        <v>8288.56</v>
      </c>
      <c r="F190" s="2" t="n">
        <v>28060.35</v>
      </c>
      <c r="G190" s="11" t="n">
        <f aca="false">VLOOKUP(A190,'ARR&amp;FPM'!E:I,5,0)</f>
        <v>8927451.79</v>
      </c>
      <c r="H190" s="2" t="n">
        <f aca="false">VLOOKUP(B190,'ARR&amp;FPM'!A:C,3,0)</f>
        <v>4858739.55243782</v>
      </c>
      <c r="I190" s="11" t="n">
        <f aca="false">VLOOKUP(B190,POP!A:B,2,0)</f>
        <v>12690</v>
      </c>
      <c r="J190" s="2" t="n">
        <f aca="false">(D190/I190)*1000</f>
        <v>969.553191489362</v>
      </c>
      <c r="K190" s="2" t="n">
        <f aca="false">(E190/I190)*1000</f>
        <v>653.156816390859</v>
      </c>
      <c r="L190" s="2" t="n">
        <f aca="false">(F190/I190)*1000</f>
        <v>2211.21749408983</v>
      </c>
      <c r="M190" s="2" t="n">
        <f aca="false">(G190/I190)</f>
        <v>703.502899133176</v>
      </c>
      <c r="N190" s="12" t="n">
        <f aca="false">H190/I190</f>
        <v>382.879397355226</v>
      </c>
      <c r="O190" s="2" t="n">
        <v>8390.98</v>
      </c>
      <c r="P190" s="2" t="n">
        <f aca="false">G190/C190</f>
        <v>0.171016934961608</v>
      </c>
      <c r="Q190" s="3" t="n">
        <f aca="false">H190/C190</f>
        <v>0.0930754671747884</v>
      </c>
    </row>
    <row r="191" customFormat="false" ht="13.8" hidden="false" customHeight="false" outlineLevel="0" collapsed="false">
      <c r="A191" s="10" t="n">
        <v>2111573</v>
      </c>
      <c r="B191" s="1" t="s">
        <v>206</v>
      </c>
      <c r="C191" s="2" t="n">
        <f aca="false">VLOOKUP(B191,'RECEITAS CORRENTES TOTAIS'!B:C,2,0)</f>
        <v>17581319.1882172</v>
      </c>
      <c r="D191" s="2" t="n">
        <v>16586.24</v>
      </c>
      <c r="E191" s="2" t="n">
        <v>1464.88</v>
      </c>
      <c r="F191" s="2" t="n">
        <v>12876.62</v>
      </c>
      <c r="G191" s="11" t="n">
        <f aca="false">VLOOKUP(A191,'ARR&amp;FPM'!E:I,5,0)</f>
        <v>6695588.94</v>
      </c>
      <c r="H191" s="2" t="n">
        <f aca="false">VLOOKUP(B191,'ARR&amp;FPM'!A:C,3,0)</f>
        <v>294296.444747406</v>
      </c>
      <c r="I191" s="11" t="n">
        <f aca="false">VLOOKUP(B191,POP!A:B,2,0)</f>
        <v>4668</v>
      </c>
      <c r="J191" s="2" t="n">
        <f aca="false">(D191/I191)*1000</f>
        <v>3553.17909168809</v>
      </c>
      <c r="K191" s="2" t="n">
        <f aca="false">(E191/I191)*1000</f>
        <v>313.813196229649</v>
      </c>
      <c r="L191" s="2" t="n">
        <f aca="false">(F191/I191)*1000</f>
        <v>2758.48757497858</v>
      </c>
      <c r="M191" s="2" t="n">
        <f aca="false">(G191/I191)</f>
        <v>1434.35924164524</v>
      </c>
      <c r="N191" s="12" t="n">
        <f aca="false">H191/I191</f>
        <v>63.045510871338</v>
      </c>
      <c r="O191" s="2" t="n">
        <v>11388.57</v>
      </c>
      <c r="P191" s="2" t="n">
        <f aca="false">G191/C191</f>
        <v>0.380835412196333</v>
      </c>
      <c r="Q191" s="3" t="n">
        <f aca="false">H191/C191</f>
        <v>0.0167391560096719</v>
      </c>
    </row>
    <row r="192" customFormat="false" ht="13.8" hidden="false" customHeight="false" outlineLevel="0" collapsed="false">
      <c r="A192" s="10" t="n">
        <v>2111607</v>
      </c>
      <c r="B192" s="1" t="s">
        <v>207</v>
      </c>
      <c r="C192" s="2" t="n">
        <f aca="false">VLOOKUP(B192,'RECEITAS CORRENTES TOTAIS'!B:C,2,0)</f>
        <v>56341654.2031102</v>
      </c>
      <c r="D192" s="2" t="n">
        <v>416216.49</v>
      </c>
      <c r="E192" s="2" t="n">
        <v>26706.84</v>
      </c>
      <c r="F192" s="2" t="n">
        <v>154106.36</v>
      </c>
      <c r="G192" s="11" t="n">
        <f aca="false">VLOOKUP(A192,'ARR&amp;FPM'!E:I,5,0)</f>
        <v>13391177.61</v>
      </c>
      <c r="H192" s="2" t="n">
        <f aca="false">VLOOKUP(B192,'ARR&amp;FPM'!A:C,3,0)</f>
        <v>2604353.57524434</v>
      </c>
      <c r="I192" s="11" t="n">
        <f aca="false">VLOOKUP(B192,POP!A:B,2,0)</f>
        <v>18868</v>
      </c>
      <c r="J192" s="2" t="n">
        <f aca="false">(D192/I192)*1000</f>
        <v>22059.3857324571</v>
      </c>
      <c r="K192" s="2" t="n">
        <f aca="false">(E192/I192)*1000</f>
        <v>1415.45685817257</v>
      </c>
      <c r="L192" s="2" t="n">
        <f aca="false">(F192/I192)*1000</f>
        <v>8167.60440958236</v>
      </c>
      <c r="M192" s="2" t="n">
        <f aca="false">(G192/I192)</f>
        <v>709.729574411702</v>
      </c>
      <c r="N192" s="12" t="n">
        <f aca="false">H192/I192</f>
        <v>138.030187367201</v>
      </c>
      <c r="O192" s="2" t="n">
        <v>38745.98</v>
      </c>
      <c r="P192" s="2" t="n">
        <f aca="false">G192/C192</f>
        <v>0.237678105114293</v>
      </c>
      <c r="Q192" s="3" t="n">
        <f aca="false">H192/C192</f>
        <v>0.0462243008672715</v>
      </c>
    </row>
    <row r="193" customFormat="false" ht="13.8" hidden="false" customHeight="false" outlineLevel="0" collapsed="false">
      <c r="A193" s="10" t="n">
        <v>2111631</v>
      </c>
      <c r="B193" s="1" t="s">
        <v>208</v>
      </c>
      <c r="C193" s="2" t="n">
        <f aca="false">VLOOKUP(B193,'RECEITAS CORRENTES TOTAIS'!B:C,2,0)</f>
        <v>19636764.576944</v>
      </c>
      <c r="D193" s="2" t="n">
        <v>4579.63</v>
      </c>
      <c r="E193" s="2" t="n">
        <v>1304.14</v>
      </c>
      <c r="F193" s="2" t="n">
        <v>8131.72</v>
      </c>
      <c r="G193" s="11" t="n">
        <f aca="false">VLOOKUP(A193,'ARR&amp;FPM'!E:I,5,0)</f>
        <v>6695588.94</v>
      </c>
      <c r="H193" s="2" t="n">
        <f aca="false">VLOOKUP(B193,'ARR&amp;FPM'!A:C,3,0)</f>
        <v>62193.6756273796</v>
      </c>
      <c r="I193" s="11" t="n">
        <f aca="false">VLOOKUP(B193,POP!A:B,2,0)</f>
        <v>5237</v>
      </c>
      <c r="J193" s="2" t="n">
        <f aca="false">(D193/I193)*1000</f>
        <v>874.475844949399</v>
      </c>
      <c r="K193" s="2" t="n">
        <f aca="false">(E193/I193)*1000</f>
        <v>249.02425052511</v>
      </c>
      <c r="L193" s="2" t="n">
        <f aca="false">(F193/I193)*1000</f>
        <v>1552.74393736872</v>
      </c>
      <c r="M193" s="2" t="n">
        <f aca="false">(G193/I193)</f>
        <v>1278.51612373496</v>
      </c>
      <c r="N193" s="12" t="n">
        <f aca="false">H193/I193</f>
        <v>11.875821200569</v>
      </c>
      <c r="O193" s="2" t="n">
        <v>6886.71</v>
      </c>
      <c r="P193" s="2" t="n">
        <f aca="false">G193/C193</f>
        <v>0.340972104328299</v>
      </c>
      <c r="Q193" s="3" t="n">
        <f aca="false">H193/C193</f>
        <v>0.00316720584919589</v>
      </c>
    </row>
    <row r="194" customFormat="false" ht="13.8" hidden="false" customHeight="false" outlineLevel="0" collapsed="false">
      <c r="A194" s="10" t="n">
        <v>2111672</v>
      </c>
      <c r="B194" s="1" t="s">
        <v>209</v>
      </c>
      <c r="C194" s="2" t="n">
        <f aca="false">VLOOKUP(B194,'RECEITAS CORRENTES TOTAIS'!B:C,2,0)</f>
        <v>20765760.5959974</v>
      </c>
      <c r="D194" s="2" t="n">
        <v>4069.35</v>
      </c>
      <c r="E194" s="2" t="n">
        <v>1255.26</v>
      </c>
      <c r="F194" s="2" t="n">
        <v>8120.81</v>
      </c>
      <c r="G194" s="11" t="n">
        <f aca="false">VLOOKUP(A194,'ARR&amp;FPM'!E:I,5,0)</f>
        <v>6695588.94</v>
      </c>
      <c r="H194" s="2" t="n">
        <f aca="false">VLOOKUP(B194,'ARR&amp;FPM'!A:C,3,0)</f>
        <v>108404.314114263</v>
      </c>
      <c r="I194" s="11" t="n">
        <f aca="false">VLOOKUP(B194,POP!A:B,2,0)</f>
        <v>6719</v>
      </c>
      <c r="J194" s="2" t="n">
        <f aca="false">(D194/I194)*1000</f>
        <v>605.648161928858</v>
      </c>
      <c r="K194" s="2" t="n">
        <f aca="false">(E194/I194)*1000</f>
        <v>186.822443816044</v>
      </c>
      <c r="L194" s="2" t="n">
        <f aca="false">(F194/I194)*1000</f>
        <v>1208.63372525673</v>
      </c>
      <c r="M194" s="2" t="n">
        <f aca="false">(G194/I194)</f>
        <v>996.51569281143</v>
      </c>
      <c r="N194" s="12" t="n">
        <f aca="false">H194/I194</f>
        <v>16.1339952543925</v>
      </c>
      <c r="O194" s="2" t="n">
        <v>6074.23</v>
      </c>
      <c r="P194" s="2" t="n">
        <f aca="false">G194/C194</f>
        <v>0.322434081287183</v>
      </c>
      <c r="Q194" s="3" t="n">
        <f aca="false">H194/C194</f>
        <v>0.00522033920275272</v>
      </c>
    </row>
    <row r="195" customFormat="false" ht="13.8" hidden="false" customHeight="false" outlineLevel="0" collapsed="false">
      <c r="A195" s="10" t="n">
        <v>2111706</v>
      </c>
      <c r="B195" s="1" t="s">
        <v>210</v>
      </c>
      <c r="C195" s="2" t="n">
        <f aca="false">VLOOKUP(B195,'RECEITAS CORRENTES TOTAIS'!B:C,2,0)</f>
        <v>42200319.7223147</v>
      </c>
      <c r="D195" s="2" t="n">
        <v>15271.68</v>
      </c>
      <c r="E195" s="2" t="n">
        <v>4817.79</v>
      </c>
      <c r="F195" s="2" t="n">
        <v>33571.55</v>
      </c>
      <c r="G195" s="11" t="n">
        <f aca="false">VLOOKUP(A195,'ARR&amp;FPM'!E:I,5,0)</f>
        <v>13391177.61</v>
      </c>
      <c r="H195" s="2" t="n">
        <f aca="false">VLOOKUP(B195,'ARR&amp;FPM'!A:C,3,0)</f>
        <v>370410.797384858</v>
      </c>
      <c r="I195" s="11" t="n">
        <f aca="false">VLOOKUP(B195,POP!A:B,2,0)</f>
        <v>22247</v>
      </c>
      <c r="J195" s="2" t="n">
        <f aca="false">(D195/I195)*1000</f>
        <v>686.460196880478</v>
      </c>
      <c r="K195" s="2" t="n">
        <f aca="false">(E195/I195)*1000</f>
        <v>216.55908661842</v>
      </c>
      <c r="L195" s="2" t="n">
        <f aca="false">(F195/I195)*1000</f>
        <v>1509.03717355149</v>
      </c>
      <c r="M195" s="2" t="n">
        <f aca="false">(G195/I195)</f>
        <v>601.931838450128</v>
      </c>
      <c r="N195" s="12" t="n">
        <f aca="false">H195/I195</f>
        <v>16.6499212201581</v>
      </c>
      <c r="O195" s="2" t="n">
        <v>5937.92</v>
      </c>
      <c r="P195" s="2" t="n">
        <f aca="false">G195/C195</f>
        <v>0.317324079488407</v>
      </c>
      <c r="Q195" s="3" t="n">
        <f aca="false">H195/C195</f>
        <v>0.00877744054600117</v>
      </c>
    </row>
    <row r="196" customFormat="false" ht="13.8" hidden="false" customHeight="false" outlineLevel="0" collapsed="false">
      <c r="A196" s="10" t="n">
        <v>2111722</v>
      </c>
      <c r="B196" s="1" t="s">
        <v>211</v>
      </c>
      <c r="C196" s="2" t="n">
        <f aca="false">VLOOKUP(B196,'RECEITAS CORRENTES TOTAIS'!B:C,2,0)</f>
        <v>37321600.4635911</v>
      </c>
      <c r="D196" s="2" t="n">
        <v>8188.49</v>
      </c>
      <c r="E196" s="2" t="n">
        <v>2243.84</v>
      </c>
      <c r="F196" s="2" t="n">
        <v>14793.39</v>
      </c>
      <c r="G196" s="11" t="n">
        <f aca="false">VLOOKUP(A196,'ARR&amp;FPM'!E:I,5,0)</f>
        <v>11159314.66</v>
      </c>
      <c r="H196" s="2" t="n">
        <f aca="false">VLOOKUP(B196,'ARR&amp;FPM'!A:C,3,0)</f>
        <v>260339.832547325</v>
      </c>
      <c r="I196" s="11" t="n">
        <f aca="false">VLOOKUP(B196,POP!A:B,2,0)</f>
        <v>13914</v>
      </c>
      <c r="J196" s="2" t="n">
        <f aca="false">(D196/I196)*1000</f>
        <v>588.507258875952</v>
      </c>
      <c r="K196" s="2" t="n">
        <f aca="false">(E196/I196)*1000</f>
        <v>161.264913037229</v>
      </c>
      <c r="L196" s="2" t="n">
        <f aca="false">(F196/I196)*1000</f>
        <v>1063.20181112549</v>
      </c>
      <c r="M196" s="2" t="n">
        <f aca="false">(G196/I196)</f>
        <v>802.020602271094</v>
      </c>
      <c r="N196" s="12" t="n">
        <f aca="false">H196/I196</f>
        <v>18.7106391079003</v>
      </c>
      <c r="O196" s="2" t="n">
        <v>5579.27</v>
      </c>
      <c r="P196" s="2" t="n">
        <f aca="false">G196/C196</f>
        <v>0.299004183137495</v>
      </c>
      <c r="Q196" s="3" t="n">
        <f aca="false">H196/C196</f>
        <v>0.00697558061051798</v>
      </c>
    </row>
    <row r="197" customFormat="false" ht="13.8" hidden="false" customHeight="false" outlineLevel="0" collapsed="false">
      <c r="A197" s="10" t="n">
        <v>2111748</v>
      </c>
      <c r="B197" s="1" t="s">
        <v>212</v>
      </c>
      <c r="C197" s="2" t="n">
        <f aca="false">VLOOKUP(B197,'RECEITAS CORRENTES TOTAIS'!B:C,2,0)</f>
        <v>29396368.4041492</v>
      </c>
      <c r="D197" s="2" t="n">
        <v>12407.35</v>
      </c>
      <c r="E197" s="2" t="n">
        <v>2926.38</v>
      </c>
      <c r="F197" s="2" t="n">
        <v>24528.83</v>
      </c>
      <c r="G197" s="11" t="n">
        <f aca="false">VLOOKUP(A197,'ARR&amp;FPM'!E:I,5,0)</f>
        <v>8927451.79</v>
      </c>
      <c r="H197" s="2" t="n">
        <f aca="false">VLOOKUP(B197,'ARR&amp;FPM'!A:C,3,0)</f>
        <v>201476.258062297</v>
      </c>
      <c r="I197" s="11" t="n">
        <f aca="false">VLOOKUP(B197,POP!A:B,2,0)</f>
        <v>11141</v>
      </c>
      <c r="J197" s="2" t="n">
        <f aca="false">(D197/I197)*1000</f>
        <v>1113.66573916166</v>
      </c>
      <c r="K197" s="2" t="n">
        <f aca="false">(E197/I197)*1000</f>
        <v>262.667624091195</v>
      </c>
      <c r="L197" s="2" t="n">
        <f aca="false">(F197/I197)*1000</f>
        <v>2201.67220177722</v>
      </c>
      <c r="M197" s="2" t="n">
        <f aca="false">(G197/I197)</f>
        <v>801.315123418005</v>
      </c>
      <c r="N197" s="12" t="n">
        <f aca="false">H197/I197</f>
        <v>18.0842166827302</v>
      </c>
      <c r="O197" s="2" t="n">
        <v>7954.83</v>
      </c>
      <c r="P197" s="2" t="n">
        <f aca="false">G197/C197</f>
        <v>0.303692335980519</v>
      </c>
      <c r="Q197" s="3" t="n">
        <f aca="false">H197/C197</f>
        <v>0.00685378055181331</v>
      </c>
    </row>
    <row r="198" customFormat="false" ht="13.8" hidden="false" customHeight="false" outlineLevel="0" collapsed="false">
      <c r="A198" s="10" t="n">
        <v>2111763</v>
      </c>
      <c r="B198" s="1" t="s">
        <v>213</v>
      </c>
      <c r="C198" s="2" t="n">
        <f aca="false">VLOOKUP(B198,'RECEITAS CORRENTES TOTAIS'!B:C,2,0)</f>
        <v>41789836.5278397</v>
      </c>
      <c r="D198" s="2" t="n">
        <v>28731.98</v>
      </c>
      <c r="E198" s="2" t="n">
        <v>6987.14</v>
      </c>
      <c r="F198" s="2" t="n">
        <v>42356.86</v>
      </c>
      <c r="G198" s="11" t="n">
        <f aca="false">VLOOKUP(A198,'ARR&amp;FPM'!E:I,5,0)</f>
        <v>11159314.66</v>
      </c>
      <c r="H198" s="2" t="n">
        <f aca="false">VLOOKUP(B198,'ARR&amp;FPM'!A:C,3,0)</f>
        <v>520393.183163614</v>
      </c>
      <c r="I198" s="11" t="n">
        <f aca="false">VLOOKUP(B198,POP!A:B,2,0)</f>
        <v>14293</v>
      </c>
      <c r="J198" s="2" t="n">
        <f aca="false">(D198/I198)*1000</f>
        <v>2010.2133911705</v>
      </c>
      <c r="K198" s="2" t="n">
        <f aca="false">(E198/I198)*1000</f>
        <v>488.850486252012</v>
      </c>
      <c r="L198" s="2" t="n">
        <f aca="false">(F198/I198)*1000</f>
        <v>2963.46883089624</v>
      </c>
      <c r="M198" s="2" t="n">
        <f aca="false">(G198/I198)</f>
        <v>780.753841740712</v>
      </c>
      <c r="N198" s="12" t="n">
        <f aca="false">H198/I198</f>
        <v>36.408954254783</v>
      </c>
      <c r="O198" s="2" t="n">
        <v>10211.55</v>
      </c>
      <c r="P198" s="2" t="n">
        <f aca="false">G198/C198</f>
        <v>0.267034178335822</v>
      </c>
      <c r="Q198" s="3" t="n">
        <f aca="false">H198/C198</f>
        <v>0.0124526254802872</v>
      </c>
    </row>
    <row r="199" customFormat="false" ht="13.8" hidden="false" customHeight="false" outlineLevel="0" collapsed="false">
      <c r="A199" s="10" t="n">
        <v>2111789</v>
      </c>
      <c r="B199" s="1" t="s">
        <v>214</v>
      </c>
      <c r="C199" s="2" t="n">
        <f aca="false">VLOOKUP(B199,'RECEITAS CORRENTES TOTAIS'!B:C,2,0)</f>
        <v>32998810.6280946</v>
      </c>
      <c r="D199" s="2" t="n">
        <v>5835.92</v>
      </c>
      <c r="E199" s="2" t="n">
        <v>1583.38</v>
      </c>
      <c r="F199" s="2" t="n">
        <v>10460.47</v>
      </c>
      <c r="G199" s="11" t="n">
        <f aca="false">VLOOKUP(A199,'ARR&amp;FPM'!E:I,5,0)</f>
        <v>8927451.79</v>
      </c>
      <c r="H199" s="2" t="n">
        <f aca="false">VLOOKUP(B199,'ARR&amp;FPM'!A:C,3,0)</f>
        <v>55085.1948362526</v>
      </c>
      <c r="I199" s="11" t="n">
        <f aca="false">VLOOKUP(B199,POP!A:B,2,0)</f>
        <v>10253</v>
      </c>
      <c r="J199" s="2" t="n">
        <f aca="false">(D199/I199)*1000</f>
        <v>569.191456159173</v>
      </c>
      <c r="K199" s="2" t="n">
        <f aca="false">(E199/I199)*1000</f>
        <v>154.430898273676</v>
      </c>
      <c r="L199" s="2" t="n">
        <f aca="false">(F199/I199)*1000</f>
        <v>1020.23505315517</v>
      </c>
      <c r="M199" s="2" t="n">
        <f aca="false">(G199/I199)</f>
        <v>870.71606261582</v>
      </c>
      <c r="N199" s="12" t="n">
        <f aca="false">H199/I199</f>
        <v>5.37259288366845</v>
      </c>
      <c r="O199" s="2" t="n">
        <v>5208.14</v>
      </c>
      <c r="P199" s="2" t="n">
        <f aca="false">G199/C199</f>
        <v>0.270538592757623</v>
      </c>
      <c r="Q199" s="3" t="n">
        <f aca="false">H199/C199</f>
        <v>0.00166930849287501</v>
      </c>
    </row>
    <row r="200" customFormat="false" ht="13.8" hidden="false" customHeight="false" outlineLevel="0" collapsed="false">
      <c r="A200" s="10" t="n">
        <v>2111805</v>
      </c>
      <c r="B200" s="1" t="s">
        <v>215</v>
      </c>
      <c r="C200" s="2" t="n">
        <f aca="false">VLOOKUP(B200,'RECEITAS CORRENTES TOTAIS'!B:C,2,0)</f>
        <v>54534995.8559377</v>
      </c>
      <c r="D200" s="2" t="n">
        <v>48015.4</v>
      </c>
      <c r="E200" s="2" t="n">
        <v>4605.75</v>
      </c>
      <c r="F200" s="2" t="n">
        <v>36682.68</v>
      </c>
      <c r="G200" s="11" t="n">
        <f aca="false">VLOOKUP(A200,'ARR&amp;FPM'!E:I,5,0)</f>
        <v>13391177.61</v>
      </c>
      <c r="H200" s="2" t="n">
        <f aca="false">VLOOKUP(B200,'ARR&amp;FPM'!A:C,3,0)</f>
        <v>1728378.50846143</v>
      </c>
      <c r="I200" s="11" t="n">
        <f aca="false">VLOOKUP(B200,POP!A:B,2,0)</f>
        <v>18081</v>
      </c>
      <c r="J200" s="2" t="n">
        <f aca="false">(D200/I200)*1000</f>
        <v>2655.57214755821</v>
      </c>
      <c r="K200" s="2" t="n">
        <f aca="false">(E200/I200)*1000</f>
        <v>254.728720756595</v>
      </c>
      <c r="L200" s="2" t="n">
        <f aca="false">(F200/I200)*1000</f>
        <v>2028.79707980753</v>
      </c>
      <c r="M200" s="2" t="n">
        <f aca="false">(G200/I200)</f>
        <v>740.621514849842</v>
      </c>
      <c r="N200" s="12" t="n">
        <f aca="false">H200/I200</f>
        <v>95.5908693358459</v>
      </c>
      <c r="O200" s="2" t="n">
        <v>9246.75</v>
      </c>
      <c r="P200" s="2" t="n">
        <f aca="false">G200/C200</f>
        <v>0.245552005640099</v>
      </c>
      <c r="Q200" s="3" t="n">
        <f aca="false">H200/C200</f>
        <v>0.0316930162244295</v>
      </c>
    </row>
    <row r="201" customFormat="false" ht="13.8" hidden="false" customHeight="false" outlineLevel="0" collapsed="false">
      <c r="A201" s="10" t="n">
        <v>2111904</v>
      </c>
      <c r="B201" s="1" t="s">
        <v>216</v>
      </c>
      <c r="C201" s="2" t="n">
        <f aca="false">VLOOKUP(B201,'RECEITAS CORRENTES TOTAIS'!B:C,2,0)</f>
        <v>31694528.8448884</v>
      </c>
      <c r="D201" s="2" t="n">
        <v>16153.7</v>
      </c>
      <c r="E201" s="2" t="n">
        <v>3111.89</v>
      </c>
      <c r="F201" s="2" t="n">
        <v>19505.76</v>
      </c>
      <c r="G201" s="11" t="n">
        <f aca="false">VLOOKUP(A201,'ARR&amp;FPM'!E:I,5,0)</f>
        <v>8927451.79</v>
      </c>
      <c r="H201" s="2" t="n">
        <f aca="false">VLOOKUP(B201,'ARR&amp;FPM'!A:C,3,0)</f>
        <v>25244.9226132905</v>
      </c>
      <c r="I201" s="11" t="n">
        <f aca="false">VLOOKUP(B201,POP!A:B,2,0)</f>
        <v>10636</v>
      </c>
      <c r="J201" s="2" t="n">
        <f aca="false">(D201/I201)*1000</f>
        <v>1518.77585558481</v>
      </c>
      <c r="K201" s="2" t="n">
        <f aca="false">(E201/I201)*1000</f>
        <v>292.580857465212</v>
      </c>
      <c r="L201" s="2" t="n">
        <f aca="false">(F201/I201)*1000</f>
        <v>1833.93757051523</v>
      </c>
      <c r="M201" s="2" t="n">
        <f aca="false">(G201/I201)</f>
        <v>839.361770402407</v>
      </c>
      <c r="N201" s="12" t="n">
        <f aca="false">H201/I201</f>
        <v>2.37353540929772</v>
      </c>
      <c r="O201" s="2" t="n">
        <v>7477.19</v>
      </c>
      <c r="P201" s="2" t="n">
        <f aca="false">G201/C201</f>
        <v>0.281671699039621</v>
      </c>
      <c r="Q201" s="3" t="n">
        <f aca="false">H201/C201</f>
        <v>0.000796507269025453</v>
      </c>
    </row>
    <row r="202" customFormat="false" ht="13.8" hidden="false" customHeight="false" outlineLevel="0" collapsed="false">
      <c r="A202" s="10" t="n">
        <v>2111953</v>
      </c>
      <c r="B202" s="13" t="s">
        <v>217</v>
      </c>
      <c r="C202" s="14" t="n">
        <f aca="false">VLOOKUP(B202,'RECEITAS CORRENTES TOTAIS'!B:C,2,0)</f>
        <v>18719126.2526219</v>
      </c>
      <c r="D202" s="14" t="n">
        <v>7536.11</v>
      </c>
      <c r="E202" s="14" t="n">
        <v>1929.13</v>
      </c>
      <c r="F202" s="14" t="n">
        <v>8911.46</v>
      </c>
      <c r="G202" s="11" t="n">
        <f aca="false">VLOOKUP(A202,'ARR&amp;FPM'!E:I,5,0)</f>
        <v>6695588.94</v>
      </c>
      <c r="H202" s="2" t="n">
        <f aca="false">VLOOKUP(B202,'ARR&amp;FPM'!A:C,3,0)</f>
        <v>17834.2079665529</v>
      </c>
      <c r="I202" s="11" t="n">
        <f aca="false">VLOOKUP(B202,POP!A:B,2,0)</f>
        <v>5660</v>
      </c>
      <c r="J202" s="2" t="n">
        <f aca="false">(D202/I202)*1000</f>
        <v>1331.46819787986</v>
      </c>
      <c r="K202" s="2" t="n">
        <f aca="false">(E202/I202)*1000</f>
        <v>340.835689045936</v>
      </c>
      <c r="L202" s="2" t="n">
        <f aca="false">(F202/I202)*1000</f>
        <v>1574.4628975265</v>
      </c>
      <c r="M202" s="2" t="n">
        <f aca="false">(G202/I202)</f>
        <v>1182.96624381625</v>
      </c>
      <c r="N202" s="12" t="n">
        <f aca="false">H202/I202</f>
        <v>3.15092013543338</v>
      </c>
      <c r="O202" s="2" t="n">
        <v>7291.15</v>
      </c>
      <c r="P202" s="2" t="n">
        <f aca="false">G202/C202</f>
        <v>0.357687044237024</v>
      </c>
      <c r="Q202" s="3" t="n">
        <f aca="false">H202/C202</f>
        <v>0.000952726517566756</v>
      </c>
    </row>
    <row r="203" customFormat="false" ht="13.8" hidden="false" customHeight="false" outlineLevel="0" collapsed="false">
      <c r="A203" s="10" t="n">
        <v>2112001</v>
      </c>
      <c r="B203" s="13" t="s">
        <v>218</v>
      </c>
      <c r="C203" s="14" t="n">
        <f aca="false">VLOOKUP(B203,'RECEITAS CORRENTES TOTAIS'!B:C,2,0)</f>
        <v>40217924.0675847</v>
      </c>
      <c r="D203" s="14" t="n">
        <v>912683.49</v>
      </c>
      <c r="E203" s="14" t="n">
        <v>47940.06</v>
      </c>
      <c r="F203" s="14" t="n">
        <v>180653.6</v>
      </c>
      <c r="G203" s="11" t="n">
        <f aca="false">VLOOKUP(A203,'ARR&amp;FPM'!E:I,5,0)</f>
        <v>6695588.94</v>
      </c>
      <c r="H203" s="2" t="n">
        <f aca="false">VLOOKUP(B203,'ARR&amp;FPM'!A:C,3,0)</f>
        <v>1622598.5702905</v>
      </c>
      <c r="I203" s="11" t="n">
        <f aca="false">VLOOKUP(B203,POP!A:B,2,0)</f>
        <v>8521</v>
      </c>
      <c r="J203" s="2" t="n">
        <f aca="false">(D203/I203)*1000</f>
        <v>107109.903767163</v>
      </c>
      <c r="K203" s="2" t="n">
        <f aca="false">(E203/I203)*1000</f>
        <v>5626.10726440559</v>
      </c>
      <c r="L203" s="2" t="n">
        <f aca="false">(F203/I203)*1000</f>
        <v>21200.9857997888</v>
      </c>
      <c r="M203" s="2" t="n">
        <f aca="false">(G203/I203)</f>
        <v>785.775019363925</v>
      </c>
      <c r="N203" s="12" t="n">
        <f aca="false">H203/I203</f>
        <v>190.423491408344</v>
      </c>
      <c r="O203" s="2" t="n">
        <v>141612.62</v>
      </c>
      <c r="P203" s="2" t="n">
        <f aca="false">G203/C203</f>
        <v>0.166482708773042</v>
      </c>
      <c r="Q203" s="3" t="n">
        <f aca="false">H203/C203</f>
        <v>0.0403451597244001</v>
      </c>
    </row>
    <row r="204" customFormat="false" ht="13.8" hidden="false" customHeight="false" outlineLevel="0" collapsed="false">
      <c r="A204" s="10" t="n">
        <v>2112100</v>
      </c>
      <c r="B204" s="1" t="s">
        <v>219</v>
      </c>
      <c r="C204" s="2" t="n">
        <f aca="false">VLOOKUP(B204,'RECEITAS CORRENTES TOTAIS'!B:C,2,0)</f>
        <v>63531598.9716955</v>
      </c>
      <c r="D204" s="2" t="n">
        <v>8048.35</v>
      </c>
      <c r="E204" s="2" t="n">
        <v>7963.94</v>
      </c>
      <c r="F204" s="2" t="n">
        <v>46290.85</v>
      </c>
      <c r="G204" s="11" t="n">
        <f aca="false">VLOOKUP(A204,'ARR&amp;FPM'!E:I,5,0)</f>
        <v>15623040.48</v>
      </c>
      <c r="H204" s="2" t="n">
        <f aca="false">VLOOKUP(B204,'ARR&amp;FPM'!A:C,3,0)</f>
        <v>372373.660878614</v>
      </c>
      <c r="I204" s="11" t="n">
        <f aca="false">VLOOKUP(B204,POP!A:B,2,0)</f>
        <v>29124</v>
      </c>
      <c r="J204" s="2" t="n">
        <f aca="false">(D204/I204)*1000</f>
        <v>276.347685757451</v>
      </c>
      <c r="K204" s="2" t="n">
        <f aca="false">(E204/I204)*1000</f>
        <v>273.449388820217</v>
      </c>
      <c r="L204" s="2" t="n">
        <f aca="false">(F204/I204)*1000</f>
        <v>1589.43998077187</v>
      </c>
      <c r="M204" s="2" t="n">
        <f aca="false">(G204/I204)</f>
        <v>536.431825298723</v>
      </c>
      <c r="N204" s="12" t="n">
        <f aca="false">H204/I204</f>
        <v>12.7858007443557</v>
      </c>
      <c r="O204" s="2" t="n">
        <v>5838.44</v>
      </c>
      <c r="P204" s="2" t="n">
        <f aca="false">G204/C204</f>
        <v>0.245909763532952</v>
      </c>
      <c r="Q204" s="3" t="n">
        <f aca="false">H204/C204</f>
        <v>0.00586123546244308</v>
      </c>
    </row>
    <row r="205" customFormat="false" ht="13.8" hidden="false" customHeight="false" outlineLevel="0" collapsed="false">
      <c r="A205" s="10" t="n">
        <v>2112209</v>
      </c>
      <c r="B205" s="1" t="s">
        <v>220</v>
      </c>
      <c r="C205" s="2" t="n">
        <f aca="false">VLOOKUP(B205,'RECEITAS CORRENTES TOTAIS'!B:C,2,0)</f>
        <v>398189370.360727</v>
      </c>
      <c r="D205" s="2" t="n">
        <v>17523.24</v>
      </c>
      <c r="E205" s="2" t="n">
        <v>203077.93</v>
      </c>
      <c r="F205" s="2" t="n">
        <v>876821.11</v>
      </c>
      <c r="G205" s="11" t="n">
        <f aca="false">VLOOKUP(A205,'ARR&amp;FPM'!E:I,5,0)</f>
        <v>86677318.99</v>
      </c>
      <c r="H205" s="2" t="n">
        <f aca="false">VLOOKUP(B205,'ARR&amp;FPM'!A:C,3,0)</f>
        <v>15495367.1463127</v>
      </c>
      <c r="I205" s="11" t="n">
        <f aca="false">VLOOKUP(B205,POP!A:B,2,0)</f>
        <v>169107</v>
      </c>
      <c r="J205" s="2" t="n">
        <f aca="false">(D205/I205)*1000</f>
        <v>103.62220369352</v>
      </c>
      <c r="K205" s="2" t="n">
        <f aca="false">(E205/I205)*1000</f>
        <v>1200.88423305954</v>
      </c>
      <c r="L205" s="2" t="n">
        <f aca="false">(F205/I205)*1000</f>
        <v>5185.00777614173</v>
      </c>
      <c r="M205" s="2" t="n">
        <f aca="false">(G205/I205)</f>
        <v>512.559024700338</v>
      </c>
      <c r="N205" s="12" t="n">
        <f aca="false">H205/I205</f>
        <v>91.6305483883736</v>
      </c>
      <c r="O205" s="2" t="n">
        <v>11216.08</v>
      </c>
      <c r="P205" s="2" t="n">
        <f aca="false">G205/C205</f>
        <v>0.21767863595022</v>
      </c>
      <c r="Q205" s="3" t="n">
        <f aca="false">H205/C205</f>
        <v>0.0389145675392469</v>
      </c>
    </row>
    <row r="206" customFormat="false" ht="13.8" hidden="false" customHeight="false" outlineLevel="0" collapsed="false">
      <c r="A206" s="10" t="n">
        <v>2112233</v>
      </c>
      <c r="B206" s="1" t="s">
        <v>221</v>
      </c>
      <c r="C206" s="2" t="n">
        <f aca="false">VLOOKUP(B206,'RECEITAS CORRENTES TOTAIS'!B:C,2,0)</f>
        <v>70233252.7040627</v>
      </c>
      <c r="D206" s="2" t="n">
        <v>15534.76</v>
      </c>
      <c r="E206" s="2" t="n">
        <v>136543</v>
      </c>
      <c r="F206" s="2" t="n">
        <v>83380.88</v>
      </c>
      <c r="G206" s="11" t="n">
        <f aca="false">VLOOKUP(A206,'ARR&amp;FPM'!E:I,5,0)</f>
        <v>13391177.61</v>
      </c>
      <c r="H206" s="2" t="n">
        <f aca="false">VLOOKUP(B206,'ARR&amp;FPM'!A:C,3,0)</f>
        <v>1959029.40624738</v>
      </c>
      <c r="I206" s="11" t="n">
        <f aca="false">VLOOKUP(B206,POP!A:B,2,0)</f>
        <v>21998</v>
      </c>
      <c r="J206" s="2" t="n">
        <f aca="false">(D206/I206)*1000</f>
        <v>706.189653604873</v>
      </c>
      <c r="K206" s="2" t="n">
        <f aca="false">(E206/I206)*1000</f>
        <v>6207.06427857078</v>
      </c>
      <c r="L206" s="2" t="n">
        <f aca="false">(F206/I206)*1000</f>
        <v>3790.3845804164</v>
      </c>
      <c r="M206" s="2" t="n">
        <f aca="false">(G206/I206)</f>
        <v>608.745231839258</v>
      </c>
      <c r="N206" s="12" t="n">
        <f aca="false">H206/I206</f>
        <v>89.0548870918893</v>
      </c>
      <c r="O206" s="2" t="n">
        <v>15081.17</v>
      </c>
      <c r="P206" s="2" t="n">
        <f aca="false">G206/C206</f>
        <v>0.190667199573193</v>
      </c>
      <c r="Q206" s="3" t="n">
        <f aca="false">H206/C206</f>
        <v>0.0278931892062869</v>
      </c>
    </row>
    <row r="207" customFormat="false" ht="13.8" hidden="false" customHeight="false" outlineLevel="0" collapsed="false">
      <c r="A207" s="10" t="n">
        <v>2112274</v>
      </c>
      <c r="B207" s="1" t="s">
        <v>222</v>
      </c>
      <c r="C207" s="2" t="n">
        <f aca="false">VLOOKUP(B207,'RECEITAS CORRENTES TOTAIS'!B:C,2,0)</f>
        <v>29901787.2294785</v>
      </c>
      <c r="D207" s="2" t="n">
        <v>5310.39</v>
      </c>
      <c r="E207" s="2" t="n">
        <v>1672.21</v>
      </c>
      <c r="F207" s="2" t="n">
        <v>9892.78</v>
      </c>
      <c r="G207" s="11" t="n">
        <f aca="false">VLOOKUP(A207,'ARR&amp;FPM'!E:I,5,0)</f>
        <v>6695588.94</v>
      </c>
      <c r="H207" s="2" t="n">
        <f aca="false">VLOOKUP(B207,'ARR&amp;FPM'!A:C,3,0)</f>
        <v>17460.5314228606</v>
      </c>
      <c r="I207" s="11" t="n">
        <f aca="false">VLOOKUP(B207,POP!A:B,2,0)</f>
        <v>5840</v>
      </c>
      <c r="J207" s="2" t="n">
        <f aca="false">(D207/I207)*1000</f>
        <v>909.313356164384</v>
      </c>
      <c r="K207" s="2" t="n">
        <f aca="false">(E207/I207)*1000</f>
        <v>286.337328767123</v>
      </c>
      <c r="L207" s="2" t="n">
        <f aca="false">(F207/I207)*1000</f>
        <v>1693.96917808219</v>
      </c>
      <c r="M207" s="2" t="n">
        <f aca="false">(G207/I207)</f>
        <v>1146.50495547945</v>
      </c>
      <c r="N207" s="12" t="n">
        <f aca="false">H207/I207</f>
        <v>2.98981702446243</v>
      </c>
      <c r="O207" s="2" t="n">
        <v>8418.62</v>
      </c>
      <c r="P207" s="2" t="n">
        <f aca="false">G207/C207</f>
        <v>0.223919356010907</v>
      </c>
      <c r="Q207" s="3" t="n">
        <f aca="false">H207/C207</f>
        <v>0.000583929358096938</v>
      </c>
    </row>
    <row r="208" customFormat="false" ht="13.8" hidden="false" customHeight="false" outlineLevel="0" collapsed="false">
      <c r="A208" s="10" t="n">
        <v>2112308</v>
      </c>
      <c r="B208" s="1" t="s">
        <v>223</v>
      </c>
      <c r="C208" s="2" t="n">
        <f aca="false">VLOOKUP(B208,'RECEITAS CORRENTES TOTAIS'!B:C,2,0)</f>
        <v>99821815.6071175</v>
      </c>
      <c r="D208" s="2" t="n">
        <v>53504.69</v>
      </c>
      <c r="E208" s="2" t="n">
        <v>13201.84</v>
      </c>
      <c r="F208" s="2" t="n">
        <v>86236.94</v>
      </c>
      <c r="G208" s="11" t="n">
        <f aca="false">VLOOKUP(A208,'ARR&amp;FPM'!E:I,5,0)</f>
        <v>20086766.25</v>
      </c>
      <c r="H208" s="2" t="n">
        <f aca="false">VLOOKUP(B208,'ARR&amp;FPM'!A:C,3,0)</f>
        <v>1174163.2455432</v>
      </c>
      <c r="I208" s="11" t="n">
        <f aca="false">VLOOKUP(B208,POP!A:B,2,0)</f>
        <v>41832</v>
      </c>
      <c r="J208" s="2" t="n">
        <f aca="false">(D208/I208)*1000</f>
        <v>1279.03733983553</v>
      </c>
      <c r="K208" s="2" t="n">
        <f aca="false">(E208/I208)*1000</f>
        <v>315.591891375024</v>
      </c>
      <c r="L208" s="2" t="n">
        <f aca="false">(F208/I208)*1000</f>
        <v>2061.50650219927</v>
      </c>
      <c r="M208" s="2" t="n">
        <f aca="false">(G208/I208)</f>
        <v>480.177047475617</v>
      </c>
      <c r="N208" s="12" t="n">
        <f aca="false">H208/I208</f>
        <v>28.0685419187034</v>
      </c>
      <c r="O208" s="2" t="n">
        <v>7752.13</v>
      </c>
      <c r="P208" s="2" t="n">
        <f aca="false">G208/C208</f>
        <v>0.201226216211677</v>
      </c>
      <c r="Q208" s="3" t="n">
        <f aca="false">H208/C208</f>
        <v>0.0117625915577865</v>
      </c>
    </row>
    <row r="209" customFormat="false" ht="13.8" hidden="false" customHeight="false" outlineLevel="0" collapsed="false">
      <c r="A209" s="10" t="n">
        <v>2112407</v>
      </c>
      <c r="B209" s="1" t="s">
        <v>224</v>
      </c>
      <c r="C209" s="2" t="n">
        <f aca="false">VLOOKUP(B209,'RECEITAS CORRENTES TOTAIS'!B:C,2,0)</f>
        <v>81994527.4319482</v>
      </c>
      <c r="D209" s="2" t="n">
        <v>65895.88</v>
      </c>
      <c r="E209" s="2" t="n">
        <v>6956.23</v>
      </c>
      <c r="F209" s="2" t="n">
        <v>44336.18</v>
      </c>
      <c r="G209" s="11" t="n">
        <f aca="false">VLOOKUP(A209,'ARR&amp;FPM'!E:I,5,0)</f>
        <v>17854903.35</v>
      </c>
      <c r="H209" s="2" t="n">
        <f aca="false">VLOOKUP(B209,'ARR&amp;FPM'!A:C,3,0)</f>
        <v>961841.95665794</v>
      </c>
      <c r="I209" s="11" t="n">
        <f aca="false">VLOOKUP(B209,POP!A:B,2,0)</f>
        <v>35604</v>
      </c>
      <c r="J209" s="2" t="n">
        <f aca="false">(D209/I209)*1000</f>
        <v>1850.79991012246</v>
      </c>
      <c r="K209" s="2" t="n">
        <f aca="false">(E209/I209)*1000</f>
        <v>195.377766543085</v>
      </c>
      <c r="L209" s="2" t="n">
        <f aca="false">(F209/I209)*1000</f>
        <v>1245.25839793282</v>
      </c>
      <c r="M209" s="2" t="n">
        <f aca="false">(G209/I209)</f>
        <v>501.485882204247</v>
      </c>
      <c r="N209" s="12" t="n">
        <f aca="false">H209/I209</f>
        <v>27.0149970974593</v>
      </c>
      <c r="O209" s="2" t="n">
        <v>6642.26</v>
      </c>
      <c r="P209" s="2" t="n">
        <f aca="false">G209/C209</f>
        <v>0.217757256602507</v>
      </c>
      <c r="Q209" s="3" t="n">
        <f aca="false">H209/C209</f>
        <v>0.0117305628409924</v>
      </c>
    </row>
    <row r="210" customFormat="false" ht="13.8" hidden="false" customHeight="false" outlineLevel="0" collapsed="false">
      <c r="A210" s="10" t="n">
        <v>2112456</v>
      </c>
      <c r="B210" s="1" t="s">
        <v>225</v>
      </c>
      <c r="C210" s="2" t="n">
        <f aca="false">VLOOKUP(B210,'RECEITAS CORRENTES TOTAIS'!B:C,2,0)</f>
        <v>67744134.584542</v>
      </c>
      <c r="D210" s="2" t="n">
        <v>31808.12</v>
      </c>
      <c r="E210" s="2" t="n">
        <v>4454.47</v>
      </c>
      <c r="F210" s="2" t="n">
        <v>32765.87</v>
      </c>
      <c r="G210" s="11" t="n">
        <f aca="false">VLOOKUP(A210,'ARR&amp;FPM'!E:I,5,0)</f>
        <v>15623040.48</v>
      </c>
      <c r="H210" s="2" t="n">
        <f aca="false">VLOOKUP(B210,'ARR&amp;FPM'!A:C,3,0)</f>
        <v>458386.092792578</v>
      </c>
      <c r="I210" s="11" t="n">
        <f aca="false">VLOOKUP(B210,POP!A:B,2,0)</f>
        <v>25619</v>
      </c>
      <c r="J210" s="2" t="n">
        <f aca="false">(D210/I210)*1000</f>
        <v>1241.58319996877</v>
      </c>
      <c r="K210" s="2" t="n">
        <f aca="false">(E210/I210)*1000</f>
        <v>173.87368749756</v>
      </c>
      <c r="L210" s="2" t="n">
        <f aca="false">(F210/I210)*1000</f>
        <v>1278.96756313673</v>
      </c>
      <c r="M210" s="2" t="n">
        <f aca="false">(G210/I210)</f>
        <v>609.822416175495</v>
      </c>
      <c r="N210" s="12" t="n">
        <f aca="false">H210/I210</f>
        <v>17.8924272138873</v>
      </c>
      <c r="O210" s="2" t="n">
        <v>6327.91</v>
      </c>
      <c r="P210" s="2" t="n">
        <f aca="false">G210/C210</f>
        <v>0.230618349113355</v>
      </c>
      <c r="Q210" s="3" t="n">
        <f aca="false">H210/C210</f>
        <v>0.00676643218787496</v>
      </c>
    </row>
    <row r="211" customFormat="false" ht="13.8" hidden="false" customHeight="false" outlineLevel="0" collapsed="false">
      <c r="A211" s="10" t="n">
        <v>2112506</v>
      </c>
      <c r="B211" s="1" t="s">
        <v>226</v>
      </c>
      <c r="C211" s="2" t="n">
        <f aca="false">VLOOKUP(B211,'RECEITAS CORRENTES TOTAIS'!B:C,2,0)</f>
        <v>173600734.978988</v>
      </c>
      <c r="D211" s="2" t="n">
        <v>26550.47</v>
      </c>
      <c r="E211" s="2" t="n">
        <v>15132.91</v>
      </c>
      <c r="F211" s="2" t="n">
        <v>138624.63</v>
      </c>
      <c r="G211" s="11" t="n">
        <f aca="false">VLOOKUP(A211,'ARR&amp;FPM'!E:I,5,0)</f>
        <v>24550492</v>
      </c>
      <c r="H211" s="2" t="n">
        <f aca="false">VLOOKUP(B211,'ARR&amp;FPM'!A:C,3,0)</f>
        <v>2123722.64499734</v>
      </c>
      <c r="I211" s="11" t="n">
        <f aca="false">VLOOKUP(B211,POP!A:B,2,0)</f>
        <v>58860</v>
      </c>
      <c r="J211" s="2" t="n">
        <f aca="false">(D211/I211)*1000</f>
        <v>451.078321440707</v>
      </c>
      <c r="K211" s="2" t="n">
        <f aca="false">(E211/I211)*1000</f>
        <v>257.100067957866</v>
      </c>
      <c r="L211" s="2" t="n">
        <f aca="false">(F211/I211)*1000</f>
        <v>2355.15851172273</v>
      </c>
      <c r="M211" s="2" t="n">
        <f aca="false">(G211/I211)</f>
        <v>417.099762147469</v>
      </c>
      <c r="N211" s="12" t="n">
        <f aca="false">H211/I211</f>
        <v>36.0809147977802</v>
      </c>
      <c r="O211" s="2" t="n">
        <v>7021.51</v>
      </c>
      <c r="P211" s="2" t="n">
        <f aca="false">G211/C211</f>
        <v>0.141419286058734</v>
      </c>
      <c r="Q211" s="3" t="n">
        <f aca="false">H211/C211</f>
        <v>0.0122333735813641</v>
      </c>
    </row>
    <row r="212" customFormat="false" ht="13.8" hidden="false" customHeight="false" outlineLevel="0" collapsed="false">
      <c r="A212" s="10" t="n">
        <v>2112605</v>
      </c>
      <c r="B212" s="1" t="s">
        <v>227</v>
      </c>
      <c r="C212" s="2" t="n">
        <f aca="false">VLOOKUP(B212,'RECEITAS CORRENTES TOTAIS'!B:C,2,0)</f>
        <v>82315557.5917786</v>
      </c>
      <c r="D212" s="2" t="n">
        <v>9490.32</v>
      </c>
      <c r="E212" s="2" t="n">
        <v>7234</v>
      </c>
      <c r="F212" s="2" t="n">
        <v>58194.16</v>
      </c>
      <c r="G212" s="11" t="n">
        <f aca="false">VLOOKUP(A212,'ARR&amp;FPM'!E:I,5,0)</f>
        <v>17854903.35</v>
      </c>
      <c r="H212" s="2" t="n">
        <f aca="false">VLOOKUP(B212,'ARR&amp;FPM'!A:C,3,0)</f>
        <v>687880.829403061</v>
      </c>
      <c r="I212" s="11" t="n">
        <f aca="false">VLOOKUP(B212,POP!A:B,2,0)</f>
        <v>33122</v>
      </c>
      <c r="J212" s="2" t="n">
        <f aca="false">(D212/I212)*1000</f>
        <v>286.526175955558</v>
      </c>
      <c r="K212" s="2" t="n">
        <f aca="false">(E212/I212)*1000</f>
        <v>218.404685707385</v>
      </c>
      <c r="L212" s="2" t="n">
        <f aca="false">(F212/I212)*1000</f>
        <v>1756.96395145221</v>
      </c>
      <c r="M212" s="2" t="n">
        <f aca="false">(G212/I212)</f>
        <v>539.064771149085</v>
      </c>
      <c r="N212" s="12" t="n">
        <f aca="false">H212/I212</f>
        <v>20.7680946018677</v>
      </c>
      <c r="O212" s="2" t="n">
        <v>5917.06</v>
      </c>
      <c r="P212" s="2" t="n">
        <f aca="false">G212/C212</f>
        <v>0.216908004663547</v>
      </c>
      <c r="Q212" s="3" t="n">
        <f aca="false">H212/C212</f>
        <v>0.00835663208180423</v>
      </c>
    </row>
    <row r="213" customFormat="false" ht="13.8" hidden="false" customHeight="false" outlineLevel="0" collapsed="false">
      <c r="A213" s="10" t="n">
        <v>2112704</v>
      </c>
      <c r="B213" s="1" t="s">
        <v>228</v>
      </c>
      <c r="C213" s="2" t="n">
        <f aca="false">VLOOKUP(B213,'RECEITAS CORRENTES TOTAIS'!B:C,2,0)</f>
        <v>126072064.088001</v>
      </c>
      <c r="D213" s="2" t="n">
        <v>19073.74</v>
      </c>
      <c r="E213" s="2" t="n">
        <v>13726.03</v>
      </c>
      <c r="F213" s="2" t="n">
        <v>99810.27</v>
      </c>
      <c r="G213" s="11" t="n">
        <f aca="false">VLOOKUP(A213,'ARR&amp;FPM'!E:I,5,0)</f>
        <v>24550492</v>
      </c>
      <c r="H213" s="2" t="n">
        <f aca="false">VLOOKUP(B213,'ARR&amp;FPM'!A:C,3,0)</f>
        <v>1001459.47615948</v>
      </c>
      <c r="I213" s="11" t="n">
        <f aca="false">VLOOKUP(B213,POP!A:B,2,0)</f>
        <v>56510</v>
      </c>
      <c r="J213" s="2" t="n">
        <f aca="false">(D213/I213)*1000</f>
        <v>337.528579012564</v>
      </c>
      <c r="K213" s="2" t="n">
        <f aca="false">(E213/I213)*1000</f>
        <v>242.89559370023</v>
      </c>
      <c r="L213" s="2" t="n">
        <f aca="false">(F213/I213)*1000</f>
        <v>1766.24084232879</v>
      </c>
      <c r="M213" s="2" t="n">
        <f aca="false">(G213/I213)</f>
        <v>434.445089364714</v>
      </c>
      <c r="N213" s="12" t="n">
        <f aca="false">H213/I213</f>
        <v>17.7218098771807</v>
      </c>
      <c r="O213" s="2" t="n">
        <v>6063.8</v>
      </c>
      <c r="P213" s="2" t="n">
        <f aca="false">G213/C213</f>
        <v>0.194733799098135</v>
      </c>
      <c r="Q213" s="3" t="n">
        <f aca="false">H213/C213</f>
        <v>0.00794354787005343</v>
      </c>
    </row>
    <row r="214" customFormat="false" ht="13.8" hidden="false" customHeight="false" outlineLevel="0" collapsed="false">
      <c r="A214" s="10" t="n">
        <v>2112803</v>
      </c>
      <c r="B214" s="1" t="s">
        <v>229</v>
      </c>
      <c r="C214" s="2" t="n">
        <f aca="false">VLOOKUP(B214,'RECEITAS CORRENTES TOTAIS'!B:C,2,0)</f>
        <v>113453448.148568</v>
      </c>
      <c r="D214" s="2" t="n">
        <v>49452.6</v>
      </c>
      <c r="E214" s="2" t="n">
        <v>15201.75</v>
      </c>
      <c r="F214" s="2" t="n">
        <v>143634.45</v>
      </c>
      <c r="G214" s="11" t="n">
        <f aca="false">VLOOKUP(A214,'ARR&amp;FPM'!E:I,5,0)</f>
        <v>24550492</v>
      </c>
      <c r="H214" s="2" t="n">
        <f aca="false">VLOOKUP(B214,'ARR&amp;FPM'!A:C,3,0)</f>
        <v>1686274.07565506</v>
      </c>
      <c r="I214" s="11" t="n">
        <f aca="false">VLOOKUP(B214,POP!A:B,2,0)</f>
        <v>52441</v>
      </c>
      <c r="J214" s="2" t="n">
        <f aca="false">(D214/I214)*1000</f>
        <v>943.014053889133</v>
      </c>
      <c r="K214" s="2" t="n">
        <f aca="false">(E214/I214)*1000</f>
        <v>289.882916038977</v>
      </c>
      <c r="L214" s="2" t="n">
        <f aca="false">(F214/I214)*1000</f>
        <v>2738.97236894796</v>
      </c>
      <c r="M214" s="2" t="n">
        <f aca="false">(G214/I214)</f>
        <v>468.154535573311</v>
      </c>
      <c r="N214" s="12" t="n">
        <f aca="false">H214/I214</f>
        <v>32.1556430208245</v>
      </c>
      <c r="O214" s="2" t="n">
        <v>7739.16</v>
      </c>
      <c r="P214" s="2" t="n">
        <f aca="false">G214/C214</f>
        <v>0.216392647386538</v>
      </c>
      <c r="Q214" s="3" t="n">
        <f aca="false">H214/C214</f>
        <v>0.0148631364068095</v>
      </c>
    </row>
    <row r="215" customFormat="false" ht="13.8" hidden="false" customHeight="false" outlineLevel="0" collapsed="false">
      <c r="A215" s="10" t="n">
        <v>2112852</v>
      </c>
      <c r="B215" s="1" t="s">
        <v>230</v>
      </c>
      <c r="C215" s="2" t="n">
        <f aca="false">VLOOKUP(B215,'RECEITAS CORRENTES TOTAIS'!B:C,2,0)</f>
        <v>41303862.9632782</v>
      </c>
      <c r="D215" s="2" t="n">
        <v>30332.74</v>
      </c>
      <c r="E215" s="2" t="n">
        <v>4280.17</v>
      </c>
      <c r="F215" s="2" t="n">
        <v>27038.67</v>
      </c>
      <c r="G215" s="11" t="n">
        <f aca="false">VLOOKUP(A215,'ARR&amp;FPM'!E:I,5,0)</f>
        <v>8927453.41</v>
      </c>
      <c r="H215" s="2" t="n">
        <f aca="false">VLOOKUP(B215,'ARR&amp;FPM'!A:C,3,0)</f>
        <v>1560260.55444782</v>
      </c>
      <c r="I215" s="11" t="n">
        <f aca="false">VLOOKUP(B215,POP!A:B,2,0)</f>
        <v>13392</v>
      </c>
      <c r="J215" s="2" t="n">
        <f aca="false">(D215/I215)*1000</f>
        <v>2264.98954599761</v>
      </c>
      <c r="K215" s="2" t="n">
        <f aca="false">(E215/I215)*1000</f>
        <v>319.606481481481</v>
      </c>
      <c r="L215" s="2" t="n">
        <f aca="false">(F215/I215)*1000</f>
        <v>2019.01657706093</v>
      </c>
      <c r="M215" s="2" t="n">
        <f aca="false">(G215/I215)</f>
        <v>666.625852001195</v>
      </c>
      <c r="N215" s="12" t="n">
        <f aca="false">H215/I215</f>
        <v>116.506911174419</v>
      </c>
      <c r="O215" s="2" t="n">
        <v>8766.47</v>
      </c>
      <c r="P215" s="2" t="n">
        <f aca="false">G215/C215</f>
        <v>0.216140882946883</v>
      </c>
      <c r="Q215" s="3" t="n">
        <f aca="false">H215/C215</f>
        <v>0.0377751726475316</v>
      </c>
    </row>
    <row r="216" customFormat="false" ht="13.8" hidden="false" customHeight="false" outlineLevel="0" collapsed="false">
      <c r="A216" s="10" t="n">
        <v>2112902</v>
      </c>
      <c r="B216" s="1" t="s">
        <v>231</v>
      </c>
      <c r="C216" s="2" t="n">
        <f aca="false">VLOOKUP(B216,'RECEITAS CORRENTES TOTAIS'!B:C,2,0)</f>
        <v>78519639.9170356</v>
      </c>
      <c r="D216" s="2" t="n">
        <v>29573.78</v>
      </c>
      <c r="E216" s="2" t="n">
        <v>10988.5</v>
      </c>
      <c r="F216" s="2" t="n">
        <v>78776.62</v>
      </c>
      <c r="G216" s="11" t="n">
        <f aca="false">VLOOKUP(A216,'ARR&amp;FPM'!E:I,5,0)</f>
        <v>17854903.35</v>
      </c>
      <c r="H216" s="2" t="n">
        <f aca="false">VLOOKUP(B216,'ARR&amp;FPM'!A:C,3,0)</f>
        <v>2781893.16837691</v>
      </c>
      <c r="I216" s="11" t="n">
        <f aca="false">VLOOKUP(B216,POP!A:B,2,0)</f>
        <v>32764</v>
      </c>
      <c r="J216" s="2" t="n">
        <f aca="false">(D216/I216)*1000</f>
        <v>902.630325967525</v>
      </c>
      <c r="K216" s="2" t="n">
        <f aca="false">(E216/I216)*1000</f>
        <v>335.383347576608</v>
      </c>
      <c r="L216" s="2" t="n">
        <f aca="false">(F216/I216)*1000</f>
        <v>2404.3651568795</v>
      </c>
      <c r="M216" s="2" t="n">
        <f aca="false">(G216/I216)</f>
        <v>544.95493071664</v>
      </c>
      <c r="N216" s="12" t="n">
        <f aca="false">H216/I216</f>
        <v>84.9070067261906</v>
      </c>
      <c r="O216" s="2" t="n">
        <v>7431.77</v>
      </c>
      <c r="P216" s="2" t="n">
        <f aca="false">G216/C216</f>
        <v>0.227394106351807</v>
      </c>
      <c r="Q216" s="3" t="n">
        <f aca="false">H216/C216</f>
        <v>0.0354292654846135</v>
      </c>
    </row>
    <row r="217" customFormat="false" ht="13.8" hidden="false" customHeight="false" outlineLevel="0" collapsed="false">
      <c r="A217" s="10" t="n">
        <v>2113009</v>
      </c>
      <c r="B217" s="1" t="s">
        <v>232</v>
      </c>
      <c r="C217" s="2" t="n">
        <f aca="false">VLOOKUP(B217,'RECEITAS CORRENTES TOTAIS'!B:C,2,0)</f>
        <v>92907987.0818408</v>
      </c>
      <c r="D217" s="2" t="n">
        <v>30665.8</v>
      </c>
      <c r="E217" s="2" t="n">
        <v>9478.65</v>
      </c>
      <c r="F217" s="2" t="n">
        <v>86315.72</v>
      </c>
      <c r="G217" s="11" t="n">
        <f aca="false">VLOOKUP(A217,'ARR&amp;FPM'!E:I,5,0)</f>
        <v>17854903.35</v>
      </c>
      <c r="H217" s="2" t="n">
        <f aca="false">VLOOKUP(B217,'ARR&amp;FPM'!A:C,3,0)</f>
        <v>1011585.45402089</v>
      </c>
      <c r="I217" s="11" t="n">
        <f aca="false">VLOOKUP(B217,POP!A:B,2,0)</f>
        <v>31523</v>
      </c>
      <c r="J217" s="2" t="n">
        <f aca="false">(D217/I217)*1000</f>
        <v>972.80715667925</v>
      </c>
      <c r="K217" s="2" t="n">
        <f aca="false">(E217/I217)*1000</f>
        <v>300.689972401104</v>
      </c>
      <c r="L217" s="2" t="n">
        <f aca="false">(F217/I217)*1000</f>
        <v>2738.18227960537</v>
      </c>
      <c r="M217" s="2" t="n">
        <f aca="false">(G217/I217)</f>
        <v>566.408760270279</v>
      </c>
      <c r="N217" s="12" t="n">
        <f aca="false">H217/I217</f>
        <v>32.0903928566726</v>
      </c>
      <c r="O217" s="2" t="n">
        <v>8023.7</v>
      </c>
      <c r="P217" s="2" t="n">
        <f aca="false">G217/C217</f>
        <v>0.192178346671874</v>
      </c>
      <c r="Q217" s="3" t="n">
        <f aca="false">H217/C217</f>
        <v>0.010888035418632</v>
      </c>
    </row>
    <row r="218" customFormat="false" ht="13.8" hidden="false" customHeight="false" outlineLevel="0" collapsed="false">
      <c r="A218" s="10" t="n">
        <v>2114007</v>
      </c>
      <c r="B218" s="1" t="s">
        <v>233</v>
      </c>
      <c r="C218" s="2" t="n">
        <f aca="false">VLOOKUP(B218,'RECEITAS CORRENTES TOTAIS'!B:C,2,0)</f>
        <v>134717836.858954</v>
      </c>
      <c r="D218" s="2" t="n">
        <v>39838.27</v>
      </c>
      <c r="E218" s="2" t="n">
        <v>17370.42</v>
      </c>
      <c r="F218" s="2" t="n">
        <v>174313.26</v>
      </c>
      <c r="G218" s="11" t="n">
        <f aca="false">VLOOKUP(A218,'ARR&amp;FPM'!E:I,5,0)</f>
        <v>24550492</v>
      </c>
      <c r="H218" s="2" t="n">
        <f aca="false">VLOOKUP(B218,'ARR&amp;FPM'!A:C,3,0)</f>
        <v>2877689.47725943</v>
      </c>
      <c r="I218" s="11" t="n">
        <f aca="false">VLOOKUP(B218,POP!A:B,2,0)</f>
        <v>51714</v>
      </c>
      <c r="J218" s="2" t="n">
        <f aca="false">(D218/I218)*1000</f>
        <v>770.357543411842</v>
      </c>
      <c r="K218" s="2" t="n">
        <f aca="false">(E218/I218)*1000</f>
        <v>335.893955215222</v>
      </c>
      <c r="L218" s="2" t="n">
        <f aca="false">(F218/I218)*1000</f>
        <v>3370.71702053603</v>
      </c>
      <c r="M218" s="2" t="n">
        <f aca="false">(G218/I218)</f>
        <v>474.735893568473</v>
      </c>
      <c r="N218" s="12" t="n">
        <f aca="false">H218/I218</f>
        <v>55.6462365560473</v>
      </c>
      <c r="O218" s="2" t="n">
        <v>8546.58</v>
      </c>
      <c r="P218" s="2" t="n">
        <f aca="false">G218/C218</f>
        <v>0.182236388086484</v>
      </c>
      <c r="Q218" s="3" t="n">
        <f aca="false">H218/C218</f>
        <v>0.0213608646364497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normal" topLeftCell="A195" colorId="64" zoomScale="100" zoomScaleNormal="100" zoomScalePageLayoutView="100" workbookViewId="0">
      <selection pane="topLeft" activeCell="I216" activeCellId="0" sqref="I2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28.57"/>
    <col collapsed="false" customWidth="true" hidden="false" outlineLevel="0" max="2" min="2" style="4" width="16.71"/>
    <col collapsed="false" customWidth="true" hidden="false" outlineLevel="0" max="3" min="3" style="4" width="15.57"/>
    <col collapsed="false" customWidth="true" hidden="false" outlineLevel="0" max="5" min="5" style="4" width="13.4"/>
    <col collapsed="false" customWidth="true" hidden="false" outlineLevel="0" max="6" min="6" style="4" width="28.28"/>
    <col collapsed="false" customWidth="true" hidden="false" outlineLevel="0" max="8" min="8" style="4" width="15.06"/>
    <col collapsed="false" customWidth="true" hidden="false" outlineLevel="0" max="9" min="9" style="4" width="19.37"/>
  </cols>
  <sheetData>
    <row r="1" customFormat="false" ht="15" hidden="false" customHeight="false" outlineLevel="0" collapsed="false">
      <c r="A1" s="15" t="s">
        <v>234</v>
      </c>
      <c r="B1" s="5" t="s">
        <v>235</v>
      </c>
      <c r="C1" s="5" t="s">
        <v>236</v>
      </c>
      <c r="E1" s="16" t="s">
        <v>237</v>
      </c>
      <c r="F1" s="16" t="s">
        <v>238</v>
      </c>
      <c r="G1" s="16" t="s">
        <v>239</v>
      </c>
      <c r="H1" s="16" t="s">
        <v>240</v>
      </c>
      <c r="I1" s="17" t="s">
        <v>241</v>
      </c>
    </row>
    <row r="2" customFormat="false" ht="13.8" hidden="false" customHeight="false" outlineLevel="0" collapsed="false">
      <c r="A2" s="4" t="s">
        <v>17</v>
      </c>
      <c r="B2" s="18" t="n">
        <v>47013029</v>
      </c>
      <c r="C2" s="18" t="n">
        <v>22055317.1327794</v>
      </c>
      <c r="E2" s="4" t="n">
        <v>2100055</v>
      </c>
      <c r="F2" s="4" t="s">
        <v>17</v>
      </c>
      <c r="G2" s="4" t="n">
        <v>2019</v>
      </c>
      <c r="H2" s="4" t="s">
        <v>6</v>
      </c>
      <c r="I2" s="19" t="n">
        <v>35709806.43</v>
      </c>
    </row>
    <row r="3" customFormat="false" ht="13.8" hidden="false" customHeight="false" outlineLevel="0" collapsed="false">
      <c r="A3" s="4" t="s">
        <v>18</v>
      </c>
      <c r="B3" s="18" t="n">
        <v>8814943</v>
      </c>
      <c r="C3" s="18" t="n">
        <v>482034.696483654</v>
      </c>
      <c r="E3" s="4" t="n">
        <v>2100105</v>
      </c>
      <c r="F3" s="4" t="s">
        <v>18</v>
      </c>
      <c r="G3" s="4" t="n">
        <v>2019</v>
      </c>
      <c r="H3" s="4" t="s">
        <v>6</v>
      </c>
      <c r="I3" s="19" t="n">
        <v>6695588.94</v>
      </c>
    </row>
    <row r="4" customFormat="false" ht="13.8" hidden="false" customHeight="false" outlineLevel="0" collapsed="false">
      <c r="A4" s="4" t="s">
        <v>19</v>
      </c>
      <c r="B4" s="18" t="n">
        <v>11753257</v>
      </c>
      <c r="C4" s="18" t="n">
        <v>89972.7160322929</v>
      </c>
      <c r="E4" s="4" t="n">
        <v>2100154</v>
      </c>
      <c r="F4" s="4" t="s">
        <v>19</v>
      </c>
      <c r="G4" s="4" t="n">
        <v>2019</v>
      </c>
      <c r="H4" s="4" t="s">
        <v>6</v>
      </c>
      <c r="I4" s="19" t="n">
        <v>8927451.79</v>
      </c>
    </row>
    <row r="5" customFormat="false" ht="13.8" hidden="false" customHeight="false" outlineLevel="0" collapsed="false">
      <c r="A5" s="4" t="s">
        <v>20</v>
      </c>
      <c r="B5" s="18" t="n">
        <v>17629886</v>
      </c>
      <c r="C5" s="18" t="n">
        <v>972330.584373924</v>
      </c>
      <c r="E5" s="4" t="n">
        <v>2100204</v>
      </c>
      <c r="F5" s="4" t="s">
        <v>20</v>
      </c>
      <c r="G5" s="4" t="n">
        <v>2019</v>
      </c>
      <c r="H5" s="4" t="s">
        <v>6</v>
      </c>
      <c r="I5" s="19" t="n">
        <v>13391177.61</v>
      </c>
    </row>
    <row r="6" customFormat="false" ht="13.8" hidden="false" customHeight="false" outlineLevel="0" collapsed="false">
      <c r="A6" s="4" t="s">
        <v>21</v>
      </c>
      <c r="B6" s="18" t="n">
        <v>20568200</v>
      </c>
      <c r="C6" s="18" t="n">
        <v>1405618.05563865</v>
      </c>
      <c r="E6" s="4" t="n">
        <v>2100303</v>
      </c>
      <c r="F6" s="4" t="s">
        <v>21</v>
      </c>
      <c r="G6" s="4" t="n">
        <v>2019</v>
      </c>
      <c r="H6" s="4" t="s">
        <v>6</v>
      </c>
      <c r="I6" s="19" t="n">
        <v>15623040.48</v>
      </c>
    </row>
    <row r="7" customFormat="false" ht="13.8" hidden="false" customHeight="false" outlineLevel="0" collapsed="false">
      <c r="A7" s="4" t="s">
        <v>22</v>
      </c>
      <c r="B7" s="18" t="n">
        <v>8814943</v>
      </c>
      <c r="C7" s="18" t="n">
        <v>802214.732767328</v>
      </c>
      <c r="E7" s="4" t="n">
        <v>2100402</v>
      </c>
      <c r="F7" s="4" t="s">
        <v>22</v>
      </c>
      <c r="G7" s="4" t="n">
        <v>2019</v>
      </c>
      <c r="H7" s="4" t="s">
        <v>6</v>
      </c>
      <c r="I7" s="19" t="n">
        <v>6695588.94</v>
      </c>
    </row>
    <row r="8" customFormat="false" ht="13.8" hidden="false" customHeight="false" outlineLevel="0" collapsed="false">
      <c r="A8" s="4" t="s">
        <v>23</v>
      </c>
      <c r="B8" s="18" t="n">
        <v>20568200</v>
      </c>
      <c r="C8" s="18" t="n">
        <v>814858.067852903</v>
      </c>
      <c r="E8" s="4" t="n">
        <v>2100436</v>
      </c>
      <c r="F8" s="4" t="s">
        <v>23</v>
      </c>
      <c r="G8" s="4" t="n">
        <v>2019</v>
      </c>
      <c r="H8" s="4" t="s">
        <v>6</v>
      </c>
      <c r="I8" s="19" t="n">
        <v>15623040.48</v>
      </c>
    </row>
    <row r="9" customFormat="false" ht="13.8" hidden="false" customHeight="false" outlineLevel="0" collapsed="false">
      <c r="A9" s="4" t="s">
        <v>24</v>
      </c>
      <c r="B9" s="18" t="n">
        <v>23506514</v>
      </c>
      <c r="C9" s="18" t="n">
        <v>4143654.48106193</v>
      </c>
      <c r="E9" s="4" t="n">
        <v>2100477</v>
      </c>
      <c r="F9" s="4" t="s">
        <v>24</v>
      </c>
      <c r="G9" s="4" t="n">
        <v>2019</v>
      </c>
      <c r="H9" s="4" t="s">
        <v>6</v>
      </c>
      <c r="I9" s="19" t="n">
        <v>17854903.35</v>
      </c>
    </row>
    <row r="10" customFormat="false" ht="13.8" hidden="false" customHeight="false" outlineLevel="0" collapsed="false">
      <c r="A10" s="4" t="s">
        <v>25</v>
      </c>
      <c r="B10" s="18" t="n">
        <v>11753257</v>
      </c>
      <c r="C10" s="18" t="n">
        <v>883358.158291243</v>
      </c>
      <c r="E10" s="4" t="n">
        <v>2100501</v>
      </c>
      <c r="F10" s="4" t="s">
        <v>25</v>
      </c>
      <c r="G10" s="4" t="n">
        <v>2019</v>
      </c>
      <c r="H10" s="4" t="s">
        <v>6</v>
      </c>
      <c r="I10" s="19" t="n">
        <v>8927451.79</v>
      </c>
    </row>
    <row r="11" customFormat="false" ht="13.8" hidden="false" customHeight="false" outlineLevel="0" collapsed="false">
      <c r="A11" s="4" t="s">
        <v>26</v>
      </c>
      <c r="B11" s="18" t="n">
        <v>8814943</v>
      </c>
      <c r="C11" s="18" t="n">
        <v>286802.614508202</v>
      </c>
      <c r="E11" s="4" t="n">
        <v>2100550</v>
      </c>
      <c r="F11" s="4" t="s">
        <v>26</v>
      </c>
      <c r="G11" s="4" t="n">
        <v>2019</v>
      </c>
      <c r="H11" s="4" t="s">
        <v>6</v>
      </c>
      <c r="I11" s="19" t="n">
        <v>6695588.94</v>
      </c>
    </row>
    <row r="12" customFormat="false" ht="13.8" hidden="false" customHeight="false" outlineLevel="0" collapsed="false">
      <c r="A12" s="4" t="s">
        <v>27</v>
      </c>
      <c r="B12" s="18" t="n">
        <v>26444829</v>
      </c>
      <c r="C12" s="18" t="n">
        <v>1418505.71138287</v>
      </c>
      <c r="E12" s="4" t="n">
        <v>2100600</v>
      </c>
      <c r="F12" s="4" t="s">
        <v>27</v>
      </c>
      <c r="G12" s="4" t="n">
        <v>2019</v>
      </c>
      <c r="H12" s="4" t="s">
        <v>6</v>
      </c>
      <c r="I12" s="19" t="n">
        <v>20086766.25</v>
      </c>
    </row>
    <row r="13" customFormat="false" ht="13.8" hidden="false" customHeight="false" outlineLevel="0" collapsed="false">
      <c r="A13" s="4" t="s">
        <v>28</v>
      </c>
      <c r="B13" s="18" t="n">
        <v>20568200</v>
      </c>
      <c r="C13" s="18" t="n">
        <v>670904.333731512</v>
      </c>
      <c r="E13" s="4" t="n">
        <v>2100709</v>
      </c>
      <c r="F13" s="4" t="s">
        <v>28</v>
      </c>
      <c r="G13" s="4" t="n">
        <v>2019</v>
      </c>
      <c r="H13" s="4" t="s">
        <v>6</v>
      </c>
      <c r="I13" s="19" t="n">
        <v>15623040.48</v>
      </c>
    </row>
    <row r="14" customFormat="false" ht="13.8" hidden="false" customHeight="false" outlineLevel="0" collapsed="false">
      <c r="A14" s="4" t="s">
        <v>29</v>
      </c>
      <c r="B14" s="18" t="n">
        <v>14691512</v>
      </c>
      <c r="C14" s="18" t="n">
        <v>600345.387769367</v>
      </c>
      <c r="E14" s="4" t="n">
        <v>2100808</v>
      </c>
      <c r="F14" s="4" t="s">
        <v>29</v>
      </c>
      <c r="G14" s="4" t="n">
        <v>2019</v>
      </c>
      <c r="H14" s="4" t="s">
        <v>6</v>
      </c>
      <c r="I14" s="19" t="n">
        <v>11159314.66</v>
      </c>
    </row>
    <row r="15" customFormat="false" ht="13.8" hidden="false" customHeight="false" outlineLevel="0" collapsed="false">
      <c r="A15" s="4" t="s">
        <v>30</v>
      </c>
      <c r="B15" s="18" t="n">
        <v>17629886</v>
      </c>
      <c r="C15" s="18" t="n">
        <v>172185.494480529</v>
      </c>
      <c r="E15" s="4" t="n">
        <v>2100832</v>
      </c>
      <c r="F15" s="4" t="s">
        <v>30</v>
      </c>
      <c r="G15" s="4" t="n">
        <v>2019</v>
      </c>
      <c r="H15" s="4" t="s">
        <v>6</v>
      </c>
      <c r="I15" s="19" t="n">
        <v>13391177.61</v>
      </c>
    </row>
    <row r="16" customFormat="false" ht="13.8" hidden="false" customHeight="false" outlineLevel="0" collapsed="false">
      <c r="A16" s="4" t="s">
        <v>31</v>
      </c>
      <c r="B16" s="18" t="n">
        <v>14691572</v>
      </c>
      <c r="C16" s="18" t="n">
        <v>377675.723815414</v>
      </c>
      <c r="E16" s="4" t="n">
        <v>2100873</v>
      </c>
      <c r="F16" s="4" t="s">
        <v>31</v>
      </c>
      <c r="G16" s="4" t="n">
        <v>2019</v>
      </c>
      <c r="H16" s="4" t="s">
        <v>6</v>
      </c>
      <c r="I16" s="19" t="n">
        <v>11159314.66</v>
      </c>
    </row>
    <row r="17" customFormat="false" ht="13.8" hidden="false" customHeight="false" outlineLevel="0" collapsed="false">
      <c r="A17" s="4" t="s">
        <v>32</v>
      </c>
      <c r="B17" s="18" t="n">
        <v>29383143</v>
      </c>
      <c r="C17" s="18" t="n">
        <v>2391447.94363767</v>
      </c>
      <c r="E17" s="4" t="n">
        <v>2100907</v>
      </c>
      <c r="F17" s="4" t="s">
        <v>32</v>
      </c>
      <c r="G17" s="4" t="n">
        <v>2019</v>
      </c>
      <c r="H17" s="4" t="s">
        <v>6</v>
      </c>
      <c r="I17" s="19" t="n">
        <v>22318629.15</v>
      </c>
    </row>
    <row r="18" customFormat="false" ht="13.8" hidden="false" customHeight="false" outlineLevel="0" collapsed="false">
      <c r="A18" s="4" t="s">
        <v>33</v>
      </c>
      <c r="B18" s="18" t="n">
        <v>23506514</v>
      </c>
      <c r="C18" s="18" t="n">
        <v>429292.342808797</v>
      </c>
      <c r="E18" s="4" t="n">
        <v>2100956</v>
      </c>
      <c r="F18" s="4" t="s">
        <v>33</v>
      </c>
      <c r="G18" s="4" t="n">
        <v>2019</v>
      </c>
      <c r="H18" s="4" t="s">
        <v>6</v>
      </c>
      <c r="I18" s="19" t="n">
        <v>17854903.35</v>
      </c>
    </row>
    <row r="19" customFormat="false" ht="13.8" hidden="false" customHeight="false" outlineLevel="0" collapsed="false">
      <c r="A19" s="4" t="s">
        <v>34</v>
      </c>
      <c r="B19" s="18" t="n">
        <v>20568200</v>
      </c>
      <c r="C19" s="18" t="n">
        <v>1043911.48046414</v>
      </c>
      <c r="E19" s="4" t="n">
        <v>2101004</v>
      </c>
      <c r="F19" s="4" t="s">
        <v>34</v>
      </c>
      <c r="G19" s="4" t="n">
        <v>2019</v>
      </c>
      <c r="H19" s="4" t="s">
        <v>6</v>
      </c>
      <c r="I19" s="19" t="n">
        <v>15623040.48</v>
      </c>
    </row>
    <row r="20" customFormat="false" ht="13.8" hidden="false" customHeight="false" outlineLevel="0" collapsed="false">
      <c r="A20" s="4" t="s">
        <v>35</v>
      </c>
      <c r="B20" s="18" t="n">
        <v>11753257</v>
      </c>
      <c r="C20" s="18" t="n">
        <v>1036119.41674957</v>
      </c>
      <c r="E20" s="4" t="n">
        <v>2101103</v>
      </c>
      <c r="F20" s="4" t="s">
        <v>35</v>
      </c>
      <c r="G20" s="4" t="n">
        <v>2019</v>
      </c>
      <c r="H20" s="4" t="s">
        <v>6</v>
      </c>
      <c r="I20" s="19" t="n">
        <v>8927451.79</v>
      </c>
    </row>
    <row r="21" customFormat="false" ht="13.8" hidden="false" customHeight="false" outlineLevel="0" collapsed="false">
      <c r="A21" s="4" t="s">
        <v>36</v>
      </c>
      <c r="B21" s="18" t="n">
        <v>47013029</v>
      </c>
      <c r="C21" s="18" t="n">
        <v>8516744.48284944</v>
      </c>
      <c r="E21" s="4" t="n">
        <v>2101202</v>
      </c>
      <c r="F21" s="4" t="s">
        <v>36</v>
      </c>
      <c r="G21" s="4" t="n">
        <v>2019</v>
      </c>
      <c r="H21" s="4" t="s">
        <v>6</v>
      </c>
      <c r="I21" s="19" t="n">
        <v>35709806.43</v>
      </c>
    </row>
    <row r="22" customFormat="false" ht="13.8" hidden="false" customHeight="false" outlineLevel="0" collapsed="false">
      <c r="A22" s="4" t="s">
        <v>37</v>
      </c>
      <c r="B22" s="18" t="n">
        <v>17629886</v>
      </c>
      <c r="C22" s="18" t="n">
        <v>4371446.78918948</v>
      </c>
      <c r="E22" s="4" t="n">
        <v>2101251</v>
      </c>
      <c r="F22" s="4" t="s">
        <v>37</v>
      </c>
      <c r="G22" s="4" t="n">
        <v>2019</v>
      </c>
      <c r="H22" s="4" t="s">
        <v>6</v>
      </c>
      <c r="I22" s="19" t="n">
        <v>13391177.61</v>
      </c>
    </row>
    <row r="23" customFormat="false" ht="13.8" hidden="false" customHeight="false" outlineLevel="0" collapsed="false">
      <c r="A23" s="4" t="s">
        <v>38</v>
      </c>
      <c r="B23" s="18" t="n">
        <v>17629886</v>
      </c>
      <c r="C23" s="18" t="n">
        <v>102908.03784564</v>
      </c>
      <c r="E23" s="4" t="n">
        <v>2101301</v>
      </c>
      <c r="F23" s="4" t="s">
        <v>38</v>
      </c>
      <c r="G23" s="4" t="n">
        <v>2019</v>
      </c>
      <c r="H23" s="4" t="s">
        <v>6</v>
      </c>
      <c r="I23" s="19" t="n">
        <v>13391177.61</v>
      </c>
    </row>
    <row r="24" customFormat="false" ht="13.8" hidden="false" customHeight="false" outlineLevel="0" collapsed="false">
      <c r="A24" s="4" t="s">
        <v>39</v>
      </c>
      <c r="B24" s="18" t="n">
        <v>8814943</v>
      </c>
      <c r="C24" s="18" t="n">
        <v>146406.644194199</v>
      </c>
      <c r="E24" s="4" t="n">
        <v>2101350</v>
      </c>
      <c r="F24" s="4" t="s">
        <v>39</v>
      </c>
      <c r="G24" s="4" t="n">
        <v>2019</v>
      </c>
      <c r="H24" s="4" t="s">
        <v>6</v>
      </c>
      <c r="I24" s="19" t="n">
        <v>6695588.94</v>
      </c>
    </row>
    <row r="25" customFormat="false" ht="13.8" hidden="false" customHeight="false" outlineLevel="0" collapsed="false">
      <c r="A25" s="4" t="s">
        <v>40</v>
      </c>
      <c r="B25" s="18" t="n">
        <v>44074715</v>
      </c>
      <c r="C25" s="18" t="n">
        <v>19890549.9352048</v>
      </c>
      <c r="E25" s="4" t="n">
        <v>2101400</v>
      </c>
      <c r="F25" s="4" t="s">
        <v>40</v>
      </c>
      <c r="G25" s="4" t="n">
        <v>2019</v>
      </c>
      <c r="H25" s="4" t="s">
        <v>6</v>
      </c>
      <c r="I25" s="19" t="n">
        <v>33477943.55</v>
      </c>
    </row>
    <row r="26" customFormat="false" ht="13.8" hidden="false" customHeight="false" outlineLevel="0" collapsed="false">
      <c r="A26" s="4" t="s">
        <v>41</v>
      </c>
      <c r="B26" s="18" t="n">
        <v>17629886</v>
      </c>
      <c r="C26" s="18" t="n">
        <v>587626.29505566</v>
      </c>
      <c r="E26" s="4" t="n">
        <v>2101509</v>
      </c>
      <c r="F26" s="4" t="s">
        <v>41</v>
      </c>
      <c r="G26" s="4" t="n">
        <v>2019</v>
      </c>
      <c r="H26" s="4" t="s">
        <v>6</v>
      </c>
      <c r="I26" s="19" t="n">
        <v>13391177.61</v>
      </c>
    </row>
    <row r="27" customFormat="false" ht="13.8" hidden="false" customHeight="false" outlineLevel="0" collapsed="false">
      <c r="A27" s="4" t="s">
        <v>42</v>
      </c>
      <c r="B27" s="18" t="n">
        <v>41136399</v>
      </c>
      <c r="C27" s="18" t="n">
        <v>3222523.04010279</v>
      </c>
      <c r="E27" s="4" t="n">
        <v>2101608</v>
      </c>
      <c r="F27" s="4" t="s">
        <v>42</v>
      </c>
      <c r="G27" s="4" t="n">
        <v>2019</v>
      </c>
      <c r="H27" s="4" t="s">
        <v>6</v>
      </c>
      <c r="I27" s="19" t="n">
        <v>31246080.68</v>
      </c>
    </row>
    <row r="28" customFormat="false" ht="13.8" hidden="false" customHeight="false" outlineLevel="0" collapsed="false">
      <c r="A28" s="4" t="s">
        <v>43</v>
      </c>
      <c r="B28" s="18" t="n">
        <v>35259771</v>
      </c>
      <c r="C28" s="18" t="n">
        <v>4832136.86507881</v>
      </c>
      <c r="E28" s="4" t="n">
        <v>2101707</v>
      </c>
      <c r="F28" s="4" t="s">
        <v>43</v>
      </c>
      <c r="G28" s="4" t="n">
        <v>2019</v>
      </c>
      <c r="H28" s="4" t="s">
        <v>6</v>
      </c>
      <c r="I28" s="19" t="n">
        <v>26782354.93</v>
      </c>
    </row>
    <row r="29" customFormat="false" ht="13.8" hidden="false" customHeight="false" outlineLevel="0" collapsed="false">
      <c r="A29" s="4" t="s">
        <v>44</v>
      </c>
      <c r="B29" s="18" t="n">
        <v>11753257</v>
      </c>
      <c r="C29" s="18" t="n">
        <v>140747.60373685</v>
      </c>
      <c r="E29" s="4" t="n">
        <v>2101772</v>
      </c>
      <c r="F29" s="4" t="s">
        <v>44</v>
      </c>
      <c r="G29" s="4" t="n">
        <v>2019</v>
      </c>
      <c r="H29" s="4" t="s">
        <v>6</v>
      </c>
      <c r="I29" s="19" t="n">
        <v>8927451.79</v>
      </c>
    </row>
    <row r="30" customFormat="false" ht="13.8" hidden="false" customHeight="false" outlineLevel="0" collapsed="false">
      <c r="A30" s="4" t="s">
        <v>45</v>
      </c>
      <c r="B30" s="18" t="n">
        <v>8814943</v>
      </c>
      <c r="C30" s="18" t="n">
        <v>122461.075854096</v>
      </c>
      <c r="E30" s="4" t="n">
        <v>2101731</v>
      </c>
      <c r="F30" s="4" t="s">
        <v>45</v>
      </c>
      <c r="G30" s="4" t="n">
        <v>2019</v>
      </c>
      <c r="H30" s="4" t="s">
        <v>6</v>
      </c>
      <c r="I30" s="19" t="n">
        <v>6695588.94</v>
      </c>
    </row>
    <row r="31" customFormat="false" ht="13.8" hidden="false" customHeight="false" outlineLevel="0" collapsed="false">
      <c r="A31" s="4" t="s">
        <v>46</v>
      </c>
      <c r="B31" s="18" t="n">
        <v>8814943</v>
      </c>
      <c r="C31" s="18" t="n">
        <v>302212.325359016</v>
      </c>
      <c r="E31" s="4" t="n">
        <v>2101806</v>
      </c>
      <c r="F31" s="4" t="s">
        <v>46</v>
      </c>
      <c r="G31" s="4" t="n">
        <v>2019</v>
      </c>
      <c r="H31" s="4" t="s">
        <v>6</v>
      </c>
      <c r="I31" s="19" t="n">
        <v>6695588.94</v>
      </c>
    </row>
    <row r="32" customFormat="false" ht="13.8" hidden="false" customHeight="false" outlineLevel="0" collapsed="false">
      <c r="A32" s="4" t="s">
        <v>47</v>
      </c>
      <c r="B32" s="18" t="n">
        <v>17629886</v>
      </c>
      <c r="C32" s="18" t="n">
        <v>181838.658170059</v>
      </c>
      <c r="E32" s="4" t="n">
        <v>2101905</v>
      </c>
      <c r="F32" s="4" t="s">
        <v>47</v>
      </c>
      <c r="G32" s="4" t="n">
        <v>2019</v>
      </c>
      <c r="H32" s="4" t="s">
        <v>6</v>
      </c>
      <c r="I32" s="19" t="n">
        <v>13391177.61</v>
      </c>
    </row>
    <row r="33" customFormat="false" ht="13.8" hidden="false" customHeight="false" outlineLevel="0" collapsed="false">
      <c r="A33" s="4" t="s">
        <v>48</v>
      </c>
      <c r="B33" s="18" t="n">
        <v>8814943</v>
      </c>
      <c r="C33" s="18" t="n">
        <v>358109.833303273</v>
      </c>
      <c r="E33" s="4" t="n">
        <v>2101939</v>
      </c>
      <c r="F33" s="4" t="s">
        <v>48</v>
      </c>
      <c r="G33" s="4" t="n">
        <v>2019</v>
      </c>
      <c r="H33" s="4" t="s">
        <v>6</v>
      </c>
      <c r="I33" s="19" t="n">
        <v>6695588.94</v>
      </c>
    </row>
    <row r="34" customFormat="false" ht="13.8" hidden="false" customHeight="false" outlineLevel="0" collapsed="false">
      <c r="A34" s="4" t="s">
        <v>49</v>
      </c>
      <c r="B34" s="18" t="n">
        <v>8814943</v>
      </c>
      <c r="C34" s="18" t="n">
        <v>266850.051345291</v>
      </c>
      <c r="E34" s="4" t="n">
        <v>2101970</v>
      </c>
      <c r="F34" s="4" t="s">
        <v>49</v>
      </c>
      <c r="G34" s="4" t="n">
        <v>2019</v>
      </c>
      <c r="H34" s="4" t="s">
        <v>6</v>
      </c>
      <c r="I34" s="19" t="n">
        <v>6695588.94</v>
      </c>
    </row>
    <row r="35" customFormat="false" ht="13.8" hidden="false" customHeight="false" outlineLevel="0" collapsed="false">
      <c r="A35" s="4" t="s">
        <v>50</v>
      </c>
      <c r="B35" s="18" t="n">
        <v>26444829</v>
      </c>
      <c r="C35" s="18" t="n">
        <v>3440988.54034734</v>
      </c>
      <c r="E35" s="4" t="n">
        <v>2102002</v>
      </c>
      <c r="F35" s="4" t="s">
        <v>50</v>
      </c>
      <c r="G35" s="4" t="n">
        <v>2019</v>
      </c>
      <c r="H35" s="4" t="s">
        <v>6</v>
      </c>
      <c r="I35" s="19" t="n">
        <v>20086766.25</v>
      </c>
    </row>
    <row r="36" customFormat="false" ht="13.8" hidden="false" customHeight="false" outlineLevel="0" collapsed="false">
      <c r="A36" s="4" t="s">
        <v>51</v>
      </c>
      <c r="B36" s="18" t="n">
        <v>23506514</v>
      </c>
      <c r="C36" s="18" t="n">
        <v>2717607.44774627</v>
      </c>
      <c r="E36" s="4" t="n">
        <v>2102036</v>
      </c>
      <c r="F36" s="4" t="s">
        <v>51</v>
      </c>
      <c r="G36" s="4" t="n">
        <v>2019</v>
      </c>
      <c r="H36" s="4" t="s">
        <v>6</v>
      </c>
      <c r="I36" s="19" t="n">
        <v>17854903.35</v>
      </c>
    </row>
    <row r="37" customFormat="false" ht="13.8" hidden="false" customHeight="false" outlineLevel="0" collapsed="false">
      <c r="A37" s="4" t="s">
        <v>52</v>
      </c>
      <c r="B37" s="18" t="n">
        <v>14691572</v>
      </c>
      <c r="C37" s="18" t="n">
        <v>251952.804588936</v>
      </c>
      <c r="E37" s="4" t="n">
        <v>2102077</v>
      </c>
      <c r="F37" s="4" t="s">
        <v>52</v>
      </c>
      <c r="G37" s="4" t="n">
        <v>2019</v>
      </c>
      <c r="H37" s="4" t="s">
        <v>6</v>
      </c>
      <c r="I37" s="19" t="n">
        <v>11159314.66</v>
      </c>
    </row>
    <row r="38" customFormat="false" ht="13.8" hidden="false" customHeight="false" outlineLevel="0" collapsed="false">
      <c r="A38" s="4" t="s">
        <v>53</v>
      </c>
      <c r="B38" s="18" t="n">
        <v>23506514</v>
      </c>
      <c r="C38" s="18" t="n">
        <v>728972.863416558</v>
      </c>
      <c r="E38" s="4" t="n">
        <v>2102101</v>
      </c>
      <c r="F38" s="4" t="s">
        <v>53</v>
      </c>
      <c r="G38" s="4" t="n">
        <v>2019</v>
      </c>
      <c r="H38" s="4" t="s">
        <v>6</v>
      </c>
      <c r="I38" s="19" t="n">
        <v>17854903.35</v>
      </c>
    </row>
    <row r="39" customFormat="false" ht="13.8" hidden="false" customHeight="false" outlineLevel="0" collapsed="false">
      <c r="A39" s="4" t="s">
        <v>54</v>
      </c>
      <c r="B39" s="18" t="n">
        <v>8814943</v>
      </c>
      <c r="C39" s="18" t="n">
        <v>331530.188952545</v>
      </c>
      <c r="E39" s="4" t="n">
        <v>2102150</v>
      </c>
      <c r="F39" s="4" t="s">
        <v>54</v>
      </c>
      <c r="G39" s="4" t="n">
        <v>2019</v>
      </c>
      <c r="H39" s="4" t="s">
        <v>6</v>
      </c>
      <c r="I39" s="19" t="n">
        <v>6695588.94</v>
      </c>
    </row>
    <row r="40" customFormat="false" ht="13.8" hidden="false" customHeight="false" outlineLevel="0" collapsed="false">
      <c r="A40" s="4" t="s">
        <v>55</v>
      </c>
      <c r="B40" s="18" t="n">
        <v>20568200</v>
      </c>
      <c r="C40" s="18" t="n">
        <v>1008096.03859037</v>
      </c>
      <c r="E40" s="4" t="n">
        <v>2102200</v>
      </c>
      <c r="F40" s="4" t="s">
        <v>55</v>
      </c>
      <c r="G40" s="4" t="n">
        <v>2019</v>
      </c>
      <c r="H40" s="4" t="s">
        <v>6</v>
      </c>
      <c r="I40" s="19" t="n">
        <v>15623040.48</v>
      </c>
    </row>
    <row r="41" customFormat="false" ht="13.8" hidden="false" customHeight="false" outlineLevel="0" collapsed="false">
      <c r="A41" s="4" t="s">
        <v>56</v>
      </c>
      <c r="B41" s="18" t="n">
        <v>20568200</v>
      </c>
      <c r="C41" s="18" t="n">
        <v>880967.310527729</v>
      </c>
      <c r="E41" s="4" t="n">
        <v>2102309</v>
      </c>
      <c r="F41" s="4" t="s">
        <v>56</v>
      </c>
      <c r="G41" s="4" t="n">
        <v>2019</v>
      </c>
      <c r="H41" s="4" t="s">
        <v>6</v>
      </c>
      <c r="I41" s="19" t="n">
        <v>15623040.48</v>
      </c>
    </row>
    <row r="42" customFormat="false" ht="13.8" hidden="false" customHeight="false" outlineLevel="0" collapsed="false">
      <c r="A42" s="4" t="s">
        <v>57</v>
      </c>
      <c r="B42" s="18" t="n">
        <v>38198086</v>
      </c>
      <c r="C42" s="18" t="n">
        <v>3062441.36275985</v>
      </c>
      <c r="E42" s="4" t="n">
        <v>2102325</v>
      </c>
      <c r="F42" s="4" t="s">
        <v>57</v>
      </c>
      <c r="G42" s="4" t="n">
        <v>2019</v>
      </c>
      <c r="H42" s="4" t="s">
        <v>6</v>
      </c>
      <c r="I42" s="19" t="n">
        <v>29014217.84</v>
      </c>
    </row>
    <row r="43" customFormat="false" ht="13.8" hidden="false" customHeight="false" outlineLevel="0" collapsed="false">
      <c r="A43" s="4" t="s">
        <v>58</v>
      </c>
      <c r="B43" s="18" t="n">
        <v>14691572</v>
      </c>
      <c r="C43" s="18" t="n">
        <v>232757.67581352</v>
      </c>
      <c r="E43" s="4" t="n">
        <v>2102358</v>
      </c>
      <c r="F43" s="4" t="s">
        <v>58</v>
      </c>
      <c r="G43" s="4" t="n">
        <v>2019</v>
      </c>
      <c r="H43" s="4" t="s">
        <v>6</v>
      </c>
      <c r="I43" s="19" t="n">
        <v>11159314.66</v>
      </c>
    </row>
    <row r="44" customFormat="false" ht="13.8" hidden="false" customHeight="false" outlineLevel="0" collapsed="false">
      <c r="A44" s="4" t="s">
        <v>59</v>
      </c>
      <c r="B44" s="18" t="n">
        <v>8814943</v>
      </c>
      <c r="C44" s="18" t="n">
        <v>279547.801859476</v>
      </c>
      <c r="E44" s="4" t="n">
        <v>2102374</v>
      </c>
      <c r="F44" s="4" t="s">
        <v>59</v>
      </c>
      <c r="G44" s="4" t="n">
        <v>2019</v>
      </c>
      <c r="H44" s="4" t="s">
        <v>6</v>
      </c>
      <c r="I44" s="19" t="n">
        <v>6695588.94</v>
      </c>
    </row>
    <row r="45" customFormat="false" ht="13.8" hidden="false" customHeight="false" outlineLevel="0" collapsed="false">
      <c r="A45" s="4" t="s">
        <v>60</v>
      </c>
      <c r="B45" s="18" t="n">
        <v>11753257</v>
      </c>
      <c r="C45" s="18" t="n">
        <v>120168.269888113</v>
      </c>
      <c r="E45" s="4" t="n">
        <v>2102408</v>
      </c>
      <c r="F45" s="4" t="s">
        <v>60</v>
      </c>
      <c r="G45" s="4" t="n">
        <v>2019</v>
      </c>
      <c r="H45" s="4" t="s">
        <v>6</v>
      </c>
      <c r="I45" s="19" t="n">
        <v>8927451.79</v>
      </c>
    </row>
    <row r="46" customFormat="false" ht="13.8" hidden="false" customHeight="false" outlineLevel="0" collapsed="false">
      <c r="A46" s="4" t="s">
        <v>61</v>
      </c>
      <c r="B46" s="18" t="n">
        <v>17629886</v>
      </c>
      <c r="C46" s="18" t="n">
        <v>94060.5097063349</v>
      </c>
      <c r="E46" s="4" t="n">
        <v>2102507</v>
      </c>
      <c r="F46" s="4" t="s">
        <v>61</v>
      </c>
      <c r="G46" s="4" t="n">
        <v>2019</v>
      </c>
      <c r="H46" s="4" t="s">
        <v>6</v>
      </c>
      <c r="I46" s="19" t="n">
        <v>13391177.61</v>
      </c>
    </row>
    <row r="47" customFormat="false" ht="13.8" hidden="false" customHeight="false" outlineLevel="0" collapsed="false">
      <c r="A47" s="4" t="s">
        <v>62</v>
      </c>
      <c r="B47" s="18" t="n">
        <v>14691572</v>
      </c>
      <c r="C47" s="18" t="n">
        <v>581484.803774236</v>
      </c>
      <c r="E47" s="4" t="n">
        <v>2102556</v>
      </c>
      <c r="F47" s="4" t="s">
        <v>62</v>
      </c>
      <c r="G47" s="4" t="n">
        <v>2019</v>
      </c>
      <c r="H47" s="4" t="s">
        <v>6</v>
      </c>
      <c r="I47" s="19" t="n">
        <v>11159314.66</v>
      </c>
    </row>
    <row r="48" customFormat="false" ht="13.8" hidden="false" customHeight="false" outlineLevel="0" collapsed="false">
      <c r="A48" s="4" t="s">
        <v>63</v>
      </c>
      <c r="B48" s="18" t="n">
        <v>17629886</v>
      </c>
      <c r="C48" s="18" t="n">
        <v>36645.3190444073</v>
      </c>
      <c r="E48" s="4" t="n">
        <v>2102606</v>
      </c>
      <c r="F48" s="4" t="s">
        <v>63</v>
      </c>
      <c r="G48" s="4" t="n">
        <v>2019</v>
      </c>
      <c r="H48" s="4" t="s">
        <v>6</v>
      </c>
      <c r="I48" s="19" t="n">
        <v>13391177.61</v>
      </c>
    </row>
    <row r="49" customFormat="false" ht="13.8" hidden="false" customHeight="false" outlineLevel="0" collapsed="false">
      <c r="A49" s="4" t="s">
        <v>64</v>
      </c>
      <c r="B49" s="18" t="n">
        <v>17629886</v>
      </c>
      <c r="C49" s="18" t="n">
        <v>1141689.33837717</v>
      </c>
      <c r="E49" s="4" t="n">
        <v>2102705</v>
      </c>
      <c r="F49" s="4" t="s">
        <v>64</v>
      </c>
      <c r="G49" s="4" t="n">
        <v>2019</v>
      </c>
      <c r="H49" s="4" t="s">
        <v>6</v>
      </c>
      <c r="I49" s="19" t="n">
        <v>13391177.61</v>
      </c>
    </row>
    <row r="50" customFormat="false" ht="13.8" hidden="false" customHeight="false" outlineLevel="0" collapsed="false">
      <c r="A50" s="4" t="s">
        <v>65</v>
      </c>
      <c r="B50" s="18" t="n">
        <v>11753257</v>
      </c>
      <c r="C50" s="18" t="n">
        <v>385158.352989954</v>
      </c>
      <c r="E50" s="4" t="n">
        <v>2102754</v>
      </c>
      <c r="F50" s="4" t="s">
        <v>65</v>
      </c>
      <c r="G50" s="4" t="n">
        <v>2019</v>
      </c>
      <c r="H50" s="4" t="s">
        <v>6</v>
      </c>
      <c r="I50" s="19" t="n">
        <v>8927451.79</v>
      </c>
    </row>
    <row r="51" customFormat="false" ht="13.8" hidden="false" customHeight="false" outlineLevel="0" collapsed="false">
      <c r="A51" s="4" t="s">
        <v>66</v>
      </c>
      <c r="B51" s="18" t="n">
        <v>20568200</v>
      </c>
      <c r="C51" s="18" t="n">
        <v>2386984.98951821</v>
      </c>
      <c r="E51" s="4" t="n">
        <v>2102804</v>
      </c>
      <c r="F51" s="4" t="s">
        <v>66</v>
      </c>
      <c r="G51" s="4" t="n">
        <v>2019</v>
      </c>
      <c r="H51" s="4" t="s">
        <v>6</v>
      </c>
      <c r="I51" s="19" t="n">
        <v>15623040.48</v>
      </c>
    </row>
    <row r="52" customFormat="false" ht="13.8" hidden="false" customHeight="false" outlineLevel="0" collapsed="false">
      <c r="A52" s="4" t="s">
        <v>67</v>
      </c>
      <c r="B52" s="18" t="n">
        <v>17629886</v>
      </c>
      <c r="C52" s="18" t="n">
        <v>1869.35717005782</v>
      </c>
      <c r="E52" s="4" t="n">
        <v>2102903</v>
      </c>
      <c r="F52" s="4" t="s">
        <v>67</v>
      </c>
      <c r="G52" s="4" t="n">
        <v>2019</v>
      </c>
      <c r="H52" s="4" t="s">
        <v>6</v>
      </c>
      <c r="I52" s="19" t="n">
        <v>13391177.61</v>
      </c>
    </row>
    <row r="53" customFormat="false" ht="13.8" hidden="false" customHeight="false" outlineLevel="0" collapsed="false">
      <c r="A53" s="4" t="s">
        <v>68</v>
      </c>
      <c r="B53" s="18" t="n">
        <v>114113285</v>
      </c>
      <c r="C53" s="18" t="n">
        <v>13383798.3659451</v>
      </c>
      <c r="E53" s="4" t="n">
        <v>2103000</v>
      </c>
      <c r="F53" s="4" t="s">
        <v>68</v>
      </c>
      <c r="G53" s="4" t="n">
        <v>2019</v>
      </c>
      <c r="H53" s="4" t="s">
        <v>6</v>
      </c>
      <c r="I53" s="19" t="n">
        <v>86677318.99</v>
      </c>
    </row>
    <row r="54" customFormat="false" ht="13.8" hidden="false" customHeight="false" outlineLevel="0" collapsed="false">
      <c r="A54" s="4" t="s">
        <v>69</v>
      </c>
      <c r="B54" s="18" t="n">
        <v>11753257</v>
      </c>
      <c r="C54" s="18" t="n">
        <v>354551.692241155</v>
      </c>
      <c r="E54" s="4" t="n">
        <v>2103109</v>
      </c>
      <c r="F54" s="4" t="s">
        <v>69</v>
      </c>
      <c r="G54" s="4" t="n">
        <v>2019</v>
      </c>
      <c r="H54" s="4" t="s">
        <v>6</v>
      </c>
      <c r="I54" s="19" t="n">
        <v>8927451.79</v>
      </c>
    </row>
    <row r="55" customFormat="false" ht="13.8" hidden="false" customHeight="false" outlineLevel="0" collapsed="false">
      <c r="A55" s="4" t="s">
        <v>70</v>
      </c>
      <c r="B55" s="18" t="n">
        <v>8814943</v>
      </c>
      <c r="C55" s="18" t="n">
        <v>93565.6216414564</v>
      </c>
      <c r="E55" s="4" t="n">
        <v>2103125</v>
      </c>
      <c r="F55" s="4" t="s">
        <v>70</v>
      </c>
      <c r="G55" s="4" t="n">
        <v>2019</v>
      </c>
      <c r="H55" s="4" t="s">
        <v>6</v>
      </c>
      <c r="I55" s="19" t="n">
        <v>6695588.94</v>
      </c>
    </row>
    <row r="56" customFormat="false" ht="13.8" hidden="false" customHeight="false" outlineLevel="0" collapsed="false">
      <c r="A56" s="4" t="s">
        <v>71</v>
      </c>
      <c r="B56" s="18" t="n">
        <v>11753257</v>
      </c>
      <c r="C56" s="18" t="n">
        <v>587632.593585564</v>
      </c>
      <c r="E56" s="4" t="n">
        <v>2103158</v>
      </c>
      <c r="F56" s="4" t="s">
        <v>71</v>
      </c>
      <c r="G56" s="4" t="n">
        <v>2019</v>
      </c>
      <c r="H56" s="4" t="s">
        <v>6</v>
      </c>
      <c r="I56" s="19" t="n">
        <v>8927451.79</v>
      </c>
    </row>
    <row r="57" customFormat="false" ht="13.8" hidden="false" customHeight="false" outlineLevel="0" collapsed="false">
      <c r="A57" s="4" t="s">
        <v>72</v>
      </c>
      <c r="B57" s="18" t="n">
        <v>17629886</v>
      </c>
      <c r="C57" s="18" t="n">
        <v>654646.83973459</v>
      </c>
      <c r="E57" s="4" t="n">
        <v>2103174</v>
      </c>
      <c r="F57" s="4" t="s">
        <v>72</v>
      </c>
      <c r="G57" s="4" t="n">
        <v>2019</v>
      </c>
      <c r="H57" s="4" t="s">
        <v>6</v>
      </c>
      <c r="I57" s="19" t="n">
        <v>13391177.61</v>
      </c>
    </row>
    <row r="58" customFormat="false" ht="13.8" hidden="false" customHeight="false" outlineLevel="0" collapsed="false">
      <c r="A58" s="4" t="s">
        <v>73</v>
      </c>
      <c r="B58" s="18" t="n">
        <v>38198086</v>
      </c>
      <c r="C58" s="18" t="n">
        <v>5699327.50715631</v>
      </c>
      <c r="E58" s="4" t="n">
        <v>2103208</v>
      </c>
      <c r="F58" s="4" t="s">
        <v>73</v>
      </c>
      <c r="G58" s="4" t="n">
        <v>2019</v>
      </c>
      <c r="H58" s="4" t="s">
        <v>6</v>
      </c>
      <c r="I58" s="19" t="n">
        <v>29014217.84</v>
      </c>
    </row>
    <row r="59" customFormat="false" ht="13.8" hidden="false" customHeight="false" outlineLevel="0" collapsed="false">
      <c r="A59" s="4" t="s">
        <v>74</v>
      </c>
      <c r="B59" s="18" t="n">
        <v>14691572</v>
      </c>
      <c r="C59" s="18" t="n">
        <v>2436343.68278406</v>
      </c>
      <c r="E59" s="4" t="n">
        <v>2103257</v>
      </c>
      <c r="F59" s="4" t="s">
        <v>74</v>
      </c>
      <c r="G59" s="4" t="n">
        <v>2019</v>
      </c>
      <c r="H59" s="4" t="s">
        <v>6</v>
      </c>
      <c r="I59" s="19" t="n">
        <v>11159314.66</v>
      </c>
    </row>
    <row r="60" customFormat="false" ht="13.8" hidden="false" customHeight="false" outlineLevel="0" collapsed="false">
      <c r="A60" s="4" t="s">
        <v>75</v>
      </c>
      <c r="B60" s="18" t="n">
        <v>49951343</v>
      </c>
      <c r="C60" s="18" t="n">
        <v>6780694.999106</v>
      </c>
      <c r="E60" s="4" t="n">
        <v>2103307</v>
      </c>
      <c r="F60" s="4" t="s">
        <v>75</v>
      </c>
      <c r="G60" s="4" t="n">
        <v>2019</v>
      </c>
      <c r="H60" s="4" t="s">
        <v>6</v>
      </c>
      <c r="I60" s="19" t="n">
        <v>37941669.32</v>
      </c>
    </row>
    <row r="61" customFormat="false" ht="13.8" hidden="false" customHeight="false" outlineLevel="0" collapsed="false">
      <c r="A61" s="4" t="s">
        <v>76</v>
      </c>
      <c r="B61" s="18" t="n">
        <v>29383143</v>
      </c>
      <c r="C61" s="18" t="n">
        <v>2263288.53128343</v>
      </c>
      <c r="E61" s="4" t="n">
        <v>2103406</v>
      </c>
      <c r="F61" s="4" t="s">
        <v>76</v>
      </c>
      <c r="G61" s="4" t="n">
        <v>2019</v>
      </c>
      <c r="H61" s="4" t="s">
        <v>6</v>
      </c>
      <c r="I61" s="19" t="n">
        <v>22318629.15</v>
      </c>
    </row>
    <row r="62" customFormat="false" ht="13.8" hidden="false" customHeight="false" outlineLevel="0" collapsed="false">
      <c r="A62" s="4" t="s">
        <v>77</v>
      </c>
      <c r="B62" s="18" t="n">
        <v>26444829</v>
      </c>
      <c r="C62" s="18" t="n">
        <v>1913347.36159322</v>
      </c>
      <c r="E62" s="4" t="n">
        <v>2103505</v>
      </c>
      <c r="F62" s="4" t="s">
        <v>77</v>
      </c>
      <c r="G62" s="4" t="n">
        <v>2019</v>
      </c>
      <c r="H62" s="4" t="s">
        <v>6</v>
      </c>
      <c r="I62" s="19" t="n">
        <v>20086766.25</v>
      </c>
    </row>
    <row r="63" customFormat="false" ht="13.8" hidden="false" customHeight="false" outlineLevel="0" collapsed="false">
      <c r="A63" s="4" t="s">
        <v>78</v>
      </c>
      <c r="B63" s="18" t="n">
        <v>14691572</v>
      </c>
      <c r="C63" s="18" t="n">
        <v>233824.040419612</v>
      </c>
      <c r="E63" s="4" t="n">
        <v>2103554</v>
      </c>
      <c r="F63" s="4" t="s">
        <v>242</v>
      </c>
      <c r="G63" s="4" t="n">
        <v>2019</v>
      </c>
      <c r="H63" s="4" t="s">
        <v>6</v>
      </c>
      <c r="I63" s="19" t="n">
        <v>11159314.66</v>
      </c>
    </row>
    <row r="64" customFormat="false" ht="13.8" hidden="false" customHeight="false" outlineLevel="0" collapsed="false">
      <c r="A64" s="4" t="s">
        <v>79</v>
      </c>
      <c r="B64" s="18" t="n">
        <v>35259771</v>
      </c>
      <c r="C64" s="18" t="n">
        <v>2346253.94537244</v>
      </c>
      <c r="E64" s="4" t="n">
        <v>2103604</v>
      </c>
      <c r="F64" s="4" t="s">
        <v>79</v>
      </c>
      <c r="G64" s="4" t="n">
        <v>2019</v>
      </c>
      <c r="H64" s="4" t="s">
        <v>6</v>
      </c>
      <c r="I64" s="19" t="n">
        <v>26782354.93</v>
      </c>
    </row>
    <row r="65" customFormat="false" ht="13.8" hidden="false" customHeight="false" outlineLevel="0" collapsed="false">
      <c r="A65" s="4" t="s">
        <v>80</v>
      </c>
      <c r="B65" s="18" t="n">
        <v>23506514</v>
      </c>
      <c r="C65" s="18" t="n">
        <v>1096027.56231622</v>
      </c>
      <c r="E65" s="4" t="n">
        <v>2103703</v>
      </c>
      <c r="F65" s="4" t="s">
        <v>80</v>
      </c>
      <c r="G65" s="4" t="n">
        <v>2019</v>
      </c>
      <c r="H65" s="4" t="s">
        <v>6</v>
      </c>
      <c r="I65" s="19" t="n">
        <v>17854903.35</v>
      </c>
    </row>
    <row r="66" customFormat="false" ht="13.8" hidden="false" customHeight="false" outlineLevel="0" collapsed="false">
      <c r="A66" s="4" t="s">
        <v>81</v>
      </c>
      <c r="B66" s="18" t="n">
        <v>11753257</v>
      </c>
      <c r="C66" s="18" t="n">
        <v>500779.506912845</v>
      </c>
      <c r="E66" s="4" t="n">
        <v>2103752</v>
      </c>
      <c r="F66" s="4" t="s">
        <v>81</v>
      </c>
      <c r="G66" s="4" t="n">
        <v>2019</v>
      </c>
      <c r="H66" s="4" t="s">
        <v>6</v>
      </c>
      <c r="I66" s="19" t="n">
        <v>8927451.79</v>
      </c>
    </row>
    <row r="67" customFormat="false" ht="13.8" hidden="false" customHeight="false" outlineLevel="0" collapsed="false">
      <c r="A67" s="4" t="s">
        <v>82</v>
      </c>
      <c r="B67" s="18" t="n">
        <v>17629886</v>
      </c>
      <c r="C67" s="18" t="n">
        <v>665421.669013081</v>
      </c>
      <c r="E67" s="4" t="n">
        <v>2103802</v>
      </c>
      <c r="F67" s="4" t="s">
        <v>82</v>
      </c>
      <c r="G67" s="4" t="n">
        <v>2019</v>
      </c>
      <c r="H67" s="4" t="s">
        <v>6</v>
      </c>
      <c r="I67" s="19" t="n">
        <v>13391177.61</v>
      </c>
    </row>
    <row r="68" customFormat="false" ht="13.8" hidden="false" customHeight="false" outlineLevel="0" collapsed="false">
      <c r="A68" s="4" t="s">
        <v>83</v>
      </c>
      <c r="B68" s="18" t="n">
        <v>11753257</v>
      </c>
      <c r="C68" s="18" t="n">
        <v>432955.383289427</v>
      </c>
      <c r="E68" s="4" t="n">
        <v>2103901</v>
      </c>
      <c r="F68" s="4" t="s">
        <v>83</v>
      </c>
      <c r="G68" s="4" t="n">
        <v>2019</v>
      </c>
      <c r="H68" s="4" t="s">
        <v>6</v>
      </c>
      <c r="I68" s="19" t="n">
        <v>8927451.79</v>
      </c>
    </row>
    <row r="69" customFormat="false" ht="13.8" hidden="false" customHeight="false" outlineLevel="0" collapsed="false">
      <c r="A69" s="4" t="s">
        <v>84</v>
      </c>
      <c r="B69" s="18" t="n">
        <v>17629886</v>
      </c>
      <c r="C69" s="18" t="n">
        <v>505749.51777519</v>
      </c>
      <c r="E69" s="4" t="n">
        <v>2104008</v>
      </c>
      <c r="F69" s="4" t="s">
        <v>84</v>
      </c>
      <c r="G69" s="4" t="n">
        <v>2019</v>
      </c>
      <c r="H69" s="4" t="s">
        <v>6</v>
      </c>
      <c r="I69" s="19" t="n">
        <v>13391177.61</v>
      </c>
    </row>
    <row r="70" customFormat="false" ht="13.8" hidden="false" customHeight="false" outlineLevel="0" collapsed="false">
      <c r="A70" s="4" t="s">
        <v>85</v>
      </c>
      <c r="B70" s="18" t="n">
        <v>26444829</v>
      </c>
      <c r="C70" s="18" t="n">
        <v>4447155.05540085</v>
      </c>
      <c r="E70" s="4" t="n">
        <v>2104057</v>
      </c>
      <c r="F70" s="4" t="s">
        <v>85</v>
      </c>
      <c r="G70" s="4" t="n">
        <v>2019</v>
      </c>
      <c r="H70" s="4" t="s">
        <v>6</v>
      </c>
      <c r="I70" s="19" t="n">
        <v>20086766.25</v>
      </c>
    </row>
    <row r="71" customFormat="false" ht="13.8" hidden="false" customHeight="false" outlineLevel="0" collapsed="false">
      <c r="A71" s="4" t="s">
        <v>86</v>
      </c>
      <c r="B71" s="18" t="n">
        <v>8814943</v>
      </c>
      <c r="C71" s="18" t="n">
        <v>403266.269023811</v>
      </c>
      <c r="E71" s="4" t="n">
        <v>2104073</v>
      </c>
      <c r="F71" s="4" t="s">
        <v>86</v>
      </c>
      <c r="G71" s="4" t="n">
        <v>2019</v>
      </c>
      <c r="H71" s="4" t="s">
        <v>6</v>
      </c>
      <c r="I71" s="19" t="n">
        <v>6695588.94</v>
      </c>
    </row>
    <row r="72" customFormat="false" ht="13.8" hidden="false" customHeight="false" outlineLevel="0" collapsed="false">
      <c r="A72" s="4" t="s">
        <v>87</v>
      </c>
      <c r="B72" s="18" t="n">
        <v>11753257</v>
      </c>
      <c r="C72" s="18" t="n">
        <v>21110.1193427692</v>
      </c>
      <c r="E72" s="4" t="n">
        <v>2104081</v>
      </c>
      <c r="F72" s="4" t="s">
        <v>87</v>
      </c>
      <c r="G72" s="4" t="n">
        <v>2019</v>
      </c>
      <c r="H72" s="4" t="s">
        <v>6</v>
      </c>
      <c r="I72" s="19" t="n">
        <v>8927451.79</v>
      </c>
    </row>
    <row r="73" customFormat="false" ht="13.8" hidden="false" customHeight="false" outlineLevel="0" collapsed="false">
      <c r="A73" s="4" t="s">
        <v>88</v>
      </c>
      <c r="B73" s="18" t="n">
        <v>17629886</v>
      </c>
      <c r="C73" s="18" t="n">
        <v>1098202.49724947</v>
      </c>
      <c r="E73" s="4" t="n">
        <v>2104099</v>
      </c>
      <c r="F73" s="4" t="s">
        <v>88</v>
      </c>
      <c r="G73" s="4" t="n">
        <v>2019</v>
      </c>
      <c r="H73" s="4" t="s">
        <v>6</v>
      </c>
      <c r="I73" s="19" t="n">
        <v>13391177.61</v>
      </c>
    </row>
    <row r="74" customFormat="false" ht="13.8" hidden="false" customHeight="false" outlineLevel="0" collapsed="false">
      <c r="A74" s="4" t="s">
        <v>89</v>
      </c>
      <c r="B74" s="18" t="n">
        <v>11753257</v>
      </c>
      <c r="C74" s="18" t="n">
        <v>669026.948447953</v>
      </c>
      <c r="E74" s="4" t="n">
        <v>2104107</v>
      </c>
      <c r="F74" s="4" t="s">
        <v>89</v>
      </c>
      <c r="G74" s="4" t="n">
        <v>2019</v>
      </c>
      <c r="H74" s="4" t="s">
        <v>6</v>
      </c>
      <c r="I74" s="19" t="n">
        <v>8927451.79</v>
      </c>
    </row>
    <row r="75" customFormat="false" ht="13.8" hidden="false" customHeight="false" outlineLevel="0" collapsed="false">
      <c r="A75" s="4" t="s">
        <v>90</v>
      </c>
      <c r="B75" s="18" t="n">
        <v>14691572</v>
      </c>
      <c r="C75" s="18" t="n">
        <v>360824.101551577</v>
      </c>
      <c r="E75" s="4" t="n">
        <v>2104206</v>
      </c>
      <c r="F75" s="4" t="s">
        <v>90</v>
      </c>
      <c r="G75" s="4" t="n">
        <v>2019</v>
      </c>
      <c r="H75" s="4" t="s">
        <v>6</v>
      </c>
      <c r="I75" s="19" t="n">
        <v>11159314.66</v>
      </c>
    </row>
    <row r="76" customFormat="false" ht="13.8" hidden="false" customHeight="false" outlineLevel="0" collapsed="false">
      <c r="A76" s="4" t="s">
        <v>91</v>
      </c>
      <c r="B76" s="18" t="n">
        <v>11753257</v>
      </c>
      <c r="C76" s="18" t="n">
        <v>12999024.5657463</v>
      </c>
      <c r="E76" s="4" t="n">
        <v>2104305</v>
      </c>
      <c r="F76" s="4" t="s">
        <v>91</v>
      </c>
      <c r="G76" s="4" t="n">
        <v>2019</v>
      </c>
      <c r="H76" s="4" t="s">
        <v>6</v>
      </c>
      <c r="I76" s="19" t="n">
        <v>8927451.79</v>
      </c>
    </row>
    <row r="77" customFormat="false" ht="13.8" hidden="false" customHeight="false" outlineLevel="0" collapsed="false">
      <c r="A77" s="4" t="s">
        <v>92</v>
      </c>
      <c r="B77" s="18" t="n">
        <v>17629886</v>
      </c>
      <c r="C77" s="18" t="n">
        <v>371807.641266338</v>
      </c>
      <c r="E77" s="4" t="n">
        <v>2104404</v>
      </c>
      <c r="F77" s="4" t="s">
        <v>92</v>
      </c>
      <c r="G77" s="4" t="n">
        <v>2019</v>
      </c>
      <c r="H77" s="4" t="s">
        <v>6</v>
      </c>
      <c r="I77" s="19" t="n">
        <v>13391177.61</v>
      </c>
    </row>
    <row r="78" customFormat="false" ht="13.8" hidden="false" customHeight="false" outlineLevel="0" collapsed="false">
      <c r="A78" s="4" t="s">
        <v>93</v>
      </c>
      <c r="B78" s="18" t="n">
        <v>11753257</v>
      </c>
      <c r="C78" s="18" t="n">
        <v>277770.545751341</v>
      </c>
      <c r="E78" s="4" t="n">
        <v>2104503</v>
      </c>
      <c r="F78" s="4" t="s">
        <v>93</v>
      </c>
      <c r="G78" s="4" t="n">
        <v>2019</v>
      </c>
      <c r="H78" s="4" t="s">
        <v>6</v>
      </c>
      <c r="I78" s="19" t="n">
        <v>8927451.79</v>
      </c>
    </row>
    <row r="79" customFormat="false" ht="13.8" hidden="false" customHeight="false" outlineLevel="0" collapsed="false">
      <c r="A79" s="4" t="s">
        <v>94</v>
      </c>
      <c r="B79" s="18" t="n">
        <v>17629886</v>
      </c>
      <c r="C79" s="18" t="n">
        <v>459787.836285067</v>
      </c>
      <c r="E79" s="4" t="n">
        <v>2104552</v>
      </c>
      <c r="F79" s="4" t="s">
        <v>94</v>
      </c>
      <c r="G79" s="4" t="n">
        <v>2019</v>
      </c>
      <c r="H79" s="4" t="s">
        <v>6</v>
      </c>
      <c r="I79" s="19" t="n">
        <v>13391177.61</v>
      </c>
    </row>
    <row r="80" customFormat="false" ht="13.8" hidden="false" customHeight="false" outlineLevel="0" collapsed="false">
      <c r="A80" s="4" t="s">
        <v>95</v>
      </c>
      <c r="B80" s="18" t="n">
        <v>14691572</v>
      </c>
      <c r="C80" s="18" t="n">
        <v>642414.825796478</v>
      </c>
      <c r="E80" s="4" t="n">
        <v>2104602</v>
      </c>
      <c r="F80" s="4" t="s">
        <v>95</v>
      </c>
      <c r="G80" s="4" t="n">
        <v>2019</v>
      </c>
      <c r="H80" s="4" t="s">
        <v>6</v>
      </c>
      <c r="I80" s="19" t="n">
        <v>11159314.66</v>
      </c>
    </row>
    <row r="81" customFormat="false" ht="13.8" hidden="false" customHeight="false" outlineLevel="0" collapsed="false">
      <c r="A81" s="4" t="s">
        <v>96</v>
      </c>
      <c r="B81" s="18" t="n">
        <v>8814943</v>
      </c>
      <c r="C81" s="18" t="n">
        <v>11945.7713460654</v>
      </c>
      <c r="E81" s="4" t="n">
        <v>2104628</v>
      </c>
      <c r="F81" s="4" t="s">
        <v>96</v>
      </c>
      <c r="G81" s="4" t="n">
        <v>2019</v>
      </c>
      <c r="H81" s="4" t="s">
        <v>6</v>
      </c>
      <c r="I81" s="19" t="n">
        <v>6695588.94</v>
      </c>
    </row>
    <row r="82" customFormat="false" ht="13.8" hidden="false" customHeight="false" outlineLevel="0" collapsed="false">
      <c r="A82" s="4" t="s">
        <v>97</v>
      </c>
      <c r="B82" s="18" t="n">
        <v>11753257</v>
      </c>
      <c r="C82" s="18" t="n">
        <v>332.33928124159</v>
      </c>
      <c r="E82" s="4" t="n">
        <v>2104651</v>
      </c>
      <c r="F82" s="4" t="s">
        <v>97</v>
      </c>
      <c r="G82" s="4" t="n">
        <v>2019</v>
      </c>
      <c r="H82" s="4" t="s">
        <v>6</v>
      </c>
      <c r="I82" s="19" t="n">
        <v>8927451.79</v>
      </c>
    </row>
    <row r="83" customFormat="false" ht="13.8" hidden="false" customHeight="false" outlineLevel="0" collapsed="false">
      <c r="A83" s="4" t="s">
        <v>98</v>
      </c>
      <c r="B83" s="18" t="n">
        <v>20568200</v>
      </c>
      <c r="C83" s="18" t="n">
        <v>792951.842070782</v>
      </c>
      <c r="E83" s="4" t="n">
        <v>2104677</v>
      </c>
      <c r="F83" s="4" t="s">
        <v>98</v>
      </c>
      <c r="G83" s="4" t="n">
        <v>2019</v>
      </c>
      <c r="H83" s="4" t="s">
        <v>6</v>
      </c>
      <c r="I83" s="19" t="n">
        <v>15623040.48</v>
      </c>
    </row>
    <row r="84" customFormat="false" ht="13.8" hidden="false" customHeight="false" outlineLevel="0" collapsed="false">
      <c r="A84" s="4" t="s">
        <v>99</v>
      </c>
      <c r="B84" s="18" t="n">
        <v>8814943</v>
      </c>
      <c r="C84" s="18" t="n">
        <v>32972.6109782049</v>
      </c>
      <c r="E84" s="4" t="n">
        <v>2104701</v>
      </c>
      <c r="F84" s="4" t="s">
        <v>99</v>
      </c>
      <c r="G84" s="4" t="n">
        <v>2019</v>
      </c>
      <c r="H84" s="4" t="s">
        <v>6</v>
      </c>
      <c r="I84" s="19" t="n">
        <v>6695588.94</v>
      </c>
    </row>
    <row r="85" customFormat="false" ht="13.8" hidden="false" customHeight="false" outlineLevel="0" collapsed="false">
      <c r="A85" s="4" t="s">
        <v>100</v>
      </c>
      <c r="B85" s="18" t="n">
        <v>35259771</v>
      </c>
      <c r="C85" s="18" t="n">
        <v>5718858.49178653</v>
      </c>
      <c r="E85" s="4" t="n">
        <v>2104800</v>
      </c>
      <c r="F85" s="4" t="s">
        <v>100</v>
      </c>
      <c r="G85" s="4" t="n">
        <v>2019</v>
      </c>
      <c r="H85" s="4" t="s">
        <v>6</v>
      </c>
      <c r="I85" s="19" t="n">
        <v>26782354.93</v>
      </c>
    </row>
    <row r="86" customFormat="false" ht="13.8" hidden="false" customHeight="false" outlineLevel="0" collapsed="false">
      <c r="A86" s="4" t="s">
        <v>101</v>
      </c>
      <c r="B86" s="18" t="n">
        <v>11753257</v>
      </c>
      <c r="C86" s="18" t="n">
        <v>329623.700047978</v>
      </c>
      <c r="E86" s="4" t="n">
        <v>2104909</v>
      </c>
      <c r="F86" s="4" t="s">
        <v>101</v>
      </c>
      <c r="G86" s="4" t="n">
        <v>2019</v>
      </c>
      <c r="H86" s="4" t="s">
        <v>6</v>
      </c>
      <c r="I86" s="19" t="n">
        <v>8927451.79</v>
      </c>
    </row>
    <row r="87" customFormat="false" ht="13.8" hidden="false" customHeight="false" outlineLevel="0" collapsed="false">
      <c r="A87" s="4" t="s">
        <v>102</v>
      </c>
      <c r="B87" s="18" t="n">
        <v>20568200</v>
      </c>
      <c r="C87" s="18" t="n">
        <v>1581650.8286245</v>
      </c>
      <c r="E87" s="4" t="n">
        <v>2105005</v>
      </c>
      <c r="F87" s="4" t="s">
        <v>102</v>
      </c>
      <c r="G87" s="4" t="n">
        <v>2019</v>
      </c>
      <c r="H87" s="4" t="s">
        <v>6</v>
      </c>
      <c r="I87" s="19" t="n">
        <v>15623040.48</v>
      </c>
    </row>
    <row r="88" customFormat="false" ht="13.8" hidden="false" customHeight="false" outlineLevel="0" collapsed="false">
      <c r="A88" s="4" t="s">
        <v>103</v>
      </c>
      <c r="B88" s="18" t="n">
        <v>20568200</v>
      </c>
      <c r="C88" s="18" t="n">
        <v>4779.61327782657</v>
      </c>
      <c r="E88" s="4" t="n">
        <v>2105104</v>
      </c>
      <c r="F88" s="4" t="s">
        <v>103</v>
      </c>
      <c r="G88" s="4" t="n">
        <v>2019</v>
      </c>
      <c r="H88" s="4" t="s">
        <v>6</v>
      </c>
      <c r="I88" s="19" t="n">
        <v>15623040.48</v>
      </c>
    </row>
    <row r="89" customFormat="false" ht="13.8" hidden="false" customHeight="false" outlineLevel="0" collapsed="false">
      <c r="A89" s="4" t="s">
        <v>104</v>
      </c>
      <c r="B89" s="18" t="n">
        <v>14691572</v>
      </c>
      <c r="C89" s="18" t="n">
        <v>1028099.89551766</v>
      </c>
      <c r="E89" s="4" t="n">
        <v>2105153</v>
      </c>
      <c r="F89" s="4" t="s">
        <v>104</v>
      </c>
      <c r="G89" s="4" t="n">
        <v>2019</v>
      </c>
      <c r="H89" s="4" t="s">
        <v>6</v>
      </c>
      <c r="I89" s="19" t="n">
        <v>11159314.66</v>
      </c>
    </row>
    <row r="90" customFormat="false" ht="13.8" hidden="false" customHeight="false" outlineLevel="0" collapsed="false">
      <c r="A90" s="4" t="s">
        <v>105</v>
      </c>
      <c r="B90" s="18" t="n">
        <v>11753257</v>
      </c>
      <c r="C90" s="18" t="n">
        <v>574258.250060581</v>
      </c>
      <c r="E90" s="4" t="n">
        <v>2105203</v>
      </c>
      <c r="F90" s="4" t="s">
        <v>105</v>
      </c>
      <c r="G90" s="4" t="n">
        <v>2019</v>
      </c>
      <c r="H90" s="4" t="s">
        <v>6</v>
      </c>
      <c r="I90" s="19" t="n">
        <v>8927451.79</v>
      </c>
    </row>
    <row r="91" customFormat="false" ht="13.8" hidden="false" customHeight="false" outlineLevel="0" collapsed="false">
      <c r="A91" s="4" t="s">
        <v>106</v>
      </c>
      <c r="B91" s="18" t="n">
        <v>114113285</v>
      </c>
      <c r="C91" s="18" t="n">
        <v>76392166.6950321</v>
      </c>
      <c r="E91" s="4" t="n">
        <v>2105302</v>
      </c>
      <c r="F91" s="4" t="s">
        <v>106</v>
      </c>
      <c r="G91" s="4" t="n">
        <v>2019</v>
      </c>
      <c r="H91" s="4" t="s">
        <v>6</v>
      </c>
      <c r="I91" s="19" t="n">
        <v>86677318.99</v>
      </c>
    </row>
    <row r="92" customFormat="false" ht="13.8" hidden="false" customHeight="false" outlineLevel="0" collapsed="false">
      <c r="A92" s="4" t="s">
        <v>107</v>
      </c>
      <c r="B92" s="18" t="n">
        <v>14691572</v>
      </c>
      <c r="C92" s="18" t="n">
        <v>236998.752433213</v>
      </c>
      <c r="E92" s="4" t="n">
        <v>2105351</v>
      </c>
      <c r="F92" s="4" t="s">
        <v>107</v>
      </c>
      <c r="G92" s="4" t="n">
        <v>2019</v>
      </c>
      <c r="H92" s="4" t="s">
        <v>6</v>
      </c>
      <c r="I92" s="19" t="n">
        <v>11159314.66</v>
      </c>
    </row>
    <row r="93" customFormat="false" ht="13.8" hidden="false" customHeight="false" outlineLevel="0" collapsed="false">
      <c r="A93" s="4" t="s">
        <v>108</v>
      </c>
      <c r="B93" s="18" t="n">
        <v>35259771</v>
      </c>
      <c r="C93" s="18" t="n">
        <v>4043234.6797238</v>
      </c>
      <c r="E93" s="4" t="n">
        <v>2105401</v>
      </c>
      <c r="F93" s="4" t="s">
        <v>243</v>
      </c>
      <c r="G93" s="4" t="n">
        <v>2019</v>
      </c>
      <c r="H93" s="4" t="s">
        <v>6</v>
      </c>
      <c r="I93" s="19" t="n">
        <v>26782354.93</v>
      </c>
    </row>
    <row r="94" customFormat="false" ht="13.8" hidden="false" customHeight="false" outlineLevel="0" collapsed="false">
      <c r="A94" s="4" t="s">
        <v>109</v>
      </c>
      <c r="B94" s="18" t="n">
        <v>20568200</v>
      </c>
      <c r="C94" s="18" t="n">
        <v>3129507.18866585</v>
      </c>
      <c r="E94" s="4" t="n">
        <v>2105427</v>
      </c>
      <c r="F94" s="4" t="s">
        <v>109</v>
      </c>
      <c r="G94" s="4" t="n">
        <v>2019</v>
      </c>
      <c r="H94" s="4" t="s">
        <v>6</v>
      </c>
      <c r="I94" s="19" t="n">
        <v>15623040.48</v>
      </c>
    </row>
    <row r="95" customFormat="false" ht="13.8" hidden="false" customHeight="false" outlineLevel="0" collapsed="false">
      <c r="A95" s="4" t="s">
        <v>110</v>
      </c>
      <c r="B95" s="18" t="n">
        <v>11753257</v>
      </c>
      <c r="C95" s="18" t="n">
        <v>170158.255637111</v>
      </c>
      <c r="E95" s="4" t="n">
        <v>2105450</v>
      </c>
      <c r="F95" s="4" t="s">
        <v>110</v>
      </c>
      <c r="G95" s="4" t="n">
        <v>2019</v>
      </c>
      <c r="H95" s="4" t="s">
        <v>6</v>
      </c>
      <c r="I95" s="19" t="n">
        <v>8927451.79</v>
      </c>
    </row>
    <row r="96" customFormat="false" ht="13.8" hidden="false" customHeight="false" outlineLevel="0" collapsed="false">
      <c r="A96" s="4" t="s">
        <v>111</v>
      </c>
      <c r="B96" s="18" t="n">
        <v>14691572</v>
      </c>
      <c r="C96" s="18" t="n">
        <v>738371.525992615</v>
      </c>
      <c r="E96" s="4" t="n">
        <v>2105476</v>
      </c>
      <c r="F96" s="4" t="s">
        <v>111</v>
      </c>
      <c r="G96" s="4" t="n">
        <v>2019</v>
      </c>
      <c r="H96" s="4" t="s">
        <v>6</v>
      </c>
      <c r="I96" s="19" t="n">
        <v>11159314.66</v>
      </c>
    </row>
    <row r="97" customFormat="false" ht="13.8" hidden="false" customHeight="false" outlineLevel="0" collapsed="false">
      <c r="A97" s="4" t="s">
        <v>112</v>
      </c>
      <c r="B97" s="18" t="n">
        <v>17629886</v>
      </c>
      <c r="C97" s="18" t="n">
        <v>1066879.42767598</v>
      </c>
      <c r="E97" s="4" t="n">
        <v>2105500</v>
      </c>
      <c r="F97" s="4" t="s">
        <v>112</v>
      </c>
      <c r="G97" s="4" t="n">
        <v>2019</v>
      </c>
      <c r="H97" s="4" t="s">
        <v>6</v>
      </c>
      <c r="I97" s="19" t="n">
        <v>13391177.61</v>
      </c>
    </row>
    <row r="98" customFormat="false" ht="13.8" hidden="false" customHeight="false" outlineLevel="0" collapsed="false">
      <c r="A98" s="4" t="s">
        <v>113</v>
      </c>
      <c r="B98" s="18" t="n">
        <v>14691572</v>
      </c>
      <c r="C98" s="18" t="n">
        <v>116342.53531089</v>
      </c>
      <c r="E98" s="4" t="n">
        <v>2105609</v>
      </c>
      <c r="F98" s="4" t="s">
        <v>113</v>
      </c>
      <c r="G98" s="4" t="n">
        <v>2019</v>
      </c>
      <c r="H98" s="4" t="s">
        <v>6</v>
      </c>
      <c r="I98" s="19" t="n">
        <v>11159314.66</v>
      </c>
    </row>
    <row r="99" customFormat="false" ht="13.8" hidden="false" customHeight="false" outlineLevel="0" collapsed="false">
      <c r="A99" s="4" t="s">
        <v>114</v>
      </c>
      <c r="B99" s="18" t="n">
        <v>8814943</v>
      </c>
      <c r="C99" s="18" t="n">
        <v>87625.6724323764</v>
      </c>
      <c r="E99" s="4" t="n">
        <v>2105658</v>
      </c>
      <c r="F99" s="4" t="s">
        <v>114</v>
      </c>
      <c r="G99" s="4" t="n">
        <v>2019</v>
      </c>
      <c r="H99" s="4" t="s">
        <v>6</v>
      </c>
      <c r="I99" s="19" t="n">
        <v>6695588.94</v>
      </c>
    </row>
    <row r="100" customFormat="false" ht="13.8" hidden="false" customHeight="false" outlineLevel="0" collapsed="false">
      <c r="A100" s="4" t="s">
        <v>115</v>
      </c>
      <c r="B100" s="18" t="n">
        <v>29383143</v>
      </c>
      <c r="C100" s="18" t="n">
        <v>733531.681348756</v>
      </c>
      <c r="E100" s="4" t="n">
        <v>2105708</v>
      </c>
      <c r="F100" s="4" t="s">
        <v>115</v>
      </c>
      <c r="G100" s="4" t="n">
        <v>2019</v>
      </c>
      <c r="H100" s="4" t="s">
        <v>6</v>
      </c>
      <c r="I100" s="19" t="n">
        <v>22318629.15</v>
      </c>
    </row>
    <row r="101" customFormat="false" ht="13.8" hidden="false" customHeight="false" outlineLevel="0" collapsed="false">
      <c r="A101" s="4" t="s">
        <v>116</v>
      </c>
      <c r="B101" s="18" t="n">
        <v>11753257</v>
      </c>
      <c r="C101" s="18" t="n">
        <v>329409.449255189</v>
      </c>
      <c r="E101" s="4" t="n">
        <v>2105807</v>
      </c>
      <c r="F101" s="4" t="s">
        <v>116</v>
      </c>
      <c r="G101" s="4" t="n">
        <v>2019</v>
      </c>
      <c r="H101" s="4" t="s">
        <v>6</v>
      </c>
      <c r="I101" s="19" t="n">
        <v>8927451.79</v>
      </c>
    </row>
    <row r="102" customFormat="false" ht="13.8" hidden="false" customHeight="false" outlineLevel="0" collapsed="false">
      <c r="A102" s="4" t="s">
        <v>117</v>
      </c>
      <c r="B102" s="18" t="n">
        <v>8814943</v>
      </c>
      <c r="C102" s="18" t="n">
        <v>16105.3154297458</v>
      </c>
      <c r="E102" s="4" t="n">
        <v>2105948</v>
      </c>
      <c r="F102" s="4" t="s">
        <v>117</v>
      </c>
      <c r="G102" s="4" t="n">
        <v>2019</v>
      </c>
      <c r="H102" s="4" t="s">
        <v>6</v>
      </c>
      <c r="I102" s="19" t="n">
        <v>6695588.94</v>
      </c>
    </row>
    <row r="103" customFormat="false" ht="13.8" hidden="false" customHeight="false" outlineLevel="0" collapsed="false">
      <c r="A103" s="4" t="s">
        <v>118</v>
      </c>
      <c r="B103" s="18" t="n">
        <v>14691572</v>
      </c>
      <c r="C103" s="18" t="n">
        <v>238564.537158889</v>
      </c>
      <c r="E103" s="4" t="n">
        <v>2105906</v>
      </c>
      <c r="F103" s="4" t="s">
        <v>118</v>
      </c>
      <c r="G103" s="4" t="n">
        <v>2019</v>
      </c>
      <c r="H103" s="4" t="s">
        <v>6</v>
      </c>
      <c r="I103" s="19" t="n">
        <v>11159314.66</v>
      </c>
    </row>
    <row r="104" customFormat="false" ht="13.8" hidden="false" customHeight="false" outlineLevel="0" collapsed="false">
      <c r="A104" s="4" t="s">
        <v>119</v>
      </c>
      <c r="B104" s="18" t="n">
        <v>11753257</v>
      </c>
      <c r="C104" s="18" t="n">
        <v>154963.447264115</v>
      </c>
      <c r="E104" s="4" t="n">
        <v>2105922</v>
      </c>
      <c r="F104" s="4" t="s">
        <v>119</v>
      </c>
      <c r="G104" s="4" t="n">
        <v>2019</v>
      </c>
      <c r="H104" s="4" t="s">
        <v>6</v>
      </c>
      <c r="I104" s="19" t="n">
        <v>8927451.79</v>
      </c>
    </row>
    <row r="105" customFormat="false" ht="13.8" hidden="false" customHeight="false" outlineLevel="0" collapsed="false">
      <c r="A105" s="4" t="s">
        <v>120</v>
      </c>
      <c r="B105" s="18" t="n">
        <v>11753257</v>
      </c>
      <c r="C105" s="18" t="n">
        <v>232036.109792587</v>
      </c>
      <c r="E105" s="4" t="n">
        <v>2105963</v>
      </c>
      <c r="F105" s="4" t="s">
        <v>120</v>
      </c>
      <c r="G105" s="4" t="n">
        <v>2019</v>
      </c>
      <c r="H105" s="4" t="s">
        <v>6</v>
      </c>
      <c r="I105" s="19" t="n">
        <v>8927451.79</v>
      </c>
    </row>
    <row r="106" customFormat="false" ht="13.8" hidden="false" customHeight="false" outlineLevel="0" collapsed="false">
      <c r="A106" s="4" t="s">
        <v>121</v>
      </c>
      <c r="B106" s="18" t="n">
        <v>8814943</v>
      </c>
      <c r="C106" s="18" t="n">
        <v>134561.087501767</v>
      </c>
      <c r="E106" s="4" t="n">
        <v>2105989</v>
      </c>
      <c r="F106" s="4" t="s">
        <v>121</v>
      </c>
      <c r="G106" s="4" t="n">
        <v>2019</v>
      </c>
      <c r="H106" s="4" t="s">
        <v>6</v>
      </c>
      <c r="I106" s="19" t="n">
        <v>6695588.94</v>
      </c>
    </row>
    <row r="107" customFormat="false" ht="13.8" hidden="false" customHeight="false" outlineLevel="0" collapsed="false">
      <c r="A107" s="4" t="s">
        <v>122</v>
      </c>
      <c r="B107" s="18" t="n">
        <v>11753257</v>
      </c>
      <c r="C107" s="18" t="n">
        <v>352270.635550987</v>
      </c>
      <c r="E107" s="4" t="n">
        <v>2106003</v>
      </c>
      <c r="F107" s="4" t="s">
        <v>122</v>
      </c>
      <c r="G107" s="4" t="n">
        <v>2019</v>
      </c>
      <c r="H107" s="4" t="s">
        <v>6</v>
      </c>
      <c r="I107" s="19" t="n">
        <v>8927451.79</v>
      </c>
    </row>
    <row r="108" customFormat="false" ht="13.8" hidden="false" customHeight="false" outlineLevel="0" collapsed="false">
      <c r="A108" s="4" t="s">
        <v>123</v>
      </c>
      <c r="B108" s="18" t="n">
        <v>11753257</v>
      </c>
      <c r="C108" s="18" t="n">
        <v>553560.687880193</v>
      </c>
      <c r="E108" s="4" t="n">
        <v>2106102</v>
      </c>
      <c r="F108" s="4" t="s">
        <v>123</v>
      </c>
      <c r="G108" s="4" t="n">
        <v>2019</v>
      </c>
      <c r="H108" s="4" t="s">
        <v>6</v>
      </c>
      <c r="I108" s="19" t="n">
        <v>8927451.79</v>
      </c>
    </row>
    <row r="109" customFormat="false" ht="13.8" hidden="false" customHeight="false" outlineLevel="0" collapsed="false">
      <c r="A109" s="4" t="s">
        <v>124</v>
      </c>
      <c r="B109" s="18" t="n">
        <v>8814943</v>
      </c>
      <c r="C109" s="18" t="n">
        <v>36456.3472364347</v>
      </c>
      <c r="E109" s="4" t="n">
        <v>2106201</v>
      </c>
      <c r="F109" s="4" t="s">
        <v>124</v>
      </c>
      <c r="G109" s="4" t="n">
        <v>2019</v>
      </c>
      <c r="H109" s="4" t="s">
        <v>6</v>
      </c>
      <c r="I109" s="19" t="n">
        <v>6695588.94</v>
      </c>
    </row>
    <row r="110" customFormat="false" ht="13.8" hidden="false" customHeight="false" outlineLevel="0" collapsed="false">
      <c r="A110" s="4" t="s">
        <v>125</v>
      </c>
      <c r="B110" s="18" t="n">
        <v>17629886</v>
      </c>
      <c r="C110" s="18" t="n">
        <v>242697.499228763</v>
      </c>
      <c r="E110" s="4" t="n">
        <v>2106300</v>
      </c>
      <c r="F110" s="4" t="s">
        <v>125</v>
      </c>
      <c r="G110" s="4" t="n">
        <v>2019</v>
      </c>
      <c r="H110" s="4" t="s">
        <v>6</v>
      </c>
      <c r="I110" s="19" t="n">
        <v>13391177.61</v>
      </c>
    </row>
    <row r="111" customFormat="false" ht="13.8" hidden="false" customHeight="false" outlineLevel="0" collapsed="false">
      <c r="A111" s="4" t="s">
        <v>126</v>
      </c>
      <c r="B111" s="18" t="n">
        <v>17629886</v>
      </c>
      <c r="C111" s="18" t="n">
        <v>506920.900910329</v>
      </c>
      <c r="E111" s="4" t="n">
        <v>2106326</v>
      </c>
      <c r="F111" s="4" t="s">
        <v>126</v>
      </c>
      <c r="G111" s="4" t="n">
        <v>2019</v>
      </c>
      <c r="H111" s="4" t="s">
        <v>6</v>
      </c>
      <c r="I111" s="19" t="n">
        <v>13391177.61</v>
      </c>
    </row>
    <row r="112" customFormat="false" ht="13.8" hidden="false" customHeight="false" outlineLevel="0" collapsed="false">
      <c r="A112" s="4" t="s">
        <v>127</v>
      </c>
      <c r="B112" s="18" t="n">
        <v>8814943</v>
      </c>
      <c r="C112" s="18" t="n">
        <v>108588.772672737</v>
      </c>
      <c r="E112" s="4" t="n">
        <v>2106359</v>
      </c>
      <c r="F112" s="4" t="s">
        <v>127</v>
      </c>
      <c r="G112" s="4" t="n">
        <v>2019</v>
      </c>
      <c r="H112" s="4" t="s">
        <v>6</v>
      </c>
      <c r="I112" s="19" t="n">
        <v>6695588.94</v>
      </c>
    </row>
    <row r="113" customFormat="false" ht="13.8" hidden="false" customHeight="false" outlineLevel="0" collapsed="false">
      <c r="A113" s="4" t="s">
        <v>128</v>
      </c>
      <c r="B113" s="18" t="n">
        <v>14691572</v>
      </c>
      <c r="C113" s="18" t="n">
        <v>3391.94291786459</v>
      </c>
      <c r="E113" s="4" t="n">
        <v>2106375</v>
      </c>
      <c r="F113" s="4" t="s">
        <v>128</v>
      </c>
      <c r="G113" s="4" t="n">
        <v>2019</v>
      </c>
      <c r="H113" s="4" t="s">
        <v>6</v>
      </c>
      <c r="I113" s="19" t="n">
        <v>11159314.66</v>
      </c>
    </row>
    <row r="114" customFormat="false" ht="13.8" hidden="false" customHeight="false" outlineLevel="0" collapsed="false">
      <c r="A114" s="4" t="s">
        <v>129</v>
      </c>
      <c r="B114" s="18" t="n">
        <v>14691572</v>
      </c>
      <c r="C114" s="18" t="n">
        <v>599142.046041</v>
      </c>
      <c r="E114" s="4" t="n">
        <v>2106409</v>
      </c>
      <c r="F114" s="4" t="s">
        <v>129</v>
      </c>
      <c r="G114" s="4" t="n">
        <v>2019</v>
      </c>
      <c r="H114" s="4" t="s">
        <v>6</v>
      </c>
      <c r="I114" s="19" t="n">
        <v>11159314.66</v>
      </c>
    </row>
    <row r="115" customFormat="false" ht="13.8" hidden="false" customHeight="false" outlineLevel="0" collapsed="false">
      <c r="A115" s="4" t="s">
        <v>130</v>
      </c>
      <c r="B115" s="18" t="n">
        <v>17629886</v>
      </c>
      <c r="C115" s="18" t="n">
        <v>764308.760564181</v>
      </c>
      <c r="E115" s="4" t="n">
        <v>2106508</v>
      </c>
      <c r="F115" s="4" t="s">
        <v>130</v>
      </c>
      <c r="G115" s="4" t="n">
        <v>2019</v>
      </c>
      <c r="H115" s="4" t="s">
        <v>6</v>
      </c>
      <c r="I115" s="19" t="n">
        <v>13391177.61</v>
      </c>
    </row>
    <row r="116" customFormat="false" ht="13.8" hidden="false" customHeight="false" outlineLevel="0" collapsed="false">
      <c r="A116" s="4" t="s">
        <v>131</v>
      </c>
      <c r="B116" s="18" t="n">
        <v>23506514</v>
      </c>
      <c r="C116" s="18" t="n">
        <v>884932.102766863</v>
      </c>
      <c r="E116" s="4" t="n">
        <v>2106607</v>
      </c>
      <c r="F116" s="4" t="s">
        <v>131</v>
      </c>
      <c r="G116" s="4" t="n">
        <v>2019</v>
      </c>
      <c r="H116" s="4" t="s">
        <v>6</v>
      </c>
      <c r="I116" s="19" t="n">
        <v>17854903.35</v>
      </c>
    </row>
    <row r="117" customFormat="false" ht="13.8" hidden="false" customHeight="false" outlineLevel="0" collapsed="false">
      <c r="A117" s="4" t="s">
        <v>132</v>
      </c>
      <c r="B117" s="18" t="n">
        <v>14691572</v>
      </c>
      <c r="C117" s="18" t="n">
        <v>34485.6368429834</v>
      </c>
      <c r="E117" s="4" t="n">
        <v>2106631</v>
      </c>
      <c r="F117" s="4" t="s">
        <v>132</v>
      </c>
      <c r="G117" s="4" t="n">
        <v>2019</v>
      </c>
      <c r="H117" s="4" t="s">
        <v>6</v>
      </c>
      <c r="I117" s="19" t="n">
        <v>11159314.66</v>
      </c>
    </row>
    <row r="118" customFormat="false" ht="13.8" hidden="false" customHeight="false" outlineLevel="0" collapsed="false">
      <c r="A118" s="4" t="s">
        <v>133</v>
      </c>
      <c r="B118" s="18" t="n">
        <v>8814943</v>
      </c>
      <c r="C118" s="18" t="n">
        <v>187887.171544344</v>
      </c>
      <c r="E118" s="4" t="n">
        <v>2106672</v>
      </c>
      <c r="F118" s="4" t="s">
        <v>133</v>
      </c>
      <c r="G118" s="4" t="n">
        <v>2019</v>
      </c>
      <c r="H118" s="4" t="s">
        <v>6</v>
      </c>
      <c r="I118" s="19" t="n">
        <v>6695588.94</v>
      </c>
    </row>
    <row r="119" customFormat="false" ht="13.8" hidden="false" customHeight="false" outlineLevel="0" collapsed="false">
      <c r="A119" s="4" t="s">
        <v>134</v>
      </c>
      <c r="B119" s="18" t="n">
        <v>17629886</v>
      </c>
      <c r="C119" s="18" t="n">
        <v>526761.997068017</v>
      </c>
      <c r="E119" s="4" t="n">
        <v>2106706</v>
      </c>
      <c r="F119" s="4" t="s">
        <v>134</v>
      </c>
      <c r="G119" s="4" t="n">
        <v>2019</v>
      </c>
      <c r="H119" s="4" t="s">
        <v>6</v>
      </c>
      <c r="I119" s="19" t="n">
        <v>13391177.61</v>
      </c>
    </row>
    <row r="120" customFormat="false" ht="13.8" hidden="false" customHeight="false" outlineLevel="0" collapsed="false">
      <c r="A120" s="4" t="s">
        <v>135</v>
      </c>
      <c r="B120" s="18" t="n">
        <v>20568200</v>
      </c>
      <c r="C120" s="18" t="n">
        <v>2083156.52251033</v>
      </c>
      <c r="E120" s="4" t="n">
        <v>2106755</v>
      </c>
      <c r="F120" s="4" t="s">
        <v>135</v>
      </c>
      <c r="G120" s="4" t="n">
        <v>2019</v>
      </c>
      <c r="H120" s="4" t="s">
        <v>6</v>
      </c>
      <c r="I120" s="19" t="n">
        <v>15623040.48</v>
      </c>
    </row>
    <row r="121" customFormat="false" ht="13.8" hidden="false" customHeight="false" outlineLevel="0" collapsed="false">
      <c r="A121" s="4" t="s">
        <v>136</v>
      </c>
      <c r="B121" s="18" t="n">
        <v>14691572</v>
      </c>
      <c r="C121" s="18" t="n">
        <v>98109.5612363877</v>
      </c>
      <c r="E121" s="4" t="n">
        <v>2106805</v>
      </c>
      <c r="F121" s="4" t="s">
        <v>136</v>
      </c>
      <c r="G121" s="4" t="n">
        <v>2019</v>
      </c>
      <c r="H121" s="4" t="s">
        <v>6</v>
      </c>
      <c r="I121" s="19" t="n">
        <v>11159314.66</v>
      </c>
    </row>
    <row r="122" customFormat="false" ht="13.8" hidden="false" customHeight="false" outlineLevel="0" collapsed="false">
      <c r="A122" s="4" t="s">
        <v>137</v>
      </c>
      <c r="B122" s="18" t="n">
        <v>23506514</v>
      </c>
      <c r="C122" s="18" t="n">
        <v>553188.365311351</v>
      </c>
      <c r="E122" s="4" t="n">
        <v>2106904</v>
      </c>
      <c r="F122" s="4" t="s">
        <v>137</v>
      </c>
      <c r="G122" s="4" t="n">
        <v>2019</v>
      </c>
      <c r="H122" s="4" t="s">
        <v>6</v>
      </c>
      <c r="I122" s="19" t="n">
        <v>17854903.35</v>
      </c>
    </row>
    <row r="123" customFormat="false" ht="13.8" hidden="false" customHeight="false" outlineLevel="0" collapsed="false">
      <c r="A123" s="4" t="s">
        <v>138</v>
      </c>
      <c r="B123" s="18" t="n">
        <v>8814943</v>
      </c>
      <c r="C123" s="18" t="n">
        <v>209.250658559519</v>
      </c>
      <c r="E123" s="4" t="n">
        <v>2107001</v>
      </c>
      <c r="F123" s="4" t="s">
        <v>138</v>
      </c>
      <c r="G123" s="4" t="n">
        <v>2019</v>
      </c>
      <c r="H123" s="4" t="s">
        <v>6</v>
      </c>
      <c r="I123" s="19" t="n">
        <v>6695588.94</v>
      </c>
    </row>
    <row r="124" customFormat="false" ht="13.8" hidden="false" customHeight="false" outlineLevel="0" collapsed="false">
      <c r="A124" s="4" t="s">
        <v>139</v>
      </c>
      <c r="B124" s="18" t="n">
        <v>17629886</v>
      </c>
      <c r="C124" s="18" t="n">
        <v>1418177.92638067</v>
      </c>
      <c r="E124" s="4" t="n">
        <v>2107100</v>
      </c>
      <c r="F124" s="4" t="s">
        <v>139</v>
      </c>
      <c r="G124" s="4" t="n">
        <v>2019</v>
      </c>
      <c r="H124" s="4" t="s">
        <v>6</v>
      </c>
      <c r="I124" s="19" t="n">
        <v>13391177.61</v>
      </c>
    </row>
    <row r="125" customFormat="false" ht="13.8" hidden="false" customHeight="false" outlineLevel="0" collapsed="false">
      <c r="A125" s="4" t="s">
        <v>140</v>
      </c>
      <c r="B125" s="18" t="n">
        <v>14691572</v>
      </c>
      <c r="C125" s="18" t="n">
        <v>728.315380409809</v>
      </c>
      <c r="E125" s="4" t="n">
        <v>2107209</v>
      </c>
      <c r="F125" s="4" t="s">
        <v>140</v>
      </c>
      <c r="G125" s="4" t="n">
        <v>2019</v>
      </c>
      <c r="H125" s="4" t="s">
        <v>6</v>
      </c>
      <c r="I125" s="19" t="n">
        <v>11159314.66</v>
      </c>
    </row>
    <row r="126" customFormat="false" ht="13.8" hidden="false" customHeight="false" outlineLevel="0" collapsed="false">
      <c r="A126" s="4" t="s">
        <v>141</v>
      </c>
      <c r="B126" s="18" t="n">
        <v>8814943</v>
      </c>
      <c r="C126" s="18" t="n">
        <v>116102.420180193</v>
      </c>
      <c r="E126" s="4" t="n">
        <v>2107258</v>
      </c>
      <c r="F126" s="4" t="s">
        <v>141</v>
      </c>
      <c r="G126" s="4" t="n">
        <v>2019</v>
      </c>
      <c r="H126" s="4" t="s">
        <v>6</v>
      </c>
      <c r="I126" s="19" t="n">
        <v>6695588.94</v>
      </c>
    </row>
    <row r="127" customFormat="false" ht="13.8" hidden="false" customHeight="false" outlineLevel="0" collapsed="false">
      <c r="A127" s="4" t="s">
        <v>142</v>
      </c>
      <c r="B127" s="18" t="n">
        <v>8814943</v>
      </c>
      <c r="C127" s="18" t="n">
        <v>165541.786071264</v>
      </c>
      <c r="E127" s="4" t="n">
        <v>2107308</v>
      </c>
      <c r="F127" s="4" t="s">
        <v>142</v>
      </c>
      <c r="G127" s="4" t="n">
        <v>2019</v>
      </c>
      <c r="H127" s="4" t="s">
        <v>6</v>
      </c>
      <c r="I127" s="19" t="n">
        <v>6695588.94</v>
      </c>
    </row>
    <row r="128" customFormat="false" ht="13.8" hidden="false" customHeight="false" outlineLevel="0" collapsed="false">
      <c r="A128" s="4" t="s">
        <v>143</v>
      </c>
      <c r="B128" s="18" t="n">
        <v>17629886</v>
      </c>
      <c r="C128" s="18" t="n">
        <v>249666.582154702</v>
      </c>
      <c r="E128" s="4" t="n">
        <v>2107357</v>
      </c>
      <c r="F128" s="4" t="s">
        <v>143</v>
      </c>
      <c r="G128" s="4" t="n">
        <v>2019</v>
      </c>
      <c r="H128" s="4" t="s">
        <v>6</v>
      </c>
      <c r="I128" s="19" t="n">
        <v>13391177.61</v>
      </c>
    </row>
    <row r="129" customFormat="false" ht="13.8" hidden="false" customHeight="false" outlineLevel="0" collapsed="false">
      <c r="A129" s="4" t="s">
        <v>144</v>
      </c>
      <c r="B129" s="18" t="n">
        <v>17629886</v>
      </c>
      <c r="C129" s="18" t="n">
        <v>124510.091126344</v>
      </c>
      <c r="E129" s="4" t="n">
        <v>2107407</v>
      </c>
      <c r="F129" s="4" t="s">
        <v>244</v>
      </c>
      <c r="G129" s="4" t="n">
        <v>2019</v>
      </c>
      <c r="H129" s="4" t="s">
        <v>6</v>
      </c>
      <c r="I129" s="19" t="n">
        <v>13391177.61</v>
      </c>
    </row>
    <row r="130" customFormat="false" ht="13.8" hidden="false" customHeight="false" outlineLevel="0" collapsed="false">
      <c r="A130" s="4" t="s">
        <v>145</v>
      </c>
      <c r="B130" s="18" t="n">
        <v>14691572</v>
      </c>
      <c r="C130" s="18" t="n">
        <v>654848.869193953</v>
      </c>
      <c r="E130" s="4" t="n">
        <v>2107456</v>
      </c>
      <c r="F130" s="4" t="s">
        <v>145</v>
      </c>
      <c r="G130" s="4" t="n">
        <v>2019</v>
      </c>
      <c r="H130" s="4" t="s">
        <v>6</v>
      </c>
      <c r="I130" s="19" t="n">
        <v>11159314.66</v>
      </c>
    </row>
    <row r="131" customFormat="false" ht="13.8" hidden="false" customHeight="false" outlineLevel="0" collapsed="false">
      <c r="A131" s="4" t="s">
        <v>146</v>
      </c>
      <c r="B131" s="18" t="n">
        <v>114113285</v>
      </c>
      <c r="C131" s="18" t="n">
        <v>6098044.8309812</v>
      </c>
      <c r="E131" s="4" t="n">
        <v>2107506</v>
      </c>
      <c r="F131" s="4" t="s">
        <v>146</v>
      </c>
      <c r="G131" s="4" t="n">
        <v>2019</v>
      </c>
      <c r="H131" s="4" t="s">
        <v>6</v>
      </c>
      <c r="I131" s="19" t="n">
        <v>86677318.99</v>
      </c>
    </row>
    <row r="132" customFormat="false" ht="13.8" hidden="false" customHeight="false" outlineLevel="0" collapsed="false">
      <c r="A132" s="4" t="s">
        <v>147</v>
      </c>
      <c r="B132" s="18" t="n">
        <v>17629886</v>
      </c>
      <c r="C132" s="18" t="n">
        <v>292677.265202949</v>
      </c>
      <c r="E132" s="4" t="n">
        <v>2107605</v>
      </c>
      <c r="F132" s="4" t="s">
        <v>147</v>
      </c>
      <c r="G132" s="4" t="n">
        <v>2019</v>
      </c>
      <c r="H132" s="4" t="s">
        <v>6</v>
      </c>
      <c r="I132" s="19" t="n">
        <v>13391177.61</v>
      </c>
    </row>
    <row r="133" customFormat="false" ht="13.8" hidden="false" customHeight="false" outlineLevel="0" collapsed="false">
      <c r="A133" s="4" t="s">
        <v>148</v>
      </c>
      <c r="B133" s="18" t="n">
        <v>17629886</v>
      </c>
      <c r="C133" s="18" t="n">
        <v>332531.914936087</v>
      </c>
      <c r="E133" s="4" t="n">
        <v>2107704</v>
      </c>
      <c r="F133" s="4" t="s">
        <v>148</v>
      </c>
      <c r="G133" s="4" t="n">
        <v>2019</v>
      </c>
      <c r="H133" s="4" t="s">
        <v>6</v>
      </c>
      <c r="I133" s="19" t="n">
        <v>13391177.61</v>
      </c>
    </row>
    <row r="134" customFormat="false" ht="13.8" hidden="false" customHeight="false" outlineLevel="0" collapsed="false">
      <c r="A134" s="4" t="s">
        <v>149</v>
      </c>
      <c r="B134" s="18" t="n">
        <v>23506514</v>
      </c>
      <c r="C134" s="18" t="n">
        <v>29296.1384516255</v>
      </c>
      <c r="E134" s="4" t="n">
        <v>2107803</v>
      </c>
      <c r="F134" s="4" t="s">
        <v>149</v>
      </c>
      <c r="G134" s="4" t="n">
        <v>2019</v>
      </c>
      <c r="H134" s="4" t="s">
        <v>6</v>
      </c>
      <c r="I134" s="19" t="n">
        <v>17854903.35</v>
      </c>
    </row>
    <row r="135" customFormat="false" ht="13.8" hidden="false" customHeight="false" outlineLevel="0" collapsed="false">
      <c r="A135" s="4" t="s">
        <v>150</v>
      </c>
      <c r="B135" s="18" t="n">
        <v>17629886</v>
      </c>
      <c r="C135" s="18" t="n">
        <v>526933.326173405</v>
      </c>
      <c r="E135" s="4" t="n">
        <v>2107902</v>
      </c>
      <c r="F135" s="4" t="s">
        <v>150</v>
      </c>
      <c r="G135" s="4" t="n">
        <v>2019</v>
      </c>
      <c r="H135" s="4" t="s">
        <v>6</v>
      </c>
      <c r="I135" s="19" t="n">
        <v>13391177.61</v>
      </c>
    </row>
    <row r="136" customFormat="false" ht="13.8" hidden="false" customHeight="false" outlineLevel="0" collapsed="false">
      <c r="A136" s="4" t="s">
        <v>151</v>
      </c>
      <c r="B136" s="18" t="n">
        <v>17629886</v>
      </c>
      <c r="C136" s="18" t="n">
        <v>1172.93200030789</v>
      </c>
      <c r="E136" s="4" t="n">
        <v>2108009</v>
      </c>
      <c r="F136" s="4" t="s">
        <v>151</v>
      </c>
      <c r="G136" s="4" t="n">
        <v>2019</v>
      </c>
      <c r="H136" s="4" t="s">
        <v>6</v>
      </c>
      <c r="I136" s="19" t="n">
        <v>13391177.61</v>
      </c>
    </row>
    <row r="137" customFormat="false" ht="13.8" hidden="false" customHeight="false" outlineLevel="0" collapsed="false">
      <c r="A137" s="4" t="s">
        <v>152</v>
      </c>
      <c r="B137" s="18" t="n">
        <v>14691572</v>
      </c>
      <c r="C137" s="18" t="n">
        <v>6022956.10061573</v>
      </c>
      <c r="E137" s="4" t="n">
        <v>2108058</v>
      </c>
      <c r="F137" s="4" t="s">
        <v>152</v>
      </c>
      <c r="G137" s="4" t="n">
        <v>2019</v>
      </c>
      <c r="H137" s="4" t="s">
        <v>6</v>
      </c>
      <c r="I137" s="19" t="n">
        <v>11159314.66</v>
      </c>
    </row>
    <row r="138" customFormat="false" ht="13.8" hidden="false" customHeight="false" outlineLevel="0" collapsed="false">
      <c r="A138" s="4" t="s">
        <v>153</v>
      </c>
      <c r="B138" s="18" t="n">
        <v>17629886</v>
      </c>
      <c r="C138" s="18" t="n">
        <v>505175.422181616</v>
      </c>
      <c r="E138" s="4" t="n">
        <v>2108108</v>
      </c>
      <c r="F138" s="4" t="s">
        <v>153</v>
      </c>
      <c r="G138" s="4" t="n">
        <v>2019</v>
      </c>
      <c r="H138" s="4" t="s">
        <v>6</v>
      </c>
      <c r="I138" s="19" t="n">
        <v>13391177.61</v>
      </c>
    </row>
    <row r="139" customFormat="false" ht="13.8" hidden="false" customHeight="false" outlineLevel="0" collapsed="false">
      <c r="A139" s="4" t="s">
        <v>154</v>
      </c>
      <c r="B139" s="18" t="n">
        <v>26444829</v>
      </c>
      <c r="C139" s="18" t="n">
        <v>3183857.74786283</v>
      </c>
      <c r="E139" s="4" t="n">
        <v>2108207</v>
      </c>
      <c r="F139" s="4" t="s">
        <v>154</v>
      </c>
      <c r="G139" s="4" t="n">
        <v>2019</v>
      </c>
      <c r="H139" s="4" t="s">
        <v>6</v>
      </c>
      <c r="I139" s="19" t="n">
        <v>20086766.25</v>
      </c>
    </row>
    <row r="140" customFormat="false" ht="13.8" hidden="false" customHeight="false" outlineLevel="0" collapsed="false">
      <c r="A140" s="4" t="s">
        <v>155</v>
      </c>
      <c r="B140" s="18" t="n">
        <v>20568200</v>
      </c>
      <c r="C140" s="18" t="n">
        <v>765543.308677527</v>
      </c>
      <c r="E140" s="4" t="n">
        <v>2108256</v>
      </c>
      <c r="F140" s="4" t="s">
        <v>155</v>
      </c>
      <c r="G140" s="4" t="n">
        <v>2019</v>
      </c>
      <c r="H140" s="4" t="s">
        <v>6</v>
      </c>
      <c r="I140" s="19" t="n">
        <v>15623040.48</v>
      </c>
    </row>
    <row r="141" customFormat="false" ht="13.8" hidden="false" customHeight="false" outlineLevel="0" collapsed="false">
      <c r="A141" s="4" t="s">
        <v>156</v>
      </c>
      <c r="B141" s="18" t="n">
        <v>26444829</v>
      </c>
      <c r="C141" s="18" t="n">
        <v>790272.264299304</v>
      </c>
      <c r="E141" s="4" t="n">
        <v>2108306</v>
      </c>
      <c r="F141" s="4" t="s">
        <v>156</v>
      </c>
      <c r="G141" s="4" t="n">
        <v>2019</v>
      </c>
      <c r="H141" s="4" t="s">
        <v>6</v>
      </c>
      <c r="I141" s="19" t="n">
        <v>20086766.25</v>
      </c>
    </row>
    <row r="142" customFormat="false" ht="13.8" hidden="false" customHeight="false" outlineLevel="0" collapsed="false">
      <c r="A142" s="4" t="s">
        <v>157</v>
      </c>
      <c r="B142" s="18" t="n">
        <v>14691572</v>
      </c>
      <c r="C142" s="18" t="n">
        <v>115081.789835683</v>
      </c>
      <c r="E142" s="4" t="n">
        <v>2108405</v>
      </c>
      <c r="F142" s="4" t="s">
        <v>157</v>
      </c>
      <c r="G142" s="4" t="n">
        <v>2019</v>
      </c>
      <c r="H142" s="4" t="s">
        <v>6</v>
      </c>
      <c r="I142" s="19" t="n">
        <v>11159314.66</v>
      </c>
    </row>
    <row r="143" customFormat="false" ht="13.8" hidden="false" customHeight="false" outlineLevel="0" collapsed="false">
      <c r="A143" s="4" t="s">
        <v>158</v>
      </c>
      <c r="B143" s="18" t="n">
        <v>17629886</v>
      </c>
      <c r="C143" s="18" t="n">
        <v>1030449.65732466</v>
      </c>
      <c r="E143" s="4" t="n">
        <v>2108454</v>
      </c>
      <c r="F143" s="4" t="s">
        <v>158</v>
      </c>
      <c r="G143" s="4" t="n">
        <v>2019</v>
      </c>
      <c r="H143" s="4" t="s">
        <v>6</v>
      </c>
      <c r="I143" s="19" t="n">
        <v>13391177.61</v>
      </c>
    </row>
    <row r="144" customFormat="false" ht="13.8" hidden="false" customHeight="false" outlineLevel="0" collapsed="false">
      <c r="A144" s="4" t="s">
        <v>159</v>
      </c>
      <c r="B144" s="18" t="n">
        <v>23506514</v>
      </c>
      <c r="C144" s="18" t="n">
        <v>2167640.08260891</v>
      </c>
      <c r="E144" s="4" t="n">
        <v>2108504</v>
      </c>
      <c r="F144" s="4" t="s">
        <v>245</v>
      </c>
      <c r="G144" s="4" t="n">
        <v>2019</v>
      </c>
      <c r="H144" s="4" t="s">
        <v>6</v>
      </c>
      <c r="I144" s="19" t="n">
        <v>17854903.35</v>
      </c>
    </row>
    <row r="145" customFormat="false" ht="13.8" hidden="false" customHeight="false" outlineLevel="0" collapsed="false">
      <c r="A145" s="4" t="s">
        <v>160</v>
      </c>
      <c r="B145" s="18" t="n">
        <v>41136399</v>
      </c>
      <c r="C145" s="18" t="n">
        <v>6844032.28428846</v>
      </c>
      <c r="E145" s="4" t="n">
        <v>2108603</v>
      </c>
      <c r="F145" s="4" t="s">
        <v>160</v>
      </c>
      <c r="G145" s="4" t="n">
        <v>2019</v>
      </c>
      <c r="H145" s="4" t="s">
        <v>6</v>
      </c>
      <c r="I145" s="19" t="n">
        <v>31246080.68</v>
      </c>
    </row>
    <row r="146" customFormat="false" ht="13.8" hidden="false" customHeight="false" outlineLevel="0" collapsed="false">
      <c r="A146" s="4" t="s">
        <v>161</v>
      </c>
      <c r="B146" s="18" t="n">
        <v>17629886</v>
      </c>
      <c r="C146" s="18" t="n">
        <v>281670.304458594</v>
      </c>
      <c r="E146" s="4" t="n">
        <v>2108702</v>
      </c>
      <c r="F146" s="4" t="s">
        <v>246</v>
      </c>
      <c r="G146" s="4" t="n">
        <v>2019</v>
      </c>
      <c r="H146" s="4" t="s">
        <v>6</v>
      </c>
      <c r="I146" s="19" t="n">
        <v>13391177.61</v>
      </c>
    </row>
    <row r="147" customFormat="false" ht="13.8" hidden="false" customHeight="false" outlineLevel="0" collapsed="false">
      <c r="A147" s="4" t="s">
        <v>162</v>
      </c>
      <c r="B147" s="18" t="n">
        <v>17629886</v>
      </c>
      <c r="C147" s="18" t="n">
        <v>275039.62976682</v>
      </c>
      <c r="E147" s="4" t="n">
        <v>2108801</v>
      </c>
      <c r="F147" s="4" t="s">
        <v>162</v>
      </c>
      <c r="G147" s="4" t="n">
        <v>2019</v>
      </c>
      <c r="H147" s="4" t="s">
        <v>6</v>
      </c>
      <c r="I147" s="19" t="n">
        <v>13391177.61</v>
      </c>
    </row>
    <row r="148" customFormat="false" ht="13.8" hidden="false" customHeight="false" outlineLevel="0" collapsed="false">
      <c r="A148" s="4" t="s">
        <v>163</v>
      </c>
      <c r="B148" s="18" t="n">
        <v>17629886</v>
      </c>
      <c r="C148" s="18" t="n">
        <v>917198.113249177</v>
      </c>
      <c r="E148" s="4" t="n">
        <v>2108900</v>
      </c>
      <c r="F148" s="4" t="s">
        <v>163</v>
      </c>
      <c r="G148" s="4" t="n">
        <v>2019</v>
      </c>
      <c r="H148" s="4" t="s">
        <v>6</v>
      </c>
      <c r="I148" s="19" t="n">
        <v>13391177.61</v>
      </c>
    </row>
    <row r="149" customFormat="false" ht="13.8" hidden="false" customHeight="false" outlineLevel="0" collapsed="false">
      <c r="A149" s="4" t="s">
        <v>164</v>
      </c>
      <c r="B149" s="18" t="n">
        <v>17629886</v>
      </c>
      <c r="C149" s="18" t="n">
        <v>2501562.98787864</v>
      </c>
      <c r="E149" s="4" t="n">
        <v>2109007</v>
      </c>
      <c r="F149" s="4" t="s">
        <v>164</v>
      </c>
      <c r="G149" s="4" t="n">
        <v>2019</v>
      </c>
      <c r="H149" s="4" t="s">
        <v>6</v>
      </c>
      <c r="I149" s="19" t="n">
        <v>13391177.61</v>
      </c>
    </row>
    <row r="150" customFormat="false" ht="13.8" hidden="false" customHeight="false" outlineLevel="0" collapsed="false">
      <c r="A150" s="4" t="s">
        <v>165</v>
      </c>
      <c r="B150" s="18" t="n">
        <v>8814943</v>
      </c>
      <c r="C150" s="18" t="n">
        <v>101738.336921678</v>
      </c>
      <c r="E150" s="4" t="n">
        <v>2109056</v>
      </c>
      <c r="F150" s="4" t="s">
        <v>165</v>
      </c>
      <c r="G150" s="4" t="n">
        <v>2019</v>
      </c>
      <c r="H150" s="4" t="s">
        <v>6</v>
      </c>
      <c r="I150" s="19" t="n">
        <v>6695588.94</v>
      </c>
    </row>
    <row r="151" customFormat="false" ht="13.8" hidden="false" customHeight="false" outlineLevel="0" collapsed="false">
      <c r="A151" s="4" t="s">
        <v>166</v>
      </c>
      <c r="B151" s="18" t="n">
        <v>29383143</v>
      </c>
      <c r="C151" s="18" t="n">
        <v>4361711.89465449</v>
      </c>
      <c r="E151" s="4" t="n">
        <v>2109106</v>
      </c>
      <c r="F151" s="4" t="s">
        <v>166</v>
      </c>
      <c r="G151" s="4" t="n">
        <v>2019</v>
      </c>
      <c r="H151" s="4" t="s">
        <v>6</v>
      </c>
      <c r="I151" s="19" t="n">
        <v>22318629.15</v>
      </c>
    </row>
    <row r="152" customFormat="false" ht="13.8" hidden="false" customHeight="false" outlineLevel="0" collapsed="false">
      <c r="A152" s="4" t="s">
        <v>167</v>
      </c>
      <c r="B152" s="18" t="n">
        <v>11753257</v>
      </c>
      <c r="C152" s="18" t="n">
        <v>303933.145333652</v>
      </c>
      <c r="E152" s="4" t="n">
        <v>2109205</v>
      </c>
      <c r="F152" s="4" t="s">
        <v>167</v>
      </c>
      <c r="G152" s="4" t="n">
        <v>2019</v>
      </c>
      <c r="H152" s="4" t="s">
        <v>6</v>
      </c>
      <c r="I152" s="19" t="n">
        <v>8927451.79</v>
      </c>
    </row>
    <row r="153" customFormat="false" ht="13.8" hidden="false" customHeight="false" outlineLevel="0" collapsed="false">
      <c r="A153" s="4" t="s">
        <v>168</v>
      </c>
      <c r="B153" s="18" t="n">
        <v>8814943</v>
      </c>
      <c r="C153" s="18" t="n">
        <v>266225.817652744</v>
      </c>
      <c r="E153" s="4" t="n">
        <v>2109239</v>
      </c>
      <c r="F153" s="4" t="s">
        <v>168</v>
      </c>
      <c r="G153" s="4" t="n">
        <v>2019</v>
      </c>
      <c r="H153" s="4" t="s">
        <v>6</v>
      </c>
      <c r="I153" s="19" t="n">
        <v>6695588.94</v>
      </c>
    </row>
    <row r="154" customFormat="false" ht="13.8" hidden="false" customHeight="false" outlineLevel="0" collapsed="false">
      <c r="A154" s="4" t="s">
        <v>169</v>
      </c>
      <c r="B154" s="18" t="n">
        <v>17629886</v>
      </c>
      <c r="C154" s="18" t="n">
        <v>245083.148207532</v>
      </c>
      <c r="E154" s="4" t="n">
        <v>2109270</v>
      </c>
      <c r="F154" s="4" t="s">
        <v>169</v>
      </c>
      <c r="G154" s="4" t="n">
        <v>2019</v>
      </c>
      <c r="H154" s="4" t="s">
        <v>6</v>
      </c>
      <c r="I154" s="19" t="n">
        <v>13391177.61</v>
      </c>
    </row>
    <row r="155" customFormat="false" ht="13.8" hidden="false" customHeight="false" outlineLevel="0" collapsed="false">
      <c r="A155" s="4" t="s">
        <v>170</v>
      </c>
      <c r="B155" s="18" t="n">
        <v>11753257</v>
      </c>
      <c r="C155" s="18" t="n">
        <v>185855.460480969</v>
      </c>
      <c r="E155" s="4" t="n">
        <v>2109304</v>
      </c>
      <c r="F155" s="4" t="s">
        <v>170</v>
      </c>
      <c r="G155" s="4" t="n">
        <v>2019</v>
      </c>
      <c r="H155" s="4" t="s">
        <v>6</v>
      </c>
      <c r="I155" s="19" t="n">
        <v>8927451.79</v>
      </c>
    </row>
    <row r="156" customFormat="false" ht="13.8" hidden="false" customHeight="false" outlineLevel="0" collapsed="false">
      <c r="A156" s="4" t="s">
        <v>171</v>
      </c>
      <c r="B156" s="18" t="n">
        <v>14691572</v>
      </c>
      <c r="C156" s="18" t="n">
        <v>172303.126174272</v>
      </c>
      <c r="E156" s="4" t="n">
        <v>2109403</v>
      </c>
      <c r="F156" s="4" t="s">
        <v>171</v>
      </c>
      <c r="G156" s="4" t="n">
        <v>2019</v>
      </c>
      <c r="H156" s="4" t="s">
        <v>6</v>
      </c>
      <c r="I156" s="19" t="n">
        <v>11159314.66</v>
      </c>
    </row>
    <row r="157" customFormat="false" ht="13.8" hidden="false" customHeight="false" outlineLevel="0" collapsed="false">
      <c r="A157" s="4" t="s">
        <v>172</v>
      </c>
      <c r="B157" s="18" t="n">
        <v>23506514</v>
      </c>
      <c r="C157" s="18" t="n">
        <v>1165192.90573061</v>
      </c>
      <c r="E157" s="4" t="n">
        <v>2109452</v>
      </c>
      <c r="F157" s="4" t="s">
        <v>172</v>
      </c>
      <c r="G157" s="4" t="n">
        <v>2019</v>
      </c>
      <c r="H157" s="4" t="s">
        <v>6</v>
      </c>
      <c r="I157" s="19" t="n">
        <v>17854903.35</v>
      </c>
    </row>
    <row r="158" customFormat="false" ht="13.8" hidden="false" customHeight="false" outlineLevel="0" collapsed="false">
      <c r="A158" s="4" t="s">
        <v>173</v>
      </c>
      <c r="B158" s="18" t="n">
        <v>17629886</v>
      </c>
      <c r="C158" s="18" t="n">
        <v>1459901.53324584</v>
      </c>
      <c r="E158" s="4" t="n">
        <v>2109502</v>
      </c>
      <c r="F158" s="4" t="s">
        <v>173</v>
      </c>
      <c r="G158" s="4" t="n">
        <v>2019</v>
      </c>
      <c r="H158" s="4" t="s">
        <v>6</v>
      </c>
      <c r="I158" s="19" t="n">
        <v>13391177.61</v>
      </c>
    </row>
    <row r="159" customFormat="false" ht="13.8" hidden="false" customHeight="false" outlineLevel="0" collapsed="false">
      <c r="A159" s="4" t="s">
        <v>174</v>
      </c>
      <c r="B159" s="18" t="n">
        <v>8814943</v>
      </c>
      <c r="C159" s="18" t="n">
        <v>207970.188132528</v>
      </c>
      <c r="E159" s="4" t="n">
        <v>2109551</v>
      </c>
      <c r="F159" s="4" t="s">
        <v>174</v>
      </c>
      <c r="G159" s="4" t="n">
        <v>2019</v>
      </c>
      <c r="H159" s="4" t="s">
        <v>6</v>
      </c>
      <c r="I159" s="19" t="n">
        <v>6695588.94</v>
      </c>
    </row>
    <row r="160" customFormat="false" ht="13.8" hidden="false" customHeight="false" outlineLevel="0" collapsed="false">
      <c r="A160" s="4" t="s">
        <v>175</v>
      </c>
      <c r="B160" s="18" t="n">
        <v>26444829</v>
      </c>
      <c r="C160" s="18" t="n">
        <v>3908068.56548332</v>
      </c>
      <c r="E160" s="4" t="n">
        <v>2109601</v>
      </c>
      <c r="F160" s="4" t="s">
        <v>175</v>
      </c>
      <c r="G160" s="4" t="n">
        <v>2019</v>
      </c>
      <c r="H160" s="4" t="s">
        <v>6</v>
      </c>
      <c r="I160" s="19" t="n">
        <v>20086766.25</v>
      </c>
    </row>
    <row r="161" customFormat="false" ht="13.8" hidden="false" customHeight="false" outlineLevel="0" collapsed="false">
      <c r="A161" s="4" t="s">
        <v>176</v>
      </c>
      <c r="B161" s="18" t="n">
        <v>8814943</v>
      </c>
      <c r="C161" s="18" t="n">
        <v>609546.727316315</v>
      </c>
      <c r="E161" s="4" t="n">
        <v>2109700</v>
      </c>
      <c r="F161" s="4" t="s">
        <v>176</v>
      </c>
      <c r="G161" s="4" t="n">
        <v>2019</v>
      </c>
      <c r="H161" s="4" t="s">
        <v>6</v>
      </c>
      <c r="I161" s="19" t="n">
        <v>6695588.94</v>
      </c>
    </row>
    <row r="162" customFormat="false" ht="13.8" hidden="false" customHeight="false" outlineLevel="0" collapsed="false">
      <c r="A162" s="4" t="s">
        <v>177</v>
      </c>
      <c r="B162" s="18" t="n">
        <v>8814943</v>
      </c>
      <c r="C162" s="18" t="n">
        <v>197592.052970171</v>
      </c>
      <c r="E162" s="4" t="n">
        <v>2109759</v>
      </c>
      <c r="F162" s="4" t="s">
        <v>177</v>
      </c>
      <c r="G162" s="4" t="n">
        <v>2019</v>
      </c>
      <c r="H162" s="4" t="s">
        <v>6</v>
      </c>
      <c r="I162" s="19" t="n">
        <v>6695588.94</v>
      </c>
    </row>
    <row r="163" customFormat="false" ht="13.8" hidden="false" customHeight="false" outlineLevel="0" collapsed="false">
      <c r="A163" s="4" t="s">
        <v>178</v>
      </c>
      <c r="B163" s="18" t="n">
        <v>26444829</v>
      </c>
      <c r="C163" s="18" t="n">
        <v>646618.917704184</v>
      </c>
      <c r="E163" s="4" t="n">
        <v>2109809</v>
      </c>
      <c r="F163" s="4" t="s">
        <v>178</v>
      </c>
      <c r="G163" s="4" t="n">
        <v>2019</v>
      </c>
      <c r="H163" s="4" t="s">
        <v>6</v>
      </c>
      <c r="I163" s="19" t="n">
        <v>20086766.25</v>
      </c>
    </row>
    <row r="164" customFormat="false" ht="13.8" hidden="false" customHeight="false" outlineLevel="0" collapsed="false">
      <c r="A164" s="4" t="s">
        <v>179</v>
      </c>
      <c r="B164" s="18" t="n">
        <v>41136399</v>
      </c>
      <c r="C164" s="18" t="n">
        <v>8465705.80596909</v>
      </c>
      <c r="E164" s="4" t="n">
        <v>2109908</v>
      </c>
      <c r="F164" s="4" t="s">
        <v>179</v>
      </c>
      <c r="G164" s="4" t="n">
        <v>2019</v>
      </c>
      <c r="H164" s="4" t="s">
        <v>6</v>
      </c>
      <c r="I164" s="19" t="n">
        <v>31246080.68</v>
      </c>
    </row>
    <row r="165" customFormat="false" ht="13.8" hidden="false" customHeight="false" outlineLevel="0" collapsed="false">
      <c r="A165" s="4" t="s">
        <v>180</v>
      </c>
      <c r="B165" s="18" t="n">
        <v>38198086</v>
      </c>
      <c r="C165" s="18" t="n">
        <v>2605894.03961459</v>
      </c>
      <c r="E165" s="4" t="n">
        <v>2110005</v>
      </c>
      <c r="F165" s="4" t="s">
        <v>180</v>
      </c>
      <c r="G165" s="4" t="n">
        <v>2019</v>
      </c>
      <c r="H165" s="4" t="s">
        <v>6</v>
      </c>
      <c r="I165" s="19" t="n">
        <v>29014217.84</v>
      </c>
    </row>
    <row r="166" customFormat="false" ht="13.8" hidden="false" customHeight="false" outlineLevel="0" collapsed="false">
      <c r="A166" s="4" t="s">
        <v>181</v>
      </c>
      <c r="B166" s="18" t="n">
        <v>20568200</v>
      </c>
      <c r="C166" s="18" t="n">
        <v>609898.70949026</v>
      </c>
      <c r="E166" s="4" t="n">
        <v>2110039</v>
      </c>
      <c r="F166" s="4" t="s">
        <v>181</v>
      </c>
      <c r="G166" s="4" t="n">
        <v>2019</v>
      </c>
      <c r="H166" s="4" t="s">
        <v>6</v>
      </c>
      <c r="I166" s="19" t="n">
        <v>15623040.48</v>
      </c>
    </row>
    <row r="167" customFormat="false" ht="13.8" hidden="false" customHeight="false" outlineLevel="0" collapsed="false">
      <c r="A167" s="4" t="s">
        <v>182</v>
      </c>
      <c r="B167" s="18" t="n">
        <v>20568200</v>
      </c>
      <c r="C167" s="18" t="n">
        <v>45921.4007383508</v>
      </c>
      <c r="E167" s="4" t="n">
        <v>2110104</v>
      </c>
      <c r="F167" s="4" t="s">
        <v>182</v>
      </c>
      <c r="G167" s="4" t="n">
        <v>2019</v>
      </c>
      <c r="H167" s="4" t="s">
        <v>6</v>
      </c>
      <c r="I167" s="19" t="n">
        <v>15623040.48</v>
      </c>
    </row>
    <row r="168" customFormat="false" ht="13.8" hidden="false" customHeight="false" outlineLevel="0" collapsed="false">
      <c r="A168" s="4" t="s">
        <v>183</v>
      </c>
      <c r="B168" s="18" t="n">
        <v>26444829</v>
      </c>
      <c r="C168" s="18" t="n">
        <v>748797.050274705</v>
      </c>
      <c r="E168" s="4" t="n">
        <v>2110203</v>
      </c>
      <c r="F168" s="4" t="s">
        <v>183</v>
      </c>
      <c r="G168" s="4" t="n">
        <v>2019</v>
      </c>
      <c r="H168" s="4" t="s">
        <v>6</v>
      </c>
      <c r="I168" s="19" t="n">
        <v>20086766.25</v>
      </c>
    </row>
    <row r="169" customFormat="false" ht="13.8" hidden="false" customHeight="false" outlineLevel="0" collapsed="false">
      <c r="A169" s="4" t="s">
        <v>184</v>
      </c>
      <c r="B169" s="18" t="n">
        <v>11753257</v>
      </c>
      <c r="C169" s="18" t="n">
        <v>115783.415499742</v>
      </c>
      <c r="E169" s="4" t="n">
        <v>2110237</v>
      </c>
      <c r="F169" s="4" t="s">
        <v>184</v>
      </c>
      <c r="G169" s="4" t="n">
        <v>2019</v>
      </c>
      <c r="H169" s="4" t="s">
        <v>6</v>
      </c>
      <c r="I169" s="19" t="n">
        <v>8927451.79</v>
      </c>
    </row>
    <row r="170" customFormat="false" ht="13.8" hidden="false" customHeight="false" outlineLevel="0" collapsed="false">
      <c r="A170" s="4" t="s">
        <v>185</v>
      </c>
      <c r="B170" s="18" t="n">
        <v>14691572</v>
      </c>
      <c r="C170" s="18" t="n">
        <v>909585.666607248</v>
      </c>
      <c r="E170" s="4" t="n">
        <v>2110278</v>
      </c>
      <c r="F170" s="4" t="s">
        <v>185</v>
      </c>
      <c r="G170" s="4" t="n">
        <v>2019</v>
      </c>
      <c r="H170" s="4" t="s">
        <v>6</v>
      </c>
      <c r="I170" s="19" t="n">
        <v>11159314.66</v>
      </c>
    </row>
    <row r="171" customFormat="false" ht="13.8" hidden="false" customHeight="false" outlineLevel="0" collapsed="false">
      <c r="A171" s="4" t="s">
        <v>186</v>
      </c>
      <c r="B171" s="18" t="n">
        <v>14691572</v>
      </c>
      <c r="C171" s="18" t="n">
        <v>12117188.7367682</v>
      </c>
      <c r="E171" s="4" t="n">
        <v>2110302</v>
      </c>
      <c r="F171" s="4" t="s">
        <v>186</v>
      </c>
      <c r="G171" s="4" t="n">
        <v>2019</v>
      </c>
      <c r="H171" s="4" t="s">
        <v>6</v>
      </c>
      <c r="I171" s="19" t="n">
        <v>11159314.66</v>
      </c>
    </row>
    <row r="172" customFormat="false" ht="13.8" hidden="false" customHeight="false" outlineLevel="0" collapsed="false">
      <c r="A172" s="4" t="s">
        <v>187</v>
      </c>
      <c r="B172" s="18" t="n">
        <v>17629886</v>
      </c>
      <c r="C172" s="18" t="n">
        <v>244066.38831638</v>
      </c>
      <c r="E172" s="4" t="n">
        <v>2110401</v>
      </c>
      <c r="F172" s="4" t="s">
        <v>187</v>
      </c>
      <c r="G172" s="4" t="n">
        <v>2019</v>
      </c>
      <c r="H172" s="4" t="s">
        <v>6</v>
      </c>
      <c r="I172" s="19" t="n">
        <v>13391177.61</v>
      </c>
    </row>
    <row r="173" customFormat="false" ht="13.8" hidden="false" customHeight="false" outlineLevel="0" collapsed="false">
      <c r="A173" s="4" t="s">
        <v>188</v>
      </c>
      <c r="B173" s="18" t="n">
        <v>29383143</v>
      </c>
      <c r="C173" s="18" t="n">
        <v>1254856.39237057</v>
      </c>
      <c r="E173" s="4" t="n">
        <v>2110500</v>
      </c>
      <c r="F173" s="4" t="s">
        <v>188</v>
      </c>
      <c r="G173" s="4" t="n">
        <v>2019</v>
      </c>
      <c r="H173" s="4" t="s">
        <v>6</v>
      </c>
      <c r="I173" s="19" t="n">
        <v>22318629.15</v>
      </c>
    </row>
    <row r="174" customFormat="false" ht="13.8" hidden="false" customHeight="false" outlineLevel="0" collapsed="false">
      <c r="A174" s="4" t="s">
        <v>189</v>
      </c>
      <c r="B174" s="18" t="n">
        <v>20568200</v>
      </c>
      <c r="C174" s="18" t="n">
        <v>1994.25109253923</v>
      </c>
      <c r="E174" s="4" t="n">
        <v>2110609</v>
      </c>
      <c r="F174" s="4" t="s">
        <v>189</v>
      </c>
      <c r="G174" s="4" t="n">
        <v>2019</v>
      </c>
      <c r="H174" s="4" t="s">
        <v>6</v>
      </c>
      <c r="I174" s="19" t="n">
        <v>15623040.48</v>
      </c>
    </row>
    <row r="175" customFormat="false" ht="13.8" hidden="false" customHeight="false" outlineLevel="0" collapsed="false">
      <c r="A175" s="4" t="s">
        <v>190</v>
      </c>
      <c r="B175" s="18" t="n">
        <v>8814943</v>
      </c>
      <c r="C175" s="18" t="n">
        <v>219936.740941056</v>
      </c>
      <c r="E175" s="4" t="n">
        <v>2110658</v>
      </c>
      <c r="F175" s="4" t="s">
        <v>190</v>
      </c>
      <c r="G175" s="4" t="n">
        <v>2019</v>
      </c>
      <c r="H175" s="4" t="s">
        <v>6</v>
      </c>
      <c r="I175" s="19" t="n">
        <v>6695588.94</v>
      </c>
    </row>
    <row r="176" customFormat="false" ht="13.8" hidden="false" customHeight="false" outlineLevel="0" collapsed="false">
      <c r="A176" s="4" t="s">
        <v>191</v>
      </c>
      <c r="B176" s="18" t="n">
        <v>23506514</v>
      </c>
      <c r="C176" s="18" t="n">
        <v>793004.400912667</v>
      </c>
      <c r="E176" s="4" t="n">
        <v>2110708</v>
      </c>
      <c r="F176" s="4" t="s">
        <v>191</v>
      </c>
      <c r="G176" s="4" t="n">
        <v>2019</v>
      </c>
      <c r="H176" s="4" t="s">
        <v>6</v>
      </c>
      <c r="I176" s="19" t="n">
        <v>17854903.35</v>
      </c>
    </row>
    <row r="177" customFormat="false" ht="13.8" hidden="false" customHeight="false" outlineLevel="0" collapsed="false">
      <c r="A177" s="4" t="s">
        <v>192</v>
      </c>
      <c r="B177" s="18" t="n">
        <v>8814943</v>
      </c>
      <c r="C177" s="18" t="n">
        <v>581230.825626189</v>
      </c>
      <c r="E177" s="4" t="n">
        <v>2110807</v>
      </c>
      <c r="F177" s="4" t="s">
        <v>192</v>
      </c>
      <c r="G177" s="4" t="n">
        <v>2019</v>
      </c>
      <c r="H177" s="4" t="s">
        <v>6</v>
      </c>
      <c r="I177" s="19" t="n">
        <v>6695588.94</v>
      </c>
    </row>
    <row r="178" customFormat="false" ht="13.8" hidden="false" customHeight="false" outlineLevel="0" collapsed="false">
      <c r="A178" s="4" t="s">
        <v>193</v>
      </c>
      <c r="B178" s="18" t="n">
        <v>11753257</v>
      </c>
      <c r="C178" s="18" t="n">
        <v>407343.750606575</v>
      </c>
      <c r="E178" s="4" t="n">
        <v>2110856</v>
      </c>
      <c r="F178" s="4" t="s">
        <v>193</v>
      </c>
      <c r="G178" s="4" t="n">
        <v>2019</v>
      </c>
      <c r="H178" s="4" t="s">
        <v>6</v>
      </c>
      <c r="I178" s="19" t="n">
        <v>8927451.79</v>
      </c>
    </row>
    <row r="179" customFormat="false" ht="13.8" hidden="false" customHeight="false" outlineLevel="0" collapsed="false">
      <c r="A179" s="4" t="s">
        <v>194</v>
      </c>
      <c r="B179" s="18" t="n">
        <v>11753257</v>
      </c>
      <c r="C179" s="18" t="n">
        <v>183606.159504847</v>
      </c>
      <c r="E179" s="4" t="n">
        <v>2110906</v>
      </c>
      <c r="F179" s="4" t="s">
        <v>194</v>
      </c>
      <c r="G179" s="4" t="n">
        <v>2019</v>
      </c>
      <c r="H179" s="4" t="s">
        <v>6</v>
      </c>
      <c r="I179" s="19" t="n">
        <v>8927451.79</v>
      </c>
    </row>
    <row r="180" customFormat="false" ht="13.8" hidden="false" customHeight="false" outlineLevel="0" collapsed="false">
      <c r="A180" s="4" t="s">
        <v>195</v>
      </c>
      <c r="B180" s="18" t="n">
        <v>17629886</v>
      </c>
      <c r="C180" s="18" t="n">
        <v>4102.95408940234</v>
      </c>
      <c r="E180" s="4" t="n">
        <v>2111003</v>
      </c>
      <c r="F180" s="4" t="s">
        <v>195</v>
      </c>
      <c r="G180" s="4" t="n">
        <v>2019</v>
      </c>
      <c r="H180" s="4" t="s">
        <v>6</v>
      </c>
      <c r="I180" s="19" t="n">
        <v>13391177.61</v>
      </c>
    </row>
    <row r="181" customFormat="false" ht="13.8" hidden="false" customHeight="false" outlineLevel="0" collapsed="false">
      <c r="A181" s="4" t="s">
        <v>196</v>
      </c>
      <c r="B181" s="18" t="n">
        <v>14691572</v>
      </c>
      <c r="C181" s="18" t="n">
        <v>467797.448882849</v>
      </c>
      <c r="E181" s="4" t="n">
        <v>2111029</v>
      </c>
      <c r="F181" s="4" t="s">
        <v>247</v>
      </c>
      <c r="G181" s="4" t="n">
        <v>2019</v>
      </c>
      <c r="H181" s="4" t="s">
        <v>6</v>
      </c>
      <c r="I181" s="19" t="n">
        <v>11159314.66</v>
      </c>
    </row>
    <row r="182" customFormat="false" ht="13.8" hidden="false" customHeight="false" outlineLevel="0" collapsed="false">
      <c r="A182" s="4" t="s">
        <v>197</v>
      </c>
      <c r="B182" s="18" t="n">
        <v>11753257</v>
      </c>
      <c r="C182" s="18" t="n">
        <v>375996.96937758</v>
      </c>
      <c r="E182" s="4" t="n">
        <v>2111052</v>
      </c>
      <c r="F182" s="4" t="s">
        <v>197</v>
      </c>
      <c r="G182" s="4" t="n">
        <v>2019</v>
      </c>
      <c r="H182" s="4" t="s">
        <v>6</v>
      </c>
      <c r="I182" s="19" t="n">
        <v>8927451.79</v>
      </c>
    </row>
    <row r="183" customFormat="false" ht="13.8" hidden="false" customHeight="false" outlineLevel="0" collapsed="false">
      <c r="A183" s="4" t="s">
        <v>198</v>
      </c>
      <c r="B183" s="18" t="n">
        <v>17629886</v>
      </c>
      <c r="C183" s="18" t="n">
        <v>584731.681460357</v>
      </c>
      <c r="E183" s="4" t="n">
        <v>2111078</v>
      </c>
      <c r="F183" s="4" t="s">
        <v>198</v>
      </c>
      <c r="G183" s="4" t="n">
        <v>2019</v>
      </c>
      <c r="H183" s="4" t="s">
        <v>6</v>
      </c>
      <c r="I183" s="19" t="n">
        <v>13391177.61</v>
      </c>
    </row>
    <row r="184" customFormat="false" ht="13.8" hidden="false" customHeight="false" outlineLevel="0" collapsed="false">
      <c r="A184" s="4" t="s">
        <v>199</v>
      </c>
      <c r="B184" s="18" t="n">
        <v>20568200</v>
      </c>
      <c r="C184" s="18" t="n">
        <v>1230908.80845427</v>
      </c>
      <c r="E184" s="4" t="n">
        <v>2111102</v>
      </c>
      <c r="F184" s="4" t="s">
        <v>199</v>
      </c>
      <c r="G184" s="4" t="n">
        <v>2019</v>
      </c>
      <c r="H184" s="4" t="s">
        <v>6</v>
      </c>
      <c r="I184" s="19" t="n">
        <v>15623040.48</v>
      </c>
    </row>
    <row r="185" customFormat="false" ht="13.8" hidden="false" customHeight="false" outlineLevel="0" collapsed="false">
      <c r="A185" s="4" t="s">
        <v>200</v>
      </c>
      <c r="B185" s="18" t="n">
        <v>114113285</v>
      </c>
      <c r="C185" s="18" t="n">
        <v>31639884.4560534</v>
      </c>
      <c r="E185" s="4" t="n">
        <v>2111201</v>
      </c>
      <c r="F185" s="4" t="s">
        <v>200</v>
      </c>
      <c r="G185" s="4" t="n">
        <v>2019</v>
      </c>
      <c r="H185" s="4" t="s">
        <v>6</v>
      </c>
      <c r="I185" s="19" t="n">
        <v>86677318.99</v>
      </c>
    </row>
    <row r="186" customFormat="false" ht="13.8" hidden="false" customHeight="false" outlineLevel="0" collapsed="false">
      <c r="A186" s="4" t="s">
        <v>201</v>
      </c>
      <c r="B186" s="18" t="n">
        <v>8814943</v>
      </c>
      <c r="C186" s="18" t="n">
        <v>77309.3482733763</v>
      </c>
      <c r="E186" s="4" t="n">
        <v>2111250</v>
      </c>
      <c r="F186" s="4" t="s">
        <v>201</v>
      </c>
      <c r="G186" s="4" t="n">
        <v>2019</v>
      </c>
      <c r="H186" s="4" t="s">
        <v>6</v>
      </c>
      <c r="I186" s="19" t="n">
        <v>6695588.94</v>
      </c>
    </row>
    <row r="187" customFormat="false" ht="13.8" hidden="false" customHeight="false" outlineLevel="0" collapsed="false">
      <c r="A187" s="4" t="s">
        <v>202</v>
      </c>
      <c r="B187" s="18" t="n">
        <v>636098738</v>
      </c>
      <c r="C187" s="18" t="n">
        <v>714027087.155154</v>
      </c>
      <c r="E187" s="4" t="n">
        <v>2111300</v>
      </c>
      <c r="F187" s="4" t="s">
        <v>202</v>
      </c>
      <c r="G187" s="4" t="n">
        <v>2019</v>
      </c>
      <c r="H187" s="4" t="s">
        <v>6</v>
      </c>
      <c r="I187" s="19" t="n">
        <v>483163137.05</v>
      </c>
    </row>
    <row r="188" customFormat="false" ht="13.8" hidden="false" customHeight="false" outlineLevel="0" collapsed="false">
      <c r="A188" s="4" t="s">
        <v>203</v>
      </c>
      <c r="B188" s="18" t="n">
        <v>17629886</v>
      </c>
      <c r="C188" s="18" t="n">
        <v>773116.290029807</v>
      </c>
      <c r="E188" s="4" t="n">
        <v>2111409</v>
      </c>
      <c r="F188" s="4" t="s">
        <v>203</v>
      </c>
      <c r="G188" s="4" t="n">
        <v>2019</v>
      </c>
      <c r="H188" s="4" t="s">
        <v>6</v>
      </c>
      <c r="I188" s="19" t="n">
        <v>13391177.61</v>
      </c>
    </row>
    <row r="189" customFormat="false" ht="13.8" hidden="false" customHeight="false" outlineLevel="0" collapsed="false">
      <c r="A189" s="4" t="s">
        <v>204</v>
      </c>
      <c r="B189" s="18" t="n">
        <v>26444829</v>
      </c>
      <c r="C189" s="18" t="n">
        <v>2170936.83528233</v>
      </c>
      <c r="E189" s="4" t="n">
        <v>2111508</v>
      </c>
      <c r="F189" s="4" t="s">
        <v>204</v>
      </c>
      <c r="G189" s="4" t="n">
        <v>2019</v>
      </c>
      <c r="H189" s="4" t="s">
        <v>6</v>
      </c>
      <c r="I189" s="19" t="n">
        <v>20086766.25</v>
      </c>
    </row>
    <row r="190" customFormat="false" ht="13.8" hidden="false" customHeight="false" outlineLevel="0" collapsed="false">
      <c r="A190" s="4" t="s">
        <v>205</v>
      </c>
      <c r="B190" s="18" t="n">
        <v>11753257</v>
      </c>
      <c r="C190" s="18" t="n">
        <v>4858739.55243782</v>
      </c>
      <c r="E190" s="4" t="n">
        <v>2111532</v>
      </c>
      <c r="F190" s="4" t="s">
        <v>205</v>
      </c>
      <c r="G190" s="4" t="n">
        <v>2019</v>
      </c>
      <c r="H190" s="4" t="s">
        <v>6</v>
      </c>
      <c r="I190" s="19" t="n">
        <v>8927451.79</v>
      </c>
    </row>
    <row r="191" customFormat="false" ht="13.8" hidden="false" customHeight="false" outlineLevel="0" collapsed="false">
      <c r="A191" s="4" t="s">
        <v>206</v>
      </c>
      <c r="B191" s="18" t="n">
        <v>8814943</v>
      </c>
      <c r="C191" s="18" t="n">
        <v>294296.444747406</v>
      </c>
      <c r="E191" s="4" t="n">
        <v>2111573</v>
      </c>
      <c r="F191" s="4" t="s">
        <v>206</v>
      </c>
      <c r="G191" s="4" t="n">
        <v>2019</v>
      </c>
      <c r="H191" s="4" t="s">
        <v>6</v>
      </c>
      <c r="I191" s="19" t="n">
        <v>6695588.94</v>
      </c>
    </row>
    <row r="192" customFormat="false" ht="13.8" hidden="false" customHeight="false" outlineLevel="0" collapsed="false">
      <c r="A192" s="4" t="s">
        <v>207</v>
      </c>
      <c r="B192" s="18" t="n">
        <v>17629886</v>
      </c>
      <c r="C192" s="18" t="n">
        <v>2604353.57524434</v>
      </c>
      <c r="E192" s="4" t="n">
        <v>2111607</v>
      </c>
      <c r="F192" s="4" t="s">
        <v>207</v>
      </c>
      <c r="G192" s="4" t="n">
        <v>2019</v>
      </c>
      <c r="H192" s="4" t="s">
        <v>6</v>
      </c>
      <c r="I192" s="19" t="n">
        <v>13391177.61</v>
      </c>
    </row>
    <row r="193" customFormat="false" ht="13.8" hidden="false" customHeight="false" outlineLevel="0" collapsed="false">
      <c r="A193" s="4" t="s">
        <v>208</v>
      </c>
      <c r="B193" s="18" t="n">
        <v>8814943</v>
      </c>
      <c r="C193" s="18" t="n">
        <v>62193.6756273796</v>
      </c>
      <c r="E193" s="4" t="n">
        <v>2111631</v>
      </c>
      <c r="F193" s="4" t="s">
        <v>208</v>
      </c>
      <c r="G193" s="4" t="n">
        <v>2019</v>
      </c>
      <c r="H193" s="4" t="s">
        <v>6</v>
      </c>
      <c r="I193" s="19" t="n">
        <v>6695588.94</v>
      </c>
    </row>
    <row r="194" customFormat="false" ht="13.8" hidden="false" customHeight="false" outlineLevel="0" collapsed="false">
      <c r="A194" s="4" t="s">
        <v>209</v>
      </c>
      <c r="B194" s="18" t="n">
        <v>8814943</v>
      </c>
      <c r="C194" s="18" t="n">
        <v>108404.314114263</v>
      </c>
      <c r="E194" s="4" t="n">
        <v>2111672</v>
      </c>
      <c r="F194" s="4" t="s">
        <v>209</v>
      </c>
      <c r="G194" s="4" t="n">
        <v>2019</v>
      </c>
      <c r="H194" s="4" t="s">
        <v>6</v>
      </c>
      <c r="I194" s="19" t="n">
        <v>6695588.94</v>
      </c>
    </row>
    <row r="195" customFormat="false" ht="13.8" hidden="false" customHeight="false" outlineLevel="0" collapsed="false">
      <c r="A195" s="4" t="s">
        <v>210</v>
      </c>
      <c r="B195" s="18" t="n">
        <v>17629886</v>
      </c>
      <c r="C195" s="18" t="n">
        <v>370410.797384858</v>
      </c>
      <c r="E195" s="4" t="n">
        <v>2111706</v>
      </c>
      <c r="F195" s="4" t="s">
        <v>210</v>
      </c>
      <c r="G195" s="4" t="n">
        <v>2019</v>
      </c>
      <c r="H195" s="4" t="s">
        <v>6</v>
      </c>
      <c r="I195" s="19" t="n">
        <v>13391177.61</v>
      </c>
    </row>
    <row r="196" customFormat="false" ht="13.8" hidden="false" customHeight="false" outlineLevel="0" collapsed="false">
      <c r="A196" s="4" t="s">
        <v>211</v>
      </c>
      <c r="B196" s="18" t="n">
        <v>14691572</v>
      </c>
      <c r="C196" s="18" t="n">
        <v>260339.832547325</v>
      </c>
      <c r="E196" s="4" t="n">
        <v>2111722</v>
      </c>
      <c r="F196" s="4" t="s">
        <v>211</v>
      </c>
      <c r="G196" s="4" t="n">
        <v>2019</v>
      </c>
      <c r="H196" s="4" t="s">
        <v>6</v>
      </c>
      <c r="I196" s="19" t="n">
        <v>11159314.66</v>
      </c>
    </row>
    <row r="197" customFormat="false" ht="13.8" hidden="false" customHeight="false" outlineLevel="0" collapsed="false">
      <c r="A197" s="4" t="s">
        <v>212</v>
      </c>
      <c r="B197" s="18" t="n">
        <v>11753257</v>
      </c>
      <c r="C197" s="18" t="n">
        <v>201476.258062297</v>
      </c>
      <c r="E197" s="4" t="n">
        <v>2111748</v>
      </c>
      <c r="F197" s="4" t="s">
        <v>212</v>
      </c>
      <c r="G197" s="4" t="n">
        <v>2019</v>
      </c>
      <c r="H197" s="4" t="s">
        <v>6</v>
      </c>
      <c r="I197" s="19" t="n">
        <v>8927451.79</v>
      </c>
    </row>
    <row r="198" customFormat="false" ht="13.8" hidden="false" customHeight="false" outlineLevel="0" collapsed="false">
      <c r="A198" s="4" t="s">
        <v>213</v>
      </c>
      <c r="B198" s="18" t="n">
        <v>14691572</v>
      </c>
      <c r="C198" s="18" t="n">
        <v>520393.183163614</v>
      </c>
      <c r="E198" s="4" t="n">
        <v>2111763</v>
      </c>
      <c r="F198" s="4" t="s">
        <v>213</v>
      </c>
      <c r="G198" s="4" t="n">
        <v>2019</v>
      </c>
      <c r="H198" s="4" t="s">
        <v>6</v>
      </c>
      <c r="I198" s="19" t="n">
        <v>11159314.66</v>
      </c>
    </row>
    <row r="199" customFormat="false" ht="13.8" hidden="false" customHeight="false" outlineLevel="0" collapsed="false">
      <c r="A199" s="4" t="s">
        <v>214</v>
      </c>
      <c r="B199" s="18" t="n">
        <v>11753251</v>
      </c>
      <c r="C199" s="18" t="n">
        <v>55085.1948362526</v>
      </c>
      <c r="E199" s="4" t="n">
        <v>2111789</v>
      </c>
      <c r="F199" s="4" t="s">
        <v>214</v>
      </c>
      <c r="G199" s="4" t="n">
        <v>2019</v>
      </c>
      <c r="H199" s="4" t="s">
        <v>6</v>
      </c>
      <c r="I199" s="19" t="n">
        <v>8927451.79</v>
      </c>
    </row>
    <row r="200" customFormat="false" ht="13.8" hidden="false" customHeight="false" outlineLevel="0" collapsed="false">
      <c r="A200" s="4" t="s">
        <v>215</v>
      </c>
      <c r="B200" s="18" t="n">
        <v>17629886</v>
      </c>
      <c r="C200" s="18" t="n">
        <v>1728378.50846143</v>
      </c>
      <c r="E200" s="4" t="n">
        <v>2111805</v>
      </c>
      <c r="F200" s="4" t="s">
        <v>215</v>
      </c>
      <c r="G200" s="4" t="n">
        <v>2019</v>
      </c>
      <c r="H200" s="4" t="s">
        <v>6</v>
      </c>
      <c r="I200" s="19" t="n">
        <v>13391177.61</v>
      </c>
    </row>
    <row r="201" customFormat="false" ht="13.8" hidden="false" customHeight="false" outlineLevel="0" collapsed="false">
      <c r="A201" s="4" t="s">
        <v>216</v>
      </c>
      <c r="B201" s="18" t="n">
        <v>11753257</v>
      </c>
      <c r="C201" s="18" t="n">
        <v>25244.9226132905</v>
      </c>
      <c r="E201" s="4" t="n">
        <v>2111904</v>
      </c>
      <c r="F201" s="4" t="s">
        <v>216</v>
      </c>
      <c r="G201" s="4" t="n">
        <v>2019</v>
      </c>
      <c r="H201" s="4" t="s">
        <v>6</v>
      </c>
      <c r="I201" s="19" t="n">
        <v>8927451.79</v>
      </c>
    </row>
    <row r="202" customFormat="false" ht="13.8" hidden="false" customHeight="false" outlineLevel="0" collapsed="false">
      <c r="A202" s="4" t="s">
        <v>217</v>
      </c>
      <c r="B202" s="18" t="n">
        <v>8814943</v>
      </c>
      <c r="C202" s="18" t="n">
        <v>17834.2079665529</v>
      </c>
      <c r="E202" s="4" t="n">
        <v>2111953</v>
      </c>
      <c r="F202" s="4" t="s">
        <v>217</v>
      </c>
      <c r="G202" s="4" t="n">
        <v>2019</v>
      </c>
      <c r="H202" s="4" t="s">
        <v>6</v>
      </c>
      <c r="I202" s="19" t="n">
        <v>6695588.94</v>
      </c>
    </row>
    <row r="203" customFormat="false" ht="13.8" hidden="false" customHeight="false" outlineLevel="0" collapsed="false">
      <c r="A203" s="4" t="s">
        <v>218</v>
      </c>
      <c r="B203" s="18" t="n">
        <v>8814943</v>
      </c>
      <c r="C203" s="18" t="n">
        <v>1622598.5702905</v>
      </c>
      <c r="E203" s="4" t="n">
        <v>2112001</v>
      </c>
      <c r="F203" s="4" t="s">
        <v>218</v>
      </c>
      <c r="G203" s="4" t="n">
        <v>2019</v>
      </c>
      <c r="H203" s="4" t="s">
        <v>6</v>
      </c>
      <c r="I203" s="19" t="n">
        <v>6695588.94</v>
      </c>
    </row>
    <row r="204" customFormat="false" ht="13.8" hidden="false" customHeight="false" outlineLevel="0" collapsed="false">
      <c r="A204" s="4" t="s">
        <v>219</v>
      </c>
      <c r="B204" s="18" t="n">
        <v>20568200</v>
      </c>
      <c r="C204" s="18" t="n">
        <v>372373.660878614</v>
      </c>
      <c r="E204" s="4" t="n">
        <v>2112100</v>
      </c>
      <c r="F204" s="4" t="s">
        <v>219</v>
      </c>
      <c r="G204" s="4" t="n">
        <v>2019</v>
      </c>
      <c r="H204" s="4" t="s">
        <v>6</v>
      </c>
      <c r="I204" s="19" t="n">
        <v>15623040.48</v>
      </c>
    </row>
    <row r="205" customFormat="false" ht="13.8" hidden="false" customHeight="false" outlineLevel="0" collapsed="false">
      <c r="A205" s="4" t="s">
        <v>220</v>
      </c>
      <c r="B205" s="18" t="n">
        <v>114113285</v>
      </c>
      <c r="C205" s="18" t="n">
        <v>15495367.1463127</v>
      </c>
      <c r="E205" s="4" t="n">
        <v>2112209</v>
      </c>
      <c r="F205" s="4" t="s">
        <v>220</v>
      </c>
      <c r="G205" s="4" t="n">
        <v>2019</v>
      </c>
      <c r="H205" s="4" t="s">
        <v>6</v>
      </c>
      <c r="I205" s="19" t="n">
        <v>86677318.99</v>
      </c>
    </row>
    <row r="206" customFormat="false" ht="13.8" hidden="false" customHeight="false" outlineLevel="0" collapsed="false">
      <c r="A206" s="4" t="s">
        <v>221</v>
      </c>
      <c r="B206" s="18" t="n">
        <v>17629886</v>
      </c>
      <c r="C206" s="18" t="n">
        <v>1959029.40624738</v>
      </c>
      <c r="E206" s="4" t="n">
        <v>2112233</v>
      </c>
      <c r="F206" s="4" t="s">
        <v>221</v>
      </c>
      <c r="G206" s="4" t="n">
        <v>2019</v>
      </c>
      <c r="H206" s="4" t="s">
        <v>6</v>
      </c>
      <c r="I206" s="19" t="n">
        <v>13391177.61</v>
      </c>
    </row>
    <row r="207" customFormat="false" ht="13.8" hidden="false" customHeight="false" outlineLevel="0" collapsed="false">
      <c r="A207" s="4" t="s">
        <v>222</v>
      </c>
      <c r="B207" s="18" t="n">
        <v>8814943</v>
      </c>
      <c r="C207" s="18" t="n">
        <v>17460.5314228606</v>
      </c>
      <c r="E207" s="4" t="n">
        <v>2112274</v>
      </c>
      <c r="F207" s="4" t="s">
        <v>222</v>
      </c>
      <c r="G207" s="4" t="n">
        <v>2019</v>
      </c>
      <c r="H207" s="4" t="s">
        <v>6</v>
      </c>
      <c r="I207" s="19" t="n">
        <v>6695588.94</v>
      </c>
    </row>
    <row r="208" customFormat="false" ht="13.8" hidden="false" customHeight="false" outlineLevel="0" collapsed="false">
      <c r="A208" s="4" t="s">
        <v>223</v>
      </c>
      <c r="B208" s="18" t="n">
        <v>26444829</v>
      </c>
      <c r="C208" s="18" t="n">
        <v>1174163.2455432</v>
      </c>
      <c r="E208" s="4" t="n">
        <v>2112308</v>
      </c>
      <c r="F208" s="4" t="s">
        <v>223</v>
      </c>
      <c r="G208" s="4" t="n">
        <v>2019</v>
      </c>
      <c r="H208" s="4" t="s">
        <v>6</v>
      </c>
      <c r="I208" s="19" t="n">
        <v>20086766.25</v>
      </c>
    </row>
    <row r="209" customFormat="false" ht="13.8" hidden="false" customHeight="false" outlineLevel="0" collapsed="false">
      <c r="A209" s="4" t="s">
        <v>224</v>
      </c>
      <c r="B209" s="18" t="n">
        <v>23506514</v>
      </c>
      <c r="C209" s="18" t="n">
        <v>961841.95665794</v>
      </c>
      <c r="E209" s="4" t="n">
        <v>2112407</v>
      </c>
      <c r="F209" s="4" t="s">
        <v>224</v>
      </c>
      <c r="G209" s="4" t="n">
        <v>2019</v>
      </c>
      <c r="H209" s="4" t="s">
        <v>6</v>
      </c>
      <c r="I209" s="19" t="n">
        <v>17854903.35</v>
      </c>
    </row>
    <row r="210" customFormat="false" ht="13.8" hidden="false" customHeight="false" outlineLevel="0" collapsed="false">
      <c r="A210" s="4" t="s">
        <v>225</v>
      </c>
      <c r="B210" s="18" t="n">
        <v>20568200</v>
      </c>
      <c r="C210" s="18" t="n">
        <v>458386.092792578</v>
      </c>
      <c r="E210" s="4" t="n">
        <v>2112456</v>
      </c>
      <c r="F210" s="4" t="s">
        <v>225</v>
      </c>
      <c r="G210" s="4" t="n">
        <v>2019</v>
      </c>
      <c r="H210" s="4" t="s">
        <v>6</v>
      </c>
      <c r="I210" s="19" t="n">
        <v>15623040.48</v>
      </c>
    </row>
    <row r="211" customFormat="false" ht="13.8" hidden="false" customHeight="false" outlineLevel="0" collapsed="false">
      <c r="A211" s="4" t="s">
        <v>226</v>
      </c>
      <c r="B211" s="18" t="n">
        <v>32321457</v>
      </c>
      <c r="C211" s="18" t="n">
        <v>2123722.64499734</v>
      </c>
      <c r="E211" s="4" t="n">
        <v>2112506</v>
      </c>
      <c r="F211" s="4" t="s">
        <v>226</v>
      </c>
      <c r="G211" s="4" t="n">
        <v>2019</v>
      </c>
      <c r="H211" s="4" t="s">
        <v>6</v>
      </c>
      <c r="I211" s="19" t="n">
        <v>24550492</v>
      </c>
    </row>
    <row r="212" customFormat="false" ht="13.8" hidden="false" customHeight="false" outlineLevel="0" collapsed="false">
      <c r="A212" s="4" t="s">
        <v>227</v>
      </c>
      <c r="B212" s="18" t="n">
        <v>23506514</v>
      </c>
      <c r="C212" s="18" t="n">
        <v>687880.829403061</v>
      </c>
      <c r="E212" s="4" t="n">
        <v>2112605</v>
      </c>
      <c r="F212" s="4" t="s">
        <v>227</v>
      </c>
      <c r="G212" s="4" t="n">
        <v>2019</v>
      </c>
      <c r="H212" s="4" t="s">
        <v>6</v>
      </c>
      <c r="I212" s="19" t="n">
        <v>17854903.35</v>
      </c>
    </row>
    <row r="213" customFormat="false" ht="13.8" hidden="false" customHeight="false" outlineLevel="0" collapsed="false">
      <c r="A213" s="4" t="s">
        <v>228</v>
      </c>
      <c r="B213" s="18" t="n">
        <v>32321457</v>
      </c>
      <c r="C213" s="18" t="n">
        <v>1001459.47615948</v>
      </c>
      <c r="E213" s="4" t="n">
        <v>2112704</v>
      </c>
      <c r="F213" s="4" t="s">
        <v>228</v>
      </c>
      <c r="G213" s="4" t="n">
        <v>2019</v>
      </c>
      <c r="H213" s="4" t="s">
        <v>6</v>
      </c>
      <c r="I213" s="19" t="n">
        <v>24550492</v>
      </c>
    </row>
    <row r="214" customFormat="false" ht="13.8" hidden="false" customHeight="false" outlineLevel="0" collapsed="false">
      <c r="A214" s="4" t="s">
        <v>229</v>
      </c>
      <c r="B214" s="18" t="n">
        <v>32321451</v>
      </c>
      <c r="C214" s="18" t="n">
        <v>1686274.07565506</v>
      </c>
      <c r="E214" s="4" t="n">
        <v>2112803</v>
      </c>
      <c r="F214" s="4" t="s">
        <v>229</v>
      </c>
      <c r="G214" s="4" t="n">
        <v>2019</v>
      </c>
      <c r="H214" s="4" t="s">
        <v>6</v>
      </c>
      <c r="I214" s="19" t="n">
        <v>24550492</v>
      </c>
    </row>
    <row r="215" customFormat="false" ht="13.8" hidden="false" customHeight="false" outlineLevel="0" collapsed="false">
      <c r="A215" s="4" t="s">
        <v>230</v>
      </c>
      <c r="B215" s="18" t="n">
        <v>11753260</v>
      </c>
      <c r="C215" s="18" t="n">
        <v>1560260.55444782</v>
      </c>
      <c r="E215" s="4" t="n">
        <v>2112852</v>
      </c>
      <c r="F215" s="4" t="s">
        <v>230</v>
      </c>
      <c r="G215" s="4" t="n">
        <v>2019</v>
      </c>
      <c r="H215" s="4" t="s">
        <v>6</v>
      </c>
      <c r="I215" s="19" t="n">
        <v>8927453.41</v>
      </c>
    </row>
    <row r="216" customFormat="false" ht="13.8" hidden="false" customHeight="false" outlineLevel="0" collapsed="false">
      <c r="A216" s="4" t="s">
        <v>231</v>
      </c>
      <c r="B216" s="18" t="n">
        <v>23506514</v>
      </c>
      <c r="C216" s="18" t="n">
        <v>2781893.16837691</v>
      </c>
      <c r="E216" s="4" t="n">
        <v>2112902</v>
      </c>
      <c r="F216" s="4" t="s">
        <v>231</v>
      </c>
      <c r="G216" s="4" t="n">
        <v>2019</v>
      </c>
      <c r="H216" s="4" t="s">
        <v>6</v>
      </c>
      <c r="I216" s="19" t="n">
        <v>17854903.35</v>
      </c>
    </row>
    <row r="217" customFormat="false" ht="13.8" hidden="false" customHeight="false" outlineLevel="0" collapsed="false">
      <c r="A217" s="4" t="s">
        <v>232</v>
      </c>
      <c r="B217" s="18" t="n">
        <v>23506514</v>
      </c>
      <c r="C217" s="18" t="n">
        <v>1011585.45402089</v>
      </c>
      <c r="E217" s="4" t="n">
        <v>2113009</v>
      </c>
      <c r="F217" s="4" t="s">
        <v>232</v>
      </c>
      <c r="G217" s="4" t="n">
        <v>2019</v>
      </c>
      <c r="H217" s="4" t="s">
        <v>6</v>
      </c>
      <c r="I217" s="19" t="n">
        <v>17854903.35</v>
      </c>
    </row>
    <row r="218" customFormat="false" ht="13.8" hidden="false" customHeight="false" outlineLevel="0" collapsed="false">
      <c r="A218" s="4" t="s">
        <v>233</v>
      </c>
      <c r="B218" s="18" t="n">
        <v>32321457</v>
      </c>
      <c r="C218" s="18" t="n">
        <v>2877689.47725943</v>
      </c>
      <c r="E218" s="4" t="n">
        <v>2114007</v>
      </c>
      <c r="F218" s="4" t="s">
        <v>233</v>
      </c>
      <c r="G218" s="4" t="n">
        <v>2019</v>
      </c>
      <c r="H218" s="4" t="s">
        <v>6</v>
      </c>
      <c r="I218" s="19" t="n">
        <v>24550492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9" activeCellId="0" sqref="B2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24.29"/>
    <col collapsed="false" customWidth="true" hidden="false" outlineLevel="0" max="2" min="2" style="4" width="22"/>
  </cols>
  <sheetData>
    <row r="1" customFormat="false" ht="15" hidden="false" customHeight="false" outlineLevel="0" collapsed="false">
      <c r="A1" s="15" t="s">
        <v>234</v>
      </c>
      <c r="B1" s="4" t="s">
        <v>248</v>
      </c>
    </row>
    <row r="2" customFormat="false" ht="13.8" hidden="false" customHeight="false" outlineLevel="0" collapsed="false">
      <c r="A2" s="4" t="s">
        <v>17</v>
      </c>
      <c r="B2" s="19" t="n">
        <v>112445</v>
      </c>
    </row>
    <row r="3" customFormat="false" ht="13.8" hidden="false" customHeight="false" outlineLevel="0" collapsed="false">
      <c r="A3" s="4" t="s">
        <v>18</v>
      </c>
      <c r="B3" s="19" t="n">
        <v>6524</v>
      </c>
    </row>
    <row r="4" customFormat="false" ht="13.8" hidden="false" customHeight="false" outlineLevel="0" collapsed="false">
      <c r="A4" s="4" t="s">
        <v>19</v>
      </c>
      <c r="B4" s="19" t="n">
        <v>12571</v>
      </c>
    </row>
    <row r="5" customFormat="false" ht="13.8" hidden="false" customHeight="false" outlineLevel="0" collapsed="false">
      <c r="A5" s="4" t="s">
        <v>20</v>
      </c>
      <c r="B5" s="19" t="n">
        <v>22097</v>
      </c>
    </row>
    <row r="6" customFormat="false" ht="13.8" hidden="false" customHeight="false" outlineLevel="0" collapsed="false">
      <c r="A6" s="4" t="s">
        <v>21</v>
      </c>
      <c r="B6" s="19" t="n">
        <v>26532</v>
      </c>
    </row>
    <row r="7" customFormat="false" ht="13.8" hidden="false" customHeight="false" outlineLevel="0" collapsed="false">
      <c r="A7" s="4" t="s">
        <v>22</v>
      </c>
      <c r="B7" s="19" t="n">
        <v>8128</v>
      </c>
    </row>
    <row r="8" customFormat="false" ht="13.8" hidden="false" customHeight="false" outlineLevel="0" collapsed="false">
      <c r="A8" s="4" t="s">
        <v>23</v>
      </c>
      <c r="B8" s="19" t="n">
        <v>27053</v>
      </c>
    </row>
    <row r="9" customFormat="false" ht="13.8" hidden="false" customHeight="false" outlineLevel="0" collapsed="false">
      <c r="A9" s="4" t="s">
        <v>24</v>
      </c>
      <c r="B9" s="19" t="n">
        <v>31919</v>
      </c>
    </row>
    <row r="10" customFormat="false" ht="13.8" hidden="false" customHeight="false" outlineLevel="0" collapsed="false">
      <c r="A10" s="4" t="s">
        <v>25</v>
      </c>
      <c r="B10" s="19" t="n">
        <v>11190</v>
      </c>
    </row>
    <row r="11" customFormat="false" ht="13.8" hidden="false" customHeight="false" outlineLevel="0" collapsed="false">
      <c r="A11" s="4" t="s">
        <v>26</v>
      </c>
      <c r="B11" s="19" t="n">
        <v>6962</v>
      </c>
    </row>
    <row r="12" customFormat="false" ht="13.8" hidden="false" customHeight="false" outlineLevel="0" collapsed="false">
      <c r="A12" s="4" t="s">
        <v>27</v>
      </c>
      <c r="B12" s="19" t="n">
        <v>41435</v>
      </c>
    </row>
    <row r="13" customFormat="false" ht="13.8" hidden="false" customHeight="false" outlineLevel="0" collapsed="false">
      <c r="A13" s="4" t="s">
        <v>28</v>
      </c>
      <c r="B13" s="19" t="n">
        <v>26803</v>
      </c>
    </row>
    <row r="14" customFormat="false" ht="13.8" hidden="false" customHeight="false" outlineLevel="0" collapsed="false">
      <c r="A14" s="4" t="s">
        <v>29</v>
      </c>
      <c r="B14" s="19" t="n">
        <v>15732</v>
      </c>
    </row>
    <row r="15" customFormat="false" ht="13.8" hidden="false" customHeight="false" outlineLevel="0" collapsed="false">
      <c r="A15" s="4" t="s">
        <v>30</v>
      </c>
      <c r="B15" s="19" t="n">
        <v>17239</v>
      </c>
    </row>
    <row r="16" customFormat="false" ht="13.8" hidden="false" customHeight="false" outlineLevel="0" collapsed="false">
      <c r="A16" s="4" t="s">
        <v>31</v>
      </c>
      <c r="B16" s="19" t="n">
        <v>15426</v>
      </c>
    </row>
    <row r="17" customFormat="false" ht="13.8" hidden="false" customHeight="false" outlineLevel="0" collapsed="false">
      <c r="A17" s="4" t="s">
        <v>32</v>
      </c>
      <c r="B17" s="19" t="n">
        <v>46440</v>
      </c>
    </row>
    <row r="18" customFormat="false" ht="13.8" hidden="false" customHeight="false" outlineLevel="0" collapsed="false">
      <c r="A18" s="4" t="s">
        <v>33</v>
      </c>
      <c r="B18" s="19" t="n">
        <v>32701</v>
      </c>
    </row>
    <row r="19" customFormat="false" ht="13.8" hidden="false" customHeight="false" outlineLevel="0" collapsed="false">
      <c r="A19" s="4" t="s">
        <v>34</v>
      </c>
      <c r="B19" s="19" t="n">
        <v>29848</v>
      </c>
    </row>
    <row r="20" customFormat="false" ht="13.8" hidden="false" customHeight="false" outlineLevel="0" collapsed="false">
      <c r="A20" s="4" t="s">
        <v>35</v>
      </c>
      <c r="B20" s="19" t="n">
        <v>12130</v>
      </c>
    </row>
    <row r="21" customFormat="false" ht="13.8" hidden="false" customHeight="false" outlineLevel="0" collapsed="false">
      <c r="A21" s="4" t="s">
        <v>36</v>
      </c>
      <c r="B21" s="19" t="n">
        <v>104949</v>
      </c>
    </row>
    <row r="22" customFormat="false" ht="13.8" hidden="false" customHeight="false" outlineLevel="0" collapsed="false">
      <c r="A22" s="4" t="s">
        <v>37</v>
      </c>
      <c r="B22" s="19" t="n">
        <v>17055</v>
      </c>
    </row>
    <row r="23" customFormat="false" ht="13.8" hidden="false" customHeight="false" outlineLevel="0" collapsed="false">
      <c r="A23" s="4" t="s">
        <v>38</v>
      </c>
      <c r="B23" s="19" t="n">
        <v>18582</v>
      </c>
    </row>
    <row r="24" customFormat="false" ht="13.8" hidden="false" customHeight="false" outlineLevel="0" collapsed="false">
      <c r="A24" s="4" t="s">
        <v>39</v>
      </c>
      <c r="B24" s="19" t="n">
        <v>5644</v>
      </c>
    </row>
    <row r="25" customFormat="false" ht="13.8" hidden="false" customHeight="false" outlineLevel="0" collapsed="false">
      <c r="A25" s="4" t="s">
        <v>40</v>
      </c>
      <c r="B25" s="19" t="n">
        <v>94887</v>
      </c>
    </row>
    <row r="26" customFormat="false" ht="13.8" hidden="false" customHeight="false" outlineLevel="0" collapsed="false">
      <c r="A26" s="4" t="s">
        <v>41</v>
      </c>
      <c r="B26" s="19" t="n">
        <v>18820</v>
      </c>
    </row>
    <row r="27" customFormat="false" ht="13.8" hidden="false" customHeight="false" outlineLevel="0" collapsed="false">
      <c r="A27" s="4" t="s">
        <v>42</v>
      </c>
      <c r="B27" s="19" t="n">
        <v>88212</v>
      </c>
    </row>
    <row r="28" customFormat="false" ht="13.8" hidden="false" customHeight="false" outlineLevel="0" collapsed="false">
      <c r="A28" s="4" t="s">
        <v>43</v>
      </c>
      <c r="B28" s="19" t="n">
        <v>62528</v>
      </c>
    </row>
    <row r="29" customFormat="false" ht="13.8" hidden="false" customHeight="false" outlineLevel="0" collapsed="false">
      <c r="A29" s="4" t="s">
        <v>44</v>
      </c>
      <c r="B29" s="19" t="n">
        <v>7469</v>
      </c>
    </row>
    <row r="30" customFormat="false" ht="13.8" hidden="false" customHeight="false" outlineLevel="0" collapsed="false">
      <c r="A30" s="4" t="s">
        <v>45</v>
      </c>
      <c r="B30" s="19" t="n">
        <v>11209</v>
      </c>
    </row>
    <row r="31" customFormat="false" ht="13.8" hidden="false" customHeight="false" outlineLevel="0" collapsed="false">
      <c r="A31" s="4" t="s">
        <v>46</v>
      </c>
      <c r="B31" s="19" t="n">
        <v>5632</v>
      </c>
    </row>
    <row r="32" customFormat="false" ht="13.8" hidden="false" customHeight="false" outlineLevel="0" collapsed="false">
      <c r="A32" s="4" t="s">
        <v>47</v>
      </c>
      <c r="B32" s="19" t="n">
        <v>21280</v>
      </c>
    </row>
    <row r="33" customFormat="false" ht="13.8" hidden="false" customHeight="false" outlineLevel="0" collapsed="false">
      <c r="A33" s="4" t="s">
        <v>48</v>
      </c>
      <c r="B33" s="19" t="n">
        <v>6043</v>
      </c>
    </row>
    <row r="34" customFormat="false" ht="13.8" hidden="false" customHeight="false" outlineLevel="0" collapsed="false">
      <c r="A34" s="4" t="s">
        <v>49</v>
      </c>
      <c r="B34" s="19" t="n">
        <v>9287</v>
      </c>
    </row>
    <row r="35" customFormat="false" ht="13.8" hidden="false" customHeight="false" outlineLevel="0" collapsed="false">
      <c r="A35" s="4" t="s">
        <v>50</v>
      </c>
      <c r="B35" s="19" t="n">
        <v>41630</v>
      </c>
    </row>
    <row r="36" customFormat="false" ht="13.8" hidden="false" customHeight="false" outlineLevel="0" collapsed="false">
      <c r="A36" s="4" t="s">
        <v>51</v>
      </c>
      <c r="B36" s="19" t="n">
        <v>34028</v>
      </c>
    </row>
    <row r="37" customFormat="false" ht="13.8" hidden="false" customHeight="false" outlineLevel="0" collapsed="false">
      <c r="A37" s="4" t="s">
        <v>52</v>
      </c>
      <c r="B37" s="19" t="n">
        <v>16294</v>
      </c>
    </row>
    <row r="38" customFormat="false" ht="13.8" hidden="false" customHeight="false" outlineLevel="0" collapsed="false">
      <c r="A38" s="4" t="s">
        <v>53</v>
      </c>
      <c r="B38" s="19" t="n">
        <v>36397</v>
      </c>
    </row>
    <row r="39" customFormat="false" ht="13.8" hidden="false" customHeight="false" outlineLevel="0" collapsed="false">
      <c r="A39" s="4" t="s">
        <v>54</v>
      </c>
      <c r="B39" s="19" t="n">
        <v>9188</v>
      </c>
    </row>
    <row r="40" customFormat="false" ht="13.8" hidden="false" customHeight="false" outlineLevel="0" collapsed="false">
      <c r="A40" s="4" t="s">
        <v>55</v>
      </c>
      <c r="B40" s="19" t="n">
        <v>28678</v>
      </c>
    </row>
    <row r="41" customFormat="false" ht="13.8" hidden="false" customHeight="false" outlineLevel="0" collapsed="false">
      <c r="A41" s="4" t="s">
        <v>56</v>
      </c>
      <c r="B41" s="19" t="n">
        <v>23884</v>
      </c>
    </row>
    <row r="42" customFormat="false" ht="13.8" hidden="false" customHeight="false" outlineLevel="0" collapsed="false">
      <c r="A42" s="4" t="s">
        <v>57</v>
      </c>
      <c r="B42" s="19" t="n">
        <v>72358</v>
      </c>
    </row>
    <row r="43" customFormat="false" ht="13.8" hidden="false" customHeight="false" outlineLevel="0" collapsed="false">
      <c r="A43" s="4" t="s">
        <v>58</v>
      </c>
      <c r="B43" s="19" t="n">
        <v>15430</v>
      </c>
    </row>
    <row r="44" customFormat="false" ht="13.8" hidden="false" customHeight="false" outlineLevel="0" collapsed="false">
      <c r="A44" s="4" t="s">
        <v>59</v>
      </c>
      <c r="B44" s="19" t="n">
        <v>9431</v>
      </c>
    </row>
    <row r="45" customFormat="false" ht="13.8" hidden="false" customHeight="false" outlineLevel="0" collapsed="false">
      <c r="A45" s="4" t="s">
        <v>60</v>
      </c>
      <c r="B45" s="19" t="n">
        <v>11177</v>
      </c>
    </row>
    <row r="46" customFormat="false" ht="13.8" hidden="false" customHeight="false" outlineLevel="0" collapsed="false">
      <c r="A46" s="4" t="s">
        <v>61</v>
      </c>
      <c r="B46" s="19" t="n">
        <v>19379</v>
      </c>
    </row>
    <row r="47" customFormat="false" ht="13.8" hidden="false" customHeight="false" outlineLevel="0" collapsed="false">
      <c r="A47" s="4" t="s">
        <v>62</v>
      </c>
      <c r="B47" s="19" t="n">
        <v>14374</v>
      </c>
    </row>
    <row r="48" customFormat="false" ht="13.8" hidden="false" customHeight="false" outlineLevel="0" collapsed="false">
      <c r="A48" s="4" t="s">
        <v>63</v>
      </c>
      <c r="B48" s="19" t="n">
        <v>20178</v>
      </c>
    </row>
    <row r="49" customFormat="false" ht="13.8" hidden="false" customHeight="false" outlineLevel="0" collapsed="false">
      <c r="A49" s="4" t="s">
        <v>64</v>
      </c>
      <c r="B49" s="19" t="n">
        <v>21995</v>
      </c>
    </row>
    <row r="50" customFormat="false" ht="13.8" hidden="false" customHeight="false" outlineLevel="0" collapsed="false">
      <c r="A50" s="4" t="s">
        <v>65</v>
      </c>
      <c r="B50" s="19" t="n">
        <v>10934</v>
      </c>
    </row>
    <row r="51" customFormat="false" ht="13.8" hidden="false" customHeight="false" outlineLevel="0" collapsed="false">
      <c r="A51" s="4" t="s">
        <v>66</v>
      </c>
      <c r="B51" s="19" t="n">
        <v>24322</v>
      </c>
    </row>
    <row r="52" customFormat="false" ht="13.8" hidden="false" customHeight="false" outlineLevel="0" collapsed="false">
      <c r="A52" s="4" t="s">
        <v>67</v>
      </c>
      <c r="B52" s="19" t="n">
        <v>23807</v>
      </c>
    </row>
    <row r="53" customFormat="false" ht="13.8" hidden="false" customHeight="false" outlineLevel="0" collapsed="false">
      <c r="A53" s="4" t="s">
        <v>68</v>
      </c>
      <c r="B53" s="19" t="n">
        <v>164880</v>
      </c>
    </row>
    <row r="54" customFormat="false" ht="13.8" hidden="false" customHeight="false" outlineLevel="0" collapsed="false">
      <c r="A54" s="4" t="s">
        <v>69</v>
      </c>
      <c r="B54" s="19" t="n">
        <v>10675</v>
      </c>
    </row>
    <row r="55" customFormat="false" ht="13.8" hidden="false" customHeight="false" outlineLevel="0" collapsed="false">
      <c r="A55" s="4" t="s">
        <v>70</v>
      </c>
      <c r="B55" s="19" t="n">
        <v>8673</v>
      </c>
    </row>
    <row r="56" customFormat="false" ht="13.8" hidden="false" customHeight="false" outlineLevel="0" collapsed="false">
      <c r="A56" s="4" t="s">
        <v>71</v>
      </c>
      <c r="B56" s="19" t="n">
        <v>13458</v>
      </c>
    </row>
    <row r="57" customFormat="false" ht="13.8" hidden="false" customHeight="false" outlineLevel="0" collapsed="false">
      <c r="A57" s="4" t="s">
        <v>72</v>
      </c>
      <c r="B57" s="19" t="n">
        <v>21622</v>
      </c>
    </row>
    <row r="58" customFormat="false" ht="13.8" hidden="false" customHeight="false" outlineLevel="0" collapsed="false">
      <c r="A58" s="4" t="s">
        <v>73</v>
      </c>
      <c r="B58" s="19" t="n">
        <v>79675</v>
      </c>
    </row>
    <row r="59" customFormat="false" ht="13.8" hidden="false" customHeight="false" outlineLevel="0" collapsed="false">
      <c r="A59" s="4" t="s">
        <v>74</v>
      </c>
      <c r="B59" s="19" t="n">
        <v>14697</v>
      </c>
    </row>
    <row r="60" customFormat="false" ht="13.8" hidden="false" customHeight="false" outlineLevel="0" collapsed="false">
      <c r="A60" s="4" t="s">
        <v>75</v>
      </c>
      <c r="B60" s="19" t="n">
        <v>122859</v>
      </c>
    </row>
    <row r="61" customFormat="false" ht="13.8" hidden="false" customHeight="false" outlineLevel="0" collapsed="false">
      <c r="A61" s="4" t="s">
        <v>76</v>
      </c>
      <c r="B61" s="19" t="n">
        <v>49435</v>
      </c>
    </row>
    <row r="62" customFormat="false" ht="13.8" hidden="false" customHeight="false" outlineLevel="0" collapsed="false">
      <c r="A62" s="4" t="s">
        <v>77</v>
      </c>
      <c r="B62" s="19" t="n">
        <v>41178</v>
      </c>
    </row>
    <row r="63" customFormat="false" ht="13.8" hidden="false" customHeight="false" outlineLevel="0" collapsed="false">
      <c r="A63" s="4" t="s">
        <v>78</v>
      </c>
      <c r="B63" s="19" t="n">
        <v>16237</v>
      </c>
    </row>
    <row r="64" customFormat="false" ht="13.8" hidden="false" customHeight="false" outlineLevel="0" collapsed="false">
      <c r="A64" s="4" t="s">
        <v>79</v>
      </c>
      <c r="B64" s="19" t="n">
        <v>65296</v>
      </c>
    </row>
    <row r="65" customFormat="false" ht="13.8" hidden="false" customHeight="false" outlineLevel="0" collapsed="false">
      <c r="A65" s="4" t="s">
        <v>80</v>
      </c>
      <c r="B65" s="19" t="n">
        <v>32695</v>
      </c>
    </row>
    <row r="66" customFormat="false" ht="13.8" hidden="false" customHeight="false" outlineLevel="0" collapsed="false">
      <c r="A66" s="4" t="s">
        <v>81</v>
      </c>
      <c r="B66" s="19" t="n">
        <v>12908</v>
      </c>
    </row>
    <row r="67" customFormat="false" ht="13.8" hidden="false" customHeight="false" outlineLevel="0" collapsed="false">
      <c r="A67" s="4" t="s">
        <v>82</v>
      </c>
      <c r="B67" s="19" t="n">
        <v>23350</v>
      </c>
    </row>
    <row r="68" customFormat="false" ht="13.8" hidden="false" customHeight="false" outlineLevel="0" collapsed="false">
      <c r="A68" s="4" t="s">
        <v>83</v>
      </c>
      <c r="B68" s="19" t="n">
        <v>11349</v>
      </c>
    </row>
    <row r="69" customFormat="false" ht="13.8" hidden="false" customHeight="false" outlineLevel="0" collapsed="false">
      <c r="A69" s="4" t="s">
        <v>84</v>
      </c>
      <c r="B69" s="19" t="n">
        <v>17241</v>
      </c>
    </row>
    <row r="70" customFormat="false" ht="13.8" hidden="false" customHeight="false" outlineLevel="0" collapsed="false">
      <c r="A70" s="4" t="s">
        <v>85</v>
      </c>
      <c r="B70" s="19" t="n">
        <v>41946</v>
      </c>
    </row>
    <row r="71" customFormat="false" ht="13.8" hidden="false" customHeight="false" outlineLevel="0" collapsed="false">
      <c r="A71" s="4" t="s">
        <v>86</v>
      </c>
      <c r="B71" s="19" t="n">
        <v>8504</v>
      </c>
    </row>
    <row r="72" customFormat="false" ht="13.8" hidden="false" customHeight="false" outlineLevel="0" collapsed="false">
      <c r="A72" s="4" t="s">
        <v>87</v>
      </c>
      <c r="B72" s="19" t="n">
        <v>10360</v>
      </c>
    </row>
    <row r="73" customFormat="false" ht="13.8" hidden="false" customHeight="false" outlineLevel="0" collapsed="false">
      <c r="A73" s="4" t="s">
        <v>88</v>
      </c>
      <c r="B73" s="19" t="n">
        <v>19089</v>
      </c>
    </row>
    <row r="74" customFormat="false" ht="13.8" hidden="false" customHeight="false" outlineLevel="0" collapsed="false">
      <c r="A74" s="4" t="s">
        <v>89</v>
      </c>
      <c r="B74" s="19" t="n">
        <v>12631</v>
      </c>
    </row>
    <row r="75" customFormat="false" ht="13.8" hidden="false" customHeight="false" outlineLevel="0" collapsed="false">
      <c r="A75" s="4" t="s">
        <v>90</v>
      </c>
      <c r="B75" s="19" t="n">
        <v>15552</v>
      </c>
    </row>
    <row r="76" customFormat="false" ht="13.8" hidden="false" customHeight="false" outlineLevel="0" collapsed="false">
      <c r="A76" s="4" t="s">
        <v>91</v>
      </c>
      <c r="B76" s="19" t="n">
        <v>11819</v>
      </c>
    </row>
    <row r="77" customFormat="false" ht="13.8" hidden="false" customHeight="false" outlineLevel="0" collapsed="false">
      <c r="A77" s="4" t="s">
        <v>92</v>
      </c>
      <c r="B77" s="19" t="n">
        <v>17934</v>
      </c>
    </row>
    <row r="78" customFormat="false" ht="13.8" hidden="false" customHeight="false" outlineLevel="0" collapsed="false">
      <c r="A78" s="4" t="s">
        <v>93</v>
      </c>
      <c r="B78" s="19" t="n">
        <v>10840</v>
      </c>
    </row>
    <row r="79" customFormat="false" ht="13.8" hidden="false" customHeight="false" outlineLevel="0" collapsed="false">
      <c r="A79" s="4" t="s">
        <v>94</v>
      </c>
      <c r="B79" s="19" t="n">
        <v>18296</v>
      </c>
    </row>
    <row r="80" customFormat="false" ht="13.8" hidden="false" customHeight="false" outlineLevel="0" collapsed="false">
      <c r="A80" s="4" t="s">
        <v>95</v>
      </c>
      <c r="B80" s="19" t="n">
        <v>16828</v>
      </c>
    </row>
    <row r="81" customFormat="false" ht="13.8" hidden="false" customHeight="false" outlineLevel="0" collapsed="false">
      <c r="A81" s="4" t="s">
        <v>96</v>
      </c>
      <c r="B81" s="19" t="n">
        <v>7807</v>
      </c>
    </row>
    <row r="82" customFormat="false" ht="13.8" hidden="false" customHeight="false" outlineLevel="0" collapsed="false">
      <c r="A82" s="4" t="s">
        <v>97</v>
      </c>
      <c r="B82" s="19" t="n">
        <v>10180</v>
      </c>
    </row>
    <row r="83" customFormat="false" ht="13.8" hidden="false" customHeight="false" outlineLevel="0" collapsed="false">
      <c r="A83" s="4" t="s">
        <v>98</v>
      </c>
      <c r="B83" s="19" t="n">
        <v>25577</v>
      </c>
    </row>
    <row r="84" customFormat="false" ht="13.8" hidden="false" customHeight="false" outlineLevel="0" collapsed="false">
      <c r="A84" s="4" t="s">
        <v>99</v>
      </c>
      <c r="B84" s="19" t="n">
        <v>6262</v>
      </c>
    </row>
    <row r="85" customFormat="false" ht="13.8" hidden="false" customHeight="false" outlineLevel="0" collapsed="false">
      <c r="A85" s="4" t="s">
        <v>100</v>
      </c>
      <c r="B85" s="19" t="n">
        <v>69527</v>
      </c>
    </row>
    <row r="86" customFormat="false" ht="13.8" hidden="false" customHeight="false" outlineLevel="0" collapsed="false">
      <c r="A86" s="4" t="s">
        <v>101</v>
      </c>
      <c r="B86" s="19" t="n">
        <v>12030</v>
      </c>
    </row>
    <row r="87" customFormat="false" ht="13.8" hidden="false" customHeight="false" outlineLevel="0" collapsed="false">
      <c r="A87" s="4" t="s">
        <v>102</v>
      </c>
      <c r="B87" s="19" t="n">
        <v>28717</v>
      </c>
    </row>
    <row r="88" customFormat="false" ht="13.8" hidden="false" customHeight="false" outlineLevel="0" collapsed="false">
      <c r="A88" s="4" t="s">
        <v>103</v>
      </c>
      <c r="B88" s="19" t="n">
        <v>27113</v>
      </c>
    </row>
    <row r="89" customFormat="false" ht="13.8" hidden="false" customHeight="false" outlineLevel="0" collapsed="false">
      <c r="A89" s="4" t="s">
        <v>104</v>
      </c>
      <c r="B89" s="19" t="n">
        <v>14177</v>
      </c>
    </row>
    <row r="90" customFormat="false" ht="13.8" hidden="false" customHeight="false" outlineLevel="0" collapsed="false">
      <c r="A90" s="4" t="s">
        <v>105</v>
      </c>
      <c r="B90" s="19" t="n">
        <v>11320</v>
      </c>
    </row>
    <row r="91" customFormat="false" ht="13.8" hidden="false" customHeight="false" outlineLevel="0" collapsed="false">
      <c r="A91" s="4" t="s">
        <v>106</v>
      </c>
      <c r="B91" s="19" t="n">
        <v>258682</v>
      </c>
    </row>
    <row r="92" customFormat="false" ht="13.8" hidden="false" customHeight="false" outlineLevel="0" collapsed="false">
      <c r="A92" s="4" t="s">
        <v>107</v>
      </c>
      <c r="B92" s="19" t="n">
        <v>16057</v>
      </c>
    </row>
    <row r="93" customFormat="false" ht="13.8" hidden="false" customHeight="false" outlineLevel="0" collapsed="false">
      <c r="A93" s="4" t="s">
        <v>108</v>
      </c>
      <c r="B93" s="19" t="n">
        <v>68203</v>
      </c>
    </row>
    <row r="94" customFormat="false" ht="13.8" hidden="false" customHeight="false" outlineLevel="0" collapsed="false">
      <c r="A94" s="4" t="s">
        <v>109</v>
      </c>
      <c r="B94" s="19" t="n">
        <v>26000</v>
      </c>
    </row>
    <row r="95" customFormat="false" ht="13.8" hidden="false" customHeight="false" outlineLevel="0" collapsed="false">
      <c r="A95" s="4" t="s">
        <v>110</v>
      </c>
      <c r="B95" s="19" t="n">
        <v>10153</v>
      </c>
    </row>
    <row r="96" customFormat="false" ht="13.8" hidden="false" customHeight="false" outlineLevel="0" collapsed="false">
      <c r="A96" s="4" t="s">
        <v>111</v>
      </c>
      <c r="B96" s="19" t="n">
        <v>16515</v>
      </c>
    </row>
    <row r="97" customFormat="false" ht="13.8" hidden="false" customHeight="false" outlineLevel="0" collapsed="false">
      <c r="A97" s="4" t="s">
        <v>112</v>
      </c>
      <c r="B97" s="19" t="n">
        <v>23632</v>
      </c>
    </row>
    <row r="98" customFormat="false" ht="13.8" hidden="false" customHeight="false" outlineLevel="0" collapsed="false">
      <c r="A98" s="4" t="s">
        <v>113</v>
      </c>
      <c r="B98" s="19" t="n">
        <v>16168</v>
      </c>
    </row>
    <row r="99" customFormat="false" ht="13.8" hidden="false" customHeight="false" outlineLevel="0" collapsed="false">
      <c r="A99" s="4" t="s">
        <v>114</v>
      </c>
      <c r="B99" s="19" t="n">
        <v>3432</v>
      </c>
    </row>
    <row r="100" customFormat="false" ht="13.8" hidden="false" customHeight="false" outlineLevel="0" collapsed="false">
      <c r="A100" s="4" t="s">
        <v>115</v>
      </c>
      <c r="B100" s="19" t="n">
        <v>50266</v>
      </c>
    </row>
    <row r="101" customFormat="false" ht="13.8" hidden="false" customHeight="false" outlineLevel="0" collapsed="false">
      <c r="A101" s="4" t="s">
        <v>116</v>
      </c>
      <c r="B101" s="19" t="n">
        <v>10840</v>
      </c>
    </row>
    <row r="102" customFormat="false" ht="13.8" hidden="false" customHeight="false" outlineLevel="0" collapsed="false">
      <c r="A102" s="4" t="s">
        <v>117</v>
      </c>
      <c r="B102" s="19" t="n">
        <v>8873</v>
      </c>
    </row>
    <row r="103" customFormat="false" ht="13.8" hidden="false" customHeight="false" outlineLevel="0" collapsed="false">
      <c r="A103" s="4" t="s">
        <v>118</v>
      </c>
      <c r="B103" s="19" t="n">
        <v>16257</v>
      </c>
    </row>
    <row r="104" customFormat="false" ht="13.8" hidden="false" customHeight="false" outlineLevel="0" collapsed="false">
      <c r="A104" s="4" t="s">
        <v>119</v>
      </c>
      <c r="B104" s="19" t="n">
        <v>11250</v>
      </c>
    </row>
    <row r="105" customFormat="false" ht="13.8" hidden="false" customHeight="false" outlineLevel="0" collapsed="false">
      <c r="A105" s="4" t="s">
        <v>120</v>
      </c>
      <c r="B105" s="19" t="n">
        <v>11394</v>
      </c>
    </row>
    <row r="106" customFormat="false" ht="13.8" hidden="false" customHeight="false" outlineLevel="0" collapsed="false">
      <c r="A106" s="4" t="s">
        <v>121</v>
      </c>
      <c r="B106" s="19" t="n">
        <v>7550</v>
      </c>
    </row>
    <row r="107" customFormat="false" ht="13.8" hidden="false" customHeight="false" outlineLevel="0" collapsed="false">
      <c r="A107" s="4" t="s">
        <v>122</v>
      </c>
      <c r="B107" s="19" t="n">
        <v>11893</v>
      </c>
    </row>
    <row r="108" customFormat="false" ht="13.8" hidden="false" customHeight="false" outlineLevel="0" collapsed="false">
      <c r="A108" s="4" t="s">
        <v>123</v>
      </c>
      <c r="B108" s="19" t="n">
        <v>12157</v>
      </c>
    </row>
    <row r="109" customFormat="false" ht="13.8" hidden="false" customHeight="false" outlineLevel="0" collapsed="false">
      <c r="A109" s="4" t="s">
        <v>124</v>
      </c>
      <c r="B109" s="19" t="n">
        <v>6951</v>
      </c>
    </row>
    <row r="110" customFormat="false" ht="13.8" hidden="false" customHeight="false" outlineLevel="0" collapsed="false">
      <c r="A110" s="4" t="s">
        <v>125</v>
      </c>
      <c r="B110" s="19" t="n">
        <v>19826</v>
      </c>
    </row>
    <row r="111" customFormat="false" ht="13.8" hidden="false" customHeight="false" outlineLevel="0" collapsed="false">
      <c r="A111" s="4" t="s">
        <v>126</v>
      </c>
      <c r="B111" s="19" t="n">
        <v>21395</v>
      </c>
    </row>
    <row r="112" customFormat="false" ht="13.8" hidden="false" customHeight="false" outlineLevel="0" collapsed="false">
      <c r="A112" s="4" t="s">
        <v>127</v>
      </c>
      <c r="B112" s="19" t="n">
        <v>7792</v>
      </c>
    </row>
    <row r="113" customFormat="false" ht="13.8" hidden="false" customHeight="false" outlineLevel="0" collapsed="false">
      <c r="A113" s="4" t="s">
        <v>128</v>
      </c>
      <c r="B113" s="19" t="n">
        <v>16265</v>
      </c>
    </row>
    <row r="114" customFormat="false" ht="13.8" hidden="false" customHeight="false" outlineLevel="0" collapsed="false">
      <c r="A114" s="4" t="s">
        <v>129</v>
      </c>
      <c r="B114" s="19" t="n">
        <v>16829</v>
      </c>
    </row>
    <row r="115" customFormat="false" ht="13.8" hidden="false" customHeight="false" outlineLevel="0" collapsed="false">
      <c r="A115" s="4" t="s">
        <v>130</v>
      </c>
      <c r="B115" s="19" t="n">
        <v>23370</v>
      </c>
    </row>
    <row r="116" customFormat="false" ht="13.8" hidden="false" customHeight="false" outlineLevel="0" collapsed="false">
      <c r="A116" s="4" t="s">
        <v>131</v>
      </c>
      <c r="B116" s="19" t="n">
        <v>33782</v>
      </c>
    </row>
    <row r="117" customFormat="false" ht="13.8" hidden="false" customHeight="false" outlineLevel="0" collapsed="false">
      <c r="A117" s="4" t="s">
        <v>132</v>
      </c>
      <c r="B117" s="19" t="n">
        <v>16745</v>
      </c>
    </row>
    <row r="118" customFormat="false" ht="13.8" hidden="false" customHeight="false" outlineLevel="0" collapsed="false">
      <c r="A118" s="4" t="s">
        <v>133</v>
      </c>
      <c r="B118" s="19" t="n">
        <v>8464</v>
      </c>
    </row>
    <row r="119" customFormat="false" ht="13.8" hidden="false" customHeight="false" outlineLevel="0" collapsed="false">
      <c r="A119" s="4" t="s">
        <v>134</v>
      </c>
      <c r="B119" s="19" t="n">
        <v>21015</v>
      </c>
    </row>
    <row r="120" customFormat="false" ht="13.8" hidden="false" customHeight="false" outlineLevel="0" collapsed="false">
      <c r="A120" s="4" t="s">
        <v>135</v>
      </c>
      <c r="B120" s="19" t="n">
        <v>28381</v>
      </c>
    </row>
    <row r="121" customFormat="false" ht="13.8" hidden="false" customHeight="false" outlineLevel="0" collapsed="false">
      <c r="A121" s="4" t="s">
        <v>136</v>
      </c>
      <c r="B121" s="19" t="n">
        <v>14962</v>
      </c>
    </row>
    <row r="122" customFormat="false" ht="13.8" hidden="false" customHeight="false" outlineLevel="0" collapsed="false">
      <c r="A122" s="4" t="s">
        <v>137</v>
      </c>
      <c r="B122" s="19" t="n">
        <v>33434</v>
      </c>
    </row>
    <row r="123" customFormat="false" ht="13.8" hidden="false" customHeight="false" outlineLevel="0" collapsed="false">
      <c r="A123" s="4" t="s">
        <v>138</v>
      </c>
      <c r="B123" s="19" t="n">
        <v>9160</v>
      </c>
    </row>
    <row r="124" customFormat="false" ht="13.8" hidden="false" customHeight="false" outlineLevel="0" collapsed="false">
      <c r="A124" s="4" t="s">
        <v>139</v>
      </c>
      <c r="B124" s="19" t="n">
        <v>19433</v>
      </c>
    </row>
    <row r="125" customFormat="false" ht="13.8" hidden="false" customHeight="false" outlineLevel="0" collapsed="false">
      <c r="A125" s="4" t="s">
        <v>140</v>
      </c>
      <c r="B125" s="19" t="n">
        <v>14454</v>
      </c>
    </row>
    <row r="126" customFormat="false" ht="13.8" hidden="false" customHeight="false" outlineLevel="0" collapsed="false">
      <c r="A126" s="4" t="s">
        <v>141</v>
      </c>
      <c r="B126" s="19" t="n">
        <v>5384</v>
      </c>
    </row>
    <row r="127" customFormat="false" ht="13.8" hidden="false" customHeight="false" outlineLevel="0" collapsed="false">
      <c r="A127" s="4" t="s">
        <v>142</v>
      </c>
      <c r="B127" s="19" t="n">
        <v>4683</v>
      </c>
    </row>
    <row r="128" customFormat="false" ht="13.8" hidden="false" customHeight="false" outlineLevel="0" collapsed="false">
      <c r="A128" s="4" t="s">
        <v>143</v>
      </c>
      <c r="B128" s="19" t="n">
        <v>20928</v>
      </c>
    </row>
    <row r="129" customFormat="false" ht="13.8" hidden="false" customHeight="false" outlineLevel="0" collapsed="false">
      <c r="A129" s="4" t="s">
        <v>144</v>
      </c>
      <c r="B129" s="19" t="n">
        <v>19505</v>
      </c>
    </row>
    <row r="130" customFormat="false" ht="13.8" hidden="false" customHeight="false" outlineLevel="0" collapsed="false">
      <c r="A130" s="4" t="s">
        <v>145</v>
      </c>
      <c r="B130" s="19" t="n">
        <v>14701</v>
      </c>
    </row>
    <row r="131" customFormat="false" ht="13.8" hidden="false" customHeight="false" outlineLevel="0" collapsed="false">
      <c r="A131" s="4" t="s">
        <v>146</v>
      </c>
      <c r="B131" s="19" t="n">
        <v>122197</v>
      </c>
    </row>
    <row r="132" customFormat="false" ht="13.8" hidden="false" customHeight="false" outlineLevel="0" collapsed="false">
      <c r="A132" s="4" t="s">
        <v>147</v>
      </c>
      <c r="B132" s="19" t="n">
        <v>19722</v>
      </c>
    </row>
    <row r="133" customFormat="false" ht="13.8" hidden="false" customHeight="false" outlineLevel="0" collapsed="false">
      <c r="A133" s="4" t="s">
        <v>148</v>
      </c>
      <c r="B133" s="19" t="n">
        <v>21386</v>
      </c>
    </row>
    <row r="134" customFormat="false" ht="13.8" hidden="false" customHeight="false" outlineLevel="0" collapsed="false">
      <c r="A134" s="4" t="s">
        <v>149</v>
      </c>
      <c r="B134" s="19" t="n">
        <v>34907</v>
      </c>
    </row>
    <row r="135" customFormat="false" ht="13.8" hidden="false" customHeight="false" outlineLevel="0" collapsed="false">
      <c r="A135" s="4" t="s">
        <v>150</v>
      </c>
      <c r="B135" s="19" t="n">
        <v>19019</v>
      </c>
    </row>
    <row r="136" customFormat="false" ht="13.8" hidden="false" customHeight="false" outlineLevel="0" collapsed="false">
      <c r="A136" s="4" t="s">
        <v>151</v>
      </c>
      <c r="B136" s="19" t="n">
        <v>19472</v>
      </c>
    </row>
    <row r="137" customFormat="false" ht="13.8" hidden="false" customHeight="false" outlineLevel="0" collapsed="false">
      <c r="A137" s="4" t="s">
        <v>152</v>
      </c>
      <c r="B137" s="19" t="n">
        <v>16035</v>
      </c>
    </row>
    <row r="138" customFormat="false" ht="13.8" hidden="false" customHeight="false" outlineLevel="0" collapsed="false">
      <c r="A138" s="4" t="s">
        <v>153</v>
      </c>
      <c r="B138" s="19" t="n">
        <v>21040</v>
      </c>
    </row>
    <row r="139" customFormat="false" ht="13.8" hidden="false" customHeight="false" outlineLevel="0" collapsed="false">
      <c r="A139" s="4" t="s">
        <v>154</v>
      </c>
      <c r="B139" s="19" t="n">
        <v>39229</v>
      </c>
    </row>
    <row r="140" customFormat="false" ht="13.8" hidden="false" customHeight="false" outlineLevel="0" collapsed="false">
      <c r="A140" s="4" t="s">
        <v>155</v>
      </c>
      <c r="B140" s="19" t="n">
        <v>25144</v>
      </c>
    </row>
    <row r="141" customFormat="false" ht="13.8" hidden="false" customHeight="false" outlineLevel="0" collapsed="false">
      <c r="A141" s="4" t="s">
        <v>156</v>
      </c>
      <c r="B141" s="19" t="n">
        <v>38470</v>
      </c>
    </row>
    <row r="142" customFormat="false" ht="13.8" hidden="false" customHeight="false" outlineLevel="0" collapsed="false">
      <c r="A142" s="4" t="s">
        <v>157</v>
      </c>
      <c r="B142" s="19" t="n">
        <v>14318</v>
      </c>
    </row>
    <row r="143" customFormat="false" ht="13.8" hidden="false" customHeight="false" outlineLevel="0" collapsed="false">
      <c r="A143" s="4" t="s">
        <v>158</v>
      </c>
      <c r="B143" s="19" t="n">
        <v>23196</v>
      </c>
    </row>
    <row r="144" customFormat="false" ht="13.8" hidden="false" customHeight="false" outlineLevel="0" collapsed="false">
      <c r="A144" s="4" t="s">
        <v>159</v>
      </c>
      <c r="B144" s="19" t="n">
        <v>32941</v>
      </c>
    </row>
    <row r="145" customFormat="false" ht="13.8" hidden="false" customHeight="false" outlineLevel="0" collapsed="false">
      <c r="A145" s="4" t="s">
        <v>160</v>
      </c>
      <c r="B145" s="19" t="n">
        <v>83387</v>
      </c>
    </row>
    <row r="146" customFormat="false" ht="13.8" hidden="false" customHeight="false" outlineLevel="0" collapsed="false">
      <c r="A146" s="4" t="s">
        <v>161</v>
      </c>
      <c r="B146" s="19" t="n">
        <v>21485</v>
      </c>
    </row>
    <row r="147" customFormat="false" ht="13.8" hidden="false" customHeight="false" outlineLevel="0" collapsed="false">
      <c r="A147" s="4" t="s">
        <v>162</v>
      </c>
      <c r="B147" s="19" t="n">
        <v>18625</v>
      </c>
    </row>
    <row r="148" customFormat="false" ht="13.8" hidden="false" customHeight="false" outlineLevel="0" collapsed="false">
      <c r="A148" s="4" t="s">
        <v>163</v>
      </c>
      <c r="B148" s="19" t="n">
        <v>17873</v>
      </c>
    </row>
    <row r="149" customFormat="false" ht="13.8" hidden="false" customHeight="false" outlineLevel="0" collapsed="false">
      <c r="A149" s="4" t="s">
        <v>164</v>
      </c>
      <c r="B149" s="19" t="n">
        <v>23885</v>
      </c>
    </row>
    <row r="150" customFormat="false" ht="13.8" hidden="false" customHeight="false" outlineLevel="0" collapsed="false">
      <c r="A150" s="4" t="s">
        <v>165</v>
      </c>
      <c r="B150" s="19" t="n">
        <v>5975</v>
      </c>
    </row>
    <row r="151" customFormat="false" ht="13.8" hidden="false" customHeight="false" outlineLevel="0" collapsed="false">
      <c r="A151" s="4" t="s">
        <v>166</v>
      </c>
      <c r="B151" s="19" t="n">
        <v>47804</v>
      </c>
    </row>
    <row r="152" customFormat="false" ht="13.8" hidden="false" customHeight="false" outlineLevel="0" collapsed="false">
      <c r="A152" s="4" t="s">
        <v>167</v>
      </c>
      <c r="B152" s="19" t="n">
        <v>12734</v>
      </c>
    </row>
    <row r="153" customFormat="false" ht="13.8" hidden="false" customHeight="false" outlineLevel="0" collapsed="false">
      <c r="A153" s="4" t="s">
        <v>168</v>
      </c>
      <c r="B153" s="19" t="n">
        <v>7015</v>
      </c>
    </row>
    <row r="154" customFormat="false" ht="13.8" hidden="false" customHeight="false" outlineLevel="0" collapsed="false">
      <c r="A154" s="4" t="s">
        <v>169</v>
      </c>
      <c r="B154" s="19" t="n">
        <v>18918</v>
      </c>
    </row>
    <row r="155" customFormat="false" ht="13.8" hidden="false" customHeight="false" outlineLevel="0" collapsed="false">
      <c r="A155" s="4" t="s">
        <v>170</v>
      </c>
      <c r="B155" s="19" t="n">
        <v>11193</v>
      </c>
    </row>
    <row r="156" customFormat="false" ht="13.8" hidden="false" customHeight="false" outlineLevel="0" collapsed="false">
      <c r="A156" s="4" t="s">
        <v>171</v>
      </c>
      <c r="B156" s="19" t="n">
        <v>15315</v>
      </c>
    </row>
    <row r="157" customFormat="false" ht="13.8" hidden="false" customHeight="false" outlineLevel="0" collapsed="false">
      <c r="A157" s="4" t="s">
        <v>172</v>
      </c>
      <c r="B157" s="19" t="n">
        <v>30761</v>
      </c>
    </row>
    <row r="158" customFormat="false" ht="13.8" hidden="false" customHeight="false" outlineLevel="0" collapsed="false">
      <c r="A158" s="4" t="s">
        <v>173</v>
      </c>
      <c r="B158" s="19" t="n">
        <v>20195</v>
      </c>
    </row>
    <row r="159" customFormat="false" ht="13.8" hidden="false" customHeight="false" outlineLevel="0" collapsed="false">
      <c r="A159" s="4" t="s">
        <v>174</v>
      </c>
      <c r="B159" s="19" t="n">
        <v>7791</v>
      </c>
    </row>
    <row r="160" customFormat="false" ht="13.8" hidden="false" customHeight="false" outlineLevel="0" collapsed="false">
      <c r="A160" s="4" t="s">
        <v>175</v>
      </c>
      <c r="B160" s="19" t="n">
        <v>42740</v>
      </c>
    </row>
    <row r="161" customFormat="false" ht="13.8" hidden="false" customHeight="false" outlineLevel="0" collapsed="false">
      <c r="A161" s="4" t="s">
        <v>176</v>
      </c>
      <c r="B161" s="19" t="n">
        <v>5671</v>
      </c>
    </row>
    <row r="162" customFormat="false" ht="13.8" hidden="false" customHeight="false" outlineLevel="0" collapsed="false">
      <c r="A162" s="4" t="s">
        <v>177</v>
      </c>
      <c r="B162" s="19" t="n">
        <v>7773</v>
      </c>
    </row>
    <row r="163" customFormat="false" ht="13.8" hidden="false" customHeight="false" outlineLevel="0" collapsed="false">
      <c r="A163" s="4" t="s">
        <v>178</v>
      </c>
      <c r="B163" s="19" t="n">
        <v>42130</v>
      </c>
    </row>
    <row r="164" customFormat="false" ht="13.8" hidden="false" customHeight="false" outlineLevel="0" collapsed="false">
      <c r="A164" s="4" t="s">
        <v>179</v>
      </c>
      <c r="B164" s="19" t="n">
        <v>89044</v>
      </c>
    </row>
    <row r="165" customFormat="false" ht="13.8" hidden="false" customHeight="false" outlineLevel="0" collapsed="false">
      <c r="A165" s="4" t="s">
        <v>180</v>
      </c>
      <c r="B165" s="19" t="n">
        <v>72667</v>
      </c>
    </row>
    <row r="166" customFormat="false" ht="13.8" hidden="false" customHeight="false" outlineLevel="0" collapsed="false">
      <c r="A166" s="4" t="s">
        <v>181</v>
      </c>
      <c r="B166" s="19" t="n">
        <v>25254</v>
      </c>
    </row>
    <row r="167" customFormat="false" ht="13.8" hidden="false" customHeight="false" outlineLevel="0" collapsed="false">
      <c r="A167" s="4" t="s">
        <v>182</v>
      </c>
      <c r="B167" s="19" t="n">
        <v>25642</v>
      </c>
    </row>
    <row r="168" customFormat="false" ht="13.8" hidden="false" customHeight="false" outlineLevel="0" collapsed="false">
      <c r="A168" s="4" t="s">
        <v>183</v>
      </c>
      <c r="B168" s="19" t="n">
        <v>37855</v>
      </c>
    </row>
    <row r="169" customFormat="false" ht="13.8" hidden="false" customHeight="false" outlineLevel="0" collapsed="false">
      <c r="A169" s="4" t="s">
        <v>184</v>
      </c>
      <c r="B169" s="19" t="n">
        <v>13386</v>
      </c>
    </row>
    <row r="170" customFormat="false" ht="13.8" hidden="false" customHeight="false" outlineLevel="0" collapsed="false">
      <c r="A170" s="4" t="s">
        <v>185</v>
      </c>
      <c r="B170" s="19" t="n">
        <v>15846</v>
      </c>
    </row>
    <row r="171" customFormat="false" ht="13.8" hidden="false" customHeight="false" outlineLevel="0" collapsed="false">
      <c r="A171" s="4" t="s">
        <v>186</v>
      </c>
      <c r="B171" s="19" t="n">
        <v>14528</v>
      </c>
    </row>
    <row r="172" customFormat="false" ht="13.8" hidden="false" customHeight="false" outlineLevel="0" collapsed="false">
      <c r="A172" s="4" t="s">
        <v>187</v>
      </c>
      <c r="B172" s="19" t="n">
        <v>18663</v>
      </c>
    </row>
    <row r="173" customFormat="false" ht="13.8" hidden="false" customHeight="false" outlineLevel="0" collapsed="false">
      <c r="A173" s="4" t="s">
        <v>188</v>
      </c>
      <c r="B173" s="19" t="n">
        <v>45211</v>
      </c>
    </row>
    <row r="174" customFormat="false" ht="13.8" hidden="false" customHeight="false" outlineLevel="0" collapsed="false">
      <c r="A174" s="4" t="s">
        <v>189</v>
      </c>
      <c r="B174" s="19" t="n">
        <v>28507</v>
      </c>
    </row>
    <row r="175" customFormat="false" ht="13.8" hidden="false" customHeight="false" outlineLevel="0" collapsed="false">
      <c r="A175" s="4" t="s">
        <v>190</v>
      </c>
      <c r="B175" s="19" t="n">
        <v>7392</v>
      </c>
    </row>
    <row r="176" customFormat="false" ht="13.8" hidden="false" customHeight="false" outlineLevel="0" collapsed="false">
      <c r="A176" s="4" t="s">
        <v>191</v>
      </c>
      <c r="B176" s="19" t="n">
        <v>34376</v>
      </c>
    </row>
    <row r="177" customFormat="false" ht="13.8" hidden="false" customHeight="false" outlineLevel="0" collapsed="false">
      <c r="A177" s="4" t="s">
        <v>192</v>
      </c>
      <c r="B177" s="19" t="n">
        <v>4585</v>
      </c>
    </row>
    <row r="178" customFormat="false" ht="13.8" hidden="false" customHeight="false" outlineLevel="0" collapsed="false">
      <c r="A178" s="4" t="s">
        <v>193</v>
      </c>
      <c r="B178" s="19" t="n">
        <v>11798</v>
      </c>
    </row>
    <row r="179" customFormat="false" ht="13.8" hidden="false" customHeight="false" outlineLevel="0" collapsed="false">
      <c r="A179" s="4" t="s">
        <v>194</v>
      </c>
      <c r="B179" s="19" t="n">
        <v>12210</v>
      </c>
    </row>
    <row r="180" customFormat="false" ht="13.8" hidden="false" customHeight="false" outlineLevel="0" collapsed="false">
      <c r="A180" s="4" t="s">
        <v>195</v>
      </c>
      <c r="B180" s="19" t="n">
        <v>20665</v>
      </c>
    </row>
    <row r="181" customFormat="false" ht="13.8" hidden="false" customHeight="false" outlineLevel="0" collapsed="false">
      <c r="A181" s="4" t="s">
        <v>196</v>
      </c>
      <c r="B181" s="19" t="n">
        <v>15808</v>
      </c>
    </row>
    <row r="182" customFormat="false" ht="13.8" hidden="false" customHeight="false" outlineLevel="0" collapsed="false">
      <c r="A182" s="4" t="s">
        <v>197</v>
      </c>
      <c r="B182" s="19" t="n">
        <v>11177</v>
      </c>
    </row>
    <row r="183" customFormat="false" ht="13.8" hidden="false" customHeight="false" outlineLevel="0" collapsed="false">
      <c r="A183" s="4" t="s">
        <v>198</v>
      </c>
      <c r="B183" s="19" t="n">
        <v>18543</v>
      </c>
    </row>
    <row r="184" customFormat="false" ht="13.8" hidden="false" customHeight="false" outlineLevel="0" collapsed="false">
      <c r="A184" s="4" t="s">
        <v>199</v>
      </c>
      <c r="B184" s="19" t="n">
        <v>25929</v>
      </c>
    </row>
    <row r="185" customFormat="false" ht="13.8" hidden="false" customHeight="false" outlineLevel="0" collapsed="false">
      <c r="A185" s="4" t="s">
        <v>200</v>
      </c>
      <c r="B185" s="19" t="n">
        <v>177687</v>
      </c>
    </row>
    <row r="186" customFormat="false" ht="13.8" hidden="false" customHeight="false" outlineLevel="0" collapsed="false">
      <c r="A186" s="4" t="s">
        <v>201</v>
      </c>
      <c r="B186" s="19" t="n">
        <v>7641</v>
      </c>
    </row>
    <row r="187" customFormat="false" ht="13.8" hidden="false" customHeight="false" outlineLevel="0" collapsed="false">
      <c r="A187" s="4" t="s">
        <v>202</v>
      </c>
      <c r="B187" s="19" t="n">
        <v>1101884</v>
      </c>
    </row>
    <row r="188" customFormat="false" ht="13.8" hidden="false" customHeight="false" outlineLevel="0" collapsed="false">
      <c r="A188" s="4" t="s">
        <v>203</v>
      </c>
      <c r="B188" s="19" t="n">
        <v>18856</v>
      </c>
    </row>
    <row r="189" customFormat="false" ht="13.8" hidden="false" customHeight="false" outlineLevel="0" collapsed="false">
      <c r="A189" s="4" t="s">
        <v>204</v>
      </c>
      <c r="B189" s="19" t="n">
        <v>41529</v>
      </c>
    </row>
    <row r="190" customFormat="false" ht="13.8" hidden="false" customHeight="false" outlineLevel="0" collapsed="false">
      <c r="A190" s="4" t="s">
        <v>205</v>
      </c>
      <c r="B190" s="19" t="n">
        <v>12690</v>
      </c>
    </row>
    <row r="191" customFormat="false" ht="13.8" hidden="false" customHeight="false" outlineLevel="0" collapsed="false">
      <c r="A191" s="4" t="s">
        <v>206</v>
      </c>
      <c r="B191" s="19" t="n">
        <v>4668</v>
      </c>
    </row>
    <row r="192" customFormat="false" ht="13.8" hidden="false" customHeight="false" outlineLevel="0" collapsed="false">
      <c r="A192" s="4" t="s">
        <v>207</v>
      </c>
      <c r="B192" s="19" t="n">
        <v>18868</v>
      </c>
    </row>
    <row r="193" customFormat="false" ht="13.8" hidden="false" customHeight="false" outlineLevel="0" collapsed="false">
      <c r="A193" s="4" t="s">
        <v>208</v>
      </c>
      <c r="B193" s="19" t="n">
        <v>5237</v>
      </c>
    </row>
    <row r="194" customFormat="false" ht="13.8" hidden="false" customHeight="false" outlineLevel="0" collapsed="false">
      <c r="A194" s="4" t="s">
        <v>209</v>
      </c>
      <c r="B194" s="19" t="n">
        <v>6719</v>
      </c>
    </row>
    <row r="195" customFormat="false" ht="13.8" hidden="false" customHeight="false" outlineLevel="0" collapsed="false">
      <c r="A195" s="4" t="s">
        <v>210</v>
      </c>
      <c r="B195" s="19" t="n">
        <v>22247</v>
      </c>
    </row>
    <row r="196" customFormat="false" ht="13.8" hidden="false" customHeight="false" outlineLevel="0" collapsed="false">
      <c r="A196" s="4" t="s">
        <v>211</v>
      </c>
      <c r="B196" s="19" t="n">
        <v>13914</v>
      </c>
    </row>
    <row r="197" customFormat="false" ht="13.8" hidden="false" customHeight="false" outlineLevel="0" collapsed="false">
      <c r="A197" s="4" t="s">
        <v>212</v>
      </c>
      <c r="B197" s="19" t="n">
        <v>11141</v>
      </c>
    </row>
    <row r="198" customFormat="false" ht="13.8" hidden="false" customHeight="false" outlineLevel="0" collapsed="false">
      <c r="A198" s="4" t="s">
        <v>213</v>
      </c>
      <c r="B198" s="19" t="n">
        <v>14293</v>
      </c>
    </row>
    <row r="199" customFormat="false" ht="13.8" hidden="false" customHeight="false" outlineLevel="0" collapsed="false">
      <c r="A199" s="4" t="s">
        <v>214</v>
      </c>
      <c r="B199" s="19" t="n">
        <v>10253</v>
      </c>
    </row>
    <row r="200" customFormat="false" ht="13.8" hidden="false" customHeight="false" outlineLevel="0" collapsed="false">
      <c r="A200" s="4" t="s">
        <v>215</v>
      </c>
      <c r="B200" s="19" t="n">
        <v>18081</v>
      </c>
    </row>
    <row r="201" customFormat="false" ht="13.8" hidden="false" customHeight="false" outlineLevel="0" collapsed="false">
      <c r="A201" s="4" t="s">
        <v>216</v>
      </c>
      <c r="B201" s="19" t="n">
        <v>10636</v>
      </c>
    </row>
    <row r="202" customFormat="false" ht="13.8" hidden="false" customHeight="false" outlineLevel="0" collapsed="false">
      <c r="A202" s="4" t="s">
        <v>217</v>
      </c>
      <c r="B202" s="19" t="n">
        <v>5660</v>
      </c>
    </row>
    <row r="203" customFormat="false" ht="13.8" hidden="false" customHeight="false" outlineLevel="0" collapsed="false">
      <c r="A203" s="4" t="s">
        <v>218</v>
      </c>
      <c r="B203" s="19" t="n">
        <v>8521</v>
      </c>
    </row>
    <row r="204" customFormat="false" ht="13.8" hidden="false" customHeight="false" outlineLevel="0" collapsed="false">
      <c r="A204" s="4" t="s">
        <v>219</v>
      </c>
      <c r="B204" s="19" t="n">
        <v>29124</v>
      </c>
    </row>
    <row r="205" customFormat="false" ht="13.8" hidden="false" customHeight="false" outlineLevel="0" collapsed="false">
      <c r="A205" s="4" t="s">
        <v>220</v>
      </c>
      <c r="B205" s="19" t="n">
        <v>169107</v>
      </c>
    </row>
    <row r="206" customFormat="false" ht="13.8" hidden="false" customHeight="false" outlineLevel="0" collapsed="false">
      <c r="A206" s="4" t="s">
        <v>221</v>
      </c>
      <c r="B206" s="19" t="n">
        <v>21998</v>
      </c>
    </row>
    <row r="207" customFormat="false" ht="13.8" hidden="false" customHeight="false" outlineLevel="0" collapsed="false">
      <c r="A207" s="4" t="s">
        <v>222</v>
      </c>
      <c r="B207" s="19" t="n">
        <v>5840</v>
      </c>
    </row>
    <row r="208" customFormat="false" ht="13.8" hidden="false" customHeight="false" outlineLevel="0" collapsed="false">
      <c r="A208" s="4" t="s">
        <v>223</v>
      </c>
      <c r="B208" s="19" t="n">
        <v>41832</v>
      </c>
    </row>
    <row r="209" customFormat="false" ht="13.8" hidden="false" customHeight="false" outlineLevel="0" collapsed="false">
      <c r="A209" s="4" t="s">
        <v>224</v>
      </c>
      <c r="B209" s="19" t="n">
        <v>35604</v>
      </c>
    </row>
    <row r="210" customFormat="false" ht="13.8" hidden="false" customHeight="false" outlineLevel="0" collapsed="false">
      <c r="A210" s="4" t="s">
        <v>225</v>
      </c>
      <c r="B210" s="19" t="n">
        <v>25619</v>
      </c>
    </row>
    <row r="211" customFormat="false" ht="13.8" hidden="false" customHeight="false" outlineLevel="0" collapsed="false">
      <c r="A211" s="4" t="s">
        <v>226</v>
      </c>
      <c r="B211" s="19" t="n">
        <v>58860</v>
      </c>
    </row>
    <row r="212" customFormat="false" ht="13.8" hidden="false" customHeight="false" outlineLevel="0" collapsed="false">
      <c r="A212" s="4" t="s">
        <v>227</v>
      </c>
      <c r="B212" s="19" t="n">
        <v>33122</v>
      </c>
    </row>
    <row r="213" customFormat="false" ht="13.8" hidden="false" customHeight="false" outlineLevel="0" collapsed="false">
      <c r="A213" s="4" t="s">
        <v>228</v>
      </c>
      <c r="B213" s="19" t="n">
        <v>56510</v>
      </c>
    </row>
    <row r="214" customFormat="false" ht="13.8" hidden="false" customHeight="false" outlineLevel="0" collapsed="false">
      <c r="A214" s="4" t="s">
        <v>229</v>
      </c>
      <c r="B214" s="19" t="n">
        <v>52441</v>
      </c>
    </row>
    <row r="215" customFormat="false" ht="13.8" hidden="false" customHeight="false" outlineLevel="0" collapsed="false">
      <c r="A215" s="4" t="s">
        <v>230</v>
      </c>
      <c r="B215" s="19" t="n">
        <v>13392</v>
      </c>
    </row>
    <row r="216" customFormat="false" ht="13.8" hidden="false" customHeight="false" outlineLevel="0" collapsed="false">
      <c r="A216" s="4" t="s">
        <v>231</v>
      </c>
      <c r="B216" s="19" t="n">
        <v>32764</v>
      </c>
    </row>
    <row r="217" customFormat="false" ht="13.8" hidden="false" customHeight="false" outlineLevel="0" collapsed="false">
      <c r="A217" s="4" t="s">
        <v>232</v>
      </c>
      <c r="B217" s="19" t="n">
        <v>31523</v>
      </c>
    </row>
    <row r="218" customFormat="false" ht="13.8" hidden="false" customHeight="false" outlineLevel="0" collapsed="false">
      <c r="A218" s="4" t="s">
        <v>233</v>
      </c>
      <c r="B218" s="19" t="n">
        <v>51714</v>
      </c>
    </row>
    <row r="219" customFormat="false" ht="13.8" hidden="false" customHeight="false" outlineLevel="0" collapsed="false">
      <c r="B219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4" width="9.99"/>
    <col collapsed="false" customWidth="true" hidden="false" outlineLevel="0" max="2" min="2" style="4" width="29.99"/>
    <col collapsed="false" customWidth="true" hidden="false" outlineLevel="0" max="3" min="3" style="20" width="13.25"/>
    <col collapsed="false" customWidth="true" hidden="false" outlineLevel="0" max="5" min="5" style="4" width="9.99"/>
    <col collapsed="false" customWidth="true" hidden="false" outlineLevel="0" max="6" min="6" style="4" width="29.99"/>
    <col collapsed="false" customWidth="true" hidden="false" outlineLevel="0" max="7" min="7" style="20" width="13.25"/>
  </cols>
  <sheetData>
    <row r="1" customFormat="false" ht="14.65" hidden="false" customHeight="false" outlineLevel="0" collapsed="false">
      <c r="A1" s="4" t="s">
        <v>249</v>
      </c>
      <c r="B1" s="4" t="s">
        <v>238</v>
      </c>
      <c r="C1" s="20" t="s">
        <v>250</v>
      </c>
      <c r="E1" s="4" t="s">
        <v>249</v>
      </c>
      <c r="F1" s="4" t="s">
        <v>238</v>
      </c>
      <c r="G1" s="20" t="s">
        <v>250</v>
      </c>
    </row>
    <row r="2" customFormat="false" ht="14.65" hidden="false" customHeight="false" outlineLevel="0" collapsed="false">
      <c r="A2" s="4" t="s">
        <v>251</v>
      </c>
      <c r="B2" s="4" t="s">
        <v>17</v>
      </c>
      <c r="C2" s="20" t="n">
        <v>321270711.340413</v>
      </c>
      <c r="E2" s="4" t="s">
        <v>251</v>
      </c>
      <c r="F2" s="4" t="s">
        <v>17</v>
      </c>
      <c r="G2" s="20" t="n">
        <v>320702621.67</v>
      </c>
    </row>
    <row r="3" customFormat="false" ht="14.65" hidden="false" customHeight="false" outlineLevel="0" collapsed="false">
      <c r="A3" s="4" t="s">
        <v>252</v>
      </c>
      <c r="B3" s="4" t="s">
        <v>18</v>
      </c>
      <c r="C3" s="20" t="n">
        <v>23194733.2959842</v>
      </c>
      <c r="E3" s="4" t="s">
        <v>252</v>
      </c>
      <c r="F3" s="4" t="s">
        <v>18</v>
      </c>
      <c r="G3" s="20" t="n">
        <v>25229551.05</v>
      </c>
    </row>
    <row r="4" customFormat="false" ht="14.65" hidden="false" customHeight="false" outlineLevel="0" collapsed="false">
      <c r="A4" s="4" t="s">
        <v>253</v>
      </c>
      <c r="B4" s="4" t="s">
        <v>19</v>
      </c>
      <c r="C4" s="20" t="n">
        <v>34223671.5482431</v>
      </c>
      <c r="E4" s="4" t="s">
        <v>253</v>
      </c>
      <c r="F4" s="4" t="s">
        <v>19</v>
      </c>
      <c r="G4" s="20" t="n">
        <v>33773960.42</v>
      </c>
    </row>
    <row r="5" customFormat="false" ht="14.65" hidden="false" customHeight="false" outlineLevel="0" collapsed="false">
      <c r="A5" s="4" t="s">
        <v>254</v>
      </c>
      <c r="B5" s="4" t="s">
        <v>20</v>
      </c>
      <c r="C5" s="20" t="n">
        <v>51640381.7443464</v>
      </c>
      <c r="E5" s="4" t="s">
        <v>254</v>
      </c>
      <c r="F5" s="4" t="s">
        <v>20</v>
      </c>
      <c r="G5" s="20" t="n">
        <v>50353586.48</v>
      </c>
    </row>
    <row r="6" customFormat="false" ht="14.65" hidden="false" customHeight="false" outlineLevel="0" collapsed="false">
      <c r="A6" s="4" t="s">
        <v>255</v>
      </c>
      <c r="B6" s="4" t="s">
        <v>21</v>
      </c>
      <c r="C6" s="20" t="n">
        <v>78961911.7807306</v>
      </c>
      <c r="E6" s="4" t="s">
        <v>255</v>
      </c>
      <c r="F6" s="4" t="s">
        <v>21</v>
      </c>
      <c r="G6" s="20" t="n">
        <v>76980546.27</v>
      </c>
    </row>
    <row r="7" customFormat="false" ht="14.65" hidden="false" customHeight="false" outlineLevel="0" collapsed="false">
      <c r="A7" s="4" t="s">
        <v>256</v>
      </c>
      <c r="B7" s="4" t="s">
        <v>22</v>
      </c>
      <c r="C7" s="20" t="n">
        <v>26777720.4689907</v>
      </c>
      <c r="E7" s="4" t="s">
        <v>256</v>
      </c>
      <c r="F7" s="4" t="s">
        <v>22</v>
      </c>
      <c r="G7" s="20" t="n">
        <v>18119011.38</v>
      </c>
    </row>
    <row r="8" customFormat="false" ht="14.65" hidden="false" customHeight="false" outlineLevel="0" collapsed="false">
      <c r="A8" s="4" t="s">
        <v>257</v>
      </c>
      <c r="B8" s="4" t="s">
        <v>23</v>
      </c>
      <c r="C8" s="20" t="n">
        <v>62211080.4612007</v>
      </c>
      <c r="E8" s="4" t="s">
        <v>257</v>
      </c>
      <c r="F8" s="4" t="s">
        <v>23</v>
      </c>
      <c r="G8" s="20" t="n">
        <v>60648283.51</v>
      </c>
    </row>
    <row r="9" customFormat="false" ht="14.65" hidden="false" customHeight="false" outlineLevel="0" collapsed="false">
      <c r="A9" s="4" t="s">
        <v>258</v>
      </c>
      <c r="B9" s="4" t="s">
        <v>24</v>
      </c>
      <c r="C9" s="20" t="n">
        <v>108445002.23809</v>
      </c>
      <c r="E9" s="4" t="s">
        <v>258</v>
      </c>
      <c r="F9" s="4" t="s">
        <v>24</v>
      </c>
      <c r="G9" s="20" t="n">
        <v>107746615.77</v>
      </c>
    </row>
    <row r="10" customFormat="false" ht="14.65" hidden="false" customHeight="false" outlineLevel="0" collapsed="false">
      <c r="A10" s="4" t="s">
        <v>259</v>
      </c>
      <c r="B10" s="4" t="s">
        <v>25</v>
      </c>
      <c r="C10" s="20" t="n">
        <v>39252886.9764591</v>
      </c>
      <c r="E10" s="4" t="s">
        <v>259</v>
      </c>
      <c r="F10" s="4" t="s">
        <v>25</v>
      </c>
      <c r="G10" s="20" t="n">
        <v>38428497.67</v>
      </c>
    </row>
    <row r="11" customFormat="false" ht="14.65" hidden="false" customHeight="false" outlineLevel="0" collapsed="false">
      <c r="A11" s="4" t="s">
        <v>260</v>
      </c>
      <c r="B11" s="4" t="s">
        <v>26</v>
      </c>
      <c r="C11" s="20" t="n">
        <v>22827261.5627057</v>
      </c>
      <c r="E11" s="4" t="s">
        <v>260</v>
      </c>
      <c r="F11" s="4" t="s">
        <v>26</v>
      </c>
      <c r="G11" s="20" t="n">
        <v>20283337.33</v>
      </c>
    </row>
    <row r="12" customFormat="false" ht="14.65" hidden="false" customHeight="false" outlineLevel="0" collapsed="false">
      <c r="A12" s="4" t="s">
        <v>261</v>
      </c>
      <c r="B12" s="4" t="s">
        <v>27</v>
      </c>
      <c r="C12" s="20" t="n">
        <v>99037507.3507243</v>
      </c>
      <c r="E12" s="4" t="s">
        <v>261</v>
      </c>
      <c r="F12" s="4" t="s">
        <v>27</v>
      </c>
      <c r="G12" s="20" t="n">
        <v>76543295.95</v>
      </c>
    </row>
    <row r="13" customFormat="false" ht="14.65" hidden="false" customHeight="false" outlineLevel="0" collapsed="false">
      <c r="A13" s="4" t="s">
        <v>262</v>
      </c>
      <c r="B13" s="4" t="s">
        <v>28</v>
      </c>
      <c r="C13" s="20" t="n">
        <v>66368195.9550687</v>
      </c>
      <c r="E13" s="4" t="s">
        <v>262</v>
      </c>
      <c r="F13" s="4" t="s">
        <v>28</v>
      </c>
      <c r="G13" s="20" t="n">
        <v>60092904.92</v>
      </c>
    </row>
    <row r="14" customFormat="false" ht="14.65" hidden="false" customHeight="false" outlineLevel="0" collapsed="false">
      <c r="A14" s="4" t="s">
        <v>263</v>
      </c>
      <c r="B14" s="4" t="s">
        <v>29</v>
      </c>
      <c r="C14" s="20" t="n">
        <v>47207863.4938887</v>
      </c>
      <c r="E14" s="4" t="s">
        <v>263</v>
      </c>
      <c r="F14" s="4" t="s">
        <v>29</v>
      </c>
      <c r="G14" s="20" t="n">
        <v>48710074.43</v>
      </c>
    </row>
    <row r="15" customFormat="false" ht="14.65" hidden="false" customHeight="false" outlineLevel="0" collapsed="false">
      <c r="A15" s="4" t="s">
        <v>264</v>
      </c>
      <c r="B15" s="4" t="s">
        <v>30</v>
      </c>
      <c r="C15" s="20" t="n">
        <v>49513119.834736</v>
      </c>
      <c r="E15" s="4" t="s">
        <v>264</v>
      </c>
      <c r="F15" s="4" t="s">
        <v>30</v>
      </c>
      <c r="G15" s="20" t="n">
        <v>48270703.26</v>
      </c>
    </row>
    <row r="16" customFormat="false" ht="14.65" hidden="false" customHeight="false" outlineLevel="0" collapsed="false">
      <c r="A16" s="4" t="s">
        <v>265</v>
      </c>
      <c r="B16" s="4" t="s">
        <v>31</v>
      </c>
      <c r="C16" s="20" t="n">
        <v>37932907.0778433</v>
      </c>
      <c r="E16" s="4" t="s">
        <v>265</v>
      </c>
      <c r="F16" s="4" t="s">
        <v>31</v>
      </c>
      <c r="G16" s="20" t="n">
        <v>36819632.38</v>
      </c>
    </row>
    <row r="17" customFormat="false" ht="14.65" hidden="false" customHeight="false" outlineLevel="0" collapsed="false">
      <c r="A17" s="4" t="s">
        <v>266</v>
      </c>
      <c r="B17" s="4" t="s">
        <v>32</v>
      </c>
      <c r="C17" s="20" t="n">
        <v>86365641.3071205</v>
      </c>
      <c r="E17" s="4" t="s">
        <v>266</v>
      </c>
      <c r="F17" s="4" t="s">
        <v>32</v>
      </c>
      <c r="G17" s="20" t="n">
        <v>84206990.31</v>
      </c>
    </row>
    <row r="18" customFormat="false" ht="14.65" hidden="false" customHeight="false" outlineLevel="0" collapsed="false">
      <c r="A18" s="4" t="s">
        <v>267</v>
      </c>
      <c r="B18" s="4" t="s">
        <v>33</v>
      </c>
      <c r="C18" s="20" t="n">
        <v>67071561.4118451</v>
      </c>
      <c r="E18" s="4" t="s">
        <v>267</v>
      </c>
      <c r="F18" s="4" t="s">
        <v>33</v>
      </c>
      <c r="G18" s="20" t="n">
        <v>65478494.63</v>
      </c>
    </row>
    <row r="19" customFormat="false" ht="14.65" hidden="false" customHeight="false" outlineLevel="0" collapsed="false">
      <c r="A19" s="4" t="s">
        <v>268</v>
      </c>
      <c r="B19" s="4" t="s">
        <v>34</v>
      </c>
      <c r="C19" s="20" t="n">
        <v>68749383.2026196</v>
      </c>
      <c r="E19" s="4" t="s">
        <v>268</v>
      </c>
      <c r="F19" s="4" t="s">
        <v>34</v>
      </c>
      <c r="G19" s="20" t="n">
        <v>76435626.41</v>
      </c>
    </row>
    <row r="20" customFormat="false" ht="14.65" hidden="false" customHeight="false" outlineLevel="0" collapsed="false">
      <c r="A20" s="4" t="s">
        <v>269</v>
      </c>
      <c r="B20" s="4" t="s">
        <v>35</v>
      </c>
      <c r="C20" s="20" t="n">
        <v>35010062.4641321</v>
      </c>
      <c r="E20" s="4" t="s">
        <v>269</v>
      </c>
      <c r="F20" s="4" t="s">
        <v>35</v>
      </c>
      <c r="G20" s="20" t="n">
        <v>27129844.21</v>
      </c>
    </row>
    <row r="21" customFormat="false" ht="14.65" hidden="false" customHeight="false" outlineLevel="0" collapsed="false">
      <c r="A21" s="4" t="s">
        <v>270</v>
      </c>
      <c r="B21" s="4" t="s">
        <v>36</v>
      </c>
      <c r="C21" s="20" t="n">
        <v>209447897.493047</v>
      </c>
      <c r="E21" s="4" t="s">
        <v>270</v>
      </c>
      <c r="F21" s="4" t="s">
        <v>36</v>
      </c>
      <c r="G21" s="20" t="n">
        <v>242081072.25</v>
      </c>
    </row>
    <row r="22" customFormat="false" ht="14.65" hidden="false" customHeight="false" outlineLevel="0" collapsed="false">
      <c r="A22" s="4" t="s">
        <v>271</v>
      </c>
      <c r="B22" s="4" t="s">
        <v>37</v>
      </c>
      <c r="C22" s="20" t="n">
        <v>56902220.8556046</v>
      </c>
      <c r="E22" s="4" t="s">
        <v>271</v>
      </c>
      <c r="F22" s="4" t="s">
        <v>37</v>
      </c>
      <c r="G22" s="20" t="n">
        <v>69010847.67</v>
      </c>
    </row>
    <row r="23" customFormat="false" ht="14.65" hidden="false" customHeight="false" outlineLevel="0" collapsed="false">
      <c r="A23" s="4" t="s">
        <v>272</v>
      </c>
      <c r="B23" s="4" t="s">
        <v>38</v>
      </c>
      <c r="C23" s="20" t="n">
        <v>41156371.283733</v>
      </c>
      <c r="E23" s="4" t="s">
        <v>272</v>
      </c>
      <c r="F23" s="4" t="s">
        <v>38</v>
      </c>
      <c r="G23" s="20" t="n">
        <v>55407251.51</v>
      </c>
    </row>
    <row r="24" customFormat="false" ht="14.65" hidden="false" customHeight="false" outlineLevel="0" collapsed="false">
      <c r="A24" s="4" t="s">
        <v>273</v>
      </c>
      <c r="B24" s="4" t="s">
        <v>39</v>
      </c>
      <c r="C24" s="20" t="n">
        <v>19418371.8853293</v>
      </c>
      <c r="E24" s="4" t="s">
        <v>273</v>
      </c>
      <c r="F24" s="4" t="s">
        <v>39</v>
      </c>
      <c r="G24" s="20" t="n">
        <v>18931113.01</v>
      </c>
    </row>
    <row r="25" customFormat="false" ht="14.65" hidden="false" customHeight="false" outlineLevel="0" collapsed="false">
      <c r="A25" s="4" t="s">
        <v>274</v>
      </c>
      <c r="B25" s="4" t="s">
        <v>40</v>
      </c>
      <c r="C25" s="20" t="n">
        <v>245309751.169923</v>
      </c>
      <c r="E25" s="4" t="s">
        <v>274</v>
      </c>
      <c r="F25" s="4" t="s">
        <v>40</v>
      </c>
      <c r="G25" s="20" t="n">
        <v>230797305.29</v>
      </c>
    </row>
    <row r="26" customFormat="false" ht="14.65" hidden="false" customHeight="false" outlineLevel="0" collapsed="false">
      <c r="A26" s="4" t="s">
        <v>275</v>
      </c>
      <c r="B26" s="4" t="s">
        <v>41</v>
      </c>
      <c r="C26" s="20" t="n">
        <v>50734819.0755108</v>
      </c>
      <c r="E26" s="4" t="s">
        <v>275</v>
      </c>
      <c r="F26" s="4" t="s">
        <v>41</v>
      </c>
      <c r="G26" s="20" t="n">
        <v>48922460.01</v>
      </c>
    </row>
    <row r="27" customFormat="false" ht="14.65" hidden="false" customHeight="false" outlineLevel="0" collapsed="false">
      <c r="A27" s="4" t="s">
        <v>276</v>
      </c>
      <c r="B27" s="4" t="s">
        <v>42</v>
      </c>
      <c r="C27" s="20" t="n">
        <v>162225443.726448</v>
      </c>
      <c r="E27" s="4" t="s">
        <v>276</v>
      </c>
      <c r="F27" s="4" t="s">
        <v>42</v>
      </c>
      <c r="G27" s="20" t="n">
        <v>175091578.4</v>
      </c>
    </row>
    <row r="28" customFormat="false" ht="14.65" hidden="false" customHeight="false" outlineLevel="0" collapsed="false">
      <c r="A28" s="4" t="s">
        <v>277</v>
      </c>
      <c r="B28" s="4" t="s">
        <v>43</v>
      </c>
      <c r="C28" s="20" t="n">
        <v>152799198.787639</v>
      </c>
      <c r="E28" s="4" t="s">
        <v>277</v>
      </c>
      <c r="F28" s="4" t="s">
        <v>43</v>
      </c>
      <c r="G28" s="20" t="n">
        <v>148043214.01</v>
      </c>
    </row>
    <row r="29" customFormat="false" ht="14.65" hidden="false" customHeight="false" outlineLevel="0" collapsed="false">
      <c r="A29" s="4" t="s">
        <v>278</v>
      </c>
      <c r="B29" s="4" t="s">
        <v>45</v>
      </c>
      <c r="C29" s="20" t="n">
        <v>27605356.1943178</v>
      </c>
      <c r="E29" s="4" t="s">
        <v>278</v>
      </c>
      <c r="F29" s="4" t="s">
        <v>45</v>
      </c>
      <c r="G29" s="20" t="n">
        <v>31569806.39</v>
      </c>
    </row>
    <row r="30" customFormat="false" ht="14.65" hidden="false" customHeight="false" outlineLevel="0" collapsed="false">
      <c r="A30" s="4" t="s">
        <v>279</v>
      </c>
      <c r="B30" s="4" t="s">
        <v>44</v>
      </c>
      <c r="C30" s="20" t="n">
        <v>40528693.5652795</v>
      </c>
      <c r="E30" s="4" t="s">
        <v>279</v>
      </c>
      <c r="F30" s="4" t="s">
        <v>44</v>
      </c>
      <c r="G30" s="20" t="n">
        <v>38519819</v>
      </c>
    </row>
    <row r="31" customFormat="false" ht="14.65" hidden="false" customHeight="false" outlineLevel="0" collapsed="false">
      <c r="A31" s="4" t="s">
        <v>280</v>
      </c>
      <c r="B31" s="4" t="s">
        <v>46</v>
      </c>
      <c r="C31" s="20" t="n">
        <v>18856983.1132168</v>
      </c>
      <c r="E31" s="4" t="s">
        <v>280</v>
      </c>
      <c r="F31" s="4" t="s">
        <v>46</v>
      </c>
      <c r="G31" s="20" t="n">
        <v>18326294.75</v>
      </c>
    </row>
    <row r="32" customFormat="false" ht="14.65" hidden="false" customHeight="false" outlineLevel="0" collapsed="false">
      <c r="A32" s="4" t="s">
        <v>281</v>
      </c>
      <c r="B32" s="4" t="s">
        <v>47</v>
      </c>
      <c r="C32" s="20" t="n">
        <v>49865794.5463013</v>
      </c>
      <c r="E32" s="4" t="s">
        <v>281</v>
      </c>
      <c r="F32" s="4" t="s">
        <v>47</v>
      </c>
      <c r="G32" s="20" t="n">
        <v>48779523.42</v>
      </c>
    </row>
    <row r="33" customFormat="false" ht="14.65" hidden="false" customHeight="false" outlineLevel="0" collapsed="false">
      <c r="A33" s="4" t="s">
        <v>282</v>
      </c>
      <c r="B33" s="4" t="s">
        <v>48</v>
      </c>
      <c r="C33" s="20" t="n">
        <v>24038561.815054</v>
      </c>
      <c r="E33" s="4" t="s">
        <v>282</v>
      </c>
      <c r="F33" s="4" t="s">
        <v>48</v>
      </c>
      <c r="G33" s="20" t="n">
        <v>23164026.99</v>
      </c>
    </row>
    <row r="34" customFormat="false" ht="14.65" hidden="false" customHeight="false" outlineLevel="0" collapsed="false">
      <c r="A34" s="4" t="s">
        <v>283</v>
      </c>
      <c r="B34" s="4" t="s">
        <v>49</v>
      </c>
      <c r="C34" s="20" t="n">
        <v>21016295.2001046</v>
      </c>
      <c r="E34" s="4" t="s">
        <v>283</v>
      </c>
      <c r="F34" s="4" t="s">
        <v>49</v>
      </c>
      <c r="G34" s="20" t="n">
        <v>23186151.11</v>
      </c>
    </row>
    <row r="35" customFormat="false" ht="14.65" hidden="false" customHeight="false" outlineLevel="0" collapsed="false">
      <c r="A35" s="4" t="s">
        <v>284</v>
      </c>
      <c r="B35" s="4" t="s">
        <v>50</v>
      </c>
      <c r="C35" s="20" t="n">
        <v>95070921.4949524</v>
      </c>
      <c r="E35" s="4" t="s">
        <v>284</v>
      </c>
      <c r="F35" s="4" t="s">
        <v>50</v>
      </c>
      <c r="G35" s="20" t="n">
        <v>93054515.06</v>
      </c>
    </row>
    <row r="36" customFormat="false" ht="14.65" hidden="false" customHeight="false" outlineLevel="0" collapsed="false">
      <c r="A36" s="4" t="s">
        <v>285</v>
      </c>
      <c r="B36" s="4" t="s">
        <v>51</v>
      </c>
      <c r="C36" s="20" t="n">
        <v>88239594.1396382</v>
      </c>
      <c r="E36" s="4" t="s">
        <v>285</v>
      </c>
      <c r="F36" s="4" t="s">
        <v>51</v>
      </c>
      <c r="G36" s="20" t="n">
        <v>85993794.36</v>
      </c>
    </row>
    <row r="37" customFormat="false" ht="14.65" hidden="false" customHeight="false" outlineLevel="0" collapsed="false">
      <c r="A37" s="4" t="s">
        <v>286</v>
      </c>
      <c r="B37" s="4" t="s">
        <v>52</v>
      </c>
      <c r="C37" s="20" t="n">
        <v>37096192.464144</v>
      </c>
      <c r="E37" s="4" t="s">
        <v>286</v>
      </c>
      <c r="F37" s="4" t="s">
        <v>52</v>
      </c>
      <c r="G37" s="20" t="n">
        <v>36156299.78</v>
      </c>
    </row>
    <row r="38" customFormat="false" ht="14.65" hidden="false" customHeight="false" outlineLevel="0" collapsed="false">
      <c r="A38" s="4" t="s">
        <v>287</v>
      </c>
      <c r="B38" s="4" t="s">
        <v>53</v>
      </c>
      <c r="C38" s="20" t="n">
        <v>81729315.4231564</v>
      </c>
      <c r="E38" s="4" t="s">
        <v>287</v>
      </c>
      <c r="F38" s="4" t="s">
        <v>53</v>
      </c>
      <c r="G38" s="20" t="n">
        <v>79447138.31</v>
      </c>
    </row>
    <row r="39" customFormat="false" ht="14.65" hidden="false" customHeight="false" outlineLevel="0" collapsed="false">
      <c r="A39" s="4" t="s">
        <v>288</v>
      </c>
      <c r="B39" s="4" t="s">
        <v>54</v>
      </c>
      <c r="C39" s="20" t="n">
        <v>26419968.6388918</v>
      </c>
      <c r="E39" s="4" t="s">
        <v>288</v>
      </c>
      <c r="F39" s="4" t="s">
        <v>54</v>
      </c>
      <c r="G39" s="20" t="n">
        <v>27924183.76</v>
      </c>
    </row>
    <row r="40" customFormat="false" ht="14.65" hidden="false" customHeight="false" outlineLevel="0" collapsed="false">
      <c r="A40" s="4" t="s">
        <v>289</v>
      </c>
      <c r="B40" s="4" t="s">
        <v>55</v>
      </c>
      <c r="C40" s="20" t="n">
        <v>74696769.0444866</v>
      </c>
      <c r="E40" s="4" t="s">
        <v>289</v>
      </c>
      <c r="F40" s="4" t="s">
        <v>55</v>
      </c>
      <c r="G40" s="20" t="n">
        <v>76341693.6</v>
      </c>
    </row>
    <row r="41" customFormat="false" ht="14.65" hidden="false" customHeight="false" outlineLevel="0" collapsed="false">
      <c r="A41" s="4" t="s">
        <v>290</v>
      </c>
      <c r="B41" s="4" t="s">
        <v>56</v>
      </c>
      <c r="C41" s="20" t="n">
        <v>50444564.6717809</v>
      </c>
      <c r="E41" s="4" t="s">
        <v>290</v>
      </c>
      <c r="F41" s="4" t="s">
        <v>56</v>
      </c>
      <c r="G41" s="20" t="n">
        <v>31074848.58</v>
      </c>
    </row>
    <row r="42" customFormat="false" ht="14.65" hidden="false" customHeight="false" outlineLevel="0" collapsed="false">
      <c r="A42" s="4" t="s">
        <v>291</v>
      </c>
      <c r="B42" s="4" t="s">
        <v>57</v>
      </c>
      <c r="C42" s="20" t="n">
        <v>168496607.748335</v>
      </c>
      <c r="E42" s="4" t="s">
        <v>291</v>
      </c>
      <c r="F42" s="4" t="s">
        <v>57</v>
      </c>
      <c r="G42" s="20" t="n">
        <v>164268577.3</v>
      </c>
    </row>
    <row r="43" customFormat="false" ht="14.65" hidden="false" customHeight="false" outlineLevel="0" collapsed="false">
      <c r="A43" s="4" t="s">
        <v>292</v>
      </c>
      <c r="B43" s="4" t="s">
        <v>58</v>
      </c>
      <c r="C43" s="20" t="n">
        <v>38813164.8269099</v>
      </c>
      <c r="E43" s="4" t="s">
        <v>292</v>
      </c>
      <c r="F43" s="4" t="s">
        <v>58</v>
      </c>
      <c r="G43" s="20" t="n">
        <v>38073882.08</v>
      </c>
    </row>
    <row r="44" customFormat="false" ht="14.65" hidden="false" customHeight="false" outlineLevel="0" collapsed="false">
      <c r="A44" s="4" t="s">
        <v>293</v>
      </c>
      <c r="B44" s="4" t="s">
        <v>59</v>
      </c>
      <c r="C44" s="20" t="n">
        <v>24766897.731368</v>
      </c>
      <c r="E44" s="4" t="s">
        <v>293</v>
      </c>
      <c r="F44" s="4" t="s">
        <v>59</v>
      </c>
      <c r="G44" s="20" t="n">
        <v>25454802.41</v>
      </c>
    </row>
    <row r="45" customFormat="false" ht="14.65" hidden="false" customHeight="false" outlineLevel="0" collapsed="false">
      <c r="A45" s="4" t="s">
        <v>294</v>
      </c>
      <c r="B45" s="4" t="s">
        <v>60</v>
      </c>
      <c r="C45" s="20" t="n">
        <v>28220219.8228908</v>
      </c>
      <c r="E45" s="4" t="s">
        <v>294</v>
      </c>
      <c r="F45" s="4" t="s">
        <v>60</v>
      </c>
      <c r="G45" s="20" t="n">
        <v>27069611.88</v>
      </c>
    </row>
    <row r="46" customFormat="false" ht="14.65" hidden="false" customHeight="false" outlineLevel="0" collapsed="false">
      <c r="A46" s="4" t="s">
        <v>295</v>
      </c>
      <c r="B46" s="4" t="s">
        <v>61</v>
      </c>
      <c r="C46" s="20" t="n">
        <v>51548713.6534931</v>
      </c>
      <c r="E46" s="4" t="s">
        <v>295</v>
      </c>
      <c r="F46" s="4" t="s">
        <v>61</v>
      </c>
      <c r="G46" s="20" t="n">
        <v>50401092.04</v>
      </c>
    </row>
    <row r="47" customFormat="false" ht="14.65" hidden="false" customHeight="false" outlineLevel="0" collapsed="false">
      <c r="A47" s="4" t="s">
        <v>296</v>
      </c>
      <c r="B47" s="4" t="s">
        <v>62</v>
      </c>
      <c r="C47" s="20" t="n">
        <v>39887395.1891916</v>
      </c>
      <c r="E47" s="4" t="s">
        <v>296</v>
      </c>
      <c r="F47" s="4" t="s">
        <v>62</v>
      </c>
      <c r="G47" s="20" t="n">
        <v>37387654.87</v>
      </c>
    </row>
    <row r="48" customFormat="false" ht="14.65" hidden="false" customHeight="false" outlineLevel="0" collapsed="false">
      <c r="A48" s="4" t="s">
        <v>297</v>
      </c>
      <c r="B48" s="4" t="s">
        <v>63</v>
      </c>
      <c r="C48" s="20" t="n">
        <v>44761940.0948483</v>
      </c>
      <c r="E48" s="4" t="s">
        <v>297</v>
      </c>
      <c r="F48" s="4" t="s">
        <v>63</v>
      </c>
      <c r="G48" s="20" t="n">
        <v>44650190.57</v>
      </c>
    </row>
    <row r="49" customFormat="false" ht="14.65" hidden="false" customHeight="false" outlineLevel="0" collapsed="false">
      <c r="A49" s="4" t="s">
        <v>298</v>
      </c>
      <c r="B49" s="4" t="s">
        <v>64</v>
      </c>
      <c r="C49" s="20" t="n">
        <v>56535305.6474348</v>
      </c>
      <c r="E49" s="4" t="s">
        <v>298</v>
      </c>
      <c r="F49" s="4" t="s">
        <v>64</v>
      </c>
      <c r="G49" s="20" t="n">
        <v>55274941.89</v>
      </c>
    </row>
    <row r="50" customFormat="false" ht="14.65" hidden="false" customHeight="false" outlineLevel="0" collapsed="false">
      <c r="A50" s="4" t="s">
        <v>299</v>
      </c>
      <c r="B50" s="4" t="s">
        <v>65</v>
      </c>
      <c r="C50" s="20" t="n">
        <v>41293862.4726611</v>
      </c>
      <c r="E50" s="4" t="s">
        <v>299</v>
      </c>
      <c r="F50" s="4" t="s">
        <v>65</v>
      </c>
      <c r="G50" s="20" t="n">
        <v>33419899.6</v>
      </c>
    </row>
    <row r="51" customFormat="false" ht="14.65" hidden="false" customHeight="false" outlineLevel="0" collapsed="false">
      <c r="A51" s="4" t="s">
        <v>300</v>
      </c>
      <c r="B51" s="4" t="s">
        <v>66</v>
      </c>
      <c r="C51" s="20" t="n">
        <v>70225646.6323857</v>
      </c>
      <c r="E51" s="4" t="s">
        <v>300</v>
      </c>
      <c r="F51" s="4" t="s">
        <v>66</v>
      </c>
      <c r="G51" s="20" t="n">
        <v>68328893.45</v>
      </c>
    </row>
    <row r="52" customFormat="false" ht="14.65" hidden="false" customHeight="false" outlineLevel="0" collapsed="false">
      <c r="A52" s="4" t="s">
        <v>301</v>
      </c>
      <c r="B52" s="4" t="s">
        <v>67</v>
      </c>
      <c r="C52" s="20" t="n">
        <v>53339660.952089</v>
      </c>
      <c r="E52" s="4" t="s">
        <v>301</v>
      </c>
      <c r="F52" s="4" t="s">
        <v>67</v>
      </c>
      <c r="G52" s="20" t="n">
        <v>55853204.48</v>
      </c>
    </row>
    <row r="53" customFormat="false" ht="14.65" hidden="false" customHeight="false" outlineLevel="0" collapsed="false">
      <c r="A53" s="4" t="s">
        <v>302</v>
      </c>
      <c r="B53" s="4" t="s">
        <v>68</v>
      </c>
      <c r="C53" s="20" t="n">
        <v>474556456.297468</v>
      </c>
      <c r="E53" s="4" t="s">
        <v>302</v>
      </c>
      <c r="F53" s="4" t="s">
        <v>68</v>
      </c>
      <c r="G53" s="20" t="n">
        <v>470585916.73</v>
      </c>
    </row>
    <row r="54" customFormat="false" ht="14.65" hidden="false" customHeight="false" outlineLevel="0" collapsed="false">
      <c r="A54" s="4" t="s">
        <v>303</v>
      </c>
      <c r="B54" s="4" t="s">
        <v>69</v>
      </c>
      <c r="C54" s="20" t="n">
        <v>25891644.2176782</v>
      </c>
      <c r="E54" s="4" t="s">
        <v>303</v>
      </c>
      <c r="F54" s="4" t="s">
        <v>69</v>
      </c>
      <c r="G54" s="20" t="n">
        <v>24255356.16</v>
      </c>
    </row>
    <row r="55" customFormat="false" ht="14.65" hidden="false" customHeight="false" outlineLevel="0" collapsed="false">
      <c r="A55" s="4" t="s">
        <v>304</v>
      </c>
      <c r="B55" s="4" t="s">
        <v>70</v>
      </c>
      <c r="C55" s="20" t="n">
        <v>22161810.0293155</v>
      </c>
      <c r="E55" s="4" t="s">
        <v>304</v>
      </c>
      <c r="F55" s="4" t="s">
        <v>70</v>
      </c>
      <c r="G55" s="20" t="n">
        <v>24057613.05</v>
      </c>
    </row>
    <row r="56" customFormat="false" ht="14.65" hidden="false" customHeight="false" outlineLevel="0" collapsed="false">
      <c r="A56" s="4" t="s">
        <v>305</v>
      </c>
      <c r="B56" s="4" t="s">
        <v>71</v>
      </c>
      <c r="C56" s="20" t="n">
        <v>38331959.8092154</v>
      </c>
      <c r="E56" s="4" t="s">
        <v>305</v>
      </c>
      <c r="F56" s="4" t="s">
        <v>71</v>
      </c>
      <c r="G56" s="20" t="n">
        <v>42643301.71</v>
      </c>
    </row>
    <row r="57" customFormat="false" ht="14.65" hidden="false" customHeight="false" outlineLevel="0" collapsed="false">
      <c r="A57" s="4" t="s">
        <v>306</v>
      </c>
      <c r="B57" s="4" t="s">
        <v>72</v>
      </c>
      <c r="C57" s="20" t="n">
        <v>49937285.4646084</v>
      </c>
      <c r="E57" s="4" t="s">
        <v>306</v>
      </c>
      <c r="F57" s="4" t="s">
        <v>72</v>
      </c>
      <c r="G57" s="20" t="n">
        <v>48090533.84</v>
      </c>
    </row>
    <row r="58" customFormat="false" ht="14.65" hidden="false" customHeight="false" outlineLevel="0" collapsed="false">
      <c r="A58" s="4" t="s">
        <v>307</v>
      </c>
      <c r="B58" s="4" t="s">
        <v>73</v>
      </c>
      <c r="C58" s="20" t="n">
        <v>167407481.4984</v>
      </c>
      <c r="E58" s="4" t="s">
        <v>307</v>
      </c>
      <c r="F58" s="4" t="s">
        <v>73</v>
      </c>
      <c r="G58" s="20" t="n">
        <v>162606847.8</v>
      </c>
    </row>
    <row r="59" customFormat="false" ht="14.65" hidden="false" customHeight="false" outlineLevel="0" collapsed="false">
      <c r="A59" s="4" t="s">
        <v>308</v>
      </c>
      <c r="B59" s="4" t="s">
        <v>74</v>
      </c>
      <c r="C59" s="20" t="n">
        <v>53386237.0114142</v>
      </c>
      <c r="E59" s="4" t="s">
        <v>308</v>
      </c>
      <c r="F59" s="4" t="s">
        <v>74</v>
      </c>
      <c r="G59" s="20" t="n">
        <v>52434661.22</v>
      </c>
    </row>
    <row r="60" customFormat="false" ht="14.65" hidden="false" customHeight="false" outlineLevel="0" collapsed="false">
      <c r="A60" s="4" t="s">
        <v>309</v>
      </c>
      <c r="B60" s="4" t="s">
        <v>75</v>
      </c>
      <c r="C60" s="20" t="n">
        <v>258213691.831463</v>
      </c>
      <c r="E60" s="4" t="s">
        <v>309</v>
      </c>
      <c r="F60" s="4" t="s">
        <v>75</v>
      </c>
      <c r="G60" s="20" t="n">
        <v>254247731.7</v>
      </c>
    </row>
    <row r="61" customFormat="false" ht="14.65" hidden="false" customHeight="false" outlineLevel="0" collapsed="false">
      <c r="A61" s="4" t="s">
        <v>310</v>
      </c>
      <c r="B61" s="4" t="s">
        <v>76</v>
      </c>
      <c r="C61" s="20" t="n">
        <v>116111261.724857</v>
      </c>
      <c r="E61" s="4" t="s">
        <v>310</v>
      </c>
      <c r="F61" s="4" t="s">
        <v>76</v>
      </c>
      <c r="G61" s="20" t="n">
        <v>102846681.85</v>
      </c>
    </row>
    <row r="62" customFormat="false" ht="14.65" hidden="false" customHeight="false" outlineLevel="0" collapsed="false">
      <c r="A62" s="4" t="s">
        <v>311</v>
      </c>
      <c r="B62" s="4" t="s">
        <v>77</v>
      </c>
      <c r="C62" s="20" t="n">
        <v>100474494.182845</v>
      </c>
      <c r="E62" s="4" t="s">
        <v>311</v>
      </c>
      <c r="F62" s="4" t="s">
        <v>77</v>
      </c>
      <c r="G62" s="20" t="n">
        <v>99353587.59</v>
      </c>
    </row>
    <row r="63" customFormat="false" ht="14.65" hidden="false" customHeight="false" outlineLevel="0" collapsed="false">
      <c r="A63" s="4" t="s">
        <v>312</v>
      </c>
      <c r="B63" s="4" t="s">
        <v>78</v>
      </c>
      <c r="C63" s="20" t="n">
        <v>46585011.9378424</v>
      </c>
      <c r="E63" s="4" t="s">
        <v>312</v>
      </c>
      <c r="F63" s="4" t="s">
        <v>78</v>
      </c>
      <c r="G63" s="20" t="n">
        <v>45257055.31</v>
      </c>
    </row>
    <row r="64" customFormat="false" ht="14.65" hidden="false" customHeight="false" outlineLevel="0" collapsed="false">
      <c r="A64" s="4" t="s">
        <v>313</v>
      </c>
      <c r="B64" s="4" t="s">
        <v>79</v>
      </c>
      <c r="C64" s="20" t="n">
        <v>142925771.3825</v>
      </c>
      <c r="E64" s="4" t="s">
        <v>313</v>
      </c>
      <c r="F64" s="4" t="s">
        <v>79</v>
      </c>
      <c r="G64" s="20" t="n">
        <v>139295609.63</v>
      </c>
    </row>
    <row r="65" customFormat="false" ht="14.65" hidden="false" customHeight="false" outlineLevel="0" collapsed="false">
      <c r="A65" s="4" t="s">
        <v>314</v>
      </c>
      <c r="B65" s="4" t="s">
        <v>80</v>
      </c>
      <c r="C65" s="20" t="n">
        <v>63650195.9253074</v>
      </c>
      <c r="E65" s="4" t="s">
        <v>314</v>
      </c>
      <c r="F65" s="4" t="s">
        <v>80</v>
      </c>
      <c r="G65" s="20" t="n">
        <v>65384581.76</v>
      </c>
    </row>
    <row r="66" customFormat="false" ht="14.65" hidden="false" customHeight="false" outlineLevel="0" collapsed="false">
      <c r="A66" s="4" t="s">
        <v>315</v>
      </c>
      <c r="B66" s="4" t="s">
        <v>81</v>
      </c>
      <c r="C66" s="20" t="n">
        <v>34600144.727319</v>
      </c>
      <c r="E66" s="4" t="s">
        <v>315</v>
      </c>
      <c r="F66" s="4" t="s">
        <v>81</v>
      </c>
      <c r="G66" s="20" t="n">
        <v>43995694.87</v>
      </c>
    </row>
    <row r="67" customFormat="false" ht="14.65" hidden="false" customHeight="false" outlineLevel="0" collapsed="false">
      <c r="A67" s="4" t="s">
        <v>316</v>
      </c>
      <c r="B67" s="4" t="s">
        <v>82</v>
      </c>
      <c r="C67" s="20" t="n">
        <v>58653208.4383988</v>
      </c>
      <c r="E67" s="4" t="s">
        <v>316</v>
      </c>
      <c r="F67" s="4" t="s">
        <v>82</v>
      </c>
      <c r="G67" s="20" t="n">
        <v>55104030.02</v>
      </c>
    </row>
    <row r="68" customFormat="false" ht="14.65" hidden="false" customHeight="false" outlineLevel="0" collapsed="false">
      <c r="A68" s="4" t="s">
        <v>317</v>
      </c>
      <c r="B68" s="4" t="s">
        <v>83</v>
      </c>
      <c r="C68" s="20" t="n">
        <v>37706954.9070144</v>
      </c>
      <c r="E68" s="4" t="s">
        <v>317</v>
      </c>
      <c r="F68" s="4" t="s">
        <v>83</v>
      </c>
      <c r="G68" s="20" t="n">
        <v>36992305.94</v>
      </c>
    </row>
    <row r="69" customFormat="false" ht="14.65" hidden="false" customHeight="false" outlineLevel="0" collapsed="false">
      <c r="A69" s="4" t="s">
        <v>318</v>
      </c>
      <c r="B69" s="4" t="s">
        <v>84</v>
      </c>
      <c r="C69" s="20" t="n">
        <v>50764134.5286188</v>
      </c>
      <c r="E69" s="4" t="s">
        <v>318</v>
      </c>
      <c r="F69" s="4" t="s">
        <v>84</v>
      </c>
      <c r="G69" s="20" t="n">
        <v>49407203.21</v>
      </c>
    </row>
    <row r="70" customFormat="false" ht="14.65" hidden="false" customHeight="false" outlineLevel="0" collapsed="false">
      <c r="A70" s="4" t="s">
        <v>319</v>
      </c>
      <c r="B70" s="4" t="s">
        <v>85</v>
      </c>
      <c r="C70" s="20" t="n">
        <v>121480637.032365</v>
      </c>
      <c r="E70" s="4" t="s">
        <v>319</v>
      </c>
      <c r="F70" s="4" t="s">
        <v>85</v>
      </c>
      <c r="G70" s="20" t="n">
        <v>67875925.98</v>
      </c>
    </row>
    <row r="71" customFormat="false" ht="14.65" hidden="false" customHeight="false" outlineLevel="0" collapsed="false">
      <c r="A71" s="4" t="s">
        <v>320</v>
      </c>
      <c r="B71" s="4" t="s">
        <v>86</v>
      </c>
      <c r="C71" s="20" t="n">
        <v>23007831.8849354</v>
      </c>
      <c r="E71" s="4" t="s">
        <v>320</v>
      </c>
      <c r="F71" s="4" t="s">
        <v>86</v>
      </c>
      <c r="G71" s="20" t="n">
        <v>14523322.85</v>
      </c>
    </row>
    <row r="72" customFormat="false" ht="14.65" hidden="false" customHeight="false" outlineLevel="0" collapsed="false">
      <c r="A72" s="4" t="s">
        <v>321</v>
      </c>
      <c r="B72" s="4" t="s">
        <v>87</v>
      </c>
      <c r="C72" s="20" t="n">
        <v>29707724.2447556</v>
      </c>
      <c r="E72" s="4" t="s">
        <v>321</v>
      </c>
      <c r="F72" s="4" t="s">
        <v>87</v>
      </c>
      <c r="G72" s="20" t="n">
        <v>28719271.46</v>
      </c>
    </row>
    <row r="73" customFormat="false" ht="14.65" hidden="false" customHeight="false" outlineLevel="0" collapsed="false">
      <c r="A73" s="4" t="s">
        <v>322</v>
      </c>
      <c r="B73" s="4" t="s">
        <v>88</v>
      </c>
      <c r="C73" s="20" t="n">
        <v>46670286.8740162</v>
      </c>
      <c r="E73" s="4" t="s">
        <v>322</v>
      </c>
      <c r="F73" s="4" t="s">
        <v>88</v>
      </c>
      <c r="G73" s="20" t="n">
        <v>45566160.44</v>
      </c>
    </row>
    <row r="74" customFormat="false" ht="14.65" hidden="false" customHeight="false" outlineLevel="0" collapsed="false">
      <c r="A74" s="4" t="s">
        <v>323</v>
      </c>
      <c r="B74" s="4" t="s">
        <v>89</v>
      </c>
      <c r="C74" s="20" t="n">
        <v>38137825.6665188</v>
      </c>
      <c r="E74" s="4" t="s">
        <v>323</v>
      </c>
      <c r="F74" s="4" t="s">
        <v>89</v>
      </c>
      <c r="G74" s="20" t="n">
        <v>36201301.54</v>
      </c>
    </row>
    <row r="75" customFormat="false" ht="14.65" hidden="false" customHeight="false" outlineLevel="0" collapsed="false">
      <c r="A75" s="4" t="s">
        <v>324</v>
      </c>
      <c r="B75" s="4" t="s">
        <v>90</v>
      </c>
      <c r="C75" s="20" t="n">
        <v>39713933.7529196</v>
      </c>
      <c r="E75" s="4" t="s">
        <v>324</v>
      </c>
      <c r="F75" s="4" t="s">
        <v>90</v>
      </c>
      <c r="G75" s="20" t="n">
        <v>23917028.05</v>
      </c>
    </row>
    <row r="76" customFormat="false" ht="14.65" hidden="false" customHeight="false" outlineLevel="0" collapsed="false">
      <c r="A76" s="4" t="s">
        <v>325</v>
      </c>
      <c r="B76" s="4" t="s">
        <v>91</v>
      </c>
      <c r="C76" s="20" t="n">
        <v>39859265.7616361</v>
      </c>
      <c r="E76" s="4" t="s">
        <v>325</v>
      </c>
      <c r="F76" s="4" t="s">
        <v>91</v>
      </c>
      <c r="G76" s="20" t="n">
        <v>42285123.38</v>
      </c>
    </row>
    <row r="77" customFormat="false" ht="14.65" hidden="false" customHeight="false" outlineLevel="0" collapsed="false">
      <c r="A77" s="4" t="s">
        <v>326</v>
      </c>
      <c r="B77" s="4" t="s">
        <v>92</v>
      </c>
      <c r="C77" s="20" t="n">
        <v>58143069.4777649</v>
      </c>
      <c r="E77" s="4" t="s">
        <v>326</v>
      </c>
      <c r="F77" s="4" t="s">
        <v>92</v>
      </c>
      <c r="G77" s="20" t="n">
        <v>57194205.39</v>
      </c>
    </row>
    <row r="78" customFormat="false" ht="14.65" hidden="false" customHeight="false" outlineLevel="0" collapsed="false">
      <c r="A78" s="4" t="s">
        <v>327</v>
      </c>
      <c r="B78" s="4" t="s">
        <v>93</v>
      </c>
      <c r="C78" s="20" t="n">
        <v>26272304.8526174</v>
      </c>
      <c r="E78" s="4" t="s">
        <v>327</v>
      </c>
      <c r="F78" s="4" t="s">
        <v>93</v>
      </c>
      <c r="G78" s="20" t="n">
        <v>14340267.78</v>
      </c>
    </row>
    <row r="79" customFormat="false" ht="14.65" hidden="false" customHeight="false" outlineLevel="0" collapsed="false">
      <c r="A79" s="4" t="s">
        <v>328</v>
      </c>
      <c r="B79" s="4" t="s">
        <v>94</v>
      </c>
      <c r="C79" s="20" t="n">
        <v>46933438.4439655</v>
      </c>
      <c r="E79" s="4" t="s">
        <v>328</v>
      </c>
      <c r="F79" s="4" t="s">
        <v>94</v>
      </c>
      <c r="G79" s="20" t="n">
        <v>11893330.35</v>
      </c>
    </row>
    <row r="80" customFormat="false" ht="14.65" hidden="false" customHeight="false" outlineLevel="0" collapsed="false">
      <c r="A80" s="4" t="s">
        <v>329</v>
      </c>
      <c r="B80" s="4" t="s">
        <v>95</v>
      </c>
      <c r="C80" s="20" t="n">
        <v>40933738.8187808</v>
      </c>
      <c r="E80" s="4" t="s">
        <v>329</v>
      </c>
      <c r="F80" s="4" t="s">
        <v>95</v>
      </c>
      <c r="G80" s="20" t="n">
        <v>39402101.76</v>
      </c>
    </row>
    <row r="81" customFormat="false" ht="14.65" hidden="false" customHeight="false" outlineLevel="0" collapsed="false">
      <c r="A81" s="4" t="s">
        <v>330</v>
      </c>
      <c r="B81" s="4" t="s">
        <v>96</v>
      </c>
      <c r="C81" s="20" t="n">
        <v>19138585.0553071</v>
      </c>
      <c r="E81" s="4" t="s">
        <v>330</v>
      </c>
      <c r="F81" s="4" t="s">
        <v>96</v>
      </c>
      <c r="G81" s="20" t="n">
        <v>13368220.12</v>
      </c>
    </row>
    <row r="82" customFormat="false" ht="14.65" hidden="false" customHeight="false" outlineLevel="0" collapsed="false">
      <c r="A82" s="4" t="s">
        <v>331</v>
      </c>
      <c r="B82" s="4" t="s">
        <v>97</v>
      </c>
      <c r="C82" s="20" t="n">
        <v>34992920.3681048</v>
      </c>
      <c r="E82" s="4" t="s">
        <v>331</v>
      </c>
      <c r="F82" s="4" t="s">
        <v>97</v>
      </c>
      <c r="G82" s="20" t="n">
        <v>30141532.65</v>
      </c>
    </row>
    <row r="83" customFormat="false" ht="14.65" hidden="false" customHeight="false" outlineLevel="0" collapsed="false">
      <c r="A83" s="4" t="s">
        <v>332</v>
      </c>
      <c r="B83" s="4" t="s">
        <v>98</v>
      </c>
      <c r="C83" s="20" t="n">
        <v>69907533.9238963</v>
      </c>
      <c r="E83" s="4" t="s">
        <v>332</v>
      </c>
      <c r="F83" s="4" t="s">
        <v>98</v>
      </c>
      <c r="G83" s="20" t="n">
        <v>68978116.89</v>
      </c>
    </row>
    <row r="84" customFormat="false" ht="14.65" hidden="false" customHeight="false" outlineLevel="0" collapsed="false">
      <c r="A84" s="4" t="s">
        <v>333</v>
      </c>
      <c r="B84" s="4" t="s">
        <v>99</v>
      </c>
      <c r="C84" s="20" t="n">
        <v>16921331.7126751</v>
      </c>
      <c r="E84" s="4" t="s">
        <v>333</v>
      </c>
      <c r="F84" s="4" t="s">
        <v>99</v>
      </c>
      <c r="G84" s="20" t="n">
        <v>18621183.6</v>
      </c>
    </row>
    <row r="85" customFormat="false" ht="14.65" hidden="false" customHeight="false" outlineLevel="0" collapsed="false">
      <c r="A85" s="4" t="s">
        <v>334</v>
      </c>
      <c r="B85" s="4" t="s">
        <v>100</v>
      </c>
      <c r="C85" s="20" t="n">
        <v>161037591.433588</v>
      </c>
      <c r="E85" s="4" t="s">
        <v>334</v>
      </c>
      <c r="F85" s="4" t="s">
        <v>100</v>
      </c>
      <c r="G85" s="20" t="n">
        <v>153894776.23</v>
      </c>
    </row>
    <row r="86" customFormat="false" ht="14.65" hidden="false" customHeight="false" outlineLevel="0" collapsed="false">
      <c r="A86" s="4" t="s">
        <v>335</v>
      </c>
      <c r="B86" s="4" t="s">
        <v>101</v>
      </c>
      <c r="C86" s="20" t="n">
        <v>31037206.586752</v>
      </c>
      <c r="E86" s="4" t="s">
        <v>335</v>
      </c>
      <c r="F86" s="4" t="s">
        <v>101</v>
      </c>
      <c r="G86" s="20" t="n">
        <v>30252037.54</v>
      </c>
    </row>
    <row r="87" customFormat="false" ht="14.65" hidden="false" customHeight="false" outlineLevel="0" collapsed="false">
      <c r="A87" s="4" t="s">
        <v>336</v>
      </c>
      <c r="B87" s="4" t="s">
        <v>102</v>
      </c>
      <c r="C87" s="20" t="n">
        <v>73360670.6992784</v>
      </c>
      <c r="E87" s="4" t="s">
        <v>336</v>
      </c>
      <c r="F87" s="4" t="s">
        <v>102</v>
      </c>
      <c r="G87" s="20" t="n">
        <v>71528225.29</v>
      </c>
    </row>
    <row r="88" customFormat="false" ht="14.65" hidden="false" customHeight="false" outlineLevel="0" collapsed="false">
      <c r="A88" s="4" t="s">
        <v>337</v>
      </c>
      <c r="B88" s="4" t="s">
        <v>103</v>
      </c>
      <c r="C88" s="20" t="n">
        <v>57608569.0648166</v>
      </c>
      <c r="E88" s="4" t="s">
        <v>337</v>
      </c>
      <c r="F88" s="4" t="s">
        <v>103</v>
      </c>
      <c r="G88" s="20" t="n">
        <v>59504334.05</v>
      </c>
    </row>
    <row r="89" customFormat="false" ht="14.65" hidden="false" customHeight="false" outlineLevel="0" collapsed="false">
      <c r="A89" s="4" t="s">
        <v>338</v>
      </c>
      <c r="B89" s="4" t="s">
        <v>104</v>
      </c>
      <c r="C89" s="20" t="n">
        <v>57460627.8063809</v>
      </c>
      <c r="E89" s="4" t="s">
        <v>338</v>
      </c>
      <c r="F89" s="4" t="s">
        <v>104</v>
      </c>
      <c r="G89" s="20" t="n">
        <v>56256198.02</v>
      </c>
    </row>
    <row r="90" customFormat="false" ht="14.65" hidden="false" customHeight="false" outlineLevel="0" collapsed="false">
      <c r="A90" s="4" t="s">
        <v>339</v>
      </c>
      <c r="B90" s="4" t="s">
        <v>105</v>
      </c>
      <c r="C90" s="20" t="n">
        <v>39716143.8193972</v>
      </c>
      <c r="E90" s="4" t="s">
        <v>339</v>
      </c>
      <c r="F90" s="4" t="s">
        <v>105</v>
      </c>
      <c r="G90" s="20" t="n">
        <v>25164821.62</v>
      </c>
    </row>
    <row r="91" customFormat="false" ht="14.65" hidden="false" customHeight="false" outlineLevel="0" collapsed="false">
      <c r="A91" s="4" t="s">
        <v>340</v>
      </c>
      <c r="B91" s="4" t="s">
        <v>106</v>
      </c>
      <c r="C91" s="20" t="n">
        <v>909338205.19196</v>
      </c>
      <c r="E91" s="4" t="s">
        <v>340</v>
      </c>
      <c r="F91" s="4" t="s">
        <v>106</v>
      </c>
      <c r="G91" s="20" t="n">
        <v>886510478.05</v>
      </c>
    </row>
    <row r="92" customFormat="false" ht="14.65" hidden="false" customHeight="false" outlineLevel="0" collapsed="false">
      <c r="A92" s="4" t="s">
        <v>341</v>
      </c>
      <c r="B92" s="4" t="s">
        <v>107</v>
      </c>
      <c r="C92" s="20" t="n">
        <v>36881650.5760859</v>
      </c>
      <c r="E92" s="4" t="s">
        <v>341</v>
      </c>
      <c r="F92" s="4" t="s">
        <v>107</v>
      </c>
      <c r="G92" s="20" t="n">
        <v>25667898.4</v>
      </c>
    </row>
    <row r="93" customFormat="false" ht="14.65" hidden="false" customHeight="false" outlineLevel="0" collapsed="false">
      <c r="A93" s="4" t="s">
        <v>342</v>
      </c>
      <c r="B93" s="4" t="s">
        <v>108</v>
      </c>
      <c r="C93" s="20" t="n">
        <v>130916720.347988</v>
      </c>
      <c r="E93" s="4" t="s">
        <v>342</v>
      </c>
      <c r="F93" s="4" t="s">
        <v>108</v>
      </c>
      <c r="G93" s="20" t="n">
        <v>143161811.68</v>
      </c>
    </row>
    <row r="94" customFormat="false" ht="14.65" hidden="false" customHeight="false" outlineLevel="0" collapsed="false">
      <c r="A94" s="4" t="s">
        <v>343</v>
      </c>
      <c r="B94" s="4" t="s">
        <v>109</v>
      </c>
      <c r="C94" s="20" t="n">
        <v>66330791.8767245</v>
      </c>
      <c r="E94" s="4" t="s">
        <v>343</v>
      </c>
      <c r="F94" s="4" t="s">
        <v>109</v>
      </c>
      <c r="G94" s="20" t="n">
        <v>59734716.16</v>
      </c>
    </row>
    <row r="95" customFormat="false" ht="14.65" hidden="false" customHeight="false" outlineLevel="0" collapsed="false">
      <c r="A95" s="4" t="s">
        <v>344</v>
      </c>
      <c r="B95" s="4" t="s">
        <v>110</v>
      </c>
      <c r="C95" s="20" t="n">
        <v>25919130.225102</v>
      </c>
      <c r="E95" s="4" t="s">
        <v>344</v>
      </c>
      <c r="F95" s="4" t="s">
        <v>110</v>
      </c>
      <c r="G95" s="20" t="n">
        <v>25785591.59</v>
      </c>
    </row>
    <row r="96" customFormat="false" ht="14.65" hidden="false" customHeight="false" outlineLevel="0" collapsed="false">
      <c r="A96" s="4" t="s">
        <v>345</v>
      </c>
      <c r="B96" s="4" t="s">
        <v>111</v>
      </c>
      <c r="C96" s="20" t="n">
        <v>45911731.8808619</v>
      </c>
      <c r="E96" s="4" t="s">
        <v>345</v>
      </c>
      <c r="F96" s="4" t="s">
        <v>111</v>
      </c>
      <c r="G96" s="20" t="n">
        <v>31555795.96</v>
      </c>
    </row>
    <row r="97" customFormat="false" ht="14.65" hidden="false" customHeight="false" outlineLevel="0" collapsed="false">
      <c r="A97" s="4" t="s">
        <v>346</v>
      </c>
      <c r="B97" s="4" t="s">
        <v>112</v>
      </c>
      <c r="C97" s="20" t="n">
        <v>59712400.8222992</v>
      </c>
      <c r="E97" s="4" t="s">
        <v>346</v>
      </c>
      <c r="F97" s="4" t="s">
        <v>112</v>
      </c>
      <c r="G97" s="20" t="n">
        <v>62226856.29</v>
      </c>
    </row>
    <row r="98" customFormat="false" ht="14.65" hidden="false" customHeight="false" outlineLevel="0" collapsed="false">
      <c r="A98" s="4" t="s">
        <v>347</v>
      </c>
      <c r="B98" s="4" t="s">
        <v>113</v>
      </c>
      <c r="C98" s="20" t="n">
        <v>37190432.0883111</v>
      </c>
      <c r="E98" s="4" t="s">
        <v>347</v>
      </c>
      <c r="F98" s="4" t="s">
        <v>113</v>
      </c>
      <c r="G98" s="20" t="n">
        <v>35887896.08</v>
      </c>
    </row>
    <row r="99" customFormat="false" ht="14.65" hidden="false" customHeight="false" outlineLevel="0" collapsed="false">
      <c r="A99" s="4" t="s">
        <v>348</v>
      </c>
      <c r="B99" s="4" t="s">
        <v>114</v>
      </c>
      <c r="C99" s="20" t="n">
        <v>19344311.4881214</v>
      </c>
      <c r="E99" s="4" t="s">
        <v>348</v>
      </c>
      <c r="F99" s="4" t="s">
        <v>114</v>
      </c>
      <c r="G99" s="20" t="n">
        <v>19072638.74</v>
      </c>
    </row>
    <row r="100" customFormat="false" ht="14.65" hidden="false" customHeight="false" outlineLevel="0" collapsed="false">
      <c r="A100" s="4" t="s">
        <v>349</v>
      </c>
      <c r="B100" s="4" t="s">
        <v>115</v>
      </c>
      <c r="C100" s="20" t="n">
        <v>108589483.376187</v>
      </c>
      <c r="E100" s="4" t="s">
        <v>349</v>
      </c>
      <c r="F100" s="4" t="s">
        <v>115</v>
      </c>
      <c r="G100" s="20" t="n">
        <v>105707903.6</v>
      </c>
    </row>
    <row r="101" customFormat="false" ht="14.65" hidden="false" customHeight="false" outlineLevel="0" collapsed="false">
      <c r="A101" s="4" t="s">
        <v>350</v>
      </c>
      <c r="B101" s="4" t="s">
        <v>116</v>
      </c>
      <c r="C101" s="20" t="n">
        <v>32933687.9019882</v>
      </c>
      <c r="E101" s="4" t="s">
        <v>350</v>
      </c>
      <c r="F101" s="4" t="s">
        <v>116</v>
      </c>
      <c r="G101" s="20" t="n">
        <v>33703293.65</v>
      </c>
    </row>
    <row r="102" customFormat="false" ht="14.65" hidden="false" customHeight="false" outlineLevel="0" collapsed="false">
      <c r="A102" s="4" t="s">
        <v>351</v>
      </c>
      <c r="B102" s="4" t="s">
        <v>118</v>
      </c>
      <c r="C102" s="20" t="n">
        <v>40826665.1183212</v>
      </c>
      <c r="E102" s="4" t="s">
        <v>351</v>
      </c>
      <c r="F102" s="4" t="s">
        <v>118</v>
      </c>
      <c r="G102" s="20" t="n">
        <v>38374496.31</v>
      </c>
    </row>
    <row r="103" customFormat="false" ht="14.65" hidden="false" customHeight="false" outlineLevel="0" collapsed="false">
      <c r="A103" s="4" t="s">
        <v>352</v>
      </c>
      <c r="B103" s="4" t="s">
        <v>119</v>
      </c>
      <c r="C103" s="20" t="n">
        <v>30381907.6491379</v>
      </c>
      <c r="E103" s="4" t="s">
        <v>352</v>
      </c>
      <c r="F103" s="4" t="s">
        <v>119</v>
      </c>
      <c r="G103" s="20" t="n">
        <v>29624926.08</v>
      </c>
    </row>
    <row r="104" customFormat="false" ht="14.65" hidden="false" customHeight="false" outlineLevel="0" collapsed="false">
      <c r="A104" s="4" t="s">
        <v>353</v>
      </c>
      <c r="B104" s="4" t="s">
        <v>117</v>
      </c>
      <c r="C104" s="20" t="n">
        <v>23772539.6064979</v>
      </c>
      <c r="E104" s="4" t="s">
        <v>353</v>
      </c>
      <c r="F104" s="4" t="s">
        <v>117</v>
      </c>
      <c r="G104" s="20" t="n">
        <v>23142591.65</v>
      </c>
    </row>
    <row r="105" customFormat="false" ht="14.65" hidden="false" customHeight="false" outlineLevel="0" collapsed="false">
      <c r="A105" s="4" t="s">
        <v>354</v>
      </c>
      <c r="B105" s="4" t="s">
        <v>120</v>
      </c>
      <c r="C105" s="20" t="n">
        <v>30283651.5731206</v>
      </c>
      <c r="E105" s="4" t="s">
        <v>354</v>
      </c>
      <c r="F105" s="4" t="s">
        <v>120</v>
      </c>
      <c r="G105" s="20" t="n">
        <v>29811327.09</v>
      </c>
    </row>
    <row r="106" customFormat="false" ht="14.65" hidden="false" customHeight="false" outlineLevel="0" collapsed="false">
      <c r="A106" s="4" t="s">
        <v>355</v>
      </c>
      <c r="B106" s="4" t="s">
        <v>121</v>
      </c>
      <c r="C106" s="20" t="n">
        <v>20904104.9456633</v>
      </c>
      <c r="E106" s="4" t="s">
        <v>355</v>
      </c>
      <c r="F106" s="4" t="s">
        <v>121</v>
      </c>
      <c r="G106" s="20" t="n">
        <v>20379569.7</v>
      </c>
    </row>
    <row r="107" customFormat="false" ht="14.65" hidden="false" customHeight="false" outlineLevel="0" collapsed="false">
      <c r="A107" s="4" t="s">
        <v>356</v>
      </c>
      <c r="B107" s="4" t="s">
        <v>122</v>
      </c>
      <c r="C107" s="20" t="n">
        <v>48516782.1274532</v>
      </c>
      <c r="E107" s="4" t="s">
        <v>356</v>
      </c>
      <c r="F107" s="4" t="s">
        <v>122</v>
      </c>
      <c r="G107" s="20" t="n">
        <v>47843931.08</v>
      </c>
    </row>
    <row r="108" customFormat="false" ht="14.65" hidden="false" customHeight="false" outlineLevel="0" collapsed="false">
      <c r="A108" s="4" t="s">
        <v>357</v>
      </c>
      <c r="B108" s="4" t="s">
        <v>123</v>
      </c>
      <c r="C108" s="20" t="n">
        <v>34663335.4495208</v>
      </c>
      <c r="E108" s="4" t="s">
        <v>357</v>
      </c>
      <c r="F108" s="4" t="s">
        <v>123</v>
      </c>
      <c r="G108" s="20" t="n">
        <v>33743247.72</v>
      </c>
    </row>
    <row r="109" customFormat="false" ht="14.65" hidden="false" customHeight="false" outlineLevel="0" collapsed="false">
      <c r="A109" s="4" t="s">
        <v>358</v>
      </c>
      <c r="B109" s="4" t="s">
        <v>124</v>
      </c>
      <c r="C109" s="20" t="n">
        <v>18950334.5326742</v>
      </c>
      <c r="E109" s="4" t="s">
        <v>358</v>
      </c>
      <c r="F109" s="4" t="s">
        <v>124</v>
      </c>
      <c r="G109" s="20" t="n">
        <v>19460739.06</v>
      </c>
    </row>
    <row r="110" customFormat="false" ht="14.65" hidden="false" customHeight="false" outlineLevel="0" collapsed="false">
      <c r="A110" s="4" t="s">
        <v>359</v>
      </c>
      <c r="B110" s="4" t="s">
        <v>125</v>
      </c>
      <c r="C110" s="20" t="n">
        <v>44301508.7364314</v>
      </c>
      <c r="E110" s="4" t="s">
        <v>359</v>
      </c>
      <c r="F110" s="4" t="s">
        <v>125</v>
      </c>
      <c r="G110" s="20" t="n">
        <v>44216635.11</v>
      </c>
    </row>
    <row r="111" customFormat="false" ht="14.65" hidden="false" customHeight="false" outlineLevel="0" collapsed="false">
      <c r="A111" s="4" t="s">
        <v>360</v>
      </c>
      <c r="B111" s="4" t="s">
        <v>126</v>
      </c>
      <c r="C111" s="20" t="n">
        <v>53164846.5630671</v>
      </c>
      <c r="E111" s="4" t="s">
        <v>360</v>
      </c>
      <c r="F111" s="4" t="s">
        <v>126</v>
      </c>
      <c r="G111" s="20" t="n">
        <v>51830798.4</v>
      </c>
    </row>
    <row r="112" customFormat="false" ht="14.65" hidden="false" customHeight="false" outlineLevel="0" collapsed="false">
      <c r="A112" s="4" t="s">
        <v>361</v>
      </c>
      <c r="B112" s="4" t="s">
        <v>127</v>
      </c>
      <c r="C112" s="20" t="n">
        <v>22828501.3523429</v>
      </c>
      <c r="E112" s="4" t="s">
        <v>361</v>
      </c>
      <c r="F112" s="4" t="s">
        <v>127</v>
      </c>
      <c r="G112" s="20" t="n">
        <v>22255128.75</v>
      </c>
    </row>
    <row r="113" customFormat="false" ht="14.65" hidden="false" customHeight="false" outlineLevel="0" collapsed="false">
      <c r="A113" s="4" t="s">
        <v>362</v>
      </c>
      <c r="B113" s="4" t="s">
        <v>128</v>
      </c>
      <c r="C113" s="20" t="n">
        <v>44184580.8399243</v>
      </c>
      <c r="E113" s="4" t="s">
        <v>362</v>
      </c>
      <c r="F113" s="4" t="s">
        <v>128</v>
      </c>
      <c r="G113" s="20" t="n">
        <v>46734966.3</v>
      </c>
    </row>
    <row r="114" customFormat="false" ht="14.65" hidden="false" customHeight="false" outlineLevel="0" collapsed="false">
      <c r="A114" s="4" t="s">
        <v>363</v>
      </c>
      <c r="B114" s="4" t="s">
        <v>129</v>
      </c>
      <c r="C114" s="20" t="n">
        <v>54407684.8695257</v>
      </c>
      <c r="E114" s="4" t="s">
        <v>363</v>
      </c>
      <c r="F114" s="4" t="s">
        <v>129</v>
      </c>
      <c r="G114" s="20" t="n">
        <v>52223913.92</v>
      </c>
    </row>
    <row r="115" customFormat="false" ht="14.65" hidden="false" customHeight="false" outlineLevel="0" collapsed="false">
      <c r="A115" s="4" t="s">
        <v>364</v>
      </c>
      <c r="B115" s="4" t="s">
        <v>130</v>
      </c>
      <c r="C115" s="20" t="n">
        <v>51111348.2204029</v>
      </c>
      <c r="E115" s="4" t="s">
        <v>364</v>
      </c>
      <c r="F115" s="4" t="s">
        <v>130</v>
      </c>
      <c r="G115" s="20" t="n">
        <v>54899332.28</v>
      </c>
    </row>
    <row r="116" customFormat="false" ht="14.65" hidden="false" customHeight="false" outlineLevel="0" collapsed="false">
      <c r="A116" s="4" t="s">
        <v>365</v>
      </c>
      <c r="B116" s="4" t="s">
        <v>131</v>
      </c>
      <c r="C116" s="20" t="n">
        <v>90528249.1025203</v>
      </c>
      <c r="E116" s="4" t="s">
        <v>365</v>
      </c>
      <c r="F116" s="4" t="s">
        <v>131</v>
      </c>
      <c r="G116" s="20" t="n">
        <v>88389525.79</v>
      </c>
    </row>
    <row r="117" customFormat="false" ht="14.65" hidden="false" customHeight="false" outlineLevel="0" collapsed="false">
      <c r="A117" s="4" t="s">
        <v>366</v>
      </c>
      <c r="B117" s="4" t="s">
        <v>132</v>
      </c>
      <c r="C117" s="20" t="n">
        <v>36567257.1897204</v>
      </c>
      <c r="E117" s="4" t="s">
        <v>366</v>
      </c>
      <c r="F117" s="4" t="s">
        <v>132</v>
      </c>
      <c r="G117" s="20" t="n">
        <v>33408047.95</v>
      </c>
    </row>
    <row r="118" customFormat="false" ht="14.65" hidden="false" customHeight="false" outlineLevel="0" collapsed="false">
      <c r="A118" s="4" t="s">
        <v>367</v>
      </c>
      <c r="B118" s="4" t="s">
        <v>133</v>
      </c>
      <c r="C118" s="20" t="n">
        <v>25975741.2008616</v>
      </c>
      <c r="E118" s="4" t="s">
        <v>367</v>
      </c>
      <c r="F118" s="4" t="s">
        <v>133</v>
      </c>
      <c r="G118" s="20" t="n">
        <v>25262650.92</v>
      </c>
    </row>
    <row r="119" customFormat="false" ht="14.65" hidden="false" customHeight="false" outlineLevel="0" collapsed="false">
      <c r="A119" s="4" t="s">
        <v>368</v>
      </c>
      <c r="B119" s="4" t="s">
        <v>134</v>
      </c>
      <c r="C119" s="20" t="n">
        <v>49287851.9773851</v>
      </c>
      <c r="E119" s="4" t="s">
        <v>368</v>
      </c>
      <c r="F119" s="4" t="s">
        <v>134</v>
      </c>
      <c r="G119" s="20" t="n">
        <v>42760596.62</v>
      </c>
    </row>
    <row r="120" customFormat="false" ht="14.65" hidden="false" customHeight="false" outlineLevel="0" collapsed="false">
      <c r="A120" s="4" t="s">
        <v>369</v>
      </c>
      <c r="B120" s="4" t="s">
        <v>135</v>
      </c>
      <c r="C120" s="20" t="n">
        <v>77282789.915282</v>
      </c>
      <c r="E120" s="4" t="s">
        <v>369</v>
      </c>
      <c r="F120" s="4" t="s">
        <v>135</v>
      </c>
      <c r="G120" s="20" t="n">
        <v>79166611.35</v>
      </c>
    </row>
    <row r="121" customFormat="false" ht="14.65" hidden="false" customHeight="false" outlineLevel="0" collapsed="false">
      <c r="A121" s="4" t="s">
        <v>370</v>
      </c>
      <c r="B121" s="4" t="s">
        <v>136</v>
      </c>
      <c r="C121" s="20" t="n">
        <v>36232536.8281552</v>
      </c>
      <c r="E121" s="4" t="s">
        <v>370</v>
      </c>
      <c r="F121" s="4" t="s">
        <v>136</v>
      </c>
      <c r="G121" s="20" t="n">
        <v>36957380.41</v>
      </c>
    </row>
    <row r="122" customFormat="false" ht="14.65" hidden="false" customHeight="false" outlineLevel="0" collapsed="false">
      <c r="A122" s="4" t="s">
        <v>371</v>
      </c>
      <c r="B122" s="4" t="s">
        <v>137</v>
      </c>
      <c r="C122" s="20" t="n">
        <v>86940896.9442907</v>
      </c>
      <c r="E122" s="4" t="s">
        <v>371</v>
      </c>
      <c r="F122" s="4" t="s">
        <v>137</v>
      </c>
      <c r="G122" s="20" t="n">
        <v>84449195.5</v>
      </c>
    </row>
    <row r="123" customFormat="false" ht="14.65" hidden="false" customHeight="false" outlineLevel="0" collapsed="false">
      <c r="A123" s="4" t="s">
        <v>372</v>
      </c>
      <c r="B123" s="4" t="s">
        <v>138</v>
      </c>
      <c r="C123" s="20" t="n">
        <v>19597061.066628</v>
      </c>
      <c r="E123" s="4" t="s">
        <v>372</v>
      </c>
      <c r="F123" s="4" t="s">
        <v>138</v>
      </c>
      <c r="G123" s="20" t="n">
        <v>32358398.38</v>
      </c>
    </row>
    <row r="124" customFormat="false" ht="14.65" hidden="false" customHeight="false" outlineLevel="0" collapsed="false">
      <c r="A124" s="4" t="s">
        <v>373</v>
      </c>
      <c r="B124" s="4" t="s">
        <v>139</v>
      </c>
      <c r="C124" s="20" t="n">
        <v>48895876.8579405</v>
      </c>
      <c r="E124" s="4" t="s">
        <v>373</v>
      </c>
      <c r="F124" s="4" t="s">
        <v>139</v>
      </c>
      <c r="G124" s="20" t="n">
        <v>47588197.21</v>
      </c>
    </row>
    <row r="125" customFormat="false" ht="14.65" hidden="false" customHeight="false" outlineLevel="0" collapsed="false">
      <c r="A125" s="4" t="s">
        <v>374</v>
      </c>
      <c r="B125" s="4" t="s">
        <v>140</v>
      </c>
      <c r="C125" s="20" t="n">
        <v>36759347.0930473</v>
      </c>
      <c r="E125" s="4" t="s">
        <v>374</v>
      </c>
      <c r="F125" s="4" t="s">
        <v>140</v>
      </c>
      <c r="G125" s="20" t="n">
        <v>47718558.21</v>
      </c>
    </row>
    <row r="126" customFormat="false" ht="14.65" hidden="false" customHeight="false" outlineLevel="0" collapsed="false">
      <c r="A126" s="4" t="s">
        <v>375</v>
      </c>
      <c r="B126" s="4" t="s">
        <v>141</v>
      </c>
      <c r="C126" s="20" t="n">
        <v>18850893.956663</v>
      </c>
      <c r="E126" s="4" t="s">
        <v>375</v>
      </c>
      <c r="F126" s="4" t="s">
        <v>141</v>
      </c>
      <c r="G126" s="20" t="n">
        <v>18383156.14</v>
      </c>
    </row>
    <row r="127" customFormat="false" ht="14.65" hidden="false" customHeight="false" outlineLevel="0" collapsed="false">
      <c r="A127" s="4" t="s">
        <v>376</v>
      </c>
      <c r="B127" s="4" t="s">
        <v>142</v>
      </c>
      <c r="C127" s="20" t="n">
        <v>18494790.6166417</v>
      </c>
      <c r="E127" s="4" t="s">
        <v>376</v>
      </c>
      <c r="F127" s="4" t="s">
        <v>142</v>
      </c>
      <c r="G127" s="20" t="n">
        <v>15274042.83</v>
      </c>
    </row>
    <row r="128" customFormat="false" ht="14.65" hidden="false" customHeight="false" outlineLevel="0" collapsed="false">
      <c r="A128" s="4" t="s">
        <v>377</v>
      </c>
      <c r="B128" s="4" t="s">
        <v>143</v>
      </c>
      <c r="C128" s="20" t="n">
        <v>52422208.457176</v>
      </c>
      <c r="E128" s="4" t="s">
        <v>377</v>
      </c>
      <c r="F128" s="4" t="s">
        <v>143</v>
      </c>
      <c r="G128" s="20" t="n">
        <v>51041432.09</v>
      </c>
    </row>
    <row r="129" customFormat="false" ht="14.65" hidden="false" customHeight="false" outlineLevel="0" collapsed="false">
      <c r="A129" s="4" t="s">
        <v>378</v>
      </c>
      <c r="B129" s="4" t="s">
        <v>144</v>
      </c>
      <c r="C129" s="20" t="n">
        <v>54108416.9983968</v>
      </c>
      <c r="E129" s="4" t="s">
        <v>378</v>
      </c>
      <c r="F129" s="4" t="s">
        <v>144</v>
      </c>
      <c r="G129" s="20" t="n">
        <v>52673071.46</v>
      </c>
    </row>
    <row r="130" customFormat="false" ht="14.65" hidden="false" customHeight="false" outlineLevel="0" collapsed="false">
      <c r="A130" s="4" t="s">
        <v>379</v>
      </c>
      <c r="B130" s="4" t="s">
        <v>145</v>
      </c>
      <c r="C130" s="20" t="n">
        <v>39331825.660484</v>
      </c>
      <c r="E130" s="4" t="s">
        <v>379</v>
      </c>
      <c r="F130" s="4" t="s">
        <v>145</v>
      </c>
      <c r="G130" s="20" t="n">
        <v>38287574</v>
      </c>
    </row>
    <row r="131" customFormat="false" ht="14.65" hidden="false" customHeight="false" outlineLevel="0" collapsed="false">
      <c r="A131" s="4" t="s">
        <v>380</v>
      </c>
      <c r="B131" s="4" t="s">
        <v>146</v>
      </c>
      <c r="C131" s="20" t="n">
        <v>235492840.706621</v>
      </c>
      <c r="E131" s="4" t="s">
        <v>380</v>
      </c>
      <c r="F131" s="4" t="s">
        <v>146</v>
      </c>
      <c r="G131" s="20" t="n">
        <v>270158591.3</v>
      </c>
    </row>
    <row r="132" customFormat="false" ht="14.65" hidden="false" customHeight="false" outlineLevel="0" collapsed="false">
      <c r="A132" s="4" t="s">
        <v>381</v>
      </c>
      <c r="B132" s="4" t="s">
        <v>147</v>
      </c>
      <c r="C132" s="20" t="n">
        <v>49412014.0348602</v>
      </c>
      <c r="E132" s="4" t="s">
        <v>381</v>
      </c>
      <c r="F132" s="4" t="s">
        <v>147</v>
      </c>
      <c r="G132" s="20" t="n">
        <v>48268018.16</v>
      </c>
    </row>
    <row r="133" customFormat="false" ht="14.65" hidden="false" customHeight="false" outlineLevel="0" collapsed="false">
      <c r="A133" s="4" t="s">
        <v>382</v>
      </c>
      <c r="B133" s="4" t="s">
        <v>148</v>
      </c>
      <c r="C133" s="20" t="n">
        <v>47934571.2343124</v>
      </c>
      <c r="E133" s="4" t="s">
        <v>382</v>
      </c>
      <c r="F133" s="4" t="s">
        <v>148</v>
      </c>
      <c r="G133" s="20" t="n">
        <v>46138575.62</v>
      </c>
    </row>
    <row r="134" customFormat="false" ht="14.65" hidden="false" customHeight="false" outlineLevel="0" collapsed="false">
      <c r="A134" s="4" t="s">
        <v>383</v>
      </c>
      <c r="B134" s="4" t="s">
        <v>149</v>
      </c>
      <c r="C134" s="20" t="n">
        <v>95898054.8988099</v>
      </c>
      <c r="E134" s="4" t="s">
        <v>383</v>
      </c>
      <c r="F134" s="4" t="s">
        <v>149</v>
      </c>
      <c r="G134" s="20" t="n">
        <v>96299709.55</v>
      </c>
    </row>
    <row r="135" customFormat="false" ht="14.65" hidden="false" customHeight="false" outlineLevel="0" collapsed="false">
      <c r="A135" s="4" t="s">
        <v>384</v>
      </c>
      <c r="B135" s="4" t="s">
        <v>150</v>
      </c>
      <c r="C135" s="20" t="n">
        <v>52187025.6106784</v>
      </c>
      <c r="E135" s="4" t="s">
        <v>384</v>
      </c>
      <c r="F135" s="4" t="s">
        <v>150</v>
      </c>
      <c r="G135" s="20" t="n">
        <v>45866000.31</v>
      </c>
    </row>
    <row r="136" customFormat="false" ht="14.65" hidden="false" customHeight="false" outlineLevel="0" collapsed="false">
      <c r="A136" s="4" t="s">
        <v>385</v>
      </c>
      <c r="B136" s="4" t="s">
        <v>151</v>
      </c>
      <c r="C136" s="20" t="n">
        <v>62689048.6511741</v>
      </c>
      <c r="E136" s="4" t="s">
        <v>385</v>
      </c>
      <c r="F136" s="4" t="s">
        <v>151</v>
      </c>
      <c r="G136" s="20" t="n">
        <v>62407254.99</v>
      </c>
    </row>
    <row r="137" customFormat="false" ht="14.65" hidden="false" customHeight="false" outlineLevel="0" collapsed="false">
      <c r="A137" s="4" t="s">
        <v>386</v>
      </c>
      <c r="B137" s="4" t="s">
        <v>152</v>
      </c>
      <c r="C137" s="20" t="n">
        <v>55890900.2803001</v>
      </c>
      <c r="E137" s="4" t="s">
        <v>386</v>
      </c>
      <c r="F137" s="4" t="s">
        <v>152</v>
      </c>
      <c r="G137" s="20" t="n">
        <v>54006953.91</v>
      </c>
    </row>
    <row r="138" customFormat="false" ht="14.65" hidden="false" customHeight="false" outlineLevel="0" collapsed="false">
      <c r="A138" s="4" t="s">
        <v>387</v>
      </c>
      <c r="B138" s="4" t="s">
        <v>153</v>
      </c>
      <c r="C138" s="20" t="n">
        <v>48200998.0468056</v>
      </c>
      <c r="E138" s="4" t="s">
        <v>387</v>
      </c>
      <c r="F138" s="4" t="s">
        <v>153</v>
      </c>
      <c r="G138" s="20" t="n">
        <v>23069824.15</v>
      </c>
    </row>
    <row r="139" customFormat="false" ht="14.65" hidden="false" customHeight="false" outlineLevel="0" collapsed="false">
      <c r="A139" s="4" t="s">
        <v>388</v>
      </c>
      <c r="B139" s="4" t="s">
        <v>154</v>
      </c>
      <c r="C139" s="20" t="n">
        <v>109038437.813524</v>
      </c>
      <c r="E139" s="4" t="s">
        <v>388</v>
      </c>
      <c r="F139" s="4" t="s">
        <v>154</v>
      </c>
      <c r="G139" s="20" t="n">
        <v>106719372.52</v>
      </c>
    </row>
    <row r="140" customFormat="false" ht="14.65" hidden="false" customHeight="false" outlineLevel="0" collapsed="false">
      <c r="A140" s="4" t="s">
        <v>389</v>
      </c>
      <c r="B140" s="4" t="s">
        <v>155</v>
      </c>
      <c r="C140" s="20" t="n">
        <v>65164002.8265482</v>
      </c>
      <c r="E140" s="4" t="s">
        <v>389</v>
      </c>
      <c r="F140" s="4" t="s">
        <v>155</v>
      </c>
      <c r="G140" s="20" t="n">
        <v>68734851.37</v>
      </c>
    </row>
    <row r="141" customFormat="false" ht="14.65" hidden="false" customHeight="false" outlineLevel="0" collapsed="false">
      <c r="A141" s="4" t="s">
        <v>390</v>
      </c>
      <c r="B141" s="4" t="s">
        <v>156</v>
      </c>
      <c r="C141" s="20" t="n">
        <v>87807377.7394099</v>
      </c>
      <c r="E141" s="4" t="s">
        <v>390</v>
      </c>
      <c r="F141" s="4" t="s">
        <v>156</v>
      </c>
      <c r="G141" s="20" t="n">
        <v>46059834.9</v>
      </c>
    </row>
    <row r="142" customFormat="false" ht="14.65" hidden="false" customHeight="false" outlineLevel="0" collapsed="false">
      <c r="A142" s="4" t="s">
        <v>391</v>
      </c>
      <c r="B142" s="4" t="s">
        <v>157</v>
      </c>
      <c r="C142" s="20" t="n">
        <v>30193339.541237</v>
      </c>
      <c r="E142" s="4" t="s">
        <v>391</v>
      </c>
      <c r="F142" s="4" t="s">
        <v>157</v>
      </c>
      <c r="G142" s="20" t="n">
        <v>17448697.58</v>
      </c>
    </row>
    <row r="143" customFormat="false" ht="14.65" hidden="false" customHeight="false" outlineLevel="0" collapsed="false">
      <c r="A143" s="4" t="s">
        <v>392</v>
      </c>
      <c r="B143" s="4" t="s">
        <v>158</v>
      </c>
      <c r="C143" s="20" t="n">
        <v>61300377.4507828</v>
      </c>
      <c r="E143" s="4" t="s">
        <v>392</v>
      </c>
      <c r="F143" s="4" t="s">
        <v>158</v>
      </c>
      <c r="G143" s="20" t="n">
        <v>59207504.62</v>
      </c>
    </row>
    <row r="144" customFormat="false" ht="14.65" hidden="false" customHeight="false" outlineLevel="0" collapsed="false">
      <c r="A144" s="4" t="s">
        <v>393</v>
      </c>
      <c r="B144" s="4" t="s">
        <v>159</v>
      </c>
      <c r="C144" s="20" t="n">
        <v>100402033.915991</v>
      </c>
      <c r="E144" s="4" t="s">
        <v>393</v>
      </c>
      <c r="F144" s="4" t="s">
        <v>159</v>
      </c>
      <c r="G144" s="20" t="n">
        <v>86892907.8</v>
      </c>
    </row>
    <row r="145" customFormat="false" ht="14.65" hidden="false" customHeight="false" outlineLevel="0" collapsed="false">
      <c r="A145" s="4" t="s">
        <v>394</v>
      </c>
      <c r="B145" s="4" t="s">
        <v>160</v>
      </c>
      <c r="C145" s="20" t="n">
        <v>190703288.003261</v>
      </c>
      <c r="E145" s="4" t="s">
        <v>394</v>
      </c>
      <c r="F145" s="4" t="s">
        <v>160</v>
      </c>
      <c r="G145" s="20" t="n">
        <v>185822034.22</v>
      </c>
    </row>
    <row r="146" customFormat="false" ht="14.65" hidden="false" customHeight="false" outlineLevel="0" collapsed="false">
      <c r="A146" s="4" t="s">
        <v>395</v>
      </c>
      <c r="B146" s="4" t="s">
        <v>161</v>
      </c>
      <c r="C146" s="20" t="n">
        <v>62527317.2836943</v>
      </c>
      <c r="E146" s="4" t="s">
        <v>395</v>
      </c>
      <c r="F146" s="4" t="s">
        <v>161</v>
      </c>
      <c r="G146" s="20" t="n">
        <v>59379985.21</v>
      </c>
    </row>
    <row r="147" customFormat="false" ht="14.65" hidden="false" customHeight="false" outlineLevel="0" collapsed="false">
      <c r="A147" s="4" t="s">
        <v>396</v>
      </c>
      <c r="B147" s="4" t="s">
        <v>162</v>
      </c>
      <c r="C147" s="20" t="n">
        <v>53663659.7702621</v>
      </c>
      <c r="E147" s="4" t="s">
        <v>396</v>
      </c>
      <c r="F147" s="4" t="s">
        <v>162</v>
      </c>
      <c r="G147" s="20" t="n">
        <v>46506427.33</v>
      </c>
    </row>
    <row r="148" customFormat="false" ht="14.65" hidden="false" customHeight="false" outlineLevel="0" collapsed="false">
      <c r="A148" s="4" t="s">
        <v>397</v>
      </c>
      <c r="B148" s="4" t="s">
        <v>163</v>
      </c>
      <c r="C148" s="20" t="n">
        <v>50369031.5312425</v>
      </c>
      <c r="E148" s="4" t="s">
        <v>397</v>
      </c>
      <c r="F148" s="4" t="s">
        <v>163</v>
      </c>
      <c r="G148" s="20" t="n">
        <v>49104240.14</v>
      </c>
    </row>
    <row r="149" customFormat="false" ht="14.65" hidden="false" customHeight="false" outlineLevel="0" collapsed="false">
      <c r="A149" s="4" t="s">
        <v>398</v>
      </c>
      <c r="B149" s="4" t="s">
        <v>164</v>
      </c>
      <c r="C149" s="20" t="n">
        <v>94583789.919467</v>
      </c>
      <c r="E149" s="4" t="s">
        <v>398</v>
      </c>
      <c r="F149" s="4" t="s">
        <v>164</v>
      </c>
      <c r="G149" s="20" t="n">
        <v>91434770.49</v>
      </c>
    </row>
    <row r="150" customFormat="false" ht="14.65" hidden="false" customHeight="false" outlineLevel="0" collapsed="false">
      <c r="A150" s="4" t="s">
        <v>399</v>
      </c>
      <c r="B150" s="4" t="s">
        <v>165</v>
      </c>
      <c r="C150" s="20" t="n">
        <v>18700162.8505706</v>
      </c>
      <c r="E150" s="4" t="s">
        <v>399</v>
      </c>
      <c r="F150" s="4" t="s">
        <v>165</v>
      </c>
      <c r="G150" s="20" t="n">
        <v>20703555.78</v>
      </c>
    </row>
    <row r="151" customFormat="false" ht="14.65" hidden="false" customHeight="false" outlineLevel="0" collapsed="false">
      <c r="A151" s="4" t="s">
        <v>400</v>
      </c>
      <c r="B151" s="4" t="s">
        <v>166</v>
      </c>
      <c r="C151" s="20" t="n">
        <v>103007104.667095</v>
      </c>
      <c r="E151" s="4" t="s">
        <v>400</v>
      </c>
      <c r="F151" s="4" t="s">
        <v>166</v>
      </c>
      <c r="G151" s="20" t="n">
        <v>100313467.09</v>
      </c>
    </row>
    <row r="152" customFormat="false" ht="14.65" hidden="false" customHeight="false" outlineLevel="0" collapsed="false">
      <c r="A152" s="4" t="s">
        <v>401</v>
      </c>
      <c r="B152" s="4" t="s">
        <v>167</v>
      </c>
      <c r="C152" s="20" t="n">
        <v>35293665.4001511</v>
      </c>
      <c r="E152" s="4" t="s">
        <v>401</v>
      </c>
      <c r="F152" s="4" t="s">
        <v>167</v>
      </c>
      <c r="G152" s="20" t="n">
        <v>34109476.12</v>
      </c>
    </row>
    <row r="153" customFormat="false" ht="14.65" hidden="false" customHeight="false" outlineLevel="0" collapsed="false">
      <c r="A153" s="4" t="s">
        <v>402</v>
      </c>
      <c r="B153" s="4" t="s">
        <v>168</v>
      </c>
      <c r="C153" s="20" t="n">
        <v>19440744.6272488</v>
      </c>
      <c r="E153" s="4" t="s">
        <v>402</v>
      </c>
      <c r="F153" s="4" t="s">
        <v>168</v>
      </c>
      <c r="G153" s="20" t="n">
        <v>18943687.59</v>
      </c>
    </row>
    <row r="154" customFormat="false" ht="14.65" hidden="false" customHeight="false" outlineLevel="0" collapsed="false">
      <c r="A154" s="4" t="s">
        <v>403</v>
      </c>
      <c r="B154" s="4" t="s">
        <v>169</v>
      </c>
      <c r="C154" s="20" t="n">
        <v>51137004.5443684</v>
      </c>
      <c r="E154" s="4" t="s">
        <v>403</v>
      </c>
      <c r="F154" s="4" t="s">
        <v>169</v>
      </c>
      <c r="G154" s="20" t="n">
        <v>49893654.25</v>
      </c>
    </row>
    <row r="155" customFormat="false" ht="14.65" hidden="false" customHeight="false" outlineLevel="0" collapsed="false">
      <c r="A155" s="4" t="s">
        <v>404</v>
      </c>
      <c r="B155" s="4" t="s">
        <v>170</v>
      </c>
      <c r="C155" s="20" t="n">
        <v>31591650.6696894</v>
      </c>
      <c r="E155" s="4" t="s">
        <v>404</v>
      </c>
      <c r="F155" s="4" t="s">
        <v>170</v>
      </c>
      <c r="G155" s="20" t="n">
        <v>23285761.48</v>
      </c>
    </row>
    <row r="156" customFormat="false" ht="14.65" hidden="false" customHeight="false" outlineLevel="0" collapsed="false">
      <c r="A156" s="4" t="s">
        <v>405</v>
      </c>
      <c r="B156" s="4" t="s">
        <v>171</v>
      </c>
      <c r="C156" s="20" t="n">
        <v>40129228.5302793</v>
      </c>
      <c r="E156" s="4" t="s">
        <v>405</v>
      </c>
      <c r="F156" s="4" t="s">
        <v>171</v>
      </c>
      <c r="G156" s="20" t="n">
        <v>37174204.62</v>
      </c>
    </row>
    <row r="157" customFormat="false" ht="14.65" hidden="false" customHeight="false" outlineLevel="0" collapsed="false">
      <c r="A157" s="4" t="s">
        <v>406</v>
      </c>
      <c r="B157" s="4" t="s">
        <v>172</v>
      </c>
      <c r="C157" s="20" t="n">
        <v>62684207.5004231</v>
      </c>
      <c r="E157" s="4" t="s">
        <v>406</v>
      </c>
      <c r="F157" s="4" t="s">
        <v>172</v>
      </c>
      <c r="G157" s="20" t="n">
        <v>59861196.39</v>
      </c>
    </row>
    <row r="158" customFormat="false" ht="14.65" hidden="false" customHeight="false" outlineLevel="0" collapsed="false">
      <c r="A158" s="4" t="s">
        <v>407</v>
      </c>
      <c r="B158" s="4" t="s">
        <v>173</v>
      </c>
      <c r="C158" s="20" t="n">
        <v>59633627.2719048</v>
      </c>
      <c r="E158" s="4" t="s">
        <v>407</v>
      </c>
      <c r="F158" s="4" t="s">
        <v>173</v>
      </c>
      <c r="G158" s="20" t="n">
        <v>57646294.95</v>
      </c>
    </row>
    <row r="159" customFormat="false" ht="14.65" hidden="false" customHeight="false" outlineLevel="0" collapsed="false">
      <c r="A159" s="4" t="s">
        <v>408</v>
      </c>
      <c r="B159" s="4" t="s">
        <v>174</v>
      </c>
      <c r="C159" s="20" t="n">
        <v>22714861.6517149</v>
      </c>
      <c r="E159" s="4" t="s">
        <v>408</v>
      </c>
      <c r="F159" s="4" t="s">
        <v>174</v>
      </c>
      <c r="G159" s="20" t="n">
        <v>22120104.64</v>
      </c>
    </row>
    <row r="160" customFormat="false" ht="14.65" hidden="false" customHeight="false" outlineLevel="0" collapsed="false">
      <c r="A160" s="4" t="s">
        <v>409</v>
      </c>
      <c r="B160" s="4" t="s">
        <v>175</v>
      </c>
      <c r="C160" s="20" t="n">
        <v>102407186.654991</v>
      </c>
      <c r="E160" s="4" t="s">
        <v>409</v>
      </c>
      <c r="F160" s="4" t="s">
        <v>175</v>
      </c>
      <c r="G160" s="20" t="n">
        <v>100271866.94</v>
      </c>
    </row>
    <row r="161" customFormat="false" ht="14.65" hidden="false" customHeight="false" outlineLevel="0" collapsed="false">
      <c r="A161" s="4" t="s">
        <v>410</v>
      </c>
      <c r="B161" s="4" t="s">
        <v>176</v>
      </c>
      <c r="C161" s="20" t="n">
        <v>23719547.805511</v>
      </c>
      <c r="E161" s="4" t="s">
        <v>410</v>
      </c>
      <c r="F161" s="4" t="s">
        <v>176</v>
      </c>
      <c r="G161" s="20" t="n">
        <v>22414105.83</v>
      </c>
    </row>
    <row r="162" customFormat="false" ht="14.65" hidden="false" customHeight="false" outlineLevel="0" collapsed="false">
      <c r="A162" s="4" t="s">
        <v>411</v>
      </c>
      <c r="B162" s="4" t="s">
        <v>177</v>
      </c>
      <c r="C162" s="20" t="n">
        <v>21837041.7548796</v>
      </c>
      <c r="E162" s="4" t="s">
        <v>411</v>
      </c>
      <c r="F162" s="4" t="s">
        <v>177</v>
      </c>
      <c r="G162" s="20" t="n">
        <v>22144722.73</v>
      </c>
    </row>
    <row r="163" customFormat="false" ht="14.65" hidden="false" customHeight="false" outlineLevel="0" collapsed="false">
      <c r="A163" s="4" t="s">
        <v>412</v>
      </c>
      <c r="B163" s="4" t="s">
        <v>178</v>
      </c>
      <c r="C163" s="20" t="n">
        <v>100586367.47284</v>
      </c>
      <c r="E163" s="4" t="s">
        <v>412</v>
      </c>
      <c r="F163" s="4" t="s">
        <v>178</v>
      </c>
      <c r="G163" s="20" t="n">
        <v>97272203.99</v>
      </c>
    </row>
    <row r="164" customFormat="false" ht="14.65" hidden="false" customHeight="false" outlineLevel="0" collapsed="false">
      <c r="A164" s="4" t="s">
        <v>413</v>
      </c>
      <c r="B164" s="4" t="s">
        <v>179</v>
      </c>
      <c r="C164" s="20" t="n">
        <v>196896992.766059</v>
      </c>
      <c r="E164" s="4" t="s">
        <v>413</v>
      </c>
      <c r="F164" s="4" t="s">
        <v>179</v>
      </c>
      <c r="G164" s="20" t="n">
        <v>192037717.95</v>
      </c>
    </row>
    <row r="165" customFormat="false" ht="14.65" hidden="false" customHeight="false" outlineLevel="0" collapsed="false">
      <c r="A165" s="4" t="s">
        <v>414</v>
      </c>
      <c r="B165" s="4" t="s">
        <v>180</v>
      </c>
      <c r="C165" s="20" t="n">
        <v>148247704.633444</v>
      </c>
      <c r="E165" s="4" t="s">
        <v>414</v>
      </c>
      <c r="F165" s="4" t="s">
        <v>180</v>
      </c>
      <c r="G165" s="20" t="n">
        <v>85447799.59</v>
      </c>
    </row>
    <row r="166" customFormat="false" ht="14.65" hidden="false" customHeight="false" outlineLevel="0" collapsed="false">
      <c r="A166" s="4" t="s">
        <v>415</v>
      </c>
      <c r="B166" s="4" t="s">
        <v>181</v>
      </c>
      <c r="C166" s="20" t="n">
        <v>54936476.8595451</v>
      </c>
      <c r="E166" s="4" t="s">
        <v>415</v>
      </c>
      <c r="F166" s="4" t="s">
        <v>181</v>
      </c>
      <c r="G166" s="20" t="n">
        <v>53557973.71</v>
      </c>
    </row>
    <row r="167" customFormat="false" ht="14.65" hidden="false" customHeight="false" outlineLevel="0" collapsed="false">
      <c r="A167" s="4" t="s">
        <v>416</v>
      </c>
      <c r="B167" s="4" t="s">
        <v>182</v>
      </c>
      <c r="C167" s="20" t="n">
        <v>62467784.9669778</v>
      </c>
      <c r="E167" s="4" t="s">
        <v>416</v>
      </c>
      <c r="F167" s="4" t="s">
        <v>182</v>
      </c>
      <c r="G167" s="20" t="n">
        <v>61409834.98</v>
      </c>
    </row>
    <row r="168" customFormat="false" ht="14.65" hidden="false" customHeight="false" outlineLevel="0" collapsed="false">
      <c r="A168" s="4" t="s">
        <v>417</v>
      </c>
      <c r="B168" s="4" t="s">
        <v>183</v>
      </c>
      <c r="C168" s="20" t="n">
        <v>91487616.3213897</v>
      </c>
      <c r="E168" s="4" t="s">
        <v>417</v>
      </c>
      <c r="F168" s="4" t="s">
        <v>183</v>
      </c>
      <c r="G168" s="20" t="n">
        <v>92963871.68</v>
      </c>
    </row>
    <row r="169" customFormat="false" ht="14.65" hidden="false" customHeight="false" outlineLevel="0" collapsed="false">
      <c r="A169" s="4" t="s">
        <v>418</v>
      </c>
      <c r="B169" s="4" t="s">
        <v>184</v>
      </c>
      <c r="C169" s="20" t="n">
        <v>26642247.3577241</v>
      </c>
      <c r="E169" s="4" t="s">
        <v>418</v>
      </c>
      <c r="F169" s="4" t="s">
        <v>184</v>
      </c>
      <c r="G169" s="20" t="n">
        <v>26022844.74</v>
      </c>
    </row>
    <row r="170" customFormat="false" ht="14.65" hidden="false" customHeight="false" outlineLevel="0" collapsed="false">
      <c r="A170" s="4" t="s">
        <v>419</v>
      </c>
      <c r="B170" s="4" t="s">
        <v>185</v>
      </c>
      <c r="C170" s="20" t="n">
        <v>36307744.4296485</v>
      </c>
      <c r="E170" s="4" t="s">
        <v>419</v>
      </c>
      <c r="F170" s="4" t="s">
        <v>185</v>
      </c>
      <c r="G170" s="20" t="n">
        <v>35308740.96</v>
      </c>
    </row>
    <row r="171" customFormat="false" ht="14.65" hidden="false" customHeight="false" outlineLevel="0" collapsed="false">
      <c r="A171" s="4" t="s">
        <v>420</v>
      </c>
      <c r="B171" s="4" t="s">
        <v>186</v>
      </c>
      <c r="C171" s="20" t="n">
        <v>125806049.779341</v>
      </c>
      <c r="E171" s="4" t="s">
        <v>420</v>
      </c>
      <c r="F171" s="4" t="s">
        <v>186</v>
      </c>
      <c r="G171" s="20" t="n">
        <v>115947492.04</v>
      </c>
    </row>
    <row r="172" customFormat="false" ht="14.65" hidden="false" customHeight="false" outlineLevel="0" collapsed="false">
      <c r="A172" s="4" t="s">
        <v>421</v>
      </c>
      <c r="B172" s="4" t="s">
        <v>187</v>
      </c>
      <c r="C172" s="20" t="n">
        <v>55403180.1377601</v>
      </c>
      <c r="E172" s="4" t="s">
        <v>421</v>
      </c>
      <c r="F172" s="4" t="s">
        <v>187</v>
      </c>
      <c r="G172" s="20" t="n">
        <v>53539470.17</v>
      </c>
    </row>
    <row r="173" customFormat="false" ht="14.65" hidden="false" customHeight="false" outlineLevel="0" collapsed="false">
      <c r="A173" s="4" t="s">
        <v>422</v>
      </c>
      <c r="B173" s="4" t="s">
        <v>188</v>
      </c>
      <c r="C173" s="20" t="n">
        <v>74829031.9384318</v>
      </c>
      <c r="E173" s="4" t="s">
        <v>422</v>
      </c>
      <c r="F173" s="4" t="s">
        <v>188</v>
      </c>
      <c r="G173" s="20" t="n">
        <v>74277269.52</v>
      </c>
    </row>
    <row r="174" customFormat="false" ht="14.65" hidden="false" customHeight="false" outlineLevel="0" collapsed="false">
      <c r="A174" s="4" t="s">
        <v>423</v>
      </c>
      <c r="B174" s="4" t="s">
        <v>189</v>
      </c>
      <c r="C174" s="20" t="n">
        <v>81864064.5541728</v>
      </c>
      <c r="E174" s="4" t="s">
        <v>423</v>
      </c>
      <c r="F174" s="4" t="s">
        <v>189</v>
      </c>
      <c r="G174" s="20" t="n">
        <v>74635698.36</v>
      </c>
    </row>
    <row r="175" customFormat="false" ht="14.65" hidden="false" customHeight="false" outlineLevel="0" collapsed="false">
      <c r="A175" s="4" t="s">
        <v>424</v>
      </c>
      <c r="B175" s="4" t="s">
        <v>190</v>
      </c>
      <c r="C175" s="20" t="n">
        <v>23577624.8439023</v>
      </c>
      <c r="E175" s="4" t="s">
        <v>424</v>
      </c>
      <c r="F175" s="4" t="s">
        <v>190</v>
      </c>
      <c r="G175" s="20" t="n">
        <v>22985999.19</v>
      </c>
    </row>
    <row r="176" customFormat="false" ht="14.65" hidden="false" customHeight="false" outlineLevel="0" collapsed="false">
      <c r="A176" s="4" t="s">
        <v>425</v>
      </c>
      <c r="B176" s="4" t="s">
        <v>191</v>
      </c>
      <c r="C176" s="20" t="n">
        <v>80656256.8389193</v>
      </c>
      <c r="E176" s="4" t="s">
        <v>425</v>
      </c>
      <c r="F176" s="4" t="s">
        <v>191</v>
      </c>
      <c r="G176" s="20" t="n">
        <v>78742375.68</v>
      </c>
    </row>
    <row r="177" customFormat="false" ht="14.65" hidden="false" customHeight="false" outlineLevel="0" collapsed="false">
      <c r="A177" s="4" t="s">
        <v>426</v>
      </c>
      <c r="B177" s="4" t="s">
        <v>192</v>
      </c>
      <c r="C177" s="20" t="n">
        <v>18072187.1249945</v>
      </c>
      <c r="E177" s="4" t="s">
        <v>426</v>
      </c>
      <c r="F177" s="4" t="s">
        <v>192</v>
      </c>
      <c r="G177" s="20" t="n">
        <v>19523709.96</v>
      </c>
    </row>
    <row r="178" customFormat="false" ht="14.65" hidden="false" customHeight="false" outlineLevel="0" collapsed="false">
      <c r="A178" s="4" t="s">
        <v>427</v>
      </c>
      <c r="B178" s="4" t="s">
        <v>193</v>
      </c>
      <c r="C178" s="20" t="n">
        <v>29374109.4251797</v>
      </c>
      <c r="E178" s="4" t="s">
        <v>427</v>
      </c>
      <c r="F178" s="4" t="s">
        <v>193</v>
      </c>
      <c r="G178" s="20" t="n">
        <v>28607385.46</v>
      </c>
    </row>
    <row r="179" customFormat="false" ht="14.65" hidden="false" customHeight="false" outlineLevel="0" collapsed="false">
      <c r="A179" s="4" t="s">
        <v>428</v>
      </c>
      <c r="B179" s="4" t="s">
        <v>194</v>
      </c>
      <c r="C179" s="20" t="n">
        <v>33780553.4759106</v>
      </c>
      <c r="E179" s="4" t="s">
        <v>428</v>
      </c>
      <c r="F179" s="4" t="s">
        <v>194</v>
      </c>
      <c r="G179" s="20" t="n">
        <v>33334754.31</v>
      </c>
    </row>
    <row r="180" customFormat="false" ht="14.65" hidden="false" customHeight="false" outlineLevel="0" collapsed="false">
      <c r="A180" s="4" t="s">
        <v>429</v>
      </c>
      <c r="B180" s="4" t="s">
        <v>195</v>
      </c>
      <c r="C180" s="20" t="n">
        <v>47728370.3015275</v>
      </c>
      <c r="E180" s="4" t="s">
        <v>429</v>
      </c>
      <c r="F180" s="4" t="s">
        <v>195</v>
      </c>
      <c r="G180" s="20" t="n">
        <v>49328821.04</v>
      </c>
    </row>
    <row r="181" customFormat="false" ht="14.65" hidden="false" customHeight="false" outlineLevel="0" collapsed="false">
      <c r="A181" s="4" t="s">
        <v>430</v>
      </c>
      <c r="B181" s="4" t="s">
        <v>196</v>
      </c>
      <c r="C181" s="20" t="n">
        <v>42147824.4025422</v>
      </c>
      <c r="E181" s="4" t="s">
        <v>430</v>
      </c>
      <c r="F181" s="4" t="s">
        <v>196</v>
      </c>
      <c r="G181" s="20" t="n">
        <v>41050416.74</v>
      </c>
    </row>
    <row r="182" customFormat="false" ht="14.65" hidden="false" customHeight="false" outlineLevel="0" collapsed="false">
      <c r="A182" s="4" t="s">
        <v>431</v>
      </c>
      <c r="B182" s="4" t="s">
        <v>197</v>
      </c>
      <c r="C182" s="20" t="n">
        <v>33901270.9193653</v>
      </c>
      <c r="E182" s="4" t="s">
        <v>431</v>
      </c>
      <c r="F182" s="4" t="s">
        <v>197</v>
      </c>
      <c r="G182" s="20" t="n">
        <v>3302273238</v>
      </c>
    </row>
    <row r="183" customFormat="false" ht="14.65" hidden="false" customHeight="false" outlineLevel="0" collapsed="false">
      <c r="A183" s="4" t="s">
        <v>432</v>
      </c>
      <c r="B183" s="4" t="s">
        <v>198</v>
      </c>
      <c r="C183" s="20" t="n">
        <v>57615276.0698405</v>
      </c>
      <c r="E183" s="4" t="s">
        <v>432</v>
      </c>
      <c r="F183" s="4" t="s">
        <v>198</v>
      </c>
      <c r="G183" s="20" t="n">
        <v>56169554.73</v>
      </c>
    </row>
    <row r="184" customFormat="false" ht="14.65" hidden="false" customHeight="false" outlineLevel="0" collapsed="false">
      <c r="A184" s="4" t="s">
        <v>433</v>
      </c>
      <c r="B184" s="4" t="s">
        <v>199</v>
      </c>
      <c r="C184" s="20" t="n">
        <v>62393737.9972053</v>
      </c>
      <c r="E184" s="4" t="s">
        <v>433</v>
      </c>
      <c r="F184" s="4" t="s">
        <v>199</v>
      </c>
      <c r="G184" s="20" t="n">
        <v>61757625.22</v>
      </c>
    </row>
    <row r="185" customFormat="false" ht="14.65" hidden="false" customHeight="false" outlineLevel="0" collapsed="false">
      <c r="A185" s="4" t="s">
        <v>434</v>
      </c>
      <c r="B185" s="4" t="s">
        <v>200</v>
      </c>
      <c r="C185" s="20" t="n">
        <v>385371614.768233</v>
      </c>
      <c r="E185" s="4" t="s">
        <v>434</v>
      </c>
      <c r="F185" s="4" t="s">
        <v>200</v>
      </c>
      <c r="G185" s="20" t="n">
        <v>375715772.17</v>
      </c>
    </row>
    <row r="186" customFormat="false" ht="14.65" hidden="false" customHeight="false" outlineLevel="0" collapsed="false">
      <c r="A186" s="4" t="s">
        <v>435</v>
      </c>
      <c r="B186" s="4" t="s">
        <v>201</v>
      </c>
      <c r="C186" s="20" t="n">
        <v>30671100.0138694</v>
      </c>
      <c r="E186" s="4" t="s">
        <v>435</v>
      </c>
      <c r="F186" s="4" t="s">
        <v>201</v>
      </c>
      <c r="G186" s="20" t="n">
        <v>29901731.82</v>
      </c>
    </row>
    <row r="187" customFormat="false" ht="14.65" hidden="false" customHeight="false" outlineLevel="0" collapsed="false">
      <c r="A187" s="4" t="s">
        <v>436</v>
      </c>
      <c r="B187" s="4" t="s">
        <v>202</v>
      </c>
      <c r="C187" s="20" t="n">
        <v>3397249008.98939</v>
      </c>
      <c r="E187" s="4" t="s">
        <v>436</v>
      </c>
      <c r="F187" s="4" t="s">
        <v>202</v>
      </c>
      <c r="G187" s="20" t="n">
        <v>3312002947.11</v>
      </c>
    </row>
    <row r="188" customFormat="false" ht="14.65" hidden="false" customHeight="false" outlineLevel="0" collapsed="false">
      <c r="A188" s="4" t="s">
        <v>437</v>
      </c>
      <c r="B188" s="4" t="s">
        <v>203</v>
      </c>
      <c r="C188" s="20" t="n">
        <v>60475861.0768712</v>
      </c>
      <c r="E188" s="4" t="s">
        <v>437</v>
      </c>
      <c r="F188" s="4" t="s">
        <v>203</v>
      </c>
      <c r="G188" s="20" t="n">
        <v>58955644.11</v>
      </c>
    </row>
    <row r="189" customFormat="false" ht="14.65" hidden="false" customHeight="false" outlineLevel="0" collapsed="false">
      <c r="A189" s="4" t="s">
        <v>438</v>
      </c>
      <c r="B189" s="4" t="s">
        <v>204</v>
      </c>
      <c r="C189" s="20" t="n">
        <v>94602625.3627722</v>
      </c>
      <c r="E189" s="4" t="s">
        <v>438</v>
      </c>
      <c r="F189" s="4" t="s">
        <v>204</v>
      </c>
      <c r="G189" s="20" t="n">
        <v>93243726.55</v>
      </c>
    </row>
    <row r="190" customFormat="false" ht="14.65" hidden="false" customHeight="false" outlineLevel="0" collapsed="false">
      <c r="A190" s="4" t="s">
        <v>439</v>
      </c>
      <c r="B190" s="4" t="s">
        <v>205</v>
      </c>
      <c r="C190" s="20" t="n">
        <v>52202150.5765154</v>
      </c>
      <c r="E190" s="4" t="s">
        <v>439</v>
      </c>
      <c r="F190" s="4" t="s">
        <v>205</v>
      </c>
      <c r="G190" s="20" t="n">
        <v>50879816.3</v>
      </c>
    </row>
    <row r="191" customFormat="false" ht="14.65" hidden="false" customHeight="false" outlineLevel="0" collapsed="false">
      <c r="A191" s="4" t="s">
        <v>440</v>
      </c>
      <c r="B191" s="4" t="s">
        <v>206</v>
      </c>
      <c r="C191" s="20" t="n">
        <v>17581319.1882172</v>
      </c>
      <c r="E191" s="4" t="s">
        <v>440</v>
      </c>
      <c r="F191" s="4" t="s">
        <v>206</v>
      </c>
      <c r="G191" s="20" t="n">
        <v>12131607.46</v>
      </c>
    </row>
    <row r="192" customFormat="false" ht="14.65" hidden="false" customHeight="false" outlineLevel="0" collapsed="false">
      <c r="A192" s="4" t="s">
        <v>441</v>
      </c>
      <c r="B192" s="4" t="s">
        <v>207</v>
      </c>
      <c r="C192" s="20" t="n">
        <v>56341654.2031102</v>
      </c>
      <c r="E192" s="4" t="s">
        <v>441</v>
      </c>
      <c r="F192" s="4" t="s">
        <v>207</v>
      </c>
      <c r="G192" s="20" t="n">
        <v>7212891.22</v>
      </c>
    </row>
    <row r="193" customFormat="false" ht="14.65" hidden="false" customHeight="false" outlineLevel="0" collapsed="false">
      <c r="A193" s="4" t="s">
        <v>442</v>
      </c>
      <c r="B193" s="4" t="s">
        <v>208</v>
      </c>
      <c r="C193" s="20" t="n">
        <v>19636764.576944</v>
      </c>
      <c r="E193" s="4" t="s">
        <v>442</v>
      </c>
      <c r="F193" s="4" t="s">
        <v>208</v>
      </c>
      <c r="G193" s="20" t="n">
        <v>19132320.51</v>
      </c>
    </row>
    <row r="194" customFormat="false" ht="14.65" hidden="false" customHeight="false" outlineLevel="0" collapsed="false">
      <c r="A194" s="4" t="s">
        <v>443</v>
      </c>
      <c r="B194" s="4" t="s">
        <v>209</v>
      </c>
      <c r="C194" s="20" t="n">
        <v>20765760.5959974</v>
      </c>
      <c r="E194" s="4" t="s">
        <v>443</v>
      </c>
      <c r="F194" s="4" t="s">
        <v>209</v>
      </c>
      <c r="G194" s="20" t="n">
        <v>20269729.51</v>
      </c>
    </row>
    <row r="195" customFormat="false" ht="14.65" hidden="false" customHeight="false" outlineLevel="0" collapsed="false">
      <c r="A195" s="4" t="s">
        <v>444</v>
      </c>
      <c r="B195" s="4" t="s">
        <v>210</v>
      </c>
      <c r="C195" s="20" t="n">
        <v>42200319.7223147</v>
      </c>
      <c r="E195" s="4" t="s">
        <v>444</v>
      </c>
      <c r="F195" s="4" t="s">
        <v>210</v>
      </c>
      <c r="G195" s="20" t="n">
        <v>49402658.03</v>
      </c>
    </row>
    <row r="196" customFormat="false" ht="14.65" hidden="false" customHeight="false" outlineLevel="0" collapsed="false">
      <c r="A196" s="4" t="s">
        <v>445</v>
      </c>
      <c r="B196" s="4" t="s">
        <v>211</v>
      </c>
      <c r="C196" s="20" t="n">
        <v>37321600.4635911</v>
      </c>
      <c r="E196" s="4" t="s">
        <v>445</v>
      </c>
      <c r="F196" s="4" t="s">
        <v>211</v>
      </c>
      <c r="G196" s="20" t="n">
        <v>36384574.33</v>
      </c>
    </row>
    <row r="197" customFormat="false" ht="14.65" hidden="false" customHeight="false" outlineLevel="0" collapsed="false">
      <c r="A197" s="4" t="s">
        <v>446</v>
      </c>
      <c r="B197" s="4" t="s">
        <v>212</v>
      </c>
      <c r="C197" s="20" t="n">
        <v>29396368.4041492</v>
      </c>
      <c r="E197" s="4" t="s">
        <v>446</v>
      </c>
      <c r="F197" s="4" t="s">
        <v>212</v>
      </c>
      <c r="G197" s="20" t="n">
        <v>28654206.25</v>
      </c>
    </row>
    <row r="198" customFormat="false" ht="14.65" hidden="false" customHeight="false" outlineLevel="0" collapsed="false">
      <c r="A198" s="4" t="s">
        <v>447</v>
      </c>
      <c r="B198" s="4" t="s">
        <v>213</v>
      </c>
      <c r="C198" s="20" t="n">
        <v>41789836.5278397</v>
      </c>
      <c r="E198" s="4" t="s">
        <v>447</v>
      </c>
      <c r="F198" s="4" t="s">
        <v>213</v>
      </c>
      <c r="G198" s="20" t="n">
        <v>40662559.58</v>
      </c>
    </row>
    <row r="199" customFormat="false" ht="14.65" hidden="false" customHeight="false" outlineLevel="0" collapsed="false">
      <c r="A199" s="4" t="s">
        <v>448</v>
      </c>
      <c r="B199" s="4" t="s">
        <v>214</v>
      </c>
      <c r="C199" s="20" t="n">
        <v>32998810.6280946</v>
      </c>
      <c r="E199" s="4" t="s">
        <v>448</v>
      </c>
      <c r="F199" s="4" t="s">
        <v>214</v>
      </c>
      <c r="G199" s="20" t="n">
        <v>28754536.79</v>
      </c>
    </row>
    <row r="200" customFormat="false" ht="14.65" hidden="false" customHeight="false" outlineLevel="0" collapsed="false">
      <c r="A200" s="4" t="s">
        <v>449</v>
      </c>
      <c r="B200" s="4" t="s">
        <v>215</v>
      </c>
      <c r="C200" s="20" t="n">
        <v>54534995.8559377</v>
      </c>
      <c r="E200" s="4" t="s">
        <v>449</v>
      </c>
      <c r="F200" s="4" t="s">
        <v>215</v>
      </c>
      <c r="G200" s="20" t="n">
        <v>52919958.39</v>
      </c>
    </row>
    <row r="201" customFormat="false" ht="14.65" hidden="false" customHeight="false" outlineLevel="0" collapsed="false">
      <c r="A201" s="4" t="s">
        <v>450</v>
      </c>
      <c r="B201" s="4" t="s">
        <v>216</v>
      </c>
      <c r="C201" s="20" t="n">
        <v>31694528.8448884</v>
      </c>
      <c r="E201" s="4" t="s">
        <v>450</v>
      </c>
      <c r="F201" s="4" t="s">
        <v>216</v>
      </c>
      <c r="G201" s="20" t="n">
        <v>30620449.45</v>
      </c>
    </row>
    <row r="202" customFormat="false" ht="14.65" hidden="false" customHeight="false" outlineLevel="0" collapsed="false">
      <c r="A202" s="4" t="s">
        <v>451</v>
      </c>
      <c r="B202" s="4" t="s">
        <v>217</v>
      </c>
      <c r="C202" s="20" t="n">
        <v>18719126.2526219</v>
      </c>
      <c r="E202" s="4" t="s">
        <v>451</v>
      </c>
      <c r="F202" s="4" t="s">
        <v>217</v>
      </c>
      <c r="G202" s="20" t="n">
        <v>18296551.32</v>
      </c>
    </row>
    <row r="203" customFormat="false" ht="14.65" hidden="false" customHeight="false" outlineLevel="0" collapsed="false">
      <c r="A203" s="4" t="s">
        <v>452</v>
      </c>
      <c r="B203" s="4" t="s">
        <v>218</v>
      </c>
      <c r="C203" s="20" t="n">
        <v>40217924.0675847</v>
      </c>
      <c r="E203" s="4" t="s">
        <v>452</v>
      </c>
      <c r="F203" s="4" t="s">
        <v>218</v>
      </c>
      <c r="G203" s="20" t="n">
        <v>38431233.97</v>
      </c>
    </row>
    <row r="204" customFormat="false" ht="14.65" hidden="false" customHeight="false" outlineLevel="0" collapsed="false">
      <c r="A204" s="4" t="s">
        <v>453</v>
      </c>
      <c r="B204" s="4" t="s">
        <v>219</v>
      </c>
      <c r="C204" s="20" t="n">
        <v>63531598.9716955</v>
      </c>
      <c r="E204" s="4" t="s">
        <v>453</v>
      </c>
      <c r="F204" s="4" t="s">
        <v>219</v>
      </c>
      <c r="G204" s="20" t="n">
        <v>60403660.49</v>
      </c>
    </row>
    <row r="205" customFormat="false" ht="14.65" hidden="false" customHeight="false" outlineLevel="0" collapsed="false">
      <c r="A205" s="4" t="s">
        <v>454</v>
      </c>
      <c r="B205" s="4" t="s">
        <v>220</v>
      </c>
      <c r="C205" s="20" t="n">
        <v>398189370.360727</v>
      </c>
      <c r="E205" s="4" t="s">
        <v>454</v>
      </c>
      <c r="F205" s="4" t="s">
        <v>220</v>
      </c>
      <c r="G205" s="20" t="n">
        <v>388203143.9</v>
      </c>
    </row>
    <row r="206" customFormat="false" ht="14.65" hidden="false" customHeight="false" outlineLevel="0" collapsed="false">
      <c r="A206" s="4" t="s">
        <v>455</v>
      </c>
      <c r="B206" s="4" t="s">
        <v>221</v>
      </c>
      <c r="C206" s="20" t="n">
        <v>70233252.7040627</v>
      </c>
      <c r="E206" s="4" t="s">
        <v>455</v>
      </c>
      <c r="F206" s="4" t="s">
        <v>221</v>
      </c>
      <c r="G206" s="20" t="n">
        <v>68470912.59</v>
      </c>
    </row>
    <row r="207" customFormat="false" ht="14.65" hidden="false" customHeight="false" outlineLevel="0" collapsed="false">
      <c r="A207" s="4" t="s">
        <v>456</v>
      </c>
      <c r="B207" s="4" t="s">
        <v>222</v>
      </c>
      <c r="C207" s="20" t="n">
        <v>29901787.2294785</v>
      </c>
      <c r="E207" s="4" t="s">
        <v>456</v>
      </c>
      <c r="F207" s="4" t="s">
        <v>222</v>
      </c>
      <c r="G207" s="20" t="n">
        <v>19092684.7</v>
      </c>
    </row>
    <row r="208" customFormat="false" ht="14.65" hidden="false" customHeight="false" outlineLevel="0" collapsed="false">
      <c r="A208" s="4" t="s">
        <v>457</v>
      </c>
      <c r="B208" s="4" t="s">
        <v>223</v>
      </c>
      <c r="C208" s="20" t="n">
        <v>99821815.6071175</v>
      </c>
      <c r="E208" s="4" t="s">
        <v>457</v>
      </c>
      <c r="F208" s="4" t="s">
        <v>223</v>
      </c>
      <c r="G208" s="20" t="n">
        <v>97317019.33</v>
      </c>
    </row>
    <row r="209" customFormat="false" ht="14.65" hidden="false" customHeight="false" outlineLevel="0" collapsed="false">
      <c r="A209" s="4" t="s">
        <v>458</v>
      </c>
      <c r="B209" s="4" t="s">
        <v>224</v>
      </c>
      <c r="C209" s="20" t="n">
        <v>81994527.4319482</v>
      </c>
      <c r="E209" s="4" t="s">
        <v>458</v>
      </c>
      <c r="F209" s="4" t="s">
        <v>224</v>
      </c>
      <c r="G209" s="20" t="n">
        <v>81914733.12</v>
      </c>
    </row>
    <row r="210" customFormat="false" ht="14.65" hidden="false" customHeight="false" outlineLevel="0" collapsed="false">
      <c r="A210" s="4" t="s">
        <v>459</v>
      </c>
      <c r="B210" s="4" t="s">
        <v>225</v>
      </c>
      <c r="C210" s="20" t="n">
        <v>67744134.584542</v>
      </c>
      <c r="E210" s="4" t="s">
        <v>459</v>
      </c>
      <c r="F210" s="4" t="s">
        <v>225</v>
      </c>
      <c r="G210" s="20" t="n">
        <v>66590477.57</v>
      </c>
    </row>
    <row r="211" customFormat="false" ht="14.65" hidden="false" customHeight="false" outlineLevel="0" collapsed="false">
      <c r="A211" s="4" t="s">
        <v>460</v>
      </c>
      <c r="B211" s="4" t="s">
        <v>226</v>
      </c>
      <c r="C211" s="20" t="n">
        <v>173600734.978988</v>
      </c>
      <c r="E211" s="4" t="s">
        <v>460</v>
      </c>
      <c r="F211" s="4" t="s">
        <v>226</v>
      </c>
      <c r="G211" s="20" t="n">
        <v>169273521.78</v>
      </c>
    </row>
    <row r="212" customFormat="false" ht="14.65" hidden="false" customHeight="false" outlineLevel="0" collapsed="false">
      <c r="A212" s="4" t="s">
        <v>461</v>
      </c>
      <c r="B212" s="4" t="s">
        <v>227</v>
      </c>
      <c r="C212" s="20" t="n">
        <v>82315557.5917786</v>
      </c>
      <c r="E212" s="4" t="s">
        <v>461</v>
      </c>
      <c r="F212" s="4" t="s">
        <v>227</v>
      </c>
      <c r="G212" s="20" t="n">
        <v>80249540.14</v>
      </c>
    </row>
    <row r="213" customFormat="false" ht="14.65" hidden="false" customHeight="false" outlineLevel="0" collapsed="false">
      <c r="A213" s="4" t="s">
        <v>462</v>
      </c>
      <c r="B213" s="4" t="s">
        <v>228</v>
      </c>
      <c r="C213" s="20" t="n">
        <v>126072064.088001</v>
      </c>
      <c r="E213" s="4" t="s">
        <v>462</v>
      </c>
      <c r="F213" s="4" t="s">
        <v>228</v>
      </c>
      <c r="G213" s="20" t="n">
        <v>126574201.91</v>
      </c>
    </row>
    <row r="214" customFormat="false" ht="14.65" hidden="false" customHeight="false" outlineLevel="0" collapsed="false">
      <c r="A214" s="4" t="s">
        <v>463</v>
      </c>
      <c r="B214" s="4" t="s">
        <v>229</v>
      </c>
      <c r="C214" s="20" t="n">
        <v>113453448.148568</v>
      </c>
      <c r="E214" s="4" t="s">
        <v>463</v>
      </c>
      <c r="F214" s="4" t="s">
        <v>229</v>
      </c>
      <c r="G214" s="20" t="n">
        <v>90167763.15</v>
      </c>
    </row>
    <row r="215" customFormat="false" ht="14.65" hidden="false" customHeight="false" outlineLevel="0" collapsed="false">
      <c r="A215" s="4" t="s">
        <v>464</v>
      </c>
      <c r="B215" s="4" t="s">
        <v>230</v>
      </c>
      <c r="C215" s="20" t="n">
        <v>41303862.9632782</v>
      </c>
      <c r="E215" s="4" t="s">
        <v>464</v>
      </c>
      <c r="F215" s="4" t="s">
        <v>230</v>
      </c>
      <c r="G215" s="20" t="n">
        <v>40530009.07</v>
      </c>
    </row>
    <row r="216" customFormat="false" ht="14.65" hidden="false" customHeight="false" outlineLevel="0" collapsed="false">
      <c r="A216" s="4" t="s">
        <v>465</v>
      </c>
      <c r="B216" s="4" t="s">
        <v>231</v>
      </c>
      <c r="C216" s="20" t="n">
        <v>78519639.9170356</v>
      </c>
      <c r="E216" s="4" t="s">
        <v>465</v>
      </c>
      <c r="F216" s="4" t="s">
        <v>231</v>
      </c>
      <c r="G216" s="20" t="n">
        <v>76810068.65</v>
      </c>
    </row>
    <row r="217" customFormat="false" ht="14.65" hidden="false" customHeight="false" outlineLevel="0" collapsed="false">
      <c r="A217" s="4" t="s">
        <v>466</v>
      </c>
      <c r="B217" s="4" t="s">
        <v>232</v>
      </c>
      <c r="C217" s="20" t="n">
        <v>92907987.0818408</v>
      </c>
      <c r="E217" s="4" t="s">
        <v>466</v>
      </c>
      <c r="F217" s="4" t="s">
        <v>232</v>
      </c>
      <c r="G217" s="20" t="n">
        <v>88916908.39</v>
      </c>
    </row>
    <row r="218" customFormat="false" ht="14.65" hidden="false" customHeight="false" outlineLevel="0" collapsed="false">
      <c r="A218" s="4" t="s">
        <v>467</v>
      </c>
      <c r="B218" s="4" t="s">
        <v>233</v>
      </c>
      <c r="C218" s="20" t="n">
        <v>134717836.858954</v>
      </c>
      <c r="E218" s="4" t="s">
        <v>467</v>
      </c>
      <c r="F218" s="4" t="s">
        <v>233</v>
      </c>
      <c r="G218" s="20" t="n">
        <v>131486160.22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0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Q209" activeCellId="0" sqref="Q20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" width="9.36"/>
    <col collapsed="false" customWidth="true" hidden="false" outlineLevel="0" max="2" min="2" style="4" width="21.56"/>
    <col collapsed="false" customWidth="true" hidden="false" outlineLevel="0" max="3" min="3" style="4" width="15.48"/>
    <col collapsed="false" customWidth="true" hidden="false" outlineLevel="0" max="4" min="4" style="21" width="10.47"/>
    <col collapsed="false" customWidth="false" hidden="false" outlineLevel="0" max="6" min="5" style="21" width="11.58"/>
    <col collapsed="false" customWidth="true" hidden="false" outlineLevel="0" max="7" min="7" style="21" width="9.79"/>
    <col collapsed="false" customWidth="true" hidden="false" outlineLevel="0" max="8" min="8" style="22" width="9.21"/>
    <col collapsed="false" customWidth="true" hidden="false" outlineLevel="0" max="9" min="9" style="21" width="10.47"/>
    <col collapsed="false" customWidth="true" hidden="false" outlineLevel="0" max="10" min="10" style="22" width="9.21"/>
    <col collapsed="false" customWidth="true" hidden="false" outlineLevel="0" max="11" min="11" style="21" width="10.47"/>
    <col collapsed="false" customWidth="true" hidden="false" outlineLevel="0" max="12" min="12" style="21" width="8.61"/>
    <col collapsed="false" customWidth="true" hidden="false" outlineLevel="0" max="13" min="13" style="4" width="8.61"/>
    <col collapsed="false" customWidth="true" hidden="false" outlineLevel="0" max="15" min="14" style="22" width="8.68"/>
    <col collapsed="false" customWidth="false" hidden="false" outlineLevel="0" max="16" min="16" style="22" width="11.53"/>
    <col collapsed="false" customWidth="true" hidden="false" outlineLevel="0" max="17" min="17" style="4" width="14.79"/>
  </cols>
  <sheetData>
    <row r="1" customFormat="false" ht="13.8" hidden="false" customHeight="false" outlineLevel="0" collapsed="false">
      <c r="A1" s="23" t="s">
        <v>0</v>
      </c>
      <c r="B1" s="23" t="s">
        <v>1</v>
      </c>
      <c r="C1" s="23" t="s">
        <v>468</v>
      </c>
      <c r="D1" s="8" t="s">
        <v>469</v>
      </c>
      <c r="E1" s="8" t="s">
        <v>470</v>
      </c>
      <c r="F1" s="8" t="s">
        <v>471</v>
      </c>
      <c r="G1" s="8" t="s">
        <v>472</v>
      </c>
      <c r="H1" s="24" t="s">
        <v>473</v>
      </c>
      <c r="I1" s="8" t="s">
        <v>474</v>
      </c>
      <c r="J1" s="24" t="s">
        <v>475</v>
      </c>
      <c r="K1" s="8" t="s">
        <v>476</v>
      </c>
      <c r="L1" s="8" t="s">
        <v>477</v>
      </c>
      <c r="M1" s="23" t="s">
        <v>478</v>
      </c>
      <c r="N1" s="24" t="s">
        <v>479</v>
      </c>
      <c r="O1" s="24" t="s">
        <v>480</v>
      </c>
      <c r="P1" s="9" t="s">
        <v>481</v>
      </c>
      <c r="Q1" s="5" t="s">
        <v>6</v>
      </c>
    </row>
    <row r="2" customFormat="false" ht="13.8" hidden="false" customHeight="false" outlineLevel="0" collapsed="false">
      <c r="A2" s="4" t="n">
        <v>2100055</v>
      </c>
      <c r="B2" s="4" t="s">
        <v>17</v>
      </c>
      <c r="C2" s="21" t="n">
        <f aca="false">VLOOKUP(A2,DADOS!A:D,3,0)/VLOOKUP(A2,DADOS!A:I,9,0)</f>
        <v>2857.13647863767</v>
      </c>
      <c r="D2" s="21" t="n">
        <v>5238.5096713949</v>
      </c>
      <c r="E2" s="21" t="n">
        <v>7224.11205478234</v>
      </c>
      <c r="F2" s="21" t="n">
        <v>1902.27684645827</v>
      </c>
      <c r="G2" s="21" t="n">
        <v>196.143155611894</v>
      </c>
      <c r="H2" s="22" t="n">
        <v>0.341466674891055</v>
      </c>
      <c r="I2" s="21" t="n">
        <v>2.92854346714534</v>
      </c>
      <c r="J2" s="22" t="n">
        <v>0.390091261459073</v>
      </c>
      <c r="K2" s="21" t="n">
        <v>2.17856266321467</v>
      </c>
      <c r="L2" s="21" t="n">
        <f aca="false">G2*I2</f>
        <v>574.413756992484</v>
      </c>
      <c r="M2" s="21" t="n">
        <f aca="false">G2*K2</f>
        <v>427.310155461177</v>
      </c>
      <c r="N2" s="22" t="n">
        <f aca="false">G2/L2</f>
        <v>0.341466674891041</v>
      </c>
      <c r="O2" s="22" t="n">
        <f aca="false">G2/M2</f>
        <v>0.459018240276095</v>
      </c>
      <c r="P2" s="22" t="n">
        <f aca="false">M2/C2</f>
        <v>0.149558888298163</v>
      </c>
      <c r="Q2" s="21" t="n">
        <f aca="false">VLOOKUP(A2,DADOS!A:M,COLUMN(DADOS!M:M),0)</f>
        <v>317.575760860865</v>
      </c>
    </row>
    <row r="3" customFormat="false" ht="13.8" hidden="false" customHeight="false" outlineLevel="0" collapsed="false">
      <c r="A3" s="4" t="n">
        <v>2100105</v>
      </c>
      <c r="B3" s="4" t="s">
        <v>18</v>
      </c>
      <c r="C3" s="21" t="n">
        <f aca="false">VLOOKUP(A3,DADOS!A:D,3,0)/VLOOKUP(A3,DADOS!A:I,9,0)</f>
        <v>3555.29327038384</v>
      </c>
      <c r="D3" s="21" t="n">
        <v>17.704655609409</v>
      </c>
      <c r="E3" s="21" t="n">
        <v>95.6860687447197</v>
      </c>
      <c r="F3" s="21" t="n">
        <v>1760.4920294298</v>
      </c>
      <c r="G3" s="21" t="n">
        <v>4.28684865030596</v>
      </c>
      <c r="H3" s="22" t="n">
        <v>0.180039344712958</v>
      </c>
      <c r="I3" s="21" t="n">
        <v>5.55434147794178</v>
      </c>
      <c r="J3" s="22" t="n">
        <v>0.804150704458407</v>
      </c>
      <c r="K3" s="21" t="n">
        <v>2.55751748137928</v>
      </c>
      <c r="L3" s="21" t="n">
        <f aca="false">G3*I3</f>
        <v>23.8106212680531</v>
      </c>
      <c r="M3" s="21" t="n">
        <f aca="false">G3*K3</f>
        <v>10.9636903631847</v>
      </c>
      <c r="N3" s="22" t="n">
        <f aca="false">G3/L3</f>
        <v>0.180039344712843</v>
      </c>
      <c r="O3" s="22" t="n">
        <f aca="false">G3/M3</f>
        <v>0.391004169973726</v>
      </c>
      <c r="P3" s="22" t="n">
        <f aca="false">M3/C3</f>
        <v>0.00308376539694038</v>
      </c>
      <c r="Q3" s="21" t="n">
        <f aca="false">VLOOKUP(A3,DADOS!A:M,COLUMN(DADOS!M:M),0)</f>
        <v>1026.30118638872</v>
      </c>
    </row>
    <row r="4" customFormat="false" ht="13.8" hidden="false" customHeight="false" outlineLevel="0" collapsed="false">
      <c r="A4" s="4" t="n">
        <v>2100154</v>
      </c>
      <c r="B4" s="4" t="s">
        <v>19</v>
      </c>
      <c r="C4" s="21" t="n">
        <f aca="false">VLOOKUP(A4,DADOS!A:D,3,0)/VLOOKUP(A4,DADOS!A:I,9,0)</f>
        <v>2722.43031964387</v>
      </c>
      <c r="D4" s="21" t="n">
        <v>26.1546533860999</v>
      </c>
      <c r="E4" s="21" t="n">
        <v>203.206634354573</v>
      </c>
      <c r="F4" s="21" t="n">
        <v>400.531381751651</v>
      </c>
      <c r="G4" s="21" t="n">
        <v>0.800148659631757</v>
      </c>
      <c r="H4" s="22" t="n">
        <v>0.0158237999593493</v>
      </c>
      <c r="I4" s="21" t="n">
        <v>63.1959455104387</v>
      </c>
      <c r="J4" s="22" t="n">
        <v>0.520475906131135</v>
      </c>
      <c r="K4" s="21" t="n">
        <v>60.8645106030154</v>
      </c>
      <c r="L4" s="21" t="n">
        <f aca="false">G4*I4</f>
        <v>50.5661510943391</v>
      </c>
      <c r="M4" s="21" t="n">
        <f aca="false">G4*K4</f>
        <v>48.7006565781456</v>
      </c>
      <c r="N4" s="22" t="n">
        <f aca="false">G4/L4</f>
        <v>0.0158237999593632</v>
      </c>
      <c r="O4" s="22" t="n">
        <f aca="false">G4/M4</f>
        <v>0.0164299357719712</v>
      </c>
      <c r="P4" s="22" t="n">
        <f aca="false">M4/C4</f>
        <v>0.017888669629758</v>
      </c>
      <c r="Q4" s="21" t="n">
        <f aca="false">VLOOKUP(A4,DADOS!A:M,COLUMN(DADOS!M:M),0)</f>
        <v>710.162420650704</v>
      </c>
    </row>
    <row r="5" customFormat="false" ht="13.8" hidden="false" customHeight="false" outlineLevel="0" collapsed="false">
      <c r="A5" s="4" t="n">
        <v>2100204</v>
      </c>
      <c r="B5" s="4" t="s">
        <v>20</v>
      </c>
      <c r="C5" s="21" t="n">
        <f aca="false">VLOOKUP(A5,DADOS!A:D,3,0)/VLOOKUP(A5,DADOS!A:I,9,0)</f>
        <v>2336.98609514171</v>
      </c>
      <c r="D5" s="21" t="n">
        <v>63.0943127751345</v>
      </c>
      <c r="E5" s="21" t="n">
        <v>271.860909778114</v>
      </c>
      <c r="F5" s="21" t="n">
        <v>585.749649273657</v>
      </c>
      <c r="G5" s="21" t="n">
        <v>8.64716603116123</v>
      </c>
      <c r="H5" s="22" t="n">
        <v>0.127821825791857</v>
      </c>
      <c r="I5" s="21" t="n">
        <v>7.82339004942906</v>
      </c>
      <c r="J5" s="22" t="n">
        <v>0.382059563223866</v>
      </c>
      <c r="K5" s="21" t="n">
        <v>6.53384811386124</v>
      </c>
      <c r="L5" s="21" t="n">
        <f aca="false">G5*I5</f>
        <v>67.6501526839477</v>
      </c>
      <c r="M5" s="21" t="n">
        <f aca="false">G5*K5</f>
        <v>56.4992694629478</v>
      </c>
      <c r="N5" s="22" t="n">
        <f aca="false">G5/L5</f>
        <v>0.127821825791874</v>
      </c>
      <c r="O5" s="22" t="n">
        <f aca="false">G5/M5</f>
        <v>0.153049165296412</v>
      </c>
      <c r="P5" s="22" t="n">
        <f aca="false">M5/C5</f>
        <v>0.0241761256433671</v>
      </c>
      <c r="Q5" s="21" t="n">
        <f aca="false">VLOOKUP(A5,DADOS!A:M,COLUMN(DADOS!M:M),0)</f>
        <v>606.017903335294</v>
      </c>
    </row>
    <row r="6" customFormat="false" ht="13.8" hidden="false" customHeight="false" outlineLevel="0" collapsed="false">
      <c r="A6" s="4" t="n">
        <v>2100303</v>
      </c>
      <c r="B6" s="4" t="s">
        <v>21</v>
      </c>
      <c r="C6" s="21" t="n">
        <f aca="false">VLOOKUP(A6,DADOS!A:D,3,0)/VLOOKUP(A6,DADOS!A:I,9,0)</f>
        <v>2976.10100183667</v>
      </c>
      <c r="D6" s="21" t="n">
        <v>132.052292231758</v>
      </c>
      <c r="E6" s="21" t="n">
        <v>339.357819378363</v>
      </c>
      <c r="F6" s="21" t="n">
        <v>1571.54417307402</v>
      </c>
      <c r="G6" s="21" t="n">
        <v>12.5004940694442</v>
      </c>
      <c r="H6" s="22" t="n">
        <v>0.148029169531133</v>
      </c>
      <c r="I6" s="21" t="n">
        <v>6.7554253203502</v>
      </c>
      <c r="J6" s="22" t="n">
        <v>0.306604371157737</v>
      </c>
      <c r="K6" s="21" t="n">
        <v>4.84165385728332</v>
      </c>
      <c r="L6" s="21" t="n">
        <f aca="false">G6*I6</f>
        <v>84.4461541536108</v>
      </c>
      <c r="M6" s="21" t="n">
        <f aca="false">G6*K6</f>
        <v>60.5230653292718</v>
      </c>
      <c r="N6" s="22" t="n">
        <f aca="false">G6/L6</f>
        <v>0.148029169530981</v>
      </c>
      <c r="O6" s="22" t="n">
        <f aca="false">G6/M6</f>
        <v>0.206540993940675</v>
      </c>
      <c r="P6" s="22" t="n">
        <f aca="false">M6/C6</f>
        <v>0.0203363613304523</v>
      </c>
      <c r="Q6" s="21" t="n">
        <f aca="false">VLOOKUP(A6,DADOS!A:M,COLUMN(DADOS!M:M),0)</f>
        <v>588.837648123021</v>
      </c>
    </row>
    <row r="7" customFormat="false" ht="13.8" hidden="false" customHeight="false" outlineLevel="0" collapsed="false">
      <c r="A7" s="4" t="n">
        <v>2100402</v>
      </c>
      <c r="B7" s="4" t="s">
        <v>22</v>
      </c>
      <c r="C7" s="21" t="n">
        <f aca="false">VLOOKUP(A7,DADOS!A:D,3,0)/VLOOKUP(A7,DADOS!A:I,9,0)</f>
        <v>3294.50301045653</v>
      </c>
      <c r="D7" s="21" t="n">
        <v>16.1876472942327</v>
      </c>
      <c r="E7" s="21" t="n">
        <v>106.128596202588</v>
      </c>
      <c r="F7" s="21" t="n">
        <v>1422.53198818898</v>
      </c>
      <c r="G7" s="21" t="n">
        <v>7.13428549750836</v>
      </c>
      <c r="H7" s="22" t="n">
        <v>0.270144450197745</v>
      </c>
      <c r="I7" s="21" t="n">
        <v>3.7017232790352</v>
      </c>
      <c r="J7" s="22" t="n">
        <v>0.80033083262538</v>
      </c>
      <c r="K7" s="21" t="n">
        <v>2.05826223118964</v>
      </c>
      <c r="L7" s="21" t="n">
        <f aca="false">G7*I7</f>
        <v>26.40915070541</v>
      </c>
      <c r="M7" s="21" t="n">
        <f aca="false">G7*K7</f>
        <v>14.6842303860454</v>
      </c>
      <c r="N7" s="22" t="n">
        <f aca="false">G7/L7</f>
        <v>0.270144450197972</v>
      </c>
      <c r="O7" s="22" t="n">
        <f aca="false">G7/M7</f>
        <v>0.485846742386183</v>
      </c>
      <c r="P7" s="22" t="n">
        <f aca="false">M7/C7</f>
        <v>0.00445719136981773</v>
      </c>
      <c r="Q7" s="21" t="n">
        <f aca="false">VLOOKUP(A7,DADOS!A:M,COLUMN(DADOS!M:M),0)</f>
        <v>823.768324311024</v>
      </c>
    </row>
    <row r="8" customFormat="false" ht="13.8" hidden="false" customHeight="false" outlineLevel="0" collapsed="false">
      <c r="A8" s="4" t="n">
        <v>2100436</v>
      </c>
      <c r="B8" s="4" t="s">
        <v>23</v>
      </c>
      <c r="C8" s="21" t="n">
        <f aca="false">VLOOKUP(A8,DADOS!A:D,3,0)/VLOOKUP(A8,DADOS!A:I,9,0)</f>
        <v>2299.60006140542</v>
      </c>
      <c r="D8" s="21" t="n">
        <v>121.241229045311</v>
      </c>
      <c r="E8" s="21" t="n">
        <v>1079.27555693895</v>
      </c>
      <c r="F8" s="21" t="n">
        <v>241.661922892101</v>
      </c>
      <c r="G8" s="21" t="n">
        <v>7.24672566901955</v>
      </c>
      <c r="H8" s="22" t="n">
        <v>0.141595805606557</v>
      </c>
      <c r="I8" s="21" t="n">
        <v>7.06235608969593</v>
      </c>
      <c r="J8" s="22" t="n">
        <v>0.742300023435814</v>
      </c>
      <c r="K8" s="21" t="n">
        <v>4.94339394236227</v>
      </c>
      <c r="L8" s="21" t="n">
        <f aca="false">G8*I8</f>
        <v>51.178957158956</v>
      </c>
      <c r="M8" s="21" t="n">
        <f aca="false">G8*K8</f>
        <v>35.8234197741924</v>
      </c>
      <c r="N8" s="22" t="n">
        <f aca="false">G8/L8</f>
        <v>0.141595805606434</v>
      </c>
      <c r="O8" s="22" t="n">
        <f aca="false">G8/M8</f>
        <v>0.202290169802275</v>
      </c>
      <c r="P8" s="22" t="n">
        <f aca="false">M8/C8</f>
        <v>0.0155781087222179</v>
      </c>
      <c r="Q8" s="21" t="n">
        <f aca="false">VLOOKUP(A8,DADOS!A:M,COLUMN(DADOS!M:M),0)</f>
        <v>577.497522640742</v>
      </c>
    </row>
    <row r="9" customFormat="false" ht="13.8" hidden="false" customHeight="false" outlineLevel="0" collapsed="false">
      <c r="A9" s="4" t="n">
        <v>2100477</v>
      </c>
      <c r="B9" s="4" t="s">
        <v>24</v>
      </c>
      <c r="C9" s="21" t="n">
        <f aca="false">VLOOKUP(A9,DADOS!A:D,3,0)/VLOOKUP(A9,DADOS!A:I,9,0)</f>
        <v>3397.506257655</v>
      </c>
      <c r="D9" s="21" t="n">
        <v>69.166170127618</v>
      </c>
      <c r="E9" s="21" t="n">
        <v>427.657788252034</v>
      </c>
      <c r="F9" s="21" t="n">
        <v>604.850089288512</v>
      </c>
      <c r="G9" s="21" t="n">
        <v>36.8505000761433</v>
      </c>
      <c r="H9" s="22" t="n">
        <v>0.397627977852604</v>
      </c>
      <c r="I9" s="21" t="n">
        <v>2.5149135767551</v>
      </c>
      <c r="J9" s="22" t="n">
        <v>0.493585968605624</v>
      </c>
      <c r="K9" s="21" t="n">
        <v>1.59840618031543</v>
      </c>
      <c r="L9" s="21" t="n">
        <f aca="false">G9*I9</f>
        <v>92.6758229517077</v>
      </c>
      <c r="M9" s="21" t="n">
        <f aca="false">G9*K9</f>
        <v>58.9020670694217</v>
      </c>
      <c r="N9" s="22" t="n">
        <f aca="false">G9/L9</f>
        <v>0.397627977852926</v>
      </c>
      <c r="O9" s="22" t="n">
        <f aca="false">G9/M9</f>
        <v>0.625623206613641</v>
      </c>
      <c r="P9" s="22" t="n">
        <f aca="false">M9/C9</f>
        <v>0.0173368531512512</v>
      </c>
      <c r="Q9" s="21" t="n">
        <f aca="false">VLOOKUP(A9,DADOS!A:M,COLUMN(DADOS!M:M),0)</f>
        <v>559.381664525831</v>
      </c>
    </row>
    <row r="10" customFormat="false" ht="13.8" hidden="false" customHeight="false" outlineLevel="0" collapsed="false">
      <c r="A10" s="4" t="n">
        <v>2100501</v>
      </c>
      <c r="B10" s="4" t="s">
        <v>25</v>
      </c>
      <c r="C10" s="21" t="n">
        <f aca="false">VLOOKUP(A10,DADOS!A:D,3,0)/VLOOKUP(A10,DADOS!A:I,9,0)</f>
        <v>3507.85406402673</v>
      </c>
      <c r="D10" s="21" t="n">
        <v>110.368091066744</v>
      </c>
      <c r="E10" s="21" t="n">
        <v>686.416114544889</v>
      </c>
      <c r="F10" s="21" t="n">
        <v>17141.0169794459</v>
      </c>
      <c r="G10" s="21" t="n">
        <v>7.85591318681349</v>
      </c>
      <c r="H10" s="22" t="n">
        <v>0.0459925182917195</v>
      </c>
      <c r="I10" s="21" t="n">
        <v>21.7426667889207</v>
      </c>
      <c r="J10" s="22" t="n">
        <v>0.126691951692084</v>
      </c>
      <c r="K10" s="21" t="n">
        <v>8.18576182516028</v>
      </c>
      <c r="L10" s="21" t="n">
        <f aca="false">G10*I10</f>
        <v>170.808502743574</v>
      </c>
      <c r="M10" s="21" t="n">
        <f aca="false">G10*K10</f>
        <v>64.3066342663911</v>
      </c>
      <c r="N10" s="22" t="n">
        <f aca="false">G10/L10</f>
        <v>0.0459925182917105</v>
      </c>
      <c r="O10" s="22" t="n">
        <f aca="false">G10/M10</f>
        <v>0.122163339388441</v>
      </c>
      <c r="P10" s="22" t="n">
        <f aca="false">M10/C10</f>
        <v>0.0183321863146645</v>
      </c>
      <c r="Q10" s="21" t="n">
        <f aca="false">VLOOKUP(A10,DADOS!A:M,COLUMN(DADOS!M:M),0)</f>
        <v>797.806236818588</v>
      </c>
    </row>
    <row r="11" customFormat="false" ht="13.8" hidden="false" customHeight="false" outlineLevel="0" collapsed="false">
      <c r="A11" s="4" t="n">
        <v>2100550</v>
      </c>
      <c r="B11" s="4" t="s">
        <v>26</v>
      </c>
      <c r="C11" s="21" t="n">
        <f aca="false">VLOOKUP(A11,DADOS!A:D,3,0)/VLOOKUP(A11,DADOS!A:I,9,0)</f>
        <v>3278.83676568597</v>
      </c>
      <c r="D11" s="21" t="n">
        <v>12.9538885677442</v>
      </c>
      <c r="E11" s="21" t="n">
        <v>115.627640179643</v>
      </c>
      <c r="F11" s="21" t="n">
        <v>1194.91956334387</v>
      </c>
      <c r="G11" s="21" t="n">
        <v>2.55060353513453</v>
      </c>
      <c r="H11" s="22" t="n">
        <v>0.101829690299673</v>
      </c>
      <c r="I11" s="21" t="n">
        <v>9.82031858347934</v>
      </c>
      <c r="J11" s="22" t="n">
        <v>0.88591562064578</v>
      </c>
      <c r="K11" s="21" t="n">
        <v>2.82167508309818</v>
      </c>
      <c r="L11" s="21" t="n">
        <f aca="false">G11*I11</f>
        <v>25.0477392951697</v>
      </c>
      <c r="M11" s="21" t="n">
        <f aca="false">G11*K11</f>
        <v>7.19697444195123</v>
      </c>
      <c r="N11" s="22" t="n">
        <f aca="false">G11/L11</f>
        <v>0.101829690299691</v>
      </c>
      <c r="O11" s="22" t="n">
        <f aca="false">G11/M11</f>
        <v>0.354399415435886</v>
      </c>
      <c r="P11" s="22" t="n">
        <f aca="false">M11/C11</f>
        <v>0.00219497796208393</v>
      </c>
      <c r="Q11" s="21" t="n">
        <f aca="false">VLOOKUP(A11,DADOS!A:M,COLUMN(DADOS!M:M),0)</f>
        <v>961.733544958345</v>
      </c>
    </row>
    <row r="12" customFormat="false" ht="13.8" hidden="false" customHeight="false" outlineLevel="0" collapsed="false">
      <c r="A12" s="4" t="n">
        <v>2100600</v>
      </c>
      <c r="B12" s="4" t="s">
        <v>27</v>
      </c>
      <c r="C12" s="21" t="n">
        <f aca="false">VLOOKUP(A12,DADOS!A:D,3,0)/VLOOKUP(A12,DADOS!A:I,9,0)</f>
        <v>2390.18963076443</v>
      </c>
      <c r="D12" s="21" t="n">
        <v>82.3984170038686</v>
      </c>
      <c r="E12" s="21" t="n">
        <v>630.813553292721</v>
      </c>
      <c r="F12" s="21" t="n">
        <v>1796.24641003982</v>
      </c>
      <c r="G12" s="21" t="n">
        <v>12.6151070424018</v>
      </c>
      <c r="H12" s="22" t="n">
        <v>0.0803651776406711</v>
      </c>
      <c r="I12" s="21" t="n">
        <v>12.4432002685544</v>
      </c>
      <c r="J12" s="22" t="n">
        <v>0.194806309891769</v>
      </c>
      <c r="K12" s="21" t="n">
        <v>4.80945578247097</v>
      </c>
      <c r="L12" s="21" t="n">
        <f aca="false">G12*I12</f>
        <v>156.972303337856</v>
      </c>
      <c r="M12" s="21" t="n">
        <f aca="false">G12*K12</f>
        <v>60.6717995115695</v>
      </c>
      <c r="N12" s="22" t="n">
        <f aca="false">G12/L12</f>
        <v>0.0803651776406053</v>
      </c>
      <c r="O12" s="22" t="n">
        <f aca="false">G12/M12</f>
        <v>0.207923733002121</v>
      </c>
      <c r="P12" s="22" t="n">
        <f aca="false">M12/C12</f>
        <v>0.0253836761446268</v>
      </c>
      <c r="Q12" s="21" t="n">
        <f aca="false">VLOOKUP(A12,DADOS!A:M,COLUMN(DADOS!M:M),0)</f>
        <v>484.777754313986</v>
      </c>
    </row>
    <row r="13" customFormat="false" ht="13.8" hidden="false" customHeight="false" outlineLevel="0" collapsed="false">
      <c r="A13" s="4" t="n">
        <v>2100709</v>
      </c>
      <c r="B13" s="4" t="s">
        <v>28</v>
      </c>
      <c r="C13" s="21" t="n">
        <f aca="false">VLOOKUP(A13,DADOS!A:D,3,0)/VLOOKUP(A13,DADOS!A:I,9,0)</f>
        <v>2476.14804145315</v>
      </c>
      <c r="D13" s="21" t="n">
        <v>46.5680999599804</v>
      </c>
      <c r="E13" s="21" t="n">
        <v>353.027079905732</v>
      </c>
      <c r="F13" s="21" t="n">
        <v>1273.13882774316</v>
      </c>
      <c r="G13" s="21" t="n">
        <v>5.96651103856563</v>
      </c>
      <c r="H13" s="22" t="n">
        <v>0.0679188639186565</v>
      </c>
      <c r="I13" s="21" t="n">
        <v>14.7234500447059</v>
      </c>
      <c r="J13" s="22" t="n">
        <v>0.299717157169261</v>
      </c>
      <c r="K13" s="21" t="n">
        <v>9.38830490472752</v>
      </c>
      <c r="L13" s="21" t="n">
        <f aca="false">G13*I13</f>
        <v>87.8476272175075</v>
      </c>
      <c r="M13" s="21" t="n">
        <f aca="false">G13*K13</f>
        <v>56.0154248474766</v>
      </c>
      <c r="N13" s="22" t="n">
        <f aca="false">G13/L13</f>
        <v>0.0679188639186892</v>
      </c>
      <c r="O13" s="22" t="n">
        <f aca="false">G13/M13</f>
        <v>0.106515500950171</v>
      </c>
      <c r="P13" s="22" t="n">
        <f aca="false">M13/C13</f>
        <v>0.0226220015563381</v>
      </c>
      <c r="Q13" s="21" t="n">
        <f aca="false">VLOOKUP(A13,DADOS!A:M,COLUMN(DADOS!M:M),0)</f>
        <v>582.884023430213</v>
      </c>
    </row>
    <row r="14" customFormat="false" ht="13.8" hidden="false" customHeight="false" outlineLevel="0" collapsed="false">
      <c r="A14" s="4" t="n">
        <v>2100808</v>
      </c>
      <c r="B14" s="4" t="s">
        <v>29</v>
      </c>
      <c r="C14" s="21" t="n">
        <f aca="false">VLOOKUP(A14,DADOS!A:D,3,0)/VLOOKUP(A14,DADOS!A:I,9,0)</f>
        <v>3000.75409953526</v>
      </c>
      <c r="D14" s="21" t="n">
        <v>48.750500244564</v>
      </c>
      <c r="E14" s="21" t="n">
        <v>297.736137667304</v>
      </c>
      <c r="F14" s="21" t="n">
        <v>975.87528604119</v>
      </c>
      <c r="G14" s="21" t="n">
        <v>5.33901363128078</v>
      </c>
      <c r="H14" s="22" t="n">
        <v>0.0720621913018189</v>
      </c>
      <c r="I14" s="21" t="n">
        <v>13.8769024634944</v>
      </c>
      <c r="J14" s="22" t="n">
        <v>0.3099584832829</v>
      </c>
      <c r="K14" s="21" t="n">
        <v>10.520042898907</v>
      </c>
      <c r="L14" s="21" t="n">
        <f aca="false">G14*I14</f>
        <v>74.0889714125507</v>
      </c>
      <c r="M14" s="21" t="n">
        <f aca="false">G14*K14</f>
        <v>56.1666524389232</v>
      </c>
      <c r="N14" s="22" t="n">
        <f aca="false">G14/L14</f>
        <v>0.0720621913017455</v>
      </c>
      <c r="O14" s="22" t="n">
        <f aca="false">G14/M14</f>
        <v>0.0950566465944634</v>
      </c>
      <c r="P14" s="22" t="n">
        <f aca="false">M14/C14</f>
        <v>0.0187175125238093</v>
      </c>
      <c r="Q14" s="21" t="n">
        <f aca="false">VLOOKUP(A14,DADOS!A:M,COLUMN(DADOS!M:M),0)</f>
        <v>709.338587592169</v>
      </c>
    </row>
    <row r="15" customFormat="false" ht="13.8" hidden="false" customHeight="false" outlineLevel="0" collapsed="false">
      <c r="A15" s="4" t="n">
        <v>2100832</v>
      </c>
      <c r="B15" s="4" t="s">
        <v>30</v>
      </c>
      <c r="C15" s="21" t="n">
        <f aca="false">VLOOKUP(A15,DADOS!A:D,3,0)/VLOOKUP(A15,DADOS!A:I,9,0)</f>
        <v>2872.15730812321</v>
      </c>
      <c r="D15" s="21" t="n">
        <v>33.4656943394548</v>
      </c>
      <c r="E15" s="21" t="n">
        <v>247.474943305616</v>
      </c>
      <c r="F15" s="21" t="n">
        <v>880.997737687801</v>
      </c>
      <c r="G15" s="21" t="n">
        <v>1.53128635760175</v>
      </c>
      <c r="H15" s="22" t="n">
        <v>0.024865841711452</v>
      </c>
      <c r="I15" s="21" t="n">
        <v>40.2158113770517</v>
      </c>
      <c r="J15" s="22" t="n">
        <v>0.38660022990048</v>
      </c>
      <c r="K15" s="21" t="n">
        <v>35.4686663945787</v>
      </c>
      <c r="L15" s="21" t="n">
        <f aca="false">G15*I15</f>
        <v>61.5819233215646</v>
      </c>
      <c r="M15" s="21" t="n">
        <f aca="false">G15*K15</f>
        <v>54.312684972346</v>
      </c>
      <c r="N15" s="22" t="n">
        <f aca="false">G15/L15</f>
        <v>0.0248658417114674</v>
      </c>
      <c r="O15" s="22" t="n">
        <f aca="false">G15/M15</f>
        <v>0.0281938990565726</v>
      </c>
      <c r="P15" s="22" t="n">
        <f aca="false">M15/C15</f>
        <v>0.0189100662483686</v>
      </c>
      <c r="Q15" s="21" t="n">
        <f aca="false">VLOOKUP(A15,DADOS!A:M,COLUMN(DADOS!M:M),0)</f>
        <v>776.795499158884</v>
      </c>
    </row>
    <row r="16" customFormat="false" ht="13.8" hidden="false" customHeight="false" outlineLevel="0" collapsed="false">
      <c r="A16" s="4" t="n">
        <v>2100873</v>
      </c>
      <c r="B16" s="4" t="s">
        <v>31</v>
      </c>
      <c r="C16" s="21" t="n">
        <f aca="false">VLOOKUP(A16,DADOS!A:D,3,0)/VLOOKUP(A16,DADOS!A:I,9,0)</f>
        <v>2459.02418500216</v>
      </c>
      <c r="D16" s="21" t="n">
        <v>19.2411401129441</v>
      </c>
      <c r="E16" s="21" t="n">
        <v>133.220863533283</v>
      </c>
      <c r="F16" s="21" t="n">
        <v>594.92350576948</v>
      </c>
      <c r="G16" s="21" t="n">
        <v>3.35875960527737</v>
      </c>
      <c r="H16" s="22" t="n">
        <v>0.101317545898074</v>
      </c>
      <c r="I16" s="21" t="n">
        <v>9.86995876317686</v>
      </c>
      <c r="J16" s="22" t="n">
        <v>0.679458251681843</v>
      </c>
      <c r="K16" s="21" t="n">
        <v>7.24578841863229</v>
      </c>
      <c r="L16" s="21" t="n">
        <f aca="false">G16*I16</f>
        <v>33.1508187995118</v>
      </c>
      <c r="M16" s="21" t="n">
        <f aca="false">G16*K16</f>
        <v>24.3368614488887</v>
      </c>
      <c r="N16" s="22" t="n">
        <f aca="false">G16/L16</f>
        <v>0.101317545898047</v>
      </c>
      <c r="O16" s="22" t="n">
        <f aca="false">G16/M16</f>
        <v>0.138011206265496</v>
      </c>
      <c r="P16" s="22" t="n">
        <f aca="false">M16/C16</f>
        <v>0.00989695896336511</v>
      </c>
      <c r="Q16" s="21" t="n">
        <f aca="false">VLOOKUP(A16,DADOS!A:M,COLUMN(DADOS!M:M),0)</f>
        <v>723.409481395047</v>
      </c>
    </row>
    <row r="17" customFormat="false" ht="13.8" hidden="false" customHeight="false" outlineLevel="0" collapsed="false">
      <c r="A17" s="4" t="n">
        <v>2100907</v>
      </c>
      <c r="B17" s="4" t="s">
        <v>32</v>
      </c>
      <c r="C17" s="21" t="n">
        <f aca="false">VLOOKUP(A17,DADOS!A:D,3,0)/VLOOKUP(A17,DADOS!A:I,9,0)</f>
        <v>1859.72526501121</v>
      </c>
      <c r="D17" s="21" t="n">
        <v>71.4374138467695</v>
      </c>
      <c r="E17" s="21" t="n">
        <v>619.128373871671</v>
      </c>
      <c r="F17" s="21" t="n">
        <v>614.535529715762</v>
      </c>
      <c r="G17" s="21" t="n">
        <v>21.2677126029407</v>
      </c>
      <c r="H17" s="22" t="n">
        <v>0.224052546377895</v>
      </c>
      <c r="I17" s="21" t="n">
        <v>4.46323871862314</v>
      </c>
      <c r="J17" s="22" t="n">
        <v>0.399389037258395</v>
      </c>
      <c r="K17" s="21" t="n">
        <v>2.78578845960831</v>
      </c>
      <c r="L17" s="21" t="n">
        <f aca="false">G17*I17</f>
        <v>94.9228783459942</v>
      </c>
      <c r="M17" s="21" t="n">
        <f aca="false">G17*K17</f>
        <v>59.2473483315383</v>
      </c>
      <c r="N17" s="22" t="n">
        <f aca="false">G17/L17</f>
        <v>0.224052546377911</v>
      </c>
      <c r="O17" s="22" t="n">
        <f aca="false">G17/M17</f>
        <v>0.358964800988731</v>
      </c>
      <c r="P17" s="22" t="n">
        <f aca="false">M17/C17</f>
        <v>0.0318581187480836</v>
      </c>
      <c r="Q17" s="21" t="n">
        <f aca="false">VLOOKUP(A17,DADOS!A:M,COLUMN(DADOS!M:M),0)</f>
        <v>480.59063630491</v>
      </c>
    </row>
    <row r="18" customFormat="false" ht="13.8" hidden="false" customHeight="false" outlineLevel="0" collapsed="false">
      <c r="A18" s="4" t="n">
        <v>2100956</v>
      </c>
      <c r="B18" s="4" t="s">
        <v>33</v>
      </c>
      <c r="C18" s="21" t="n">
        <f aca="false">VLOOKUP(A18,DADOS!A:D,3,0)/VLOOKUP(A18,DADOS!A:I,9,0)</f>
        <v>2051.05536258356</v>
      </c>
      <c r="D18" s="21" t="n">
        <v>67.6736182133488</v>
      </c>
      <c r="E18" s="21" t="n">
        <v>529.845791275735</v>
      </c>
      <c r="F18" s="21" t="n">
        <v>1439.44130148925</v>
      </c>
      <c r="G18" s="21" t="n">
        <v>3.81779841530346</v>
      </c>
      <c r="H18" s="22" t="n">
        <v>0.0291759642996397</v>
      </c>
      <c r="I18" s="21" t="n">
        <v>34.2747883062487</v>
      </c>
      <c r="J18" s="22" t="n">
        <v>0.204943029010482</v>
      </c>
      <c r="K18" s="21" t="n">
        <v>15.3906029249951</v>
      </c>
      <c r="L18" s="21" t="n">
        <f aca="false">G18*I18</f>
        <v>130.854232480458</v>
      </c>
      <c r="M18" s="21" t="n">
        <f aca="false">G18*K18</f>
        <v>58.758219457611</v>
      </c>
      <c r="N18" s="22" t="n">
        <f aca="false">G18/L18</f>
        <v>0.0291759642996157</v>
      </c>
      <c r="O18" s="22" t="n">
        <f aca="false">G18/M18</f>
        <v>0.0649747124835475</v>
      </c>
      <c r="P18" s="22" t="n">
        <f aca="false">M18/C18</f>
        <v>0.0286477978749426</v>
      </c>
      <c r="Q18" s="21" t="n">
        <f aca="false">VLOOKUP(A18,DADOS!A:M,COLUMN(DADOS!M:M),0)</f>
        <v>546.004811779456</v>
      </c>
    </row>
    <row r="19" customFormat="false" ht="13.8" hidden="false" customHeight="false" outlineLevel="0" collapsed="false">
      <c r="A19" s="4" t="n">
        <v>2101004</v>
      </c>
      <c r="B19" s="4" t="s">
        <v>34</v>
      </c>
      <c r="C19" s="21" t="n">
        <f aca="false">VLOOKUP(A19,DADOS!A:D,3,0)/VLOOKUP(A19,DADOS!A:I,9,0)</f>
        <v>2303.31624238206</v>
      </c>
      <c r="D19" s="21" t="n">
        <v>85.2067232869403</v>
      </c>
      <c r="E19" s="21" t="n">
        <v>721.995464449286</v>
      </c>
      <c r="F19" s="21" t="n">
        <v>1345.90592334495</v>
      </c>
      <c r="G19" s="21" t="n">
        <v>9.28375188282396</v>
      </c>
      <c r="H19" s="22" t="n">
        <v>0.0563483603278287</v>
      </c>
      <c r="I19" s="21" t="n">
        <v>17.7467453211377</v>
      </c>
      <c r="J19" s="22" t="n">
        <v>0.184458693796155</v>
      </c>
      <c r="K19" s="21" t="n">
        <v>6.57457860956559</v>
      </c>
      <c r="L19" s="21" t="n">
        <f aca="false">G19*I19</f>
        <v>164.756380289109</v>
      </c>
      <c r="M19" s="21" t="n">
        <f aca="false">G19*K19</f>
        <v>61.0367565453287</v>
      </c>
      <c r="N19" s="22" t="n">
        <f aca="false">G19/L19</f>
        <v>0.0563483603277344</v>
      </c>
      <c r="O19" s="22" t="n">
        <f aca="false">G19/M19</f>
        <v>0.152101002875692</v>
      </c>
      <c r="P19" s="22" t="n">
        <f aca="false">M19/C19</f>
        <v>0.0264995120610122</v>
      </c>
      <c r="Q19" s="21" t="n">
        <f aca="false">VLOOKUP(A19,DADOS!A:M,COLUMN(DADOS!M:M),0)</f>
        <v>523.420010720986</v>
      </c>
    </row>
    <row r="20" customFormat="false" ht="13.8" hidden="false" customHeight="false" outlineLevel="0" collapsed="false">
      <c r="A20" s="4" t="n">
        <v>2101103</v>
      </c>
      <c r="B20" s="4" t="s">
        <v>35</v>
      </c>
      <c r="C20" s="21" t="n">
        <f aca="false">VLOOKUP(A20,DADOS!A:D,3,0)/VLOOKUP(A20,DADOS!A:I,9,0)</f>
        <v>2886.23763100842</v>
      </c>
      <c r="D20" s="21" t="n">
        <v>25.7639734981547</v>
      </c>
      <c r="E20" s="21" t="n">
        <v>175.589132464761</v>
      </c>
      <c r="F20" s="21" t="n">
        <v>898.258037922506</v>
      </c>
      <c r="G20" s="21" t="n">
        <v>9.2144552158795</v>
      </c>
      <c r="H20" s="22" t="n">
        <v>0.210887100303248</v>
      </c>
      <c r="I20" s="21" t="n">
        <v>4.74187372562643</v>
      </c>
      <c r="J20" s="22" t="n">
        <v>0.551158953317984</v>
      </c>
      <c r="K20" s="21" t="n">
        <v>4.27937811987477</v>
      </c>
      <c r="L20" s="21" t="n">
        <f aca="false">G20*I20</f>
        <v>43.6937830841404</v>
      </c>
      <c r="M20" s="21" t="n">
        <f aca="false">G20*K20</f>
        <v>39.4321380374007</v>
      </c>
      <c r="N20" s="22" t="n">
        <f aca="false">G20/L20</f>
        <v>0.210887100302928</v>
      </c>
      <c r="O20" s="22" t="n">
        <f aca="false">G20/M20</f>
        <v>0.233678813133078</v>
      </c>
      <c r="P20" s="22" t="n">
        <f aca="false">M20/C20</f>
        <v>0.0136621245644364</v>
      </c>
      <c r="Q20" s="21" t="n">
        <f aca="false">VLOOKUP(A20,DADOS!A:M,COLUMN(DADOS!M:M),0)</f>
        <v>735.981186314922</v>
      </c>
    </row>
    <row r="21" customFormat="false" ht="13.8" hidden="false" customHeight="false" outlineLevel="0" collapsed="false">
      <c r="A21" s="4" t="n">
        <v>2101202</v>
      </c>
      <c r="B21" s="4" t="s">
        <v>36</v>
      </c>
      <c r="C21" s="21" t="n">
        <f aca="false">VLOOKUP(A21,DADOS!A:D,3,0)/VLOOKUP(A21,DADOS!A:I,9,0)</f>
        <v>1995.71122633896</v>
      </c>
      <c r="D21" s="21" t="n">
        <v>626.2100582507</v>
      </c>
      <c r="E21" s="21" t="n">
        <v>5586.73102405621</v>
      </c>
      <c r="F21" s="21" t="n">
        <v>475.270941123784</v>
      </c>
      <c r="G21" s="21" t="n">
        <v>75.7414245439943</v>
      </c>
      <c r="H21" s="22" t="n">
        <v>0.47842757639181</v>
      </c>
      <c r="I21" s="21" t="n">
        <v>2.09018051915441</v>
      </c>
      <c r="J21" s="22" t="n">
        <v>0.536425494685569</v>
      </c>
      <c r="K21" s="21" t="n">
        <v>1.73410438815758</v>
      </c>
      <c r="L21" s="21" t="n">
        <f aca="false">G21*I21</f>
        <v>158.313250074861</v>
      </c>
      <c r="M21" s="21" t="n">
        <f aca="false">G21*K21</f>
        <v>131.343536667047</v>
      </c>
      <c r="N21" s="22" t="n">
        <f aca="false">G21/L21</f>
        <v>0.478427576391609</v>
      </c>
      <c r="O21" s="22" t="n">
        <f aca="false">G21/M21</f>
        <v>0.57666655296482</v>
      </c>
      <c r="P21" s="22" t="n">
        <f aca="false">M21/C21</f>
        <v>0.0658128966423619</v>
      </c>
      <c r="Q21" s="21" t="n">
        <f aca="false">VLOOKUP(A21,DADOS!A:M,COLUMN(DADOS!M:M),0)</f>
        <v>340.258663064917</v>
      </c>
    </row>
    <row r="22" customFormat="false" ht="13.8" hidden="false" customHeight="false" outlineLevel="0" collapsed="false">
      <c r="A22" s="4" t="n">
        <v>2101251</v>
      </c>
      <c r="B22" s="4" t="s">
        <v>37</v>
      </c>
      <c r="C22" s="21" t="n">
        <f aca="false">VLOOKUP(A22,DADOS!A:D,3,0)/VLOOKUP(A22,DADOS!A:I,9,0)</f>
        <v>3336.39524219318</v>
      </c>
      <c r="D22" s="21" t="n">
        <v>853.540041798212</v>
      </c>
      <c r="E22" s="21" t="n">
        <v>502.611410022678</v>
      </c>
      <c r="F22" s="21" t="n">
        <v>744.805628847845</v>
      </c>
      <c r="G22" s="21" t="n">
        <v>38.876310989279</v>
      </c>
      <c r="H22" s="22" t="n">
        <v>0.342357983269299</v>
      </c>
      <c r="I22" s="21" t="n">
        <v>2.92091918070978</v>
      </c>
      <c r="J22" s="22" t="n">
        <v>0.410374347297923</v>
      </c>
      <c r="K22" s="21" t="n">
        <v>2.08627639742355</v>
      </c>
      <c r="L22" s="21" t="n">
        <f aca="false">G22*I22</f>
        <v>113.554562443823</v>
      </c>
      <c r="M22" s="21" t="n">
        <f aca="false">G22*K22</f>
        <v>81.1067300358305</v>
      </c>
      <c r="N22" s="22" t="n">
        <f aca="false">G22/L22</f>
        <v>0.342357983269157</v>
      </c>
      <c r="O22" s="22" t="n">
        <f aca="false">G22/M22</f>
        <v>0.479322874588886</v>
      </c>
      <c r="P22" s="22" t="n">
        <f aca="false">M22/C22</f>
        <v>0.0243096887952985</v>
      </c>
      <c r="Q22" s="21" t="n">
        <f aca="false">VLOOKUP(A22,DADOS!A:M,COLUMN(DADOS!M:M),0)</f>
        <v>785.176054529464</v>
      </c>
    </row>
    <row r="23" customFormat="false" ht="13.8" hidden="false" customHeight="false" outlineLevel="0" collapsed="false">
      <c r="A23" s="4" t="n">
        <v>2101301</v>
      </c>
      <c r="B23" s="4" t="s">
        <v>38</v>
      </c>
      <c r="C23" s="21" t="n">
        <f aca="false">VLOOKUP(A23,DADOS!A:D,3,0)/VLOOKUP(A23,DADOS!A:I,9,0)</f>
        <v>2214.85153824847</v>
      </c>
      <c r="D23" s="21" t="n">
        <v>33.4552892525235</v>
      </c>
      <c r="E23" s="21" t="n">
        <v>231.209302325581</v>
      </c>
      <c r="F23" s="21" t="n">
        <v>457.211279733075</v>
      </c>
      <c r="G23" s="21" t="n">
        <v>0.915185538224376</v>
      </c>
      <c r="H23" s="22" t="n">
        <v>0.0159067637298479</v>
      </c>
      <c r="I23" s="21" t="n">
        <v>62.8663389350698</v>
      </c>
      <c r="J23" s="22" t="n">
        <v>0.410710559027641</v>
      </c>
      <c r="K23" s="21" t="n">
        <v>59.2746801947636</v>
      </c>
      <c r="L23" s="21" t="n">
        <f aca="false">G23*I23</f>
        <v>57.5343642344879</v>
      </c>
      <c r="M23" s="21" t="n">
        <f aca="false">G23*K23</f>
        <v>54.2473300971225</v>
      </c>
      <c r="N23" s="22" t="n">
        <f aca="false">G23/L23</f>
        <v>0.0159067637298369</v>
      </c>
      <c r="O23" s="22" t="n">
        <f aca="false">G23/M23</f>
        <v>0.0168706097901198</v>
      </c>
      <c r="P23" s="22" t="n">
        <f aca="false">M23/C23</f>
        <v>0.0244925355764576</v>
      </c>
      <c r="Q23" s="21" t="n">
        <f aca="false">VLOOKUP(A23,DADOS!A:M,COLUMN(DADOS!M:M),0)</f>
        <v>720.653191798515</v>
      </c>
    </row>
    <row r="24" customFormat="false" ht="13.8" hidden="false" customHeight="false" outlineLevel="0" collapsed="false">
      <c r="A24" s="25" t="n">
        <v>2101350</v>
      </c>
      <c r="B24" s="25" t="s">
        <v>39</v>
      </c>
      <c r="C24" s="21" t="n">
        <f aca="false">VLOOKUP(A24,DADOS!A:D,3,0)/VLOOKUP(A24,DADOS!A:I,9,0)</f>
        <v>3440.53364375076</v>
      </c>
      <c r="D24" s="26" t="n">
        <v>11.0789274756548</v>
      </c>
      <c r="E24" s="26" t="n">
        <v>68.5684556894482</v>
      </c>
      <c r="F24" s="26" t="n">
        <v>650.368532955351</v>
      </c>
      <c r="G24" s="26" t="n">
        <v>1.30202894031926</v>
      </c>
      <c r="H24" s="27" t="n">
        <v>0.0763087349617694</v>
      </c>
      <c r="I24" s="26" t="n">
        <v>13.1046596500402</v>
      </c>
      <c r="J24" s="27" t="n">
        <v>1</v>
      </c>
      <c r="K24" s="26" t="n">
        <v>1</v>
      </c>
      <c r="L24" s="26" t="n">
        <f aca="false">G24*I24</f>
        <v>17.0626461173864</v>
      </c>
      <c r="M24" s="26" t="n">
        <f aca="false">G24*K24</f>
        <v>1.30202894031926</v>
      </c>
      <c r="N24" s="27" t="n">
        <f aca="false">G24/L24</f>
        <v>0.0763087349618373</v>
      </c>
      <c r="O24" s="27" t="n">
        <f aca="false">G24/M24</f>
        <v>1</v>
      </c>
      <c r="P24" s="22" t="n">
        <f aca="false">M24/C24</f>
        <v>0.000378438078256903</v>
      </c>
      <c r="Q24" s="21" t="n">
        <f aca="false">VLOOKUP(A24,DADOS!A:M,COLUMN(DADOS!M:M),0)</f>
        <v>1186.31979801559</v>
      </c>
    </row>
    <row r="25" customFormat="false" ht="13.8" hidden="false" customHeight="false" outlineLevel="0" collapsed="false">
      <c r="A25" s="4" t="n">
        <v>2101400</v>
      </c>
      <c r="B25" s="4" t="s">
        <v>40</v>
      </c>
      <c r="C25" s="21" t="n">
        <f aca="false">VLOOKUP(A25,DADOS!A:D,3,0)/VLOOKUP(A25,DADOS!A:I,9,0)</f>
        <v>2585.28303318603</v>
      </c>
      <c r="D25" s="21" t="n">
        <v>1535.40433100627</v>
      </c>
      <c r="E25" s="21" t="n">
        <v>14670.3423896127</v>
      </c>
      <c r="F25" s="21" t="n">
        <v>9205.00468978891</v>
      </c>
      <c r="G25" s="21" t="n">
        <v>176.89136853755</v>
      </c>
      <c r="H25" s="22" t="n">
        <v>0.118637098020827</v>
      </c>
      <c r="I25" s="21" t="n">
        <v>8.42906659622087</v>
      </c>
      <c r="J25" s="22" t="n">
        <v>0.636116396732326</v>
      </c>
      <c r="K25" s="21" t="n">
        <v>1.41046475552179</v>
      </c>
      <c r="L25" s="21" t="n">
        <f aca="false">G25*I25</f>
        <v>1491.02912569966</v>
      </c>
      <c r="M25" s="21" t="n">
        <f aca="false">G25*K25</f>
        <v>249.499040878231</v>
      </c>
      <c r="N25" s="22" t="n">
        <f aca="false">G25/L25</f>
        <v>0.118637098020835</v>
      </c>
      <c r="O25" s="22" t="n">
        <f aca="false">G25/M25</f>
        <v>0.708986166499465</v>
      </c>
      <c r="P25" s="22" t="n">
        <f aca="false">M25/C25</f>
        <v>0.09650743755153</v>
      </c>
      <c r="Q25" s="21" t="n">
        <f aca="false">VLOOKUP(A25,DADOS!A:M,COLUMN(DADOS!M:M),0)</f>
        <v>352.819074794229</v>
      </c>
    </row>
    <row r="26" customFormat="false" ht="13.8" hidden="false" customHeight="false" outlineLevel="0" collapsed="false">
      <c r="A26" s="4" t="n">
        <v>2101509</v>
      </c>
      <c r="B26" s="4" t="s">
        <v>41</v>
      </c>
      <c r="C26" s="21" t="n">
        <f aca="false">VLOOKUP(A26,DADOS!A:D,3,0)/VLOOKUP(A26,DADOS!A:I,9,0)</f>
        <v>2695.79272452236</v>
      </c>
      <c r="D26" s="21" t="n">
        <v>83.0721686157677</v>
      </c>
      <c r="E26" s="21" t="n">
        <v>866.767930988483</v>
      </c>
      <c r="F26" s="21" t="n">
        <v>375.96174282678</v>
      </c>
      <c r="G26" s="21" t="n">
        <v>5.22589972925128</v>
      </c>
      <c r="H26" s="22" t="n">
        <v>0.0817490741367246</v>
      </c>
      <c r="I26" s="21" t="n">
        <v>12.2325544424836</v>
      </c>
      <c r="J26" s="22" t="n">
        <v>0.483513535095405</v>
      </c>
      <c r="K26" s="21" t="n">
        <v>11.6265831553731</v>
      </c>
      <c r="L26" s="21" t="n">
        <f aca="false">G26*I26</f>
        <v>63.9261029490265</v>
      </c>
      <c r="M26" s="21" t="n">
        <f aca="false">G26*K26</f>
        <v>60.7593577637818</v>
      </c>
      <c r="N26" s="22" t="n">
        <f aca="false">G26/L26</f>
        <v>0.0817490741367155</v>
      </c>
      <c r="O26" s="22" t="n">
        <f aca="false">G26/M26</f>
        <v>0.0860097920976775</v>
      </c>
      <c r="P26" s="22" t="n">
        <f aca="false">M26/C26</f>
        <v>0.0225385865949865</v>
      </c>
      <c r="Q26" s="21" t="n">
        <f aca="false">VLOOKUP(A26,DADOS!A:M,COLUMN(DADOS!M:M),0)</f>
        <v>711.539724229543</v>
      </c>
    </row>
    <row r="27" customFormat="false" ht="13.8" hidden="false" customHeight="false" outlineLevel="0" collapsed="false">
      <c r="A27" s="4" t="n">
        <v>2101608</v>
      </c>
      <c r="B27" s="4" t="s">
        <v>42</v>
      </c>
      <c r="C27" s="21" t="n">
        <f aca="false">VLOOKUP(A27,DADOS!A:D,3,0)/VLOOKUP(A27,DADOS!A:I,9,0)</f>
        <v>1839.04053560114</v>
      </c>
      <c r="D27" s="21" t="n">
        <v>307.092978789631</v>
      </c>
      <c r="E27" s="21" t="n">
        <v>2540.29160923118</v>
      </c>
      <c r="F27" s="21" t="n">
        <v>498.162041445608</v>
      </c>
      <c r="G27" s="21" t="n">
        <v>28.6586601458739</v>
      </c>
      <c r="H27" s="22" t="n">
        <v>0.251389746394484</v>
      </c>
      <c r="I27" s="21" t="n">
        <v>3.97788698362784</v>
      </c>
      <c r="J27" s="22" t="n">
        <v>0.423532795261178</v>
      </c>
      <c r="K27" s="21" t="n">
        <v>3.13595500017356</v>
      </c>
      <c r="L27" s="21" t="n">
        <f aca="false">G27*I27</f>
        <v>114.000911162486</v>
      </c>
      <c r="M27" s="21" t="n">
        <f aca="false">G27*K27</f>
        <v>89.8722685827278</v>
      </c>
      <c r="N27" s="22" t="n">
        <f aca="false">G27/L27</f>
        <v>0.251389746394453</v>
      </c>
      <c r="O27" s="22" t="n">
        <f aca="false">G27/M27</f>
        <v>0.318882126798585</v>
      </c>
      <c r="P27" s="22" t="n">
        <f aca="false">M27/C27</f>
        <v>0.0488691069299082</v>
      </c>
      <c r="Q27" s="21" t="n">
        <f aca="false">VLOOKUP(A27,DADOS!A:M,COLUMN(DADOS!M:M),0)</f>
        <v>354.215760667483</v>
      </c>
    </row>
    <row r="28" customFormat="false" ht="13.8" hidden="false" customHeight="false" outlineLevel="0" collapsed="false">
      <c r="A28" s="4" t="n">
        <v>2101707</v>
      </c>
      <c r="B28" s="4" t="s">
        <v>43</v>
      </c>
      <c r="C28" s="21" t="n">
        <f aca="false">VLOOKUP(A28,DADOS!A:D,3,0)/VLOOKUP(A28,DADOS!A:I,9,0)</f>
        <v>2443.69240640416</v>
      </c>
      <c r="D28" s="21" t="n">
        <v>190.238160878652</v>
      </c>
      <c r="E28" s="21" t="n">
        <v>1679.66774867713</v>
      </c>
      <c r="F28" s="21" t="n">
        <v>515.847460337769</v>
      </c>
      <c r="G28" s="21" t="n">
        <v>42.9733368765068</v>
      </c>
      <c r="H28" s="22" t="n">
        <v>0.433851835563115</v>
      </c>
      <c r="I28" s="21" t="n">
        <v>2.30493435322901</v>
      </c>
      <c r="J28" s="22" t="n">
        <v>0.539228616153718</v>
      </c>
      <c r="K28" s="21" t="n">
        <v>1.73796723129318</v>
      </c>
      <c r="L28" s="21" t="n">
        <f aca="false">G28*I28</f>
        <v>99.0507204395436</v>
      </c>
      <c r="M28" s="21" t="n">
        <f aca="false">G28*K28</f>
        <v>74.6862513106918</v>
      </c>
      <c r="N28" s="22" t="n">
        <f aca="false">G28/L28</f>
        <v>0.43385183556273</v>
      </c>
      <c r="O28" s="22" t="n">
        <f aca="false">G28/M28</f>
        <v>0.575384841551887</v>
      </c>
      <c r="P28" s="22" t="n">
        <f aca="false">M28/C28</f>
        <v>0.0305628691708345</v>
      </c>
      <c r="Q28" s="21" t="n">
        <f aca="false">VLOOKUP(A28,DADOS!A:M,COLUMN(DADOS!M:M),0)</f>
        <v>428.325788926561</v>
      </c>
    </row>
    <row r="29" customFormat="false" ht="13.8" hidden="false" customHeight="false" outlineLevel="0" collapsed="false">
      <c r="A29" s="4" t="n">
        <v>2101772</v>
      </c>
      <c r="B29" s="4" t="s">
        <v>44</v>
      </c>
      <c r="C29" s="21" t="n">
        <f aca="false">VLOOKUP(A29,DADOS!A:D,3,0)/VLOOKUP(A29,DADOS!A:I,9,0)</f>
        <v>5426.25432658716</v>
      </c>
      <c r="D29" s="21" t="n">
        <v>41.0277024323002</v>
      </c>
      <c r="E29" s="21" t="n">
        <v>196.668237805149</v>
      </c>
      <c r="F29" s="21" t="n">
        <v>912.136832239925</v>
      </c>
      <c r="G29" s="21" t="n">
        <v>1.25170175407399</v>
      </c>
      <c r="H29" s="22" t="n">
        <v>0.0255767064624162</v>
      </c>
      <c r="I29" s="21" t="n">
        <v>39.0980754879443</v>
      </c>
      <c r="J29" s="22" t="n">
        <v>0.402747999450069</v>
      </c>
      <c r="K29" s="21" t="n">
        <v>37.5028281571313</v>
      </c>
      <c r="L29" s="21" t="n">
        <f aca="false">G29*I29</f>
        <v>48.9391296691771</v>
      </c>
      <c r="M29" s="21" t="n">
        <f aca="false">G29*K29</f>
        <v>46.9423557870167</v>
      </c>
      <c r="N29" s="22" t="n">
        <f aca="false">G29/L29</f>
        <v>0.0255767064624024</v>
      </c>
      <c r="O29" s="22" t="n">
        <f aca="false">G29/M29</f>
        <v>0.0266646556843699</v>
      </c>
      <c r="P29" s="22" t="n">
        <f aca="false">M29/C29</f>
        <v>0.00865096859854357</v>
      </c>
      <c r="Q29" s="21" t="n">
        <f aca="false">VLOOKUP(A29,DADOS!A:M,COLUMN(DADOS!M:M),0)</f>
        <v>1195.26734368724</v>
      </c>
    </row>
    <row r="30" customFormat="false" ht="13.8" hidden="false" customHeight="false" outlineLevel="0" collapsed="false">
      <c r="A30" s="25" t="n">
        <v>2101731</v>
      </c>
      <c r="B30" s="25" t="s">
        <v>45</v>
      </c>
      <c r="C30" s="21" t="n">
        <f aca="false">VLOOKUP(A30,DADOS!A:D,3,0)/VLOOKUP(A30,DADOS!A:I,9,0)</f>
        <v>2462.78492232294</v>
      </c>
      <c r="D30" s="26" t="n">
        <v>13.771710614078</v>
      </c>
      <c r="E30" s="26" t="n">
        <v>85.8125305705011</v>
      </c>
      <c r="F30" s="26" t="n">
        <v>182.711214202873</v>
      </c>
      <c r="G30" s="26" t="n">
        <v>1.08907533331047</v>
      </c>
      <c r="H30" s="27" t="n">
        <v>0.0510017639902767</v>
      </c>
      <c r="I30" s="26" t="n">
        <v>19.6071649637682</v>
      </c>
      <c r="J30" s="27" t="n">
        <v>1</v>
      </c>
      <c r="K30" s="26" t="n">
        <v>1</v>
      </c>
      <c r="L30" s="26" t="n">
        <f aca="false">G30*I30</f>
        <v>21.3536797181892</v>
      </c>
      <c r="M30" s="26" t="n">
        <f aca="false">G30*K30</f>
        <v>1.08907533331047</v>
      </c>
      <c r="N30" s="27" t="n">
        <f aca="false">G30/L30</f>
        <v>0.0510017639902498</v>
      </c>
      <c r="O30" s="27" t="n">
        <f aca="false">G30/M30</f>
        <v>1</v>
      </c>
      <c r="P30" s="22" t="n">
        <f aca="false">M30/C30</f>
        <v>0.00044221292872105</v>
      </c>
      <c r="Q30" s="21" t="n">
        <f aca="false">VLOOKUP(A30,DADOS!A:M,COLUMN(DADOS!M:M),0)</f>
        <v>597.340435364439</v>
      </c>
    </row>
    <row r="31" customFormat="false" ht="13.8" hidden="false" customHeight="false" outlineLevel="0" collapsed="false">
      <c r="A31" s="4" t="n">
        <v>2101806</v>
      </c>
      <c r="B31" s="4" t="s">
        <v>46</v>
      </c>
      <c r="C31" s="21" t="n">
        <f aca="false">VLOOKUP(A31,DADOS!A:D,3,0)/VLOOKUP(A31,DADOS!A:I,9,0)</f>
        <v>3348.18592209105</v>
      </c>
      <c r="D31" s="21" t="n">
        <v>19.4905954021966</v>
      </c>
      <c r="E31" s="21" t="n">
        <v>81.362977455645</v>
      </c>
      <c r="F31" s="21" t="n">
        <v>1614.83487215909</v>
      </c>
      <c r="G31" s="21" t="n">
        <v>2.68764574110913</v>
      </c>
      <c r="H31" s="22" t="n">
        <v>0.132746529399234</v>
      </c>
      <c r="I31" s="21" t="n">
        <v>7.53315363140835</v>
      </c>
      <c r="J31" s="22" t="n">
        <v>0.890546306438938</v>
      </c>
      <c r="K31" s="21" t="n">
        <v>2.18055326265357</v>
      </c>
      <c r="L31" s="21" t="n">
        <f aca="false">G31*I31</f>
        <v>20.2464482745754</v>
      </c>
      <c r="M31" s="21" t="n">
        <f aca="false">G31*K31</f>
        <v>5.86055468963248</v>
      </c>
      <c r="N31" s="22" t="n">
        <f aca="false">G31/L31</f>
        <v>0.132746529399142</v>
      </c>
      <c r="O31" s="22" t="n">
        <f aca="false">G31/M31</f>
        <v>0.458599208341775</v>
      </c>
      <c r="P31" s="22" t="n">
        <f aca="false">M31/C31</f>
        <v>0.00175036716180097</v>
      </c>
      <c r="Q31" s="21" t="n">
        <f aca="false">VLOOKUP(A31,DADOS!A:M,COLUMN(DADOS!M:M),0)</f>
        <v>1188.84746803977</v>
      </c>
    </row>
    <row r="32" customFormat="false" ht="13.8" hidden="false" customHeight="false" outlineLevel="0" collapsed="false">
      <c r="A32" s="4" t="n">
        <v>2101905</v>
      </c>
      <c r="B32" s="4" t="s">
        <v>47</v>
      </c>
      <c r="C32" s="21" t="n">
        <f aca="false">VLOOKUP(A32,DADOS!A:D,3,0)/VLOOKUP(A32,DADOS!A:I,9,0)</f>
        <v>2343.3174128901</v>
      </c>
      <c r="D32" s="21" t="n">
        <v>38.0694561785762</v>
      </c>
      <c r="E32" s="21" t="n">
        <v>314.949530881764</v>
      </c>
      <c r="F32" s="21" t="n">
        <v>556.863251879699</v>
      </c>
      <c r="G32" s="21" t="n">
        <v>1.61713422713379</v>
      </c>
      <c r="H32" s="22" t="n">
        <v>0.0219685310691687</v>
      </c>
      <c r="I32" s="21" t="n">
        <v>45.5196570426142</v>
      </c>
      <c r="J32" s="22" t="n">
        <v>0.362646968555189</v>
      </c>
      <c r="K32" s="21" t="n">
        <v>33.9557297144359</v>
      </c>
      <c r="L32" s="21" t="n">
        <f aca="false">G32*I32</f>
        <v>73.6113954110031</v>
      </c>
      <c r="M32" s="21" t="n">
        <f aca="false">G32*K32</f>
        <v>54.9109727285181</v>
      </c>
      <c r="N32" s="22" t="n">
        <f aca="false">G32/L32</f>
        <v>0.0219685310692</v>
      </c>
      <c r="O32" s="22" t="n">
        <f aca="false">G32/M32</f>
        <v>0.0294501107297618</v>
      </c>
      <c r="P32" s="22" t="n">
        <f aca="false">M32/C32</f>
        <v>0.0234330067392767</v>
      </c>
      <c r="Q32" s="21" t="n">
        <f aca="false">VLOOKUP(A32,DADOS!A:M,COLUMN(DADOS!M:M),0)</f>
        <v>629.28466212406</v>
      </c>
    </row>
    <row r="33" customFormat="false" ht="13.8" hidden="false" customHeight="false" outlineLevel="0" collapsed="false">
      <c r="A33" s="4" t="n">
        <v>2101939</v>
      </c>
      <c r="B33" s="4" t="s">
        <v>48</v>
      </c>
      <c r="C33" s="21" t="n">
        <f aca="false">VLOOKUP(A33,DADOS!A:D,3,0)/VLOOKUP(A33,DADOS!A:I,9,0)</f>
        <v>3977.91855288003</v>
      </c>
      <c r="D33" s="21" t="n">
        <v>26.1242385166081</v>
      </c>
      <c r="E33" s="21" t="n">
        <v>100.745075370181</v>
      </c>
      <c r="F33" s="21" t="n">
        <v>1803.39731921231</v>
      </c>
      <c r="G33" s="21" t="n">
        <v>3.1847555098339</v>
      </c>
      <c r="H33" s="22" t="n">
        <v>0.127037007917724</v>
      </c>
      <c r="I33" s="21" t="n">
        <v>7.87172192096708</v>
      </c>
      <c r="J33" s="22" t="n">
        <v>0.733065596490416</v>
      </c>
      <c r="K33" s="21" t="n">
        <v>4.00851813842455</v>
      </c>
      <c r="L33" s="21" t="n">
        <f aca="false">G33*I33</f>
        <v>25.0695097596802</v>
      </c>
      <c r="M33" s="21" t="n">
        <f aca="false">G33*K33</f>
        <v>12.7661502276167</v>
      </c>
      <c r="N33" s="22" t="n">
        <f aca="false">G33/L33</f>
        <v>0.127037007917722</v>
      </c>
      <c r="O33" s="22" t="n">
        <f aca="false">G33/M33</f>
        <v>0.24946874766869</v>
      </c>
      <c r="P33" s="22" t="n">
        <f aca="false">M33/C33</f>
        <v>0.00320925379891802</v>
      </c>
      <c r="Q33" s="21" t="n">
        <f aca="false">VLOOKUP(A33,DADOS!A:M,COLUMN(DADOS!M:M),0)</f>
        <v>1107.99088863147</v>
      </c>
    </row>
    <row r="34" customFormat="false" ht="13.8" hidden="false" customHeight="false" outlineLevel="0" collapsed="false">
      <c r="A34" s="4" t="n">
        <v>2101970</v>
      </c>
      <c r="B34" s="4" t="s">
        <v>49</v>
      </c>
      <c r="C34" s="21" t="n">
        <f aca="false">VLOOKUP(A34,DADOS!A:D,3,0)/VLOOKUP(A34,DADOS!A:I,9,0)</f>
        <v>2262.97999355062</v>
      </c>
      <c r="D34" s="21" t="n">
        <v>17.7420961358887</v>
      </c>
      <c r="E34" s="21" t="n">
        <v>161.52821379341</v>
      </c>
      <c r="F34" s="21" t="n">
        <v>429.836330354259</v>
      </c>
      <c r="G34" s="21" t="n">
        <v>2.37316066828486</v>
      </c>
      <c r="H34" s="22" t="n">
        <v>0.0691757435986281</v>
      </c>
      <c r="I34" s="21" t="n">
        <v>14.4559342332769</v>
      </c>
      <c r="J34" s="22" t="n">
        <v>0.749160260974265</v>
      </c>
      <c r="K34" s="21" t="n">
        <v>8.52180825670624</v>
      </c>
      <c r="L34" s="21" t="n">
        <f aca="false">G34*I34</f>
        <v>34.3062545457254</v>
      </c>
      <c r="M34" s="21" t="n">
        <f aca="false">G34*K34</f>
        <v>20.2236201774804</v>
      </c>
      <c r="N34" s="22" t="n">
        <f aca="false">G34/L34</f>
        <v>0.0691757435986423</v>
      </c>
      <c r="O34" s="22" t="n">
        <f aca="false">G34/M34</f>
        <v>0.117345986893457</v>
      </c>
      <c r="P34" s="22" t="n">
        <f aca="false">M34/C34</f>
        <v>0.00893672071123771</v>
      </c>
      <c r="Q34" s="21" t="n">
        <f aca="false">VLOOKUP(A34,DADOS!A:M,COLUMN(DADOS!M:M),0)</f>
        <v>720.963598578658</v>
      </c>
    </row>
    <row r="35" customFormat="false" ht="13.8" hidden="false" customHeight="false" outlineLevel="0" collapsed="false">
      <c r="A35" s="4" t="n">
        <v>2102002</v>
      </c>
      <c r="B35" s="4" t="s">
        <v>50</v>
      </c>
      <c r="C35" s="21" t="n">
        <f aca="false">VLOOKUP(A35,DADOS!A:D,3,0)/VLOOKUP(A35,DADOS!A:I,9,0)</f>
        <v>2283.71178224724</v>
      </c>
      <c r="D35" s="21" t="n">
        <v>190.280759482414</v>
      </c>
      <c r="E35" s="21" t="n">
        <v>651.726621904042</v>
      </c>
      <c r="F35" s="21" t="n">
        <v>1682.09560413164</v>
      </c>
      <c r="G35" s="21" t="n">
        <v>30.6015255489114</v>
      </c>
      <c r="H35" s="22" t="n">
        <v>0.188692918077449</v>
      </c>
      <c r="I35" s="21" t="n">
        <v>5.29961595903868</v>
      </c>
      <c r="J35" s="22" t="n">
        <v>0.236634247404592</v>
      </c>
      <c r="K35" s="21" t="n">
        <v>2.37970463431532</v>
      </c>
      <c r="L35" s="21" t="n">
        <f aca="false">G35*I35</f>
        <v>162.176333169941</v>
      </c>
      <c r="M35" s="21" t="n">
        <f aca="false">G35*K35</f>
        <v>72.8225921658632</v>
      </c>
      <c r="N35" s="22" t="n">
        <f aca="false">G35/L35</f>
        <v>0.188692918077293</v>
      </c>
      <c r="O35" s="22" t="n">
        <f aca="false">G35/M35</f>
        <v>0.420220217912764</v>
      </c>
      <c r="P35" s="22" t="n">
        <f aca="false">M35/C35</f>
        <v>0.031887820841474</v>
      </c>
      <c r="Q35" s="21" t="n">
        <f aca="false">VLOOKUP(A35,DADOS!A:M,COLUMN(DADOS!M:M),0)</f>
        <v>482.506996156618</v>
      </c>
    </row>
    <row r="36" customFormat="false" ht="13.8" hidden="false" customHeight="false" outlineLevel="0" collapsed="false">
      <c r="A36" s="4" t="n">
        <v>2102036</v>
      </c>
      <c r="B36" s="4" t="s">
        <v>51</v>
      </c>
      <c r="C36" s="21" t="n">
        <f aca="false">VLOOKUP(A36,DADOS!A:D,3,0)/VLOOKUP(A36,DADOS!A:I,9,0)</f>
        <v>2593.14664804391</v>
      </c>
      <c r="D36" s="21" t="n">
        <v>85.8166214593801</v>
      </c>
      <c r="E36" s="21" t="n">
        <v>660.097380941794</v>
      </c>
      <c r="F36" s="21" t="n">
        <v>1501.22604913601</v>
      </c>
      <c r="G36" s="21" t="n">
        <v>24.1683262728113</v>
      </c>
      <c r="H36" s="22" t="n">
        <v>0.147135188669068</v>
      </c>
      <c r="I36" s="21" t="n">
        <v>6.79647070864677</v>
      </c>
      <c r="J36" s="22" t="n">
        <v>0.226282312130757</v>
      </c>
      <c r="K36" s="21" t="n">
        <v>2.5287649608932</v>
      </c>
      <c r="L36" s="21" t="n">
        <f aca="false">G36*I36</f>
        <v>164.25932159018</v>
      </c>
      <c r="M36" s="21" t="n">
        <f aca="false">G36*K36</f>
        <v>61.1160166421198</v>
      </c>
      <c r="N36" s="22" t="n">
        <f aca="false">G36/L36</f>
        <v>0.147135188668989</v>
      </c>
      <c r="O36" s="22" t="n">
        <f aca="false">G36/M36</f>
        <v>0.395449958958141</v>
      </c>
      <c r="P36" s="22" t="n">
        <f aca="false">M36/C36</f>
        <v>0.0235682839951306</v>
      </c>
      <c r="Q36" s="21" t="n">
        <f aca="false">VLOOKUP(A36,DADOS!A:M,COLUMN(DADOS!M:M),0)</f>
        <v>524.712100329141</v>
      </c>
    </row>
    <row r="37" customFormat="false" ht="13.8" hidden="false" customHeight="false" outlineLevel="0" collapsed="false">
      <c r="A37" s="4" t="n">
        <v>2102077</v>
      </c>
      <c r="B37" s="4" t="s">
        <v>52</v>
      </c>
      <c r="C37" s="21" t="n">
        <f aca="false">VLOOKUP(A37,DADOS!A:D,3,0)/VLOOKUP(A37,DADOS!A:I,9,0)</f>
        <v>2276.67806948226</v>
      </c>
      <c r="D37" s="21" t="n">
        <v>23.1514962870737</v>
      </c>
      <c r="E37" s="21" t="n">
        <v>178.862732891636</v>
      </c>
      <c r="F37" s="21" t="n">
        <v>978.463851724561</v>
      </c>
      <c r="G37" s="21" t="n">
        <v>2.2406759267992</v>
      </c>
      <c r="H37" s="22" t="n">
        <v>0.0503427772925573</v>
      </c>
      <c r="I37" s="21" t="n">
        <v>19.8638226530147</v>
      </c>
      <c r="J37" s="22" t="n">
        <v>0.522708570743909</v>
      </c>
      <c r="K37" s="21" t="n">
        <v>17.520883563689</v>
      </c>
      <c r="L37" s="21" t="n">
        <f aca="false">G37*I37</f>
        <v>44.5083892328186</v>
      </c>
      <c r="M37" s="21" t="n">
        <f aca="false">G37*K37</f>
        <v>39.2586220174098</v>
      </c>
      <c r="N37" s="22" t="n">
        <f aca="false">G37/L37</f>
        <v>0.0503427772925788</v>
      </c>
      <c r="O37" s="22" t="n">
        <f aca="false">G37/M37</f>
        <v>0.0570747471932546</v>
      </c>
      <c r="P37" s="22" t="n">
        <f aca="false">M37/C37</f>
        <v>0.0172438178869697</v>
      </c>
      <c r="Q37" s="21" t="n">
        <f aca="false">VLOOKUP(A37,DADOS!A:M,COLUMN(DADOS!M:M),0)</f>
        <v>684.87263164355</v>
      </c>
    </row>
    <row r="38" customFormat="false" ht="13.8" hidden="false" customHeight="false" outlineLevel="0" collapsed="false">
      <c r="A38" s="4" t="n">
        <v>2102101</v>
      </c>
      <c r="B38" s="4" t="s">
        <v>53</v>
      </c>
      <c r="C38" s="21" t="n">
        <f aca="false">VLOOKUP(A38,DADOS!A:D,3,0)/VLOOKUP(A38,DADOS!A:I,9,0)</f>
        <v>2245.49593161954</v>
      </c>
      <c r="D38" s="21" t="n">
        <v>89.0504691182356</v>
      </c>
      <c r="E38" s="21" t="n">
        <v>733.188314286985</v>
      </c>
      <c r="F38" s="21" t="n">
        <v>819.634310520098</v>
      </c>
      <c r="G38" s="21" t="n">
        <v>6.48292821749796</v>
      </c>
      <c r="H38" s="22" t="n">
        <v>0.051584137697926</v>
      </c>
      <c r="I38" s="21" t="n">
        <v>19.3858043311034</v>
      </c>
      <c r="J38" s="22" t="n">
        <v>0.240667722574355</v>
      </c>
      <c r="K38" s="21" t="n">
        <v>9.49204948518799</v>
      </c>
      <c r="L38" s="21" t="n">
        <f aca="false">G38*I38</f>
        <v>125.676777917005</v>
      </c>
      <c r="M38" s="21" t="n">
        <f aca="false">G38*K38</f>
        <v>61.5362754494122</v>
      </c>
      <c r="N38" s="22" t="n">
        <f aca="false">G38/L38</f>
        <v>0.0515841376978905</v>
      </c>
      <c r="O38" s="22" t="n">
        <f aca="false">G38/M38</f>
        <v>0.10535132602927</v>
      </c>
      <c r="P38" s="22" t="n">
        <f aca="false">M38/C38</f>
        <v>0.0274043139347974</v>
      </c>
      <c r="Q38" s="21" t="n">
        <f aca="false">VLOOKUP(A38,DADOS!A:M,COLUMN(DADOS!M:M),0)</f>
        <v>490.559753551117</v>
      </c>
    </row>
    <row r="39" customFormat="false" ht="13.8" hidden="false" customHeight="false" outlineLevel="0" collapsed="false">
      <c r="A39" s="4" t="n">
        <v>2102150</v>
      </c>
      <c r="B39" s="4" t="s">
        <v>54</v>
      </c>
      <c r="C39" s="21" t="n">
        <f aca="false">VLOOKUP(A39,DADOS!A:D,3,0)/VLOOKUP(A39,DADOS!A:I,9,0)</f>
        <v>2875.48635599606</v>
      </c>
      <c r="D39" s="21" t="n">
        <v>16.7413402107697</v>
      </c>
      <c r="E39" s="21" t="n">
        <v>124.035217217306</v>
      </c>
      <c r="F39" s="21" t="n">
        <v>844.991292990858</v>
      </c>
      <c r="G39" s="21" t="n">
        <v>2.94837644139397</v>
      </c>
      <c r="H39" s="22" t="n">
        <v>0.0955247490907651</v>
      </c>
      <c r="I39" s="21" t="n">
        <v>10.4684912498521</v>
      </c>
      <c r="J39" s="22" t="n">
        <v>0.704483810491063</v>
      </c>
      <c r="K39" s="21" t="n">
        <v>6.47978974232785</v>
      </c>
      <c r="L39" s="21" t="n">
        <f aca="false">G39*I39</f>
        <v>30.8650529780029</v>
      </c>
      <c r="M39" s="21" t="n">
        <f aca="false">G39*K39</f>
        <v>19.1048594214657</v>
      </c>
      <c r="N39" s="22" t="n">
        <f aca="false">G39/L39</f>
        <v>0.0955247490906703</v>
      </c>
      <c r="O39" s="22" t="n">
        <f aca="false">G39/M39</f>
        <v>0.154325995096371</v>
      </c>
      <c r="P39" s="22" t="n">
        <f aca="false">M39/C39</f>
        <v>0.00664404453932727</v>
      </c>
      <c r="Q39" s="21" t="n">
        <f aca="false">VLOOKUP(A39,DADOS!A:M,COLUMN(DADOS!M:M),0)</f>
        <v>728.731926425773</v>
      </c>
    </row>
    <row r="40" customFormat="false" ht="13.8" hidden="false" customHeight="false" outlineLevel="0" collapsed="false">
      <c r="A40" s="4" t="n">
        <v>2102200</v>
      </c>
      <c r="B40" s="4" t="s">
        <v>55</v>
      </c>
      <c r="C40" s="21" t="n">
        <f aca="false">VLOOKUP(A40,DADOS!A:D,3,0)/VLOOKUP(A40,DADOS!A:I,9,0)</f>
        <v>2604.67149189227</v>
      </c>
      <c r="D40" s="21" t="n">
        <v>67.7893192227311</v>
      </c>
      <c r="E40" s="21" t="n">
        <v>443.696651696385</v>
      </c>
      <c r="F40" s="21" t="n">
        <v>829.387335239557</v>
      </c>
      <c r="G40" s="21" t="n">
        <v>8.96523668095843</v>
      </c>
      <c r="H40" s="22" t="n">
        <v>0.081199544457503</v>
      </c>
      <c r="I40" s="21" t="n">
        <v>12.3153400266015</v>
      </c>
      <c r="J40" s="22" t="n">
        <v>0.25160115333079</v>
      </c>
      <c r="K40" s="21" t="n">
        <v>6.55568365027652</v>
      </c>
      <c r="L40" s="21" t="n">
        <f aca="false">G40*I40</f>
        <v>110.409938144963</v>
      </c>
      <c r="M40" s="21" t="n">
        <f aca="false">G40*K40</f>
        <v>58.7732555302185</v>
      </c>
      <c r="N40" s="22" t="n">
        <f aca="false">G40/L40</f>
        <v>0.0811995444575602</v>
      </c>
      <c r="O40" s="22" t="n">
        <f aca="false">G40/M40</f>
        <v>0.152539392281051</v>
      </c>
      <c r="P40" s="22" t="n">
        <f aca="false">M40/C40</f>
        <v>0.0225645559193034</v>
      </c>
      <c r="Q40" s="21" t="n">
        <f aca="false">VLOOKUP(A40,DADOS!A:M,COLUMN(DADOS!M:M),0)</f>
        <v>544.774408257201</v>
      </c>
    </row>
    <row r="41" customFormat="false" ht="13.8" hidden="false" customHeight="false" outlineLevel="0" collapsed="false">
      <c r="A41" s="4" t="n">
        <v>2102309</v>
      </c>
      <c r="B41" s="4" t="s">
        <v>56</v>
      </c>
      <c r="C41" s="21" t="n">
        <f aca="false">VLOOKUP(A41,DADOS!A:D,3,0)/VLOOKUP(A41,DADOS!A:I,9,0)</f>
        <v>2112.0651763432</v>
      </c>
      <c r="D41" s="21" t="n">
        <v>148.619858597537</v>
      </c>
      <c r="E41" s="21" t="n">
        <v>423.374005069145</v>
      </c>
      <c r="F41" s="21" t="n">
        <v>819.119075531737</v>
      </c>
      <c r="G41" s="21" t="n">
        <v>7.83465081175445</v>
      </c>
      <c r="H41" s="22" t="n">
        <v>0.0743658319027071</v>
      </c>
      <c r="I41" s="21" t="n">
        <v>13.4470357476562</v>
      </c>
      <c r="J41" s="22" t="n">
        <v>0.250167303021093</v>
      </c>
      <c r="K41" s="21" t="n">
        <v>8.19137999369813</v>
      </c>
      <c r="L41" s="21" t="n">
        <f aca="false">G41*I41</f>
        <v>105.352829536066</v>
      </c>
      <c r="M41" s="21" t="n">
        <f aca="false">G41*K41</f>
        <v>64.1766019170162</v>
      </c>
      <c r="N41" s="22" t="n">
        <f aca="false">G41/L41</f>
        <v>0.0743658319027147</v>
      </c>
      <c r="O41" s="22" t="n">
        <f aca="false">G41/M41</f>
        <v>0.122079552013132</v>
      </c>
      <c r="P41" s="22" t="n">
        <f aca="false">M41/C41</f>
        <v>0.0303857109315778</v>
      </c>
      <c r="Q41" s="21" t="n">
        <f aca="false">VLOOKUP(A41,DADOS!A:M,COLUMN(DADOS!M:M),0)</f>
        <v>654.121607770893</v>
      </c>
    </row>
    <row r="42" customFormat="false" ht="13.8" hidden="false" customHeight="false" outlineLevel="0" collapsed="false">
      <c r="A42" s="4" t="n">
        <v>2102325</v>
      </c>
      <c r="B42" s="4" t="s">
        <v>57</v>
      </c>
      <c r="C42" s="21" t="n">
        <f aca="false">VLOOKUP(A42,DADOS!A:D,3,0)/VLOOKUP(A42,DADOS!A:I,9,0)</f>
        <v>2328.65208751396</v>
      </c>
      <c r="D42" s="21" t="n">
        <v>182.525323491485</v>
      </c>
      <c r="E42" s="21" t="n">
        <v>1494.4650273467</v>
      </c>
      <c r="F42" s="21" t="n">
        <v>1375.71768152796</v>
      </c>
      <c r="G42" s="21" t="n">
        <v>27.2350158989715</v>
      </c>
      <c r="H42" s="22" t="n">
        <v>0.126170800502601</v>
      </c>
      <c r="I42" s="21" t="n">
        <v>7.92576409133854</v>
      </c>
      <c r="J42" s="22" t="n">
        <v>0.191035061409825</v>
      </c>
      <c r="K42" s="21" t="n">
        <v>2.70548473111546</v>
      </c>
      <c r="L42" s="21" t="n">
        <f aca="false">G42*I42</f>
        <v>215.858311039103</v>
      </c>
      <c r="M42" s="21" t="n">
        <f aca="false">G42*K42</f>
        <v>73.6839196663542</v>
      </c>
      <c r="N42" s="22" t="n">
        <f aca="false">G42/L42</f>
        <v>0.126170800502733</v>
      </c>
      <c r="O42" s="22" t="n">
        <f aca="false">G42/M42</f>
        <v>0.369619531945281</v>
      </c>
      <c r="P42" s="22" t="n">
        <f aca="false">M42/C42</f>
        <v>0.0316423050319287</v>
      </c>
      <c r="Q42" s="21" t="n">
        <f aca="false">VLOOKUP(A42,DADOS!A:M,COLUMN(DADOS!M:M),0)</f>
        <v>400.981478758396</v>
      </c>
    </row>
    <row r="43" customFormat="false" ht="13.8" hidden="false" customHeight="false" outlineLevel="0" collapsed="false">
      <c r="A43" s="4" t="n">
        <v>2102358</v>
      </c>
      <c r="B43" s="4" t="s">
        <v>58</v>
      </c>
      <c r="C43" s="21" t="n">
        <f aca="false">VLOOKUP(A43,DADOS!A:D,3,0)/VLOOKUP(A43,DADOS!A:I,9,0)</f>
        <v>2515.43517996824</v>
      </c>
      <c r="D43" s="21" t="n">
        <v>25.4855262572813</v>
      </c>
      <c r="E43" s="21" t="n">
        <v>174.939659389035</v>
      </c>
      <c r="F43" s="21" t="n">
        <v>1212.43097861309</v>
      </c>
      <c r="G43" s="21" t="n">
        <v>2.06996910323732</v>
      </c>
      <c r="H43" s="22" t="n">
        <v>0.047550333945937</v>
      </c>
      <c r="I43" s="21" t="n">
        <v>21.0303465195036</v>
      </c>
      <c r="J43" s="22" t="n">
        <v>0.461457108868262</v>
      </c>
      <c r="K43" s="21" t="n">
        <v>18.9378377487315</v>
      </c>
      <c r="L43" s="21" t="n">
        <f aca="false">G43*I43</f>
        <v>43.532167525747</v>
      </c>
      <c r="M43" s="21" t="n">
        <f aca="false">G43*K43</f>
        <v>39.2007390219956</v>
      </c>
      <c r="N43" s="22" t="n">
        <f aca="false">G43/L43</f>
        <v>0.0475503339458814</v>
      </c>
      <c r="O43" s="22" t="n">
        <f aca="false">G43/M43</f>
        <v>0.0528043387670793</v>
      </c>
      <c r="P43" s="22" t="n">
        <f aca="false">M43/C43</f>
        <v>0.0155840783869814</v>
      </c>
      <c r="Q43" s="21" t="n">
        <f aca="false">VLOOKUP(A43,DADOS!A:M,COLUMN(DADOS!M:M),0)</f>
        <v>723.221948152949</v>
      </c>
    </row>
    <row r="44" customFormat="false" ht="13.8" hidden="false" customHeight="false" outlineLevel="0" collapsed="false">
      <c r="A44" s="4" t="n">
        <v>2102374</v>
      </c>
      <c r="B44" s="4" t="s">
        <v>59</v>
      </c>
      <c r="C44" s="21" t="n">
        <f aca="false">VLOOKUP(A44,DADOS!A:D,3,0)/VLOOKUP(A44,DADOS!A:I,9,0)</f>
        <v>2626.11575987361</v>
      </c>
      <c r="D44" s="21" t="n">
        <v>14.8728711814665</v>
      </c>
      <c r="E44" s="21" t="n">
        <v>94.6135443994842</v>
      </c>
      <c r="F44" s="21" t="n">
        <v>634.812851235288</v>
      </c>
      <c r="G44" s="21" t="n">
        <v>2.48608476908245</v>
      </c>
      <c r="H44" s="22" t="n">
        <v>0.105594331579533</v>
      </c>
      <c r="I44" s="21" t="n">
        <v>9.47020531349338</v>
      </c>
      <c r="J44" s="22" t="n">
        <v>0.818020251227051</v>
      </c>
      <c r="K44" s="21" t="n">
        <v>4.25631647011771</v>
      </c>
      <c r="L44" s="21" t="n">
        <f aca="false">G44*I44</f>
        <v>23.5437331899596</v>
      </c>
      <c r="M44" s="21" t="n">
        <f aca="false">G44*K44</f>
        <v>10.5815635487544</v>
      </c>
      <c r="N44" s="22" t="n">
        <f aca="false">G44/L44</f>
        <v>0.105594331579609</v>
      </c>
      <c r="O44" s="22" t="n">
        <f aca="false">G44/M44</f>
        <v>0.234944935843162</v>
      </c>
      <c r="P44" s="22" t="n">
        <f aca="false">M44/C44</f>
        <v>0.00402935914343078</v>
      </c>
      <c r="Q44" s="21" t="n">
        <f aca="false">VLOOKUP(A44,DADOS!A:M,COLUMN(DADOS!M:M),0)</f>
        <v>709.955353621037</v>
      </c>
    </row>
    <row r="45" customFormat="false" ht="13.8" hidden="false" customHeight="false" outlineLevel="0" collapsed="false">
      <c r="A45" s="4" t="n">
        <v>2102408</v>
      </c>
      <c r="B45" s="4" t="s">
        <v>60</v>
      </c>
      <c r="C45" s="21" t="n">
        <f aca="false">VLOOKUP(A45,DADOS!A:D,3,0)/VLOOKUP(A45,DADOS!A:I,9,0)</f>
        <v>2524.84743874839</v>
      </c>
      <c r="D45" s="21" t="n">
        <v>18.8658455244786</v>
      </c>
      <c r="E45" s="21" t="n">
        <v>103.942727555694</v>
      </c>
      <c r="F45" s="21" t="n">
        <v>546.531269571441</v>
      </c>
      <c r="G45" s="21" t="n">
        <v>1.06868486716273</v>
      </c>
      <c r="H45" s="22" t="n">
        <v>0.0413174524144667</v>
      </c>
      <c r="I45" s="21" t="n">
        <v>24.2028475030175</v>
      </c>
      <c r="J45" s="22" t="n">
        <v>0.745796279391946</v>
      </c>
      <c r="K45" s="21" t="n">
        <v>12.5463921204858</v>
      </c>
      <c r="L45" s="21" t="n">
        <f aca="false">G45*I45</f>
        <v>25.865216868722</v>
      </c>
      <c r="M45" s="21" t="n">
        <f aca="false">G45*K45</f>
        <v>13.4081393966529</v>
      </c>
      <c r="N45" s="22" t="n">
        <f aca="false">G45/L45</f>
        <v>0.0413174524144453</v>
      </c>
      <c r="O45" s="22" t="n">
        <f aca="false">G45/M45</f>
        <v>0.0797041882954701</v>
      </c>
      <c r="P45" s="22" t="n">
        <f aca="false">M45/C45</f>
        <v>0.0053104750769811</v>
      </c>
      <c r="Q45" s="21" t="n">
        <f aca="false">VLOOKUP(A45,DADOS!A:M,COLUMN(DADOS!M:M),0)</f>
        <v>798.734167486803</v>
      </c>
    </row>
    <row r="46" customFormat="false" ht="13.8" hidden="false" customHeight="false" outlineLevel="0" collapsed="false">
      <c r="A46" s="4" t="n">
        <v>2102507</v>
      </c>
      <c r="B46" s="4" t="s">
        <v>61</v>
      </c>
      <c r="C46" s="21" t="n">
        <f aca="false">VLOOKUP(A46,DADOS!A:D,3,0)/VLOOKUP(A46,DADOS!A:I,9,0)</f>
        <v>2660.02960181088</v>
      </c>
      <c r="D46" s="21" t="n">
        <v>24.3865000666993</v>
      </c>
      <c r="E46" s="21" t="n">
        <v>172.122993463471</v>
      </c>
      <c r="F46" s="21" t="n">
        <v>933.362918623252</v>
      </c>
      <c r="G46" s="21" t="n">
        <v>0.836502376329182</v>
      </c>
      <c r="H46" s="22" t="n">
        <v>0.0195301812314966</v>
      </c>
      <c r="I46" s="21" t="n">
        <v>51.202801865814</v>
      </c>
      <c r="J46" s="22" t="n">
        <v>0.49426484124633</v>
      </c>
      <c r="K46" s="21" t="n">
        <v>45.6629864727698</v>
      </c>
      <c r="L46" s="21" t="n">
        <f aca="false">G46*I46</f>
        <v>42.8312654354657</v>
      </c>
      <c r="M46" s="21" t="n">
        <f aca="false">G46*K46</f>
        <v>38.1971966947593</v>
      </c>
      <c r="N46" s="22" t="n">
        <f aca="false">G46/L46</f>
        <v>0.0195301812315013</v>
      </c>
      <c r="O46" s="22" t="n">
        <f aca="false">G46/M46</f>
        <v>0.0218995750660402</v>
      </c>
      <c r="P46" s="22" t="n">
        <f aca="false">M46/C46</f>
        <v>0.0143596885796893</v>
      </c>
      <c r="Q46" s="21" t="n">
        <f aca="false">VLOOKUP(A46,DADOS!A:M,COLUMN(DADOS!M:M),0)</f>
        <v>691.014892925332</v>
      </c>
    </row>
    <row r="47" customFormat="false" ht="13.8" hidden="false" customHeight="false" outlineLevel="0" collapsed="false">
      <c r="A47" s="4" t="n">
        <v>2102556</v>
      </c>
      <c r="B47" s="4" t="s">
        <v>62</v>
      </c>
      <c r="C47" s="21" t="n">
        <f aca="false">VLOOKUP(A47,DADOS!A:D,3,0)/VLOOKUP(A47,DADOS!A:I,9,0)</f>
        <v>2774.96835878611</v>
      </c>
      <c r="D47" s="21" t="n">
        <v>204.306016274623</v>
      </c>
      <c r="E47" s="21" t="n">
        <v>392.190404197608</v>
      </c>
      <c r="F47" s="21" t="n">
        <v>4749.82398775567</v>
      </c>
      <c r="G47" s="21" t="n">
        <v>5.17128199363454</v>
      </c>
      <c r="H47" s="22" t="n">
        <v>0.052988209182069</v>
      </c>
      <c r="I47" s="21" t="n">
        <v>18.872122976739</v>
      </c>
      <c r="J47" s="22" t="n">
        <v>0.202525045662187</v>
      </c>
      <c r="K47" s="21" t="n">
        <v>12.3818832596841</v>
      </c>
      <c r="L47" s="21" t="n">
        <f aca="false">G47*I47</f>
        <v>97.593069731267</v>
      </c>
      <c r="M47" s="21" t="n">
        <f aca="false">G47*K47</f>
        <v>64.0302099480895</v>
      </c>
      <c r="N47" s="22" t="n">
        <f aca="false">G47/L47</f>
        <v>0.0529882091820067</v>
      </c>
      <c r="O47" s="22" t="n">
        <f aca="false">G47/M47</f>
        <v>0.0807631584813949</v>
      </c>
      <c r="P47" s="22" t="n">
        <f aca="false">M47/C47</f>
        <v>0.0230742126285357</v>
      </c>
      <c r="Q47" s="21" t="n">
        <f aca="false">VLOOKUP(A47,DADOS!A:M,COLUMN(DADOS!M:M),0)</f>
        <v>776.354157506609</v>
      </c>
    </row>
    <row r="48" customFormat="false" ht="13.8" hidden="false" customHeight="false" outlineLevel="0" collapsed="false">
      <c r="A48" s="4" t="n">
        <v>2102606</v>
      </c>
      <c r="B48" s="4" t="s">
        <v>63</v>
      </c>
      <c r="C48" s="21" t="n">
        <f aca="false">VLOOKUP(A48,DADOS!A:D,3,0)/VLOOKUP(A48,DADOS!A:I,9,0)</f>
        <v>2218.35365719339</v>
      </c>
      <c r="D48" s="21" t="n">
        <v>66.909155587176</v>
      </c>
      <c r="E48" s="21" t="n">
        <v>306.772110809729</v>
      </c>
      <c r="F48" s="21" t="n">
        <v>620.005947071068</v>
      </c>
      <c r="G48" s="21" t="n">
        <v>0.325895495970539</v>
      </c>
      <c r="H48" s="22" t="n">
        <v>0.00426914070271778</v>
      </c>
      <c r="I48" s="21" t="n">
        <v>234.23917589877</v>
      </c>
      <c r="J48" s="22" t="n">
        <v>0.294617125445331</v>
      </c>
      <c r="K48" s="21" t="n">
        <v>177.840367533495</v>
      </c>
      <c r="L48" s="21" t="n">
        <f aca="false">G48*I48</f>
        <v>76.3374924052599</v>
      </c>
      <c r="M48" s="21" t="n">
        <f aca="false">G48*K48</f>
        <v>57.9573747809113</v>
      </c>
      <c r="N48" s="22" t="n">
        <f aca="false">G48/L48</f>
        <v>0.00426914070271561</v>
      </c>
      <c r="O48" s="22" t="n">
        <f aca="false">G48/M48</f>
        <v>0.00562302031799196</v>
      </c>
      <c r="P48" s="22" t="n">
        <f aca="false">M48/C48</f>
        <v>0.0261263007334176</v>
      </c>
      <c r="Q48" s="21" t="n">
        <f aca="false">VLOOKUP(A48,DADOS!A:M,COLUMN(DADOS!M:M),0)</f>
        <v>663.652374368124</v>
      </c>
    </row>
    <row r="49" customFormat="false" ht="13.8" hidden="false" customHeight="false" outlineLevel="0" collapsed="false">
      <c r="A49" s="4" t="n">
        <v>2102705</v>
      </c>
      <c r="B49" s="4" t="s">
        <v>64</v>
      </c>
      <c r="C49" s="21" t="n">
        <f aca="false">VLOOKUP(A49,DADOS!A:D,3,0)/VLOOKUP(A49,DADOS!A:I,9,0)</f>
        <v>2570.37079551875</v>
      </c>
      <c r="D49" s="21" t="n">
        <v>57.8464138023033</v>
      </c>
      <c r="E49" s="21" t="n">
        <v>320.806349770999</v>
      </c>
      <c r="F49" s="21" t="n">
        <v>263.735849056604</v>
      </c>
      <c r="G49" s="21" t="n">
        <v>10.1533135166274</v>
      </c>
      <c r="H49" s="22" t="n">
        <v>0.228872479072142</v>
      </c>
      <c r="I49" s="21" t="n">
        <v>4.36924528477193</v>
      </c>
      <c r="J49" s="22" t="n">
        <v>0.750030578801614</v>
      </c>
      <c r="K49" s="21" t="n">
        <v>3.04122571280981</v>
      </c>
      <c r="L49" s="21" t="n">
        <f aca="false">G49*I49</f>
        <v>44.3623172073353</v>
      </c>
      <c r="M49" s="21" t="n">
        <f aca="false">G49*K49</f>
        <v>30.8785181369866</v>
      </c>
      <c r="N49" s="22" t="n">
        <f aca="false">G49/L49</f>
        <v>0.228872479072138</v>
      </c>
      <c r="O49" s="22" t="n">
        <f aca="false">G49/M49</f>
        <v>0.328814791939956</v>
      </c>
      <c r="P49" s="22" t="n">
        <f aca="false">M49/C49</f>
        <v>0.0120132543486804</v>
      </c>
      <c r="Q49" s="21" t="n">
        <f aca="false">VLOOKUP(A49,DADOS!A:M,COLUMN(DADOS!M:M),0)</f>
        <v>608.828261423051</v>
      </c>
    </row>
    <row r="50" customFormat="false" ht="13.8" hidden="false" customHeight="false" outlineLevel="0" collapsed="false">
      <c r="A50" s="4" t="n">
        <v>2102754</v>
      </c>
      <c r="B50" s="4" t="s">
        <v>65</v>
      </c>
      <c r="C50" s="21" t="n">
        <f aca="false">VLOOKUP(A50,DADOS!A:D,3,0)/VLOOKUP(A50,DADOS!A:I,9,0)</f>
        <v>3776.64738180548</v>
      </c>
      <c r="D50" s="21" t="n">
        <v>466.16799324114</v>
      </c>
      <c r="E50" s="21" t="n">
        <v>340.285028236026</v>
      </c>
      <c r="F50" s="21" t="n">
        <v>1336.4093652826</v>
      </c>
      <c r="G50" s="21" t="n">
        <v>3.4253043976162</v>
      </c>
      <c r="H50" s="22" t="n">
        <v>0.0404514706477001</v>
      </c>
      <c r="I50" s="21" t="n">
        <v>24.7209800778319</v>
      </c>
      <c r="J50" s="22" t="n">
        <v>0.252669054525635</v>
      </c>
      <c r="K50" s="21" t="n">
        <v>19.5883265767294</v>
      </c>
      <c r="L50" s="21" t="n">
        <f aca="false">G50*I50</f>
        <v>84.6768817739799</v>
      </c>
      <c r="M50" s="21" t="n">
        <f aca="false">G50*K50</f>
        <v>67.0959811652134</v>
      </c>
      <c r="N50" s="22" t="n">
        <f aca="false">G50/L50</f>
        <v>0.040451470647668</v>
      </c>
      <c r="O50" s="22" t="n">
        <f aca="false">G50/M50</f>
        <v>0.0510508131505212</v>
      </c>
      <c r="P50" s="22" t="n">
        <f aca="false">M50/C50</f>
        <v>0.0177660168880096</v>
      </c>
      <c r="Q50" s="21" t="n">
        <f aca="false">VLOOKUP(A50,DADOS!A:M,COLUMN(DADOS!M:M),0)</f>
        <v>816.485438997622</v>
      </c>
    </row>
    <row r="51" customFormat="false" ht="13.8" hidden="false" customHeight="false" outlineLevel="0" collapsed="false">
      <c r="A51" s="4" t="n">
        <v>2102804</v>
      </c>
      <c r="B51" s="4" t="s">
        <v>66</v>
      </c>
      <c r="C51" s="21" t="n">
        <f aca="false">VLOOKUP(A51,DADOS!A:D,3,0)/VLOOKUP(A51,DADOS!A:I,9,0)</f>
        <v>2887.33026200089</v>
      </c>
      <c r="D51" s="21" t="n">
        <v>127.950286806883</v>
      </c>
      <c r="E51" s="21" t="n">
        <v>1043.89879496643</v>
      </c>
      <c r="F51" s="21" t="n">
        <v>4488.78710632349</v>
      </c>
      <c r="G51" s="21" t="n">
        <v>21.2280224956042</v>
      </c>
      <c r="H51" s="22" t="n">
        <v>0.085802491309505</v>
      </c>
      <c r="I51" s="21" t="n">
        <v>11.6546732470776</v>
      </c>
      <c r="J51" s="22" t="n">
        <v>0.136120357339836</v>
      </c>
      <c r="K51" s="21" t="n">
        <v>3.13696440674866</v>
      </c>
      <c r="L51" s="21" t="n">
        <f aca="false">G51*I51</f>
        <v>247.40566586788</v>
      </c>
      <c r="M51" s="21" t="n">
        <f aca="false">G51*K51</f>
        <v>66.5915509943702</v>
      </c>
      <c r="N51" s="22" t="n">
        <f aca="false">G51/L51</f>
        <v>0.0858024913097199</v>
      </c>
      <c r="O51" s="22" t="n">
        <f aca="false">G51/M51</f>
        <v>0.318779517500634</v>
      </c>
      <c r="P51" s="22" t="n">
        <f aca="false">M51/C51</f>
        <v>0.0230633647528159</v>
      </c>
      <c r="Q51" s="21" t="n">
        <f aca="false">VLOOKUP(A51,DADOS!A:M,COLUMN(DADOS!M:M),0)</f>
        <v>642.341932406874</v>
      </c>
    </row>
    <row r="52" customFormat="false" ht="13.8" hidden="false" customHeight="false" outlineLevel="0" collapsed="false">
      <c r="A52" s="4" t="n">
        <v>2102903</v>
      </c>
      <c r="B52" s="4" t="s">
        <v>67</v>
      </c>
      <c r="C52" s="21" t="n">
        <f aca="false">VLOOKUP(A52,DADOS!A:D,3,0)/VLOOKUP(A52,DADOS!A:I,9,0)</f>
        <v>2240.50325333259</v>
      </c>
      <c r="D52" s="21" t="n">
        <v>75.3664458179554</v>
      </c>
      <c r="E52" s="21" t="n">
        <v>450.71608341856</v>
      </c>
      <c r="F52" s="21" t="n">
        <v>820.386020918217</v>
      </c>
      <c r="G52" s="21" t="n">
        <v>0.0166246357780054</v>
      </c>
      <c r="H52" s="22" t="n">
        <v>0.000148226914476637</v>
      </c>
      <c r="I52" s="21" t="n">
        <v>6746.41311620771</v>
      </c>
      <c r="J52" s="22" t="n">
        <v>0.222552272561827</v>
      </c>
      <c r="K52" s="21" t="n">
        <v>3588.86713044795</v>
      </c>
      <c r="L52" s="21" t="n">
        <f aca="false">G52*I52</f>
        <v>112.156660864912</v>
      </c>
      <c r="M52" s="21" t="n">
        <f aca="false">G52*K52</f>
        <v>59.6636088993525</v>
      </c>
      <c r="N52" s="22" t="n">
        <f aca="false">G52/L52</f>
        <v>0.00014822691447661</v>
      </c>
      <c r="O52" s="22" t="n">
        <f aca="false">G52/M52</f>
        <v>0.000278639460211832</v>
      </c>
      <c r="P52" s="22" t="n">
        <f aca="false">M52/C52</f>
        <v>0.0266295569134332</v>
      </c>
      <c r="Q52" s="21" t="n">
        <f aca="false">VLOOKUP(A52,DADOS!A:M,COLUMN(DADOS!M:M),0)</f>
        <v>562.489083462847</v>
      </c>
    </row>
    <row r="53" customFormat="false" ht="13.8" hidden="false" customHeight="false" outlineLevel="0" collapsed="false">
      <c r="A53" s="4" t="n">
        <v>2103000</v>
      </c>
      <c r="B53" s="4" t="s">
        <v>68</v>
      </c>
      <c r="C53" s="21" t="n">
        <f aca="false">VLOOKUP(A53,DADOS!A:D,3,0)/VLOOKUP(A53,DADOS!A:I,9,0)</f>
        <v>2878.19296638445</v>
      </c>
      <c r="D53" s="21" t="n">
        <v>1571.42567477433</v>
      </c>
      <c r="E53" s="21" t="n">
        <v>7062.56231935613</v>
      </c>
      <c r="F53" s="21" t="n">
        <v>289.257641921397</v>
      </c>
      <c r="G53" s="21" t="n">
        <v>119.025286726356</v>
      </c>
      <c r="H53" s="22" t="n">
        <v>0.461825844524928</v>
      </c>
      <c r="I53" s="21" t="n">
        <v>2.1653184027152</v>
      </c>
      <c r="J53" s="22" t="n">
        <v>0.552352481939602</v>
      </c>
      <c r="K53" s="21" t="n">
        <v>2.08223618550757</v>
      </c>
      <c r="L53" s="21" t="n">
        <f aca="false">G53*I53</f>
        <v>257.727643737032</v>
      </c>
      <c r="M53" s="21" t="n">
        <f aca="false">G53*K53</f>
        <v>247.838759012032</v>
      </c>
      <c r="N53" s="22" t="n">
        <f aca="false">G53/L53</f>
        <v>0.461825844525244</v>
      </c>
      <c r="O53" s="22" t="n">
        <f aca="false">G53/M53</f>
        <v>0.48025291605248</v>
      </c>
      <c r="P53" s="22" t="n">
        <f aca="false">M53/C53</f>
        <v>0.0861091531758428</v>
      </c>
      <c r="Q53" s="21" t="n">
        <f aca="false">VLOOKUP(A53,DADOS!A:M,COLUMN(DADOS!M:M),0)</f>
        <v>525.699411632703</v>
      </c>
    </row>
    <row r="54" customFormat="false" ht="13.8" hidden="false" customHeight="false" outlineLevel="0" collapsed="false">
      <c r="A54" s="4" t="n">
        <v>2103109</v>
      </c>
      <c r="B54" s="4" t="s">
        <v>69</v>
      </c>
      <c r="C54" s="21" t="n">
        <f aca="false">VLOOKUP(A54,DADOS!A:D,3,0)/VLOOKUP(A54,DADOS!A:I,9,0)</f>
        <v>2425.44676512208</v>
      </c>
      <c r="D54" s="21" t="n">
        <v>20.1285962025879</v>
      </c>
      <c r="E54" s="21" t="n">
        <v>123.356930054693</v>
      </c>
      <c r="F54" s="21" t="n">
        <v>1190.67915690867</v>
      </c>
      <c r="G54" s="21" t="n">
        <v>3.15311211917964</v>
      </c>
      <c r="H54" s="22" t="n">
        <v>0.102719724492018</v>
      </c>
      <c r="I54" s="21" t="n">
        <v>9.73522860332319</v>
      </c>
      <c r="J54" s="22" t="n">
        <v>0.597971548789254</v>
      </c>
      <c r="K54" s="21" t="n">
        <v>6.60378265400028</v>
      </c>
      <c r="L54" s="21" t="n">
        <f aca="false">G54*I54</f>
        <v>30.6962672921226</v>
      </c>
      <c r="M54" s="21" t="n">
        <f aca="false">G54*K54</f>
        <v>20.8224671187566</v>
      </c>
      <c r="N54" s="22" t="n">
        <f aca="false">G54/L54</f>
        <v>0.102719724492</v>
      </c>
      <c r="O54" s="22" t="n">
        <f aca="false">G54/M54</f>
        <v>0.151428363468965</v>
      </c>
      <c r="P54" s="22" t="n">
        <f aca="false">M54/C54</f>
        <v>0.00858500273771564</v>
      </c>
      <c r="Q54" s="21" t="n">
        <f aca="false">VLOOKUP(A54,DADOS!A:M,COLUMN(DADOS!M:M),0)</f>
        <v>836.295249648712</v>
      </c>
    </row>
    <row r="55" customFormat="false" ht="13.8" hidden="false" customHeight="false" outlineLevel="0" collapsed="false">
      <c r="A55" s="4" t="n">
        <v>2103125</v>
      </c>
      <c r="B55" s="4" t="s">
        <v>70</v>
      </c>
      <c r="C55" s="21" t="n">
        <f aca="false">VLOOKUP(A55,DADOS!A:D,3,0)/VLOOKUP(A55,DADOS!A:I,9,0)</f>
        <v>2555.26461770039</v>
      </c>
      <c r="D55" s="21" t="n">
        <v>13.5000222330917</v>
      </c>
      <c r="E55" s="21" t="n">
        <v>99.3927697985682</v>
      </c>
      <c r="F55" s="21" t="n">
        <v>412.337138245129</v>
      </c>
      <c r="G55" s="21" t="n">
        <v>0.832101219631432</v>
      </c>
      <c r="H55" s="22" t="n">
        <v>0.0336433590129846</v>
      </c>
      <c r="I55" s="21" t="n">
        <v>29.7235481039528</v>
      </c>
      <c r="J55" s="22" t="n">
        <v>0.928661412753916</v>
      </c>
      <c r="K55" s="21" t="n">
        <v>6.03543964532509</v>
      </c>
      <c r="L55" s="21" t="n">
        <f aca="false">G55*I55</f>
        <v>24.7330006290727</v>
      </c>
      <c r="M55" s="21" t="n">
        <f aca="false">G55*K55</f>
        <v>5.0220966898869</v>
      </c>
      <c r="N55" s="22" t="n">
        <f aca="false">G55/L55</f>
        <v>0.0336433590129509</v>
      </c>
      <c r="O55" s="22" t="n">
        <f aca="false">G55/M55</f>
        <v>0.165688012599807</v>
      </c>
      <c r="P55" s="22" t="n">
        <f aca="false">M55/C55</f>
        <v>0.00196539202049709</v>
      </c>
      <c r="Q55" s="21" t="n">
        <f aca="false">VLOOKUP(A55,DADOS!A:M,COLUMN(DADOS!M:M),0)</f>
        <v>772.003797993774</v>
      </c>
    </row>
    <row r="56" customFormat="false" ht="13.8" hidden="false" customHeight="false" outlineLevel="0" collapsed="false">
      <c r="A56" s="4" t="n">
        <v>2103158</v>
      </c>
      <c r="B56" s="4" t="s">
        <v>71</v>
      </c>
      <c r="C56" s="21" t="n">
        <f aca="false">VLOOKUP(A56,DADOS!A:D,3,0)/VLOOKUP(A56,DADOS!A:I,9,0)</f>
        <v>2848.26570138322</v>
      </c>
      <c r="D56" s="21" t="n">
        <v>21.3895682333585</v>
      </c>
      <c r="E56" s="21" t="n">
        <v>172.150473564854</v>
      </c>
      <c r="F56" s="21" t="n">
        <v>874.519988111161</v>
      </c>
      <c r="G56" s="21" t="n">
        <v>5.22595574356854</v>
      </c>
      <c r="H56" s="22" t="n">
        <v>0.126355843704848</v>
      </c>
      <c r="I56" s="21" t="n">
        <v>7.91415711913958</v>
      </c>
      <c r="J56" s="22" t="n">
        <v>0.601536816709231</v>
      </c>
      <c r="K56" s="21" t="n">
        <v>6.45222771337312</v>
      </c>
      <c r="L56" s="21" t="n">
        <f aca="false">G56*I56</f>
        <v>41.3590348522714</v>
      </c>
      <c r="M56" s="21" t="n">
        <f aca="false">G56*K56</f>
        <v>33.7190564775143</v>
      </c>
      <c r="N56" s="22" t="n">
        <f aca="false">G56/L56</f>
        <v>0.126355843704644</v>
      </c>
      <c r="O56" s="22" t="n">
        <f aca="false">G56/M56</f>
        <v>0.15498523059367</v>
      </c>
      <c r="P56" s="22" t="n">
        <f aca="false">M56/C56</f>
        <v>0.0118384518906151</v>
      </c>
      <c r="Q56" s="21" t="n">
        <f aca="false">VLOOKUP(A56,DADOS!A:M,COLUMN(DADOS!M:M),0)</f>
        <v>663.356500965968</v>
      </c>
    </row>
    <row r="57" customFormat="false" ht="13.8" hidden="false" customHeight="false" outlineLevel="0" collapsed="false">
      <c r="A57" s="4" t="n">
        <v>2103174</v>
      </c>
      <c r="B57" s="4" t="s">
        <v>72</v>
      </c>
      <c r="C57" s="21" t="n">
        <f aca="false">VLOOKUP(A57,DADOS!A:D,3,0)/VLOOKUP(A57,DADOS!A:I,9,0)</f>
        <v>2309.55903545502</v>
      </c>
      <c r="D57" s="21" t="n">
        <v>35.3974832140157</v>
      </c>
      <c r="E57" s="21" t="n">
        <v>279.689448174663</v>
      </c>
      <c r="F57" s="21" t="n">
        <v>1162.88594949588</v>
      </c>
      <c r="G57" s="21" t="n">
        <v>5.82192929640793</v>
      </c>
      <c r="H57" s="22" t="n">
        <v>0.0850601540476334</v>
      </c>
      <c r="I57" s="21" t="n">
        <v>11.7563859505793</v>
      </c>
      <c r="J57" s="22" t="n">
        <v>0.38230683016134</v>
      </c>
      <c r="K57" s="21" t="n">
        <v>9.37210506819401</v>
      </c>
      <c r="L57" s="21" t="n">
        <f aca="false">G57*I57</f>
        <v>68.4448477855565</v>
      </c>
      <c r="M57" s="21" t="n">
        <f aca="false">G57*K57</f>
        <v>54.5637330655319</v>
      </c>
      <c r="N57" s="22" t="n">
        <f aca="false">G57/L57</f>
        <v>0.0850601540476579</v>
      </c>
      <c r="O57" s="22" t="n">
        <f aca="false">G57/M57</f>
        <v>0.10669961473156</v>
      </c>
      <c r="P57" s="22" t="n">
        <f aca="false">M57/C57</f>
        <v>0.023625173562529</v>
      </c>
      <c r="Q57" s="21" t="n">
        <f aca="false">VLOOKUP(A57,DADOS!A:M,COLUMN(DADOS!M:M),0)</f>
        <v>619.331126167792</v>
      </c>
    </row>
    <row r="58" customFormat="false" ht="13.8" hidden="false" customHeight="false" outlineLevel="0" collapsed="false">
      <c r="A58" s="4" t="n">
        <v>2103208</v>
      </c>
      <c r="B58" s="4" t="s">
        <v>73</v>
      </c>
      <c r="C58" s="21" t="n">
        <f aca="false">VLOOKUP(A58,DADOS!A:D,3,0)/VLOOKUP(A58,DADOS!A:I,9,0)</f>
        <v>2101.12935674176</v>
      </c>
      <c r="D58" s="21" t="n">
        <v>307.995909111121</v>
      </c>
      <c r="E58" s="21" t="n">
        <v>3094.62439414825</v>
      </c>
      <c r="F58" s="21" t="n">
        <v>312.27750235331</v>
      </c>
      <c r="G58" s="21" t="n">
        <v>50.6854685148856</v>
      </c>
      <c r="H58" s="22" t="n">
        <v>0.571837894960618</v>
      </c>
      <c r="I58" s="21" t="n">
        <v>1.74874734397977</v>
      </c>
      <c r="J58" s="22" t="n">
        <v>0.739078444201459</v>
      </c>
      <c r="K58" s="21" t="n">
        <v>1.72054635413129</v>
      </c>
      <c r="L58" s="21" t="n">
        <f aca="false">G58*I58</f>
        <v>88.6360784437763</v>
      </c>
      <c r="M58" s="21" t="n">
        <f aca="false">G58*K58</f>
        <v>87.2066980607228</v>
      </c>
      <c r="N58" s="22" t="n">
        <f aca="false">G58/L58</f>
        <v>0.571837894960983</v>
      </c>
      <c r="O58" s="22" t="n">
        <f aca="false">G58/M58</f>
        <v>0.581210728556571</v>
      </c>
      <c r="P58" s="22" t="n">
        <f aca="false">M58/C58</f>
        <v>0.0415046783202129</v>
      </c>
      <c r="Q58" s="21" t="n">
        <f aca="false">VLOOKUP(A58,DADOS!A:M,COLUMN(DADOS!M:M),0)</f>
        <v>364.157111264512</v>
      </c>
    </row>
    <row r="59" customFormat="false" ht="13.8" hidden="false" customHeight="false" outlineLevel="0" collapsed="false">
      <c r="A59" s="4" t="n">
        <v>2103257</v>
      </c>
      <c r="B59" s="4" t="s">
        <v>74</v>
      </c>
      <c r="C59" s="21" t="n">
        <f aca="false">VLOOKUP(A59,DADOS!A:D,3,0)/VLOOKUP(A59,DADOS!A:I,9,0)</f>
        <v>3632.45812148154</v>
      </c>
      <c r="D59" s="21" t="n">
        <v>54.7922984570234</v>
      </c>
      <c r="E59" s="21" t="n">
        <v>309.094579572235</v>
      </c>
      <c r="F59" s="21" t="n">
        <v>2694.8159488331</v>
      </c>
      <c r="G59" s="21" t="n">
        <v>21.666981037699</v>
      </c>
      <c r="H59" s="22" t="n">
        <v>0.281698801269024</v>
      </c>
      <c r="I59" s="21" t="n">
        <v>3.54989086036346</v>
      </c>
      <c r="J59" s="22" t="n">
        <v>0.406759792969866</v>
      </c>
      <c r="K59" s="21" t="n">
        <v>2.62435455552354</v>
      </c>
      <c r="L59" s="21" t="n">
        <f aca="false">G59*I59</f>
        <v>76.9154179573961</v>
      </c>
      <c r="M59" s="21" t="n">
        <f aca="false">G59*K59</f>
        <v>56.8618403907275</v>
      </c>
      <c r="N59" s="22" t="n">
        <f aca="false">G59/L59</f>
        <v>0.281698801268953</v>
      </c>
      <c r="O59" s="22" t="n">
        <f aca="false">G59/M59</f>
        <v>0.381046073936648</v>
      </c>
      <c r="P59" s="22" t="n">
        <f aca="false">M59/C59</f>
        <v>0.0156538185683296</v>
      </c>
      <c r="Q59" s="21" t="n">
        <f aca="false">VLOOKUP(A59,DADOS!A:M,COLUMN(DADOS!M:M),0)</f>
        <v>759.292009253589</v>
      </c>
    </row>
    <row r="60" customFormat="false" ht="13.8" hidden="false" customHeight="false" outlineLevel="0" collapsed="false">
      <c r="A60" s="4" t="n">
        <v>2103307</v>
      </c>
      <c r="B60" s="4" t="s">
        <v>75</v>
      </c>
      <c r="C60" s="21" t="n">
        <f aca="false">VLOOKUP(A60,DADOS!A:D,3,0)/VLOOKUP(A60,DADOS!A:I,9,0)</f>
        <v>2101.70758211823</v>
      </c>
      <c r="D60" s="21" t="n">
        <v>977.746187024768</v>
      </c>
      <c r="E60" s="21" t="n">
        <v>3390.61043176664</v>
      </c>
      <c r="F60" s="21" t="n">
        <v>418.355838807088</v>
      </c>
      <c r="G60" s="21" t="n">
        <v>60.3023255734448</v>
      </c>
      <c r="H60" s="22" t="n">
        <v>0.330681685646464</v>
      </c>
      <c r="I60" s="21" t="n">
        <v>3.02405619484278</v>
      </c>
      <c r="J60" s="22" t="n">
        <v>0.45178155771686</v>
      </c>
      <c r="K60" s="21" t="n">
        <v>2.79826425461983</v>
      </c>
      <c r="L60" s="21" t="n">
        <f aca="false">G60*I60</f>
        <v>182.357621213802</v>
      </c>
      <c r="M60" s="21" t="n">
        <f aca="false">G60*K60</f>
        <v>168.741842122618</v>
      </c>
      <c r="N60" s="22" t="n">
        <f aca="false">G60/L60</f>
        <v>0.330681685646384</v>
      </c>
      <c r="O60" s="22" t="n">
        <f aca="false">G60/M60</f>
        <v>0.357364390567845</v>
      </c>
      <c r="P60" s="22" t="n">
        <f aca="false">M60/C60</f>
        <v>0.0802879732453313</v>
      </c>
      <c r="Q60" s="21" t="n">
        <f aca="false">VLOOKUP(A60,DADOS!A:M,COLUMN(DADOS!M:M),0)</f>
        <v>308.822872724017</v>
      </c>
    </row>
    <row r="61" customFormat="false" ht="13.8" hidden="false" customHeight="false" outlineLevel="0" collapsed="false">
      <c r="A61" s="4" t="n">
        <v>2103406</v>
      </c>
      <c r="B61" s="4" t="s">
        <v>76</v>
      </c>
      <c r="C61" s="21" t="n">
        <f aca="false">VLOOKUP(A61,DADOS!A:D,3,0)/VLOOKUP(A61,DADOS!A:I,9,0)</f>
        <v>2348.76629361499</v>
      </c>
      <c r="D61" s="21" t="n">
        <v>183.824091778203</v>
      </c>
      <c r="E61" s="21" t="n">
        <v>1111.12348259149</v>
      </c>
      <c r="F61" s="21" t="n">
        <v>581.481339132194</v>
      </c>
      <c r="G61" s="21" t="n">
        <v>20.1279606143753</v>
      </c>
      <c r="H61" s="22" t="n">
        <v>0.187935408831917</v>
      </c>
      <c r="I61" s="21" t="n">
        <v>5.32097706449208</v>
      </c>
      <c r="J61" s="22" t="n">
        <v>0.373850608559213</v>
      </c>
      <c r="K61" s="21" t="n">
        <v>3.66915974124834</v>
      </c>
      <c r="L61" s="21" t="n">
        <f aca="false">G61*I61</f>
        <v>107.100416784091</v>
      </c>
      <c r="M61" s="21" t="n">
        <f aca="false">G61*K61</f>
        <v>73.852702759698</v>
      </c>
      <c r="N61" s="22" t="n">
        <f aca="false">G61/L61</f>
        <v>0.187935408831809</v>
      </c>
      <c r="O61" s="22" t="n">
        <f aca="false">G61/M61</f>
        <v>0.272541963425058</v>
      </c>
      <c r="P61" s="22" t="n">
        <f aca="false">M61/C61</f>
        <v>0.0314431891161173</v>
      </c>
      <c r="Q61" s="21" t="n">
        <f aca="false">VLOOKUP(A61,DADOS!A:M,COLUMN(DADOS!M:M),0)</f>
        <v>451.474241933853</v>
      </c>
    </row>
    <row r="62" customFormat="false" ht="13.8" hidden="false" customHeight="false" outlineLevel="0" collapsed="false">
      <c r="A62" s="4" t="n">
        <v>2103505</v>
      </c>
      <c r="B62" s="4" t="s">
        <v>77</v>
      </c>
      <c r="C62" s="21" t="n">
        <f aca="false">VLOOKUP(A62,DADOS!A:D,3,0)/VLOOKUP(A62,DADOS!A:I,9,0)</f>
        <v>2440.00422999769</v>
      </c>
      <c r="D62" s="21" t="n">
        <v>310.966516963849</v>
      </c>
      <c r="E62" s="21" t="n">
        <v>1291.81057405843</v>
      </c>
      <c r="F62" s="21" t="n">
        <v>1042.56714750595</v>
      </c>
      <c r="G62" s="21" t="n">
        <v>17.0158509635219</v>
      </c>
      <c r="H62" s="22" t="n">
        <v>0.0928437015517291</v>
      </c>
      <c r="I62" s="21" t="n">
        <v>10.7707898682089</v>
      </c>
      <c r="J62" s="22" t="n">
        <v>0.206358982412105</v>
      </c>
      <c r="K62" s="21" t="n">
        <v>5.19826282157728</v>
      </c>
      <c r="L62" s="21" t="n">
        <f aca="false">G62*I62</f>
        <v>183.274155156854</v>
      </c>
      <c r="M62" s="21" t="n">
        <f aca="false">G62*K62</f>
        <v>88.4528654411759</v>
      </c>
      <c r="N62" s="22" t="n">
        <f aca="false">G62/L62</f>
        <v>0.0928437015516947</v>
      </c>
      <c r="O62" s="22" t="n">
        <f aca="false">G62/M62</f>
        <v>0.192371958541445</v>
      </c>
      <c r="P62" s="22" t="n">
        <f aca="false">M62/C62</f>
        <v>0.0362511115160073</v>
      </c>
      <c r="Q62" s="21" t="n">
        <f aca="false">VLOOKUP(A62,DADOS!A:M,COLUMN(DADOS!M:M),0)</f>
        <v>487.803347661373</v>
      </c>
    </row>
    <row r="63" customFormat="false" ht="13.8" hidden="false" customHeight="false" outlineLevel="0" collapsed="false">
      <c r="A63" s="4" t="n">
        <v>2103554</v>
      </c>
      <c r="B63" s="4" t="s">
        <v>78</v>
      </c>
      <c r="C63" s="21" t="n">
        <f aca="false">VLOOKUP(A63,DADOS!A:D,3,0)/VLOOKUP(A63,DADOS!A:I,9,0)</f>
        <v>2869.06521757975</v>
      </c>
      <c r="D63" s="21" t="n">
        <v>29.8989728311619</v>
      </c>
      <c r="E63" s="21" t="n">
        <v>204.082884965983</v>
      </c>
      <c r="F63" s="21" t="n">
        <v>1429.04662191292</v>
      </c>
      <c r="G63" s="21" t="n">
        <v>2.07945253608086</v>
      </c>
      <c r="H63" s="22" t="n">
        <v>0.0409468419176389</v>
      </c>
      <c r="I63" s="21" t="n">
        <v>24.4219078485289</v>
      </c>
      <c r="J63" s="22" t="n">
        <v>0.392998312024184</v>
      </c>
      <c r="K63" s="21" t="n">
        <v>23.8447858857074</v>
      </c>
      <c r="L63" s="21" t="n">
        <f aca="false">G63*I63</f>
        <v>50.7841982115565</v>
      </c>
      <c r="M63" s="21" t="n">
        <f aca="false">G63*K63</f>
        <v>49.5841004823393</v>
      </c>
      <c r="N63" s="22" t="n">
        <f aca="false">G63/L63</f>
        <v>0.0409468419176038</v>
      </c>
      <c r="O63" s="22" t="n">
        <f aca="false">G63/M63</f>
        <v>0.0419378896834382</v>
      </c>
      <c r="P63" s="22" t="n">
        <f aca="false">M63/C63</f>
        <v>0.0172823190558794</v>
      </c>
      <c r="Q63" s="21" t="n">
        <f aca="false">VLOOKUP(A63,DADOS!A:M,COLUMN(DADOS!M:M),0)</f>
        <v>687.276877502002</v>
      </c>
    </row>
    <row r="64" customFormat="false" ht="13.8" hidden="false" customHeight="false" outlineLevel="0" collapsed="false">
      <c r="A64" s="4" t="n">
        <v>2103604</v>
      </c>
      <c r="B64" s="4" t="s">
        <v>79</v>
      </c>
      <c r="C64" s="21" t="n">
        <f aca="false">VLOOKUP(A64,DADOS!A:D,3,0)/VLOOKUP(A64,DADOS!A:I,9,0)</f>
        <v>2188.89015226813</v>
      </c>
      <c r="D64" s="21" t="n">
        <v>238.511894704078</v>
      </c>
      <c r="E64" s="21" t="n">
        <v>1399.45199875495</v>
      </c>
      <c r="F64" s="21" t="n">
        <v>357.777199215878</v>
      </c>
      <c r="G64" s="21" t="n">
        <v>20.8657916792427</v>
      </c>
      <c r="H64" s="22" t="n">
        <v>0.246799926192759</v>
      </c>
      <c r="I64" s="21" t="n">
        <v>4.05186506911225</v>
      </c>
      <c r="J64" s="22" t="n">
        <v>0.521840137935907</v>
      </c>
      <c r="K64" s="21" t="n">
        <v>3.88002177714053</v>
      </c>
      <c r="L64" s="21" t="n">
        <f aca="false">G64*I64</f>
        <v>84.5453724444964</v>
      </c>
      <c r="M64" s="21" t="n">
        <f aca="false">G64*K64</f>
        <v>80.9597261127394</v>
      </c>
      <c r="N64" s="22" t="n">
        <f aca="false">G64/L64</f>
        <v>0.246799926192779</v>
      </c>
      <c r="O64" s="22" t="n">
        <f aca="false">G64/M64</f>
        <v>0.257730512207839</v>
      </c>
      <c r="P64" s="22" t="n">
        <f aca="false">M64/C64</f>
        <v>0.0369866555564009</v>
      </c>
      <c r="Q64" s="21" t="n">
        <f aca="false">VLOOKUP(A64,DADOS!A:M,COLUMN(DADOS!M:M),0)</f>
        <v>410.16838596545</v>
      </c>
    </row>
    <row r="65" customFormat="false" ht="13.8" hidden="false" customHeight="false" outlineLevel="0" collapsed="false">
      <c r="A65" s="4" t="n">
        <v>2103703</v>
      </c>
      <c r="B65" s="4" t="s">
        <v>80</v>
      </c>
      <c r="C65" s="21" t="n">
        <f aca="false">VLOOKUP(A65,DADOS!A:D,3,0)/VLOOKUP(A65,DADOS!A:I,9,0)</f>
        <v>1946.78684585739</v>
      </c>
      <c r="D65" s="21" t="n">
        <v>65.6937169282761</v>
      </c>
      <c r="E65" s="21" t="n">
        <v>613.566899373027</v>
      </c>
      <c r="F65" s="21" t="n">
        <v>990.0155987154</v>
      </c>
      <c r="G65" s="21" t="n">
        <v>9.74723253427204</v>
      </c>
      <c r="H65" s="22" t="n">
        <v>0.0767342256005186</v>
      </c>
      <c r="I65" s="21" t="n">
        <v>13.0319944219746</v>
      </c>
      <c r="J65" s="22" t="n">
        <v>0.242064473961107</v>
      </c>
      <c r="K65" s="21" t="n">
        <v>6.00179780762626</v>
      </c>
      <c r="L65" s="21" t="n">
        <f aca="false">G65*I65</f>
        <v>127.025880016323</v>
      </c>
      <c r="M65" s="21" t="n">
        <f aca="false">G65*K65</f>
        <v>58.5009188546172</v>
      </c>
      <c r="N65" s="22" t="n">
        <f aca="false">G65/L65</f>
        <v>0.0767342256004801</v>
      </c>
      <c r="O65" s="22" t="n">
        <f aca="false">G65/M65</f>
        <v>0.166616742524938</v>
      </c>
      <c r="P65" s="22" t="n">
        <f aca="false">M65/C65</f>
        <v>0.0300499867148284</v>
      </c>
      <c r="Q65" s="21" t="n">
        <f aca="false">VLOOKUP(A65,DADOS!A:M,COLUMN(DADOS!M:M),0)</f>
        <v>546.105011469644</v>
      </c>
    </row>
    <row r="66" customFormat="false" ht="13.8" hidden="false" customHeight="false" outlineLevel="0" collapsed="false">
      <c r="A66" s="4" t="n">
        <v>2103752</v>
      </c>
      <c r="B66" s="4" t="s">
        <v>81</v>
      </c>
      <c r="C66" s="21" t="n">
        <f aca="false">VLOOKUP(A66,DADOS!A:D,3,0)/VLOOKUP(A66,DADOS!A:I,9,0)</f>
        <v>2680.51942418028</v>
      </c>
      <c r="D66" s="21" t="n">
        <v>124.362132598159</v>
      </c>
      <c r="E66" s="21" t="n">
        <v>2303.84979323225</v>
      </c>
      <c r="F66" s="21" t="n">
        <v>652.899752091726</v>
      </c>
      <c r="G66" s="21" t="n">
        <v>4.45355068622744</v>
      </c>
      <c r="H66" s="22" t="n">
        <v>0.041215424440334</v>
      </c>
      <c r="I66" s="21" t="n">
        <v>24.2627611769105</v>
      </c>
      <c r="J66" s="22" t="n">
        <v>0.278972952193456</v>
      </c>
      <c r="K66" s="21" t="n">
        <v>14.8477591219391</v>
      </c>
      <c r="L66" s="21" t="n">
        <f aca="false">G66*I66</f>
        <v>108.055436689202</v>
      </c>
      <c r="M66" s="21" t="n">
        <f aca="false">G66*K66</f>
        <v>66.1252478264515</v>
      </c>
      <c r="N66" s="22" t="n">
        <f aca="false">G66/L66</f>
        <v>0.0412154244403</v>
      </c>
      <c r="O66" s="22" t="n">
        <f aca="false">G66/M66</f>
        <v>0.0673502305490933</v>
      </c>
      <c r="P66" s="22" t="n">
        <f aca="false">M66/C66</f>
        <v>0.0246688187483189</v>
      </c>
      <c r="Q66" s="21" t="n">
        <f aca="false">VLOOKUP(A66,DADOS!A:M,COLUMN(DADOS!M:M),0)</f>
        <v>691.621613727921</v>
      </c>
    </row>
    <row r="67" customFormat="false" ht="13.8" hidden="false" customHeight="false" outlineLevel="0" collapsed="false">
      <c r="A67" s="4" t="n">
        <v>2103802</v>
      </c>
      <c r="B67" s="4" t="s">
        <v>82</v>
      </c>
      <c r="C67" s="21" t="n">
        <f aca="false">VLOOKUP(A67,DADOS!A:D,3,0)/VLOOKUP(A67,DADOS!A:I,9,0)</f>
        <v>2511.9147082826</v>
      </c>
      <c r="D67" s="21" t="n">
        <v>185.555693894793</v>
      </c>
      <c r="E67" s="21" t="n">
        <v>831.30508248477</v>
      </c>
      <c r="F67" s="21" t="n">
        <v>567.94903640257</v>
      </c>
      <c r="G67" s="21" t="n">
        <v>5.91775240351355</v>
      </c>
      <c r="H67" s="22" t="n">
        <v>0.0576500691468468</v>
      </c>
      <c r="I67" s="21" t="n">
        <v>17.3460329675018</v>
      </c>
      <c r="J67" s="22" t="n">
        <v>0.31936036617099</v>
      </c>
      <c r="K67" s="21" t="n">
        <v>12.3483142642324</v>
      </c>
      <c r="L67" s="21" t="n">
        <f aca="false">G67*I67</f>
        <v>102.649528284859</v>
      </c>
      <c r="M67" s="21" t="n">
        <f aca="false">G67*K67</f>
        <v>73.0742664165021</v>
      </c>
      <c r="N67" s="22" t="n">
        <f aca="false">G67/L67</f>
        <v>0.057650069146849</v>
      </c>
      <c r="O67" s="22" t="n">
        <f aca="false">G67/M67</f>
        <v>0.0809827138022033</v>
      </c>
      <c r="P67" s="22" t="n">
        <f aca="false">M67/C67</f>
        <v>0.0290910619598477</v>
      </c>
      <c r="Q67" s="21" t="n">
        <f aca="false">VLOOKUP(A67,DADOS!A:M,COLUMN(DADOS!M:M),0)</f>
        <v>573.497970449679</v>
      </c>
    </row>
    <row r="68" customFormat="false" ht="13.8" hidden="false" customHeight="false" outlineLevel="0" collapsed="false">
      <c r="A68" s="4" t="n">
        <v>2103901</v>
      </c>
      <c r="B68" s="4" t="s">
        <v>83</v>
      </c>
      <c r="C68" s="21" t="n">
        <f aca="false">VLOOKUP(A68,DADOS!A:D,3,0)/VLOOKUP(A68,DADOS!A:I,9,0)</f>
        <v>3322.49140074142</v>
      </c>
      <c r="D68" s="21" t="n">
        <v>26.8894126017164</v>
      </c>
      <c r="E68" s="21" t="n">
        <v>157.70056472053</v>
      </c>
      <c r="F68" s="21" t="n">
        <v>755.21103180897</v>
      </c>
      <c r="G68" s="21" t="n">
        <v>3.85037470131555</v>
      </c>
      <c r="H68" s="22" t="n">
        <v>0.0981177840870711</v>
      </c>
      <c r="I68" s="21" t="n">
        <v>10.1918322891572</v>
      </c>
      <c r="J68" s="22" t="n">
        <v>0.536004802297689</v>
      </c>
      <c r="K68" s="21" t="n">
        <v>8.58583148690219</v>
      </c>
      <c r="L68" s="21" t="n">
        <f aca="false">G68*I68</f>
        <v>39.2423732062218</v>
      </c>
      <c r="M68" s="21" t="n">
        <f aca="false">G68*K68</f>
        <v>33.0586683469267</v>
      </c>
      <c r="N68" s="22" t="n">
        <f aca="false">G68/L68</f>
        <v>0.0981177840871531</v>
      </c>
      <c r="O68" s="22" t="n">
        <f aca="false">G68/M68</f>
        <v>0.116470955844581</v>
      </c>
      <c r="P68" s="22" t="n">
        <f aca="false">M68/C68</f>
        <v>0.00994996355432239</v>
      </c>
      <c r="Q68" s="21" t="n">
        <f aca="false">VLOOKUP(A68,DADOS!A:M,COLUMN(DADOS!M:M),0)</f>
        <v>786.628935589039</v>
      </c>
    </row>
    <row r="69" customFormat="false" ht="13.8" hidden="false" customHeight="false" outlineLevel="0" collapsed="false">
      <c r="A69" s="4" t="n">
        <v>2104008</v>
      </c>
      <c r="B69" s="4" t="s">
        <v>84</v>
      </c>
      <c r="C69" s="21" t="n">
        <f aca="false">VLOOKUP(A69,DADOS!A:D,3,0)/VLOOKUP(A69,DADOS!A:I,9,0)</f>
        <v>2944.38457912063</v>
      </c>
      <c r="D69" s="21" t="n">
        <v>75.7217306238606</v>
      </c>
      <c r="E69" s="21" t="n">
        <v>429.894437280448</v>
      </c>
      <c r="F69" s="21" t="n">
        <v>747.064555420219</v>
      </c>
      <c r="G69" s="21" t="n">
        <v>4.49775016919552</v>
      </c>
      <c r="H69" s="22" t="n">
        <v>0.0420447222520812</v>
      </c>
      <c r="I69" s="21" t="n">
        <v>23.7841980262257</v>
      </c>
      <c r="J69" s="22" t="n">
        <v>0.256919802458638</v>
      </c>
      <c r="K69" s="21" t="n">
        <v>13.2541371601851</v>
      </c>
      <c r="L69" s="21" t="n">
        <f aca="false">G69*I69</f>
        <v>106.975380696636</v>
      </c>
      <c r="M69" s="21" t="n">
        <f aca="false">G69*K69</f>
        <v>59.613797654763</v>
      </c>
      <c r="N69" s="22" t="n">
        <f aca="false">G69/L69</f>
        <v>0.0420447222520326</v>
      </c>
      <c r="O69" s="22" t="n">
        <f aca="false">G69/M69</f>
        <v>0.0754481402987109</v>
      </c>
      <c r="P69" s="22" t="n">
        <f aca="false">M69/C69</f>
        <v>0.0202466070762289</v>
      </c>
      <c r="Q69" s="21" t="n">
        <f aca="false">VLOOKUP(A69,DADOS!A:M,COLUMN(DADOS!M:M),0)</f>
        <v>776.705388898556</v>
      </c>
    </row>
    <row r="70" customFormat="false" ht="13.8" hidden="false" customHeight="false" outlineLevel="0" collapsed="false">
      <c r="A70" s="4" t="n">
        <v>2104057</v>
      </c>
      <c r="B70" s="4" t="s">
        <v>85</v>
      </c>
      <c r="C70" s="21" t="n">
        <f aca="false">VLOOKUP(A70,DADOS!A:D,3,0)/VLOOKUP(A70,DADOS!A:I,9,0)</f>
        <v>2896.11970229259</v>
      </c>
      <c r="D70" s="21" t="n">
        <v>4652.28680688337</v>
      </c>
      <c r="E70" s="21" t="n">
        <v>1699.94032638179</v>
      </c>
      <c r="F70" s="21" t="n">
        <v>931.898393172174</v>
      </c>
      <c r="G70" s="21" t="n">
        <v>39.5496025203508</v>
      </c>
      <c r="H70" s="22" t="n">
        <v>0.204213842752065</v>
      </c>
      <c r="I70" s="21" t="n">
        <v>4.89682769064325</v>
      </c>
      <c r="J70" s="22" t="n">
        <v>0.277851417272057</v>
      </c>
      <c r="K70" s="21" t="n">
        <v>4.20949563131142</v>
      </c>
      <c r="L70" s="21" t="n">
        <f aca="false">G70*I70</f>
        <v>193.667588775588</v>
      </c>
      <c r="M70" s="21" t="n">
        <f aca="false">G70*K70</f>
        <v>166.48387902952</v>
      </c>
      <c r="N70" s="22" t="n">
        <f aca="false">G70/L70</f>
        <v>0.204213842751865</v>
      </c>
      <c r="O70" s="22" t="n">
        <f aca="false">G70/M70</f>
        <v>0.237558151281051</v>
      </c>
      <c r="P70" s="22" t="n">
        <f aca="false">M70/C70</f>
        <v>0.0574851512172408</v>
      </c>
      <c r="Q70" s="21" t="n">
        <f aca="false">VLOOKUP(A70,DADOS!A:M,COLUMN(DADOS!M:M),0)</f>
        <v>478.872031898155</v>
      </c>
    </row>
    <row r="71" customFormat="false" ht="13.8" hidden="false" customHeight="false" outlineLevel="0" collapsed="false">
      <c r="A71" s="4" t="n">
        <v>2104073</v>
      </c>
      <c r="B71" s="4" t="s">
        <v>86</v>
      </c>
      <c r="C71" s="21" t="n">
        <f aca="false">VLOOKUP(A71,DADOS!A:D,3,0)/VLOOKUP(A71,DADOS!A:I,9,0)</f>
        <v>2705.53056031696</v>
      </c>
      <c r="D71" s="21" t="n">
        <v>28.6571212592823</v>
      </c>
      <c r="E71" s="21" t="n">
        <v>147.09618035484</v>
      </c>
      <c r="F71" s="21" t="n">
        <v>3502.74459078081</v>
      </c>
      <c r="G71" s="21" t="n">
        <v>3.58634238093122</v>
      </c>
      <c r="H71" s="22" t="n">
        <v>0.097977947572721</v>
      </c>
      <c r="I71" s="21" t="n">
        <v>10.2063783205688</v>
      </c>
      <c r="J71" s="22" t="n">
        <v>0.509733780539474</v>
      </c>
      <c r="K71" s="21" t="n">
        <v>8.16443541959678</v>
      </c>
      <c r="L71" s="21" t="n">
        <f aca="false">G71*I71</f>
        <v>36.6035671268734</v>
      </c>
      <c r="M71" s="21" t="n">
        <f aca="false">G71*K71</f>
        <v>29.2804607616759</v>
      </c>
      <c r="N71" s="22" t="n">
        <f aca="false">G71/L71</f>
        <v>0.0979779475727168</v>
      </c>
      <c r="O71" s="22" t="n">
        <f aca="false">G71/M71</f>
        <v>0.122482443501205</v>
      </c>
      <c r="P71" s="22" t="n">
        <f aca="false">M71/C71</f>
        <v>0.0108224468764624</v>
      </c>
      <c r="Q71" s="21" t="n">
        <f aca="false">VLOOKUP(A71,DADOS!A:M,COLUMN(DADOS!M:M),0)</f>
        <v>787.345830197554</v>
      </c>
    </row>
    <row r="72" customFormat="false" ht="13.8" hidden="false" customHeight="false" outlineLevel="0" collapsed="false">
      <c r="A72" s="4" t="n">
        <v>2104081</v>
      </c>
      <c r="B72" s="4" t="s">
        <v>87</v>
      </c>
      <c r="C72" s="21" t="n">
        <f aca="false">VLOOKUP(A72,DADOS!A:D,3,0)/VLOOKUP(A72,DADOS!A:I,9,0)</f>
        <v>2867.54095026598</v>
      </c>
      <c r="D72" s="21" t="n">
        <v>18.0190315265241</v>
      </c>
      <c r="E72" s="21" t="n">
        <v>101.781404242074</v>
      </c>
      <c r="F72" s="21" t="n">
        <v>1916.9555984556</v>
      </c>
      <c r="G72" s="21" t="n">
        <v>0.187737287943165</v>
      </c>
      <c r="H72" s="22" t="n">
        <v>0.00741242114311899</v>
      </c>
      <c r="I72" s="21" t="n">
        <v>134.908686472583</v>
      </c>
      <c r="J72" s="22" t="n">
        <v>0.673683529914807</v>
      </c>
      <c r="K72" s="21" t="n">
        <v>69.9668201137995</v>
      </c>
      <c r="L72" s="21" t="n">
        <f aca="false">G72*I72</f>
        <v>25.3273909183375</v>
      </c>
      <c r="M72" s="21" t="n">
        <f aca="false">G72*K72</f>
        <v>13.135381054172</v>
      </c>
      <c r="N72" s="22" t="n">
        <f aca="false">G72/L72</f>
        <v>0.00741242114312057</v>
      </c>
      <c r="O72" s="22" t="n">
        <f aca="false">G72/M72</f>
        <v>0.0142924889022185</v>
      </c>
      <c r="P72" s="22" t="n">
        <f aca="false">M72/C72</f>
        <v>0.00458071263217831</v>
      </c>
      <c r="Q72" s="21" t="n">
        <f aca="false">VLOOKUP(A72,DADOS!A:M,COLUMN(DADOS!M:M),0)</f>
        <v>861.723145752896</v>
      </c>
    </row>
    <row r="73" customFormat="false" ht="13.8" hidden="false" customHeight="false" outlineLevel="0" collapsed="false">
      <c r="A73" s="4" t="n">
        <v>2104099</v>
      </c>
      <c r="B73" s="4" t="s">
        <v>88</v>
      </c>
      <c r="C73" s="21" t="n">
        <f aca="false">VLOOKUP(A73,DADOS!A:D,3,0)/VLOOKUP(A73,DADOS!A:I,9,0)</f>
        <v>2444.87856220945</v>
      </c>
      <c r="D73" s="21" t="n">
        <v>34.3684467962115</v>
      </c>
      <c r="E73" s="21" t="n">
        <v>323.578549513095</v>
      </c>
      <c r="F73" s="21" t="n">
        <v>1874.13012729844</v>
      </c>
      <c r="G73" s="21" t="n">
        <v>9.76657474542639</v>
      </c>
      <c r="H73" s="22" t="n">
        <v>0.146965025722315</v>
      </c>
      <c r="I73" s="21" t="n">
        <v>6.80433997873624</v>
      </c>
      <c r="J73" s="22" t="n">
        <v>0.400692592856764</v>
      </c>
      <c r="K73" s="21" t="n">
        <v>5.57309033524102</v>
      </c>
      <c r="L73" s="21" t="n">
        <f aca="false">G73*I73</f>
        <v>66.4550949956205</v>
      </c>
      <c r="M73" s="21" t="n">
        <f aca="false">G73*K73</f>
        <v>54.4300033221448</v>
      </c>
      <c r="N73" s="22" t="n">
        <f aca="false">G73/L73</f>
        <v>0.146965025722558</v>
      </c>
      <c r="O73" s="22" t="n">
        <f aca="false">G73/M73</f>
        <v>0.179433660652614</v>
      </c>
      <c r="P73" s="22" t="n">
        <f aca="false">M73/C73</f>
        <v>0.0222628657977008</v>
      </c>
      <c r="Q73" s="21" t="n">
        <f aca="false">VLOOKUP(A73,DADOS!A:M,COLUMN(DADOS!M:M),0)</f>
        <v>701.512787993085</v>
      </c>
    </row>
    <row r="74" customFormat="false" ht="13.8" hidden="false" customHeight="false" outlineLevel="0" collapsed="false">
      <c r="A74" s="4" t="n">
        <v>2104107</v>
      </c>
      <c r="B74" s="4" t="s">
        <v>89</v>
      </c>
      <c r="C74" s="21" t="n">
        <f aca="false">VLOOKUP(A74,DADOS!A:D,3,0)/VLOOKUP(A74,DADOS!A:I,9,0)</f>
        <v>3019.38292031659</v>
      </c>
      <c r="D74" s="21" t="n">
        <v>74.835252790253</v>
      </c>
      <c r="E74" s="21" t="n">
        <v>436.685668549069</v>
      </c>
      <c r="F74" s="21" t="n">
        <v>3761.61507402423</v>
      </c>
      <c r="G74" s="21" t="n">
        <v>5.94981500687405</v>
      </c>
      <c r="H74" s="22" t="n">
        <v>0.0547535784974905</v>
      </c>
      <c r="I74" s="21" t="n">
        <v>18.2636464582131</v>
      </c>
      <c r="J74" s="22" t="n">
        <v>0.186893027117315</v>
      </c>
      <c r="K74" s="21" t="n">
        <v>10.0082928142147</v>
      </c>
      <c r="L74" s="21" t="n">
        <f aca="false">G74*I74</f>
        <v>108.665317777318</v>
      </c>
      <c r="M74" s="21" t="n">
        <f aca="false">G74*K74</f>
        <v>59.5474907792046</v>
      </c>
      <c r="N74" s="22" t="n">
        <f aca="false">G74/L74</f>
        <v>0.0547535784974804</v>
      </c>
      <c r="O74" s="22" t="n">
        <f aca="false">G74/M74</f>
        <v>0.0999171405716371</v>
      </c>
      <c r="P74" s="22" t="n">
        <f aca="false">M74/C74</f>
        <v>0.0197217419422115</v>
      </c>
      <c r="Q74" s="21" t="n">
        <f aca="false">VLOOKUP(A74,DADOS!A:M,COLUMN(DADOS!M:M),0)</f>
        <v>706.78899453725</v>
      </c>
    </row>
    <row r="75" customFormat="false" ht="13.8" hidden="false" customHeight="false" outlineLevel="0" collapsed="false">
      <c r="A75" s="4" t="n">
        <v>2104206</v>
      </c>
      <c r="B75" s="4" t="s">
        <v>90</v>
      </c>
      <c r="C75" s="21" t="n">
        <f aca="false">VLOOKUP(A75,DADOS!A:D,3,0)/VLOOKUP(A75,DADOS!A:I,9,0)</f>
        <v>2553.62228349534</v>
      </c>
      <c r="D75" s="21" t="n">
        <v>46.876339543777</v>
      </c>
      <c r="E75" s="21" t="n">
        <v>270.716883809863</v>
      </c>
      <c r="F75" s="21" t="n">
        <v>1047.22736625514</v>
      </c>
      <c r="G75" s="21" t="n">
        <v>3.20889413981571</v>
      </c>
      <c r="H75" s="22" t="n">
        <v>0.0476341075233067</v>
      </c>
      <c r="I75" s="21" t="n">
        <v>20.9933606819631</v>
      </c>
      <c r="J75" s="22" t="n">
        <v>0.316411967246158</v>
      </c>
      <c r="K75" s="21" t="n">
        <v>17.4053255676525</v>
      </c>
      <c r="L75" s="21" t="n">
        <f aca="false">G75*I75</f>
        <v>67.3654720673888</v>
      </c>
      <c r="M75" s="21" t="n">
        <f aca="false">G75*K75</f>
        <v>55.8518472156246</v>
      </c>
      <c r="N75" s="22" t="n">
        <f aca="false">G75/L75</f>
        <v>0.0476341075232978</v>
      </c>
      <c r="O75" s="22" t="n">
        <f aca="false">G75/M75</f>
        <v>0.0574536796863187</v>
      </c>
      <c r="P75" s="22" t="n">
        <f aca="false">M75/C75</f>
        <v>0.0218716164785247</v>
      </c>
      <c r="Q75" s="21" t="n">
        <f aca="false">VLOOKUP(A75,DADOS!A:M,COLUMN(DADOS!M:M),0)</f>
        <v>717.54852494856</v>
      </c>
    </row>
    <row r="76" customFormat="false" ht="13.8" hidden="false" customHeight="false" outlineLevel="0" collapsed="false">
      <c r="A76" s="25" t="n">
        <v>2104305</v>
      </c>
      <c r="B76" s="25" t="s">
        <v>91</v>
      </c>
      <c r="C76" s="21" t="n">
        <f aca="false">VLOOKUP(A76,DADOS!A:D,3,0)/VLOOKUP(A76,DADOS!A:I,9,0)</f>
        <v>3372.47362396447</v>
      </c>
      <c r="D76" s="26" t="n">
        <v>2374.44857485882</v>
      </c>
      <c r="E76" s="26" t="n">
        <v>622.316954955756</v>
      </c>
      <c r="F76" s="26" t="n">
        <v>712.030628648786</v>
      </c>
      <c r="G76" s="26" t="n">
        <v>115.603402247733</v>
      </c>
      <c r="H76" s="27" t="n">
        <v>1</v>
      </c>
      <c r="I76" s="26" t="n">
        <v>1</v>
      </c>
      <c r="J76" s="27" t="n">
        <v>1</v>
      </c>
      <c r="K76" s="26" t="n">
        <v>1</v>
      </c>
      <c r="L76" s="26" t="n">
        <f aca="false">G76*I76</f>
        <v>115.603402247733</v>
      </c>
      <c r="M76" s="26" t="n">
        <f aca="false">G76*K76</f>
        <v>115.603402247733</v>
      </c>
      <c r="N76" s="27" t="n">
        <f aca="false">G76/L76</f>
        <v>1</v>
      </c>
      <c r="O76" s="27" t="n">
        <f aca="false">G76/M76</f>
        <v>1</v>
      </c>
      <c r="P76" s="22" t="n">
        <f aca="false">M76/C76</f>
        <v>0.0342785193118388</v>
      </c>
      <c r="Q76" s="21" t="n">
        <f aca="false">VLOOKUP(A76,DADOS!A:M,COLUMN(DADOS!M:M),0)</f>
        <v>755.347473559523</v>
      </c>
    </row>
    <row r="77" customFormat="false" ht="13.8" hidden="false" customHeight="false" outlineLevel="0" collapsed="false">
      <c r="A77" s="4" t="n">
        <v>2104404</v>
      </c>
      <c r="B77" s="4" t="s">
        <v>92</v>
      </c>
      <c r="C77" s="21" t="n">
        <f aca="false">VLOOKUP(A77,DADOS!A:D,3,0)/VLOOKUP(A77,DADOS!A:I,9,0)</f>
        <v>3242.05807280946</v>
      </c>
      <c r="D77" s="21" t="n">
        <v>48.336253279381</v>
      </c>
      <c r="E77" s="21" t="n">
        <v>342.958424118458</v>
      </c>
      <c r="F77" s="21" t="n">
        <v>707.712724434036</v>
      </c>
      <c r="G77" s="21" t="n">
        <v>3.30657335823147</v>
      </c>
      <c r="H77" s="22" t="n">
        <v>0.0387449113978983</v>
      </c>
      <c r="I77" s="21" t="n">
        <v>25.8098409293193</v>
      </c>
      <c r="J77" s="22" t="n">
        <v>0.294777882858656</v>
      </c>
      <c r="K77" s="21" t="n">
        <v>17.0101193529713</v>
      </c>
      <c r="L77" s="21" t="n">
        <f aca="false">G77*I77</f>
        <v>85.3421323970793</v>
      </c>
      <c r="M77" s="21" t="n">
        <f aca="false">G77*K77</f>
        <v>56.2452074728724</v>
      </c>
      <c r="N77" s="22" t="n">
        <f aca="false">G77/L77</f>
        <v>0.0387449113978857</v>
      </c>
      <c r="O77" s="22" t="n">
        <f aca="false">G77/M77</f>
        <v>0.0587885351801087</v>
      </c>
      <c r="P77" s="22" t="n">
        <f aca="false">M77/C77</f>
        <v>0.0173486119649091</v>
      </c>
      <c r="Q77" s="21" t="n">
        <f aca="false">VLOOKUP(A77,DADOS!A:M,COLUMN(DADOS!M:M),0)</f>
        <v>746.692183004349</v>
      </c>
    </row>
    <row r="78" customFormat="false" ht="13.8" hidden="false" customHeight="false" outlineLevel="0" collapsed="false">
      <c r="A78" s="4" t="n">
        <v>2104503</v>
      </c>
      <c r="B78" s="4" t="s">
        <v>93</v>
      </c>
      <c r="C78" s="21" t="n">
        <f aca="false">VLOOKUP(A78,DADOS!A:D,3,0)/VLOOKUP(A78,DADOS!A:I,9,0)</f>
        <v>2423.64435909755</v>
      </c>
      <c r="D78" s="21" t="n">
        <v>23.9293877006537</v>
      </c>
      <c r="E78" s="21" t="n">
        <v>174.323535950909</v>
      </c>
      <c r="F78" s="21" t="n">
        <v>808.560885608856</v>
      </c>
      <c r="G78" s="21" t="n">
        <v>2.47027920984785</v>
      </c>
      <c r="H78" s="22" t="n">
        <v>0.0569466264897901</v>
      </c>
      <c r="I78" s="21" t="n">
        <v>17.5603027192416</v>
      </c>
      <c r="J78" s="22" t="n">
        <v>0.529616515217442</v>
      </c>
      <c r="K78" s="21" t="n">
        <v>15.7800874912671</v>
      </c>
      <c r="L78" s="21" t="n">
        <f aca="false">G78*I78</f>
        <v>43.3788507259772</v>
      </c>
      <c r="M78" s="21" t="n">
        <f aca="false">G78*K78</f>
        <v>38.9812220592572</v>
      </c>
      <c r="N78" s="22" t="n">
        <f aca="false">G78/L78</f>
        <v>0.0569466264897732</v>
      </c>
      <c r="O78" s="22" t="n">
        <f aca="false">G78/M78</f>
        <v>0.0633710047902722</v>
      </c>
      <c r="P78" s="22" t="n">
        <f aca="false">M78/C78</f>
        <v>0.0160837219837699</v>
      </c>
      <c r="Q78" s="21" t="n">
        <f aca="false">VLOOKUP(A78,DADOS!A:M,COLUMN(DADOS!M:M),0)</f>
        <v>823.565663284133</v>
      </c>
    </row>
    <row r="79" customFormat="false" ht="13.8" hidden="false" customHeight="false" outlineLevel="0" collapsed="false">
      <c r="A79" s="4" t="n">
        <v>2104552</v>
      </c>
      <c r="B79" s="4" t="s">
        <v>94</v>
      </c>
      <c r="C79" s="21" t="n">
        <f aca="false">VLOOKUP(A79,DADOS!A:D,3,0)/VLOOKUP(A79,DADOS!A:I,9,0)</f>
        <v>2565.22947332562</v>
      </c>
      <c r="D79" s="21" t="n">
        <v>840.932900529148</v>
      </c>
      <c r="E79" s="21" t="n">
        <v>613.361732402508</v>
      </c>
      <c r="F79" s="21" t="n">
        <v>591.124289462177</v>
      </c>
      <c r="G79" s="21" t="n">
        <v>4.08900205687285</v>
      </c>
      <c r="H79" s="22" t="n">
        <v>0.0407220347263044</v>
      </c>
      <c r="I79" s="21" t="n">
        <v>24.556729709636</v>
      </c>
      <c r="J79" s="22" t="n">
        <v>0.307897309936638</v>
      </c>
      <c r="K79" s="21" t="n">
        <v>20.848354905915</v>
      </c>
      <c r="L79" s="21" t="n">
        <f aca="false">G79*I79</f>
        <v>100.412518292772</v>
      </c>
      <c r="M79" s="21" t="n">
        <f aca="false">G79*K79</f>
        <v>85.2489660927017</v>
      </c>
      <c r="N79" s="22" t="n">
        <f aca="false">G79/L79</f>
        <v>0.0407220347262935</v>
      </c>
      <c r="O79" s="22" t="n">
        <f aca="false">G79/M79</f>
        <v>0.0479654152336156</v>
      </c>
      <c r="P79" s="22" t="n">
        <f aca="false">M79/C79</f>
        <v>0.0332324912757934</v>
      </c>
      <c r="Q79" s="21" t="n">
        <f aca="false">VLOOKUP(A79,DADOS!A:M,COLUMN(DADOS!M:M),0)</f>
        <v>731.918321491036</v>
      </c>
    </row>
    <row r="80" customFormat="false" ht="13.8" hidden="false" customHeight="false" outlineLevel="0" collapsed="false">
      <c r="A80" s="4" t="n">
        <v>2104602</v>
      </c>
      <c r="B80" s="4" t="s">
        <v>95</v>
      </c>
      <c r="C80" s="21" t="n">
        <f aca="false">VLOOKUP(A80,DADOS!A:D,3,0)/VLOOKUP(A80,DADOS!A:I,9,0)</f>
        <v>2432.47794264207</v>
      </c>
      <c r="D80" s="21" t="n">
        <v>28.6142558584197</v>
      </c>
      <c r="E80" s="21" t="n">
        <v>239.274934412379</v>
      </c>
      <c r="F80" s="21" t="n">
        <v>703.96006655574</v>
      </c>
      <c r="G80" s="21" t="n">
        <v>5.71314710121818</v>
      </c>
      <c r="H80" s="22" t="n">
        <v>0.103258205360404</v>
      </c>
      <c r="I80" s="21" t="n">
        <v>9.68446039237593</v>
      </c>
      <c r="J80" s="22" t="n">
        <v>0.492634817722834</v>
      </c>
      <c r="K80" s="21" t="n">
        <v>9.39625903734905</v>
      </c>
      <c r="L80" s="21" t="n">
        <f aca="false">G80*I80</f>
        <v>55.3287468175648</v>
      </c>
      <c r="M80" s="21" t="n">
        <f aca="false">G80*K80</f>
        <v>53.6822100815259</v>
      </c>
      <c r="N80" s="22" t="n">
        <f aca="false">G80/L80</f>
        <v>0.103258205360337</v>
      </c>
      <c r="O80" s="22" t="n">
        <f aca="false">G80/M80</f>
        <v>0.106425333318836</v>
      </c>
      <c r="P80" s="22" t="n">
        <f aca="false">M80/C80</f>
        <v>0.0220689401291007</v>
      </c>
      <c r="Q80" s="21" t="n">
        <f aca="false">VLOOKUP(A80,DADOS!A:M,COLUMN(DADOS!M:M),0)</f>
        <v>663.139687425719</v>
      </c>
    </row>
    <row r="81" customFormat="false" ht="13.8" hidden="false" customHeight="false" outlineLevel="0" collapsed="false">
      <c r="A81" s="4" t="n">
        <v>2104628</v>
      </c>
      <c r="B81" s="4" t="s">
        <v>96</v>
      </c>
      <c r="C81" s="21" t="n">
        <f aca="false">VLOOKUP(A81,DADOS!A:D,3,0)/VLOOKUP(A81,DADOS!A:I,9,0)</f>
        <v>2451.46471824095</v>
      </c>
      <c r="D81" s="21" t="n">
        <v>21.4598248032371</v>
      </c>
      <c r="E81" s="21" t="n">
        <v>122.71172573258</v>
      </c>
      <c r="F81" s="21" t="n">
        <v>1428.56667093634</v>
      </c>
      <c r="G81" s="21" t="n">
        <v>0.106236572066925</v>
      </c>
      <c r="H81" s="22" t="n">
        <v>0.00347909245398397</v>
      </c>
      <c r="I81" s="21" t="n">
        <v>287.431280779893</v>
      </c>
      <c r="J81" s="22" t="n">
        <v>0.558776720644286</v>
      </c>
      <c r="K81" s="21" t="n">
        <v>193.837099649094</v>
      </c>
      <c r="L81" s="21" t="n">
        <f aca="false">G81*I81</f>
        <v>30.5357139748617</v>
      </c>
      <c r="M81" s="21" t="n">
        <f aca="false">G81*K81</f>
        <v>20.5925890061147</v>
      </c>
      <c r="N81" s="22" t="n">
        <f aca="false">G81/L81</f>
        <v>0.00347909245398302</v>
      </c>
      <c r="O81" s="22" t="n">
        <f aca="false">G81/M81</f>
        <v>0.00515897112477599</v>
      </c>
      <c r="P81" s="22" t="n">
        <f aca="false">M81/C81</f>
        <v>0.00840011640913638</v>
      </c>
      <c r="Q81" s="21" t="n">
        <f aca="false">VLOOKUP(A81,DADOS!A:M,COLUMN(DADOS!M:M),0)</f>
        <v>857.639162290252</v>
      </c>
    </row>
    <row r="82" customFormat="false" ht="13.8" hidden="false" customHeight="false" outlineLevel="0" collapsed="false">
      <c r="A82" s="4" t="n">
        <v>2104651</v>
      </c>
      <c r="B82" s="4" t="s">
        <v>97</v>
      </c>
      <c r="C82" s="21" t="n">
        <f aca="false">VLOOKUP(A82,DADOS!A:D,3,0)/VLOOKUP(A82,DADOS!A:I,9,0)</f>
        <v>3437.4185037431</v>
      </c>
      <c r="D82" s="21" t="n">
        <v>19.7218195562275</v>
      </c>
      <c r="E82" s="21" t="n">
        <v>105.561118769176</v>
      </c>
      <c r="F82" s="21" t="n">
        <v>1329.93418467584</v>
      </c>
      <c r="G82" s="21" t="n">
        <v>0.00295557189062733</v>
      </c>
      <c r="H82" s="22" t="n">
        <v>0.000112516322176786</v>
      </c>
      <c r="I82" s="21" t="n">
        <v>8887.59942249516</v>
      </c>
      <c r="J82" s="22" t="n">
        <v>0.649561661424041</v>
      </c>
      <c r="K82" s="21" t="n">
        <v>4899.91308397739</v>
      </c>
      <c r="L82" s="21" t="n">
        <f aca="false">G82*I82</f>
        <v>26.2679390282824</v>
      </c>
      <c r="M82" s="21" t="n">
        <f aca="false">G82*K82</f>
        <v>14.4820453775207</v>
      </c>
      <c r="N82" s="22" t="n">
        <f aca="false">G82/L82</f>
        <v>0.000112516322176822</v>
      </c>
      <c r="O82" s="22" t="n">
        <f aca="false">G82/M82</f>
        <v>0.000204085252709885</v>
      </c>
      <c r="P82" s="22" t="n">
        <f aca="false">M82/C82</f>
        <v>0.00421305853847903</v>
      </c>
      <c r="Q82" s="21" t="n">
        <f aca="false">VLOOKUP(A82,DADOS!A:M,COLUMN(DADOS!M:M),0)</f>
        <v>876.959900785855</v>
      </c>
    </row>
    <row r="83" customFormat="false" ht="13.8" hidden="false" customHeight="false" outlineLevel="0" collapsed="false">
      <c r="A83" s="4" t="n">
        <v>2104677</v>
      </c>
      <c r="B83" s="4" t="s">
        <v>98</v>
      </c>
      <c r="C83" s="21" t="n">
        <f aca="false">VLOOKUP(A83,DADOS!A:D,3,0)/VLOOKUP(A83,DADOS!A:I,9,0)</f>
        <v>2733.21867005107</v>
      </c>
      <c r="D83" s="21" t="n">
        <v>68.0307705989595</v>
      </c>
      <c r="E83" s="21" t="n">
        <v>628.402685757481</v>
      </c>
      <c r="F83" s="21" t="n">
        <v>706.415529577355</v>
      </c>
      <c r="G83" s="21" t="n">
        <v>7.05190841807801</v>
      </c>
      <c r="H83" s="22" t="n">
        <v>0.0658932816698167</v>
      </c>
      <c r="I83" s="21" t="n">
        <v>15.1760539869663</v>
      </c>
      <c r="J83" s="22" t="n">
        <v>0.283887423289246</v>
      </c>
      <c r="K83" s="21" t="n">
        <v>8.3388254875489</v>
      </c>
      <c r="L83" s="21" t="n">
        <f aca="false">G83*I83</f>
        <v>107.020142863894</v>
      </c>
      <c r="M83" s="21" t="n">
        <f aca="false">G83*K83</f>
        <v>58.8046336525296</v>
      </c>
      <c r="N83" s="22" t="n">
        <f aca="false">G83/L83</f>
        <v>0.0658932816698487</v>
      </c>
      <c r="O83" s="22" t="n">
        <f aca="false">G83/M83</f>
        <v>0.11992096506794</v>
      </c>
      <c r="P83" s="22" t="n">
        <f aca="false">M83/C83</f>
        <v>0.021514792905842</v>
      </c>
      <c r="Q83" s="21" t="n">
        <f aca="false">VLOOKUP(A83,DADOS!A:M,COLUMN(DADOS!M:M),0)</f>
        <v>610.82380576299</v>
      </c>
    </row>
    <row r="84" customFormat="false" ht="13.8" hidden="false" customHeight="false" outlineLevel="0" collapsed="false">
      <c r="A84" s="4" t="n">
        <v>2104701</v>
      </c>
      <c r="B84" s="4" t="s">
        <v>99</v>
      </c>
      <c r="C84" s="21" t="n">
        <f aca="false">VLOOKUP(A84,DADOS!A:D,3,0)/VLOOKUP(A84,DADOS!A:I,9,0)</f>
        <v>2702.22480240739</v>
      </c>
      <c r="D84" s="21" t="n">
        <v>18.8135532927209</v>
      </c>
      <c r="E84" s="21" t="n">
        <v>96.5081595446663</v>
      </c>
      <c r="F84" s="21" t="n">
        <v>873.005429575216</v>
      </c>
      <c r="G84" s="21" t="n">
        <v>0.293233233831695</v>
      </c>
      <c r="H84" s="22" t="n">
        <v>0.0122103226818005</v>
      </c>
      <c r="I84" s="21" t="n">
        <v>81.897917529298</v>
      </c>
      <c r="J84" s="22" t="n">
        <v>0.719118791364402</v>
      </c>
      <c r="K84" s="21" t="n">
        <v>38.3878414332621</v>
      </c>
      <c r="L84" s="21" t="n">
        <f aca="false">G84*I84</f>
        <v>24.0151912011975</v>
      </c>
      <c r="M84" s="21" t="n">
        <f aca="false">G84*K84</f>
        <v>11.2565908832938</v>
      </c>
      <c r="N84" s="22" t="n">
        <f aca="false">G84/L84</f>
        <v>0.0122103226817979</v>
      </c>
      <c r="O84" s="22" t="n">
        <f aca="false">G84/M84</f>
        <v>0.0260499148340632</v>
      </c>
      <c r="P84" s="22" t="n">
        <f aca="false">M84/C84</f>
        <v>0.00416567521446231</v>
      </c>
      <c r="Q84" s="21" t="n">
        <f aca="false">VLOOKUP(A84,DADOS!A:M,COLUMN(DADOS!M:M),0)</f>
        <v>1069.24128712871</v>
      </c>
    </row>
    <row r="85" customFormat="false" ht="13.8" hidden="false" customHeight="false" outlineLevel="0" collapsed="false">
      <c r="A85" s="4" t="n">
        <v>2104800</v>
      </c>
      <c r="B85" s="4" t="s">
        <v>100</v>
      </c>
      <c r="C85" s="21" t="n">
        <f aca="false">VLOOKUP(A85,DADOS!A:D,3,0)/VLOOKUP(A85,DADOS!A:I,9,0)</f>
        <v>2316.18783254833</v>
      </c>
      <c r="D85" s="21" t="n">
        <v>462.785806394237</v>
      </c>
      <c r="E85" s="21" t="n">
        <v>2518.04909066655</v>
      </c>
      <c r="F85" s="21" t="n">
        <v>1546.25023372215</v>
      </c>
      <c r="G85" s="21" t="n">
        <v>50.8591621840591</v>
      </c>
      <c r="H85" s="22" t="n">
        <v>0.182866324172885</v>
      </c>
      <c r="I85" s="21" t="n">
        <v>5.46847542609337</v>
      </c>
      <c r="J85" s="22" t="n">
        <v>0.203213081323947</v>
      </c>
      <c r="K85" s="21" t="n">
        <v>2.16071522680332</v>
      </c>
      <c r="L85" s="21" t="n">
        <f aca="false">G85*I85</f>
        <v>278.122078595225</v>
      </c>
      <c r="M85" s="21" t="n">
        <f aca="false">G85*K85</f>
        <v>109.892166153556</v>
      </c>
      <c r="N85" s="22" t="n">
        <f aca="false">G85/L85</f>
        <v>0.182866324172986</v>
      </c>
      <c r="O85" s="22" t="n">
        <f aca="false">G85/M85</f>
        <v>0.462809715780758</v>
      </c>
      <c r="P85" s="22" t="n">
        <f aca="false">M85/C85</f>
        <v>0.0474452739148749</v>
      </c>
      <c r="Q85" s="21" t="n">
        <f aca="false">VLOOKUP(A85,DADOS!A:M,COLUMN(DADOS!M:M),0)</f>
        <v>385.207975750428</v>
      </c>
    </row>
    <row r="86" customFormat="false" ht="13.8" hidden="false" customHeight="false" outlineLevel="0" collapsed="false">
      <c r="A86" s="4" t="n">
        <v>2104909</v>
      </c>
      <c r="B86" s="4" t="s">
        <v>101</v>
      </c>
      <c r="C86" s="21" t="n">
        <f aca="false">VLOOKUP(A86,DADOS!A:D,3,0)/VLOOKUP(A86,DADOS!A:I,9,0)</f>
        <v>2579.98392242328</v>
      </c>
      <c r="D86" s="21" t="n">
        <v>31.6014051313976</v>
      </c>
      <c r="E86" s="21" t="n">
        <v>161.087376050514</v>
      </c>
      <c r="F86" s="21" t="n">
        <v>1261.60515378221</v>
      </c>
      <c r="G86" s="21" t="n">
        <v>2.93142158431214</v>
      </c>
      <c r="H86" s="22" t="n">
        <v>0.0731298628139325</v>
      </c>
      <c r="I86" s="21" t="n">
        <v>13.6743043337166</v>
      </c>
      <c r="J86" s="22" t="n">
        <v>0.466516287301247</v>
      </c>
      <c r="K86" s="21" t="n">
        <v>11.6889861322801</v>
      </c>
      <c r="L86" s="21" t="n">
        <f aca="false">G86*I86</f>
        <v>40.0851508743098</v>
      </c>
      <c r="M86" s="21" t="n">
        <f aca="false">G86*K86</f>
        <v>34.2653462468913</v>
      </c>
      <c r="N86" s="22" t="n">
        <f aca="false">G86/L86</f>
        <v>0.0731298628138845</v>
      </c>
      <c r="O86" s="22" t="n">
        <f aca="false">G86/M86</f>
        <v>0.0855506190770827</v>
      </c>
      <c r="P86" s="22" t="n">
        <f aca="false">M86/C86</f>
        <v>0.0132812247196902</v>
      </c>
      <c r="Q86" s="21" t="n">
        <f aca="false">VLOOKUP(A86,DADOS!A:M,COLUMN(DADOS!M:M),0)</f>
        <v>742.099068162926</v>
      </c>
    </row>
    <row r="87" customFormat="false" ht="13.8" hidden="false" customHeight="false" outlineLevel="0" collapsed="false">
      <c r="A87" s="4" t="n">
        <v>2105005</v>
      </c>
      <c r="B87" s="4" t="s">
        <v>102</v>
      </c>
      <c r="C87" s="21" t="n">
        <f aca="false">VLOOKUP(A87,DADOS!A:D,3,0)/VLOOKUP(A87,DADOS!A:I,9,0)</f>
        <v>2554.60774799869</v>
      </c>
      <c r="D87" s="21" t="n">
        <v>58.1417581928943</v>
      </c>
      <c r="E87" s="21" t="n">
        <v>342.398061274401</v>
      </c>
      <c r="F87" s="21" t="n">
        <v>440.63899432392</v>
      </c>
      <c r="G87" s="21" t="n">
        <v>14.0659951854195</v>
      </c>
      <c r="H87" s="22" t="n">
        <v>0.205184902098641</v>
      </c>
      <c r="I87" s="21" t="n">
        <v>4.87365293338557</v>
      </c>
      <c r="J87" s="22" t="n">
        <v>0.499591565389401</v>
      </c>
      <c r="K87" s="21" t="n">
        <v>4.07800609588952</v>
      </c>
      <c r="L87" s="21" t="n">
        <f aca="false">G87*I87</f>
        <v>68.552778696407</v>
      </c>
      <c r="M87" s="21" t="n">
        <f aca="false">G87*K87</f>
        <v>57.3612141108934</v>
      </c>
      <c r="N87" s="22" t="n">
        <f aca="false">G87/L87</f>
        <v>0.205184902098749</v>
      </c>
      <c r="O87" s="22" t="n">
        <f aca="false">G87/M87</f>
        <v>0.245217877679968</v>
      </c>
      <c r="P87" s="22" t="n">
        <f aca="false">M87/C87</f>
        <v>0.0224540202525538</v>
      </c>
      <c r="Q87" s="21" t="n">
        <f aca="false">VLOOKUP(A87,DADOS!A:M,COLUMN(DADOS!M:M),0)</f>
        <v>544.034560713167</v>
      </c>
    </row>
    <row r="88" customFormat="false" ht="13.8" hidden="false" customHeight="false" outlineLevel="0" collapsed="false">
      <c r="A88" s="4" t="n">
        <v>2105104</v>
      </c>
      <c r="B88" s="4" t="s">
        <v>103</v>
      </c>
      <c r="C88" s="21" t="n">
        <f aca="false">VLOOKUP(A88,DADOS!A:D,3,0)/VLOOKUP(A88,DADOS!A:I,9,0)</f>
        <v>2124.7581995654</v>
      </c>
      <c r="D88" s="21" t="n">
        <v>47.7870959135577</v>
      </c>
      <c r="E88" s="21" t="n">
        <v>320.209435724132</v>
      </c>
      <c r="F88" s="21" t="n">
        <v>530.649135101243</v>
      </c>
      <c r="G88" s="21" t="n">
        <v>0.0425062321830812</v>
      </c>
      <c r="H88" s="22" t="n">
        <v>0.000537940706520511</v>
      </c>
      <c r="I88" s="21" t="n">
        <v>1858.94093508741</v>
      </c>
      <c r="J88" s="22" t="n">
        <v>0.34409426256532</v>
      </c>
      <c r="K88" s="21" t="n">
        <v>1321.17771636449</v>
      </c>
      <c r="L88" s="21" t="n">
        <f aca="false">G88*I88</f>
        <v>79.0165750014597</v>
      </c>
      <c r="M88" s="21" t="n">
        <f aca="false">G88*K88</f>
        <v>56.158286766902</v>
      </c>
      <c r="N88" s="22" t="n">
        <f aca="false">G88/L88</f>
        <v>0.000537940706520068</v>
      </c>
      <c r="O88" s="22" t="n">
        <f aca="false">G88/M88</f>
        <v>0.000756900443909787</v>
      </c>
      <c r="P88" s="22" t="n">
        <f aca="false">M88/C88</f>
        <v>0.0264304365449154</v>
      </c>
      <c r="Q88" s="21" t="n">
        <f aca="false">VLOOKUP(A88,DADOS!A:M,COLUMN(DADOS!M:M),0)</f>
        <v>576.219543392469</v>
      </c>
    </row>
    <row r="89" customFormat="false" ht="13.8" hidden="false" customHeight="false" outlineLevel="0" collapsed="false">
      <c r="A89" s="4" t="n">
        <v>2105153</v>
      </c>
      <c r="B89" s="4" t="s">
        <v>104</v>
      </c>
      <c r="C89" s="21" t="n">
        <f aca="false">VLOOKUP(A89,DADOS!A:D,3,0)/VLOOKUP(A89,DADOS!A:I,9,0)</f>
        <v>4053.08794571354</v>
      </c>
      <c r="D89" s="21" t="n">
        <v>457.909733647561</v>
      </c>
      <c r="E89" s="21" t="n">
        <v>397.83663124194</v>
      </c>
      <c r="F89" s="21" t="n">
        <v>1344.92628905974</v>
      </c>
      <c r="G89" s="21" t="n">
        <v>9.14313571539562</v>
      </c>
      <c r="H89" s="22" t="n">
        <v>0.0923566947967749</v>
      </c>
      <c r="I89" s="21" t="n">
        <v>10.8275853981287</v>
      </c>
      <c r="J89" s="22" t="n">
        <v>0.253154216646283</v>
      </c>
      <c r="K89" s="21" t="n">
        <v>7.57017193910337</v>
      </c>
      <c r="L89" s="21" t="n">
        <f aca="false">G89*I89</f>
        <v>98.9980827651267</v>
      </c>
      <c r="M89" s="21" t="n">
        <f aca="false">G89*K89</f>
        <v>69.2151094281018</v>
      </c>
      <c r="N89" s="22" t="n">
        <f aca="false">G89/L89</f>
        <v>0.0923566947966835</v>
      </c>
      <c r="O89" s="22" t="n">
        <f aca="false">G89/M89</f>
        <v>0.132097395943485</v>
      </c>
      <c r="P89" s="22" t="n">
        <f aca="false">M89/C89</f>
        <v>0.017077129920485</v>
      </c>
      <c r="Q89" s="21" t="n">
        <f aca="false">VLOOKUP(A89,DADOS!A:M,COLUMN(DADOS!M:M),0)</f>
        <v>787.142178175919</v>
      </c>
    </row>
    <row r="90" customFormat="false" ht="13.8" hidden="false" customHeight="false" outlineLevel="0" collapsed="false">
      <c r="A90" s="4" t="n">
        <v>2105203</v>
      </c>
      <c r="B90" s="4" t="s">
        <v>105</v>
      </c>
      <c r="C90" s="21" t="n">
        <f aca="false">VLOOKUP(A90,DADOS!A:D,3,0)/VLOOKUP(A90,DADOS!A:I,9,0)</f>
        <v>3508.49327026477</v>
      </c>
      <c r="D90" s="21" t="n">
        <v>51.7788252034328</v>
      </c>
      <c r="E90" s="21" t="n">
        <v>272.785539597136</v>
      </c>
      <c r="F90" s="21" t="n">
        <v>768.865724381625</v>
      </c>
      <c r="G90" s="21" t="n">
        <v>5.10701454098076</v>
      </c>
      <c r="H90" s="22" t="n">
        <v>0.0752356599106559</v>
      </c>
      <c r="I90" s="21" t="n">
        <v>13.2915694656796</v>
      </c>
      <c r="J90" s="22" t="n">
        <v>0.341653312935505</v>
      </c>
      <c r="K90" s="21" t="n">
        <v>11.026902371717</v>
      </c>
      <c r="L90" s="21" t="n">
        <f aca="false">G90*I90</f>
        <v>67.8802385336815</v>
      </c>
      <c r="M90" s="21" t="n">
        <f aca="false">G90*K90</f>
        <v>56.3145507543338</v>
      </c>
      <c r="N90" s="22" t="n">
        <f aca="false">G90/L90</f>
        <v>0.0752356599107516</v>
      </c>
      <c r="O90" s="22" t="n">
        <f aca="false">G90/M90</f>
        <v>0.0906872996867109</v>
      </c>
      <c r="P90" s="22" t="n">
        <f aca="false">M90/C90</f>
        <v>0.0160509216966758</v>
      </c>
      <c r="Q90" s="21" t="n">
        <f aca="false">VLOOKUP(A90,DADOS!A:M,COLUMN(DADOS!M:M),0)</f>
        <v>788.644151060071</v>
      </c>
    </row>
    <row r="91" customFormat="false" ht="13.8" hidden="false" customHeight="false" outlineLevel="0" collapsed="false">
      <c r="A91" s="4" t="n">
        <v>2105302</v>
      </c>
      <c r="B91" s="4" t="s">
        <v>106</v>
      </c>
      <c r="C91" s="21" t="n">
        <f aca="false">VLOOKUP(A91,DADOS!A:D,3,0)/VLOOKUP(A91,DADOS!A:I,9,0)</f>
        <v>3515.27437236437</v>
      </c>
      <c r="D91" s="21" t="n">
        <v>16845.7004757882</v>
      </c>
      <c r="E91" s="21" t="n">
        <v>31103.1076526302</v>
      </c>
      <c r="F91" s="21" t="n">
        <v>129.211773528889</v>
      </c>
      <c r="G91" s="21" t="n">
        <v>679.373619947815</v>
      </c>
      <c r="H91" s="22" t="n">
        <v>0.45177619337326</v>
      </c>
      <c r="I91" s="21" t="n">
        <v>2.21348538207434</v>
      </c>
      <c r="J91" s="22" t="n">
        <v>0.725093056293685</v>
      </c>
      <c r="K91" s="21" t="n">
        <v>2.11254735264308</v>
      </c>
      <c r="L91" s="21" t="n">
        <f aca="false">G91*I91</f>
        <v>1503.78357672142</v>
      </c>
      <c r="M91" s="21" t="n">
        <f aca="false">G91*K91</f>
        <v>1435.2089422763</v>
      </c>
      <c r="N91" s="22" t="n">
        <f aca="false">G91/L91</f>
        <v>0.451776193372853</v>
      </c>
      <c r="O91" s="22" t="n">
        <f aca="false">G91/M91</f>
        <v>0.473362170437915</v>
      </c>
      <c r="P91" s="22" t="n">
        <f aca="false">M91/C91</f>
        <v>0.408277929472396</v>
      </c>
      <c r="Q91" s="21" t="n">
        <f aca="false">VLOOKUP(A91,DADOS!A:M,COLUMN(DADOS!M:M),0)</f>
        <v>335.072865487355</v>
      </c>
    </row>
    <row r="92" customFormat="false" ht="13.8" hidden="false" customHeight="false" outlineLevel="0" collapsed="false">
      <c r="A92" s="4" t="n">
        <v>2105351</v>
      </c>
      <c r="B92" s="4" t="s">
        <v>107</v>
      </c>
      <c r="C92" s="21" t="n">
        <f aca="false">VLOOKUP(A92,DADOS!A:D,3,0)/VLOOKUP(A92,DADOS!A:I,9,0)</f>
        <v>2296.92038214398</v>
      </c>
      <c r="D92" s="21" t="n">
        <v>22.9754991329094</v>
      </c>
      <c r="E92" s="21" t="n">
        <v>157.141624794344</v>
      </c>
      <c r="F92" s="21" t="n">
        <v>626.130036744099</v>
      </c>
      <c r="G92" s="21" t="n">
        <v>2.10768600145149</v>
      </c>
      <c r="H92" s="22" t="n">
        <v>0.053900482963034</v>
      </c>
      <c r="I92" s="21" t="n">
        <v>18.5527094568993</v>
      </c>
      <c r="J92" s="22" t="n">
        <v>0.566548105182909</v>
      </c>
      <c r="K92" s="21" t="n">
        <v>15.5903322986711</v>
      </c>
      <c r="L92" s="21" t="n">
        <f aca="false">G92*I92</f>
        <v>39.1032860113034</v>
      </c>
      <c r="M92" s="21" t="n">
        <f aca="false">G92*K92</f>
        <v>32.859525143886</v>
      </c>
      <c r="N92" s="22" t="n">
        <f aca="false">G92/L92</f>
        <v>0.053900482963049</v>
      </c>
      <c r="O92" s="22" t="n">
        <f aca="false">G92/M92</f>
        <v>0.0641423146628659</v>
      </c>
      <c r="P92" s="22" t="n">
        <f aca="false">M92/C92</f>
        <v>0.0143059051586344</v>
      </c>
      <c r="Q92" s="21" t="n">
        <f aca="false">VLOOKUP(A92,DADOS!A:M,COLUMN(DADOS!M:M),0)</f>
        <v>694.98129538519</v>
      </c>
    </row>
    <row r="93" customFormat="false" ht="13.8" hidden="false" customHeight="false" outlineLevel="0" collapsed="false">
      <c r="A93" s="4" t="n">
        <v>2105401</v>
      </c>
      <c r="B93" s="4" t="s">
        <v>108</v>
      </c>
      <c r="C93" s="21" t="n">
        <f aca="false">VLOOKUP(A93,DADOS!A:D,3,0)/VLOOKUP(A93,DADOS!A:I,9,0)</f>
        <v>1919.51556893374</v>
      </c>
      <c r="D93" s="21" t="n">
        <v>490.010938681133</v>
      </c>
      <c r="E93" s="21" t="n">
        <v>1812.05042465205</v>
      </c>
      <c r="F93" s="21" t="n">
        <v>267.113323460845</v>
      </c>
      <c r="G93" s="21" t="n">
        <v>35.9574430141296</v>
      </c>
      <c r="H93" s="22" t="n">
        <v>0.358428999893523</v>
      </c>
      <c r="I93" s="21" t="n">
        <v>2.78995282272595</v>
      </c>
      <c r="J93" s="22" t="n">
        <v>0.658988137301786</v>
      </c>
      <c r="K93" s="21" t="n">
        <v>2.51300039525004</v>
      </c>
      <c r="L93" s="21" t="n">
        <f aca="false">G93*I93</f>
        <v>100.319569635278</v>
      </c>
      <c r="M93" s="21" t="n">
        <f aca="false">G93*K93</f>
        <v>90.3610685066883</v>
      </c>
      <c r="N93" s="22" t="n">
        <f aca="false">G93/L93</f>
        <v>0.358428999893605</v>
      </c>
      <c r="O93" s="22" t="n">
        <f aca="false">G93/M93</f>
        <v>0.397930697460357</v>
      </c>
      <c r="P93" s="22" t="n">
        <f aca="false">M93/C93</f>
        <v>0.0470749338891178</v>
      </c>
      <c r="Q93" s="21" t="n">
        <f aca="false">VLOOKUP(A93,DADOS!A:M,COLUMN(DADOS!M:M),0)</f>
        <v>392.685877893934</v>
      </c>
    </row>
    <row r="94" customFormat="false" ht="13.8" hidden="false" customHeight="false" outlineLevel="0" collapsed="false">
      <c r="A94" s="4" t="n">
        <v>2105427</v>
      </c>
      <c r="B94" s="4" t="s">
        <v>109</v>
      </c>
      <c r="C94" s="21" t="n">
        <f aca="false">VLOOKUP(A94,DADOS!A:D,3,0)/VLOOKUP(A94,DADOS!A:I,9,0)</f>
        <v>2551.18430295094</v>
      </c>
      <c r="D94" s="21" t="n">
        <v>139.271021388234</v>
      </c>
      <c r="E94" s="21" t="n">
        <v>855.307750455778</v>
      </c>
      <c r="F94" s="21" t="n">
        <v>3734.79346153846</v>
      </c>
      <c r="G94" s="21" t="n">
        <v>27.8314481627983</v>
      </c>
      <c r="H94" s="22" t="n">
        <v>0.130764959027029</v>
      </c>
      <c r="I94" s="21" t="n">
        <v>7.64730863253853</v>
      </c>
      <c r="J94" s="22" t="n">
        <v>0.16722542550566</v>
      </c>
      <c r="K94" s="21" t="n">
        <v>2.44553395617497</v>
      </c>
      <c r="L94" s="21" t="n">
        <f aca="false">G94*I94</f>
        <v>212.835673791416</v>
      </c>
      <c r="M94" s="21" t="n">
        <f aca="false">G94*K94</f>
        <v>68.0627515316466</v>
      </c>
      <c r="N94" s="22" t="n">
        <f aca="false">G94/L94</f>
        <v>0.130764959026905</v>
      </c>
      <c r="O94" s="22" t="n">
        <f aca="false">G94/M94</f>
        <v>0.40890865468255</v>
      </c>
      <c r="P94" s="22" t="n">
        <f aca="false">M94/C94</f>
        <v>0.0266788845685977</v>
      </c>
      <c r="Q94" s="21" t="n">
        <f aca="false">VLOOKUP(A94,DADOS!A:M,COLUMN(DADOS!M:M),0)</f>
        <v>600.886172307692</v>
      </c>
    </row>
    <row r="95" customFormat="false" ht="13.8" hidden="false" customHeight="false" outlineLevel="0" collapsed="false">
      <c r="A95" s="4" t="n">
        <v>2105450</v>
      </c>
      <c r="B95" s="4" t="s">
        <v>110</v>
      </c>
      <c r="C95" s="21" t="n">
        <f aca="false">VLOOKUP(A95,DADOS!A:D,3,0)/VLOOKUP(A95,DADOS!A:I,9,0)</f>
        <v>2552.85435094081</v>
      </c>
      <c r="D95" s="21" t="n">
        <v>21.6275512472764</v>
      </c>
      <c r="E95" s="21" t="n">
        <v>106.542932100138</v>
      </c>
      <c r="F95" s="21" t="n">
        <v>1224.89805968679</v>
      </c>
      <c r="G95" s="21" t="n">
        <v>1.51325764273299</v>
      </c>
      <c r="H95" s="22" t="n">
        <v>0.0570776673750155</v>
      </c>
      <c r="I95" s="21" t="n">
        <v>17.5199871682007</v>
      </c>
      <c r="J95" s="22" t="n">
        <v>0.649140350360347</v>
      </c>
      <c r="K95" s="21" t="n">
        <v>9.80127414513563</v>
      </c>
      <c r="L95" s="21" t="n">
        <f aca="false">G95*I95</f>
        <v>26.5122544828636</v>
      </c>
      <c r="M95" s="21" t="n">
        <f aca="false">G95*K95</f>
        <v>14.8318530086478</v>
      </c>
      <c r="N95" s="22" t="n">
        <f aca="false">G95/L95</f>
        <v>0.0570776673749529</v>
      </c>
      <c r="O95" s="22" t="n">
        <f aca="false">G95/M95</f>
        <v>0.102027551233867</v>
      </c>
      <c r="P95" s="22" t="n">
        <f aca="false">M95/C95</f>
        <v>0.00580990960302213</v>
      </c>
      <c r="Q95" s="21" t="n">
        <f aca="false">VLOOKUP(A95,DADOS!A:M,COLUMN(DADOS!M:M),0)</f>
        <v>879.292011228208</v>
      </c>
    </row>
    <row r="96" customFormat="false" ht="13.8" hidden="false" customHeight="false" outlineLevel="0" collapsed="false">
      <c r="A96" s="4" t="n">
        <v>2105476</v>
      </c>
      <c r="B96" s="4" t="s">
        <v>111</v>
      </c>
      <c r="C96" s="21" t="n">
        <f aca="false">VLOOKUP(A96,DADOS!A:D,3,0)/VLOOKUP(A96,DADOS!A:I,9,0)</f>
        <v>2780.00193041852</v>
      </c>
      <c r="D96" s="21" t="n">
        <v>26.5373293610209</v>
      </c>
      <c r="E96" s="21" t="n">
        <v>157.19107119036</v>
      </c>
      <c r="F96" s="21" t="n">
        <v>1111.01967907962</v>
      </c>
      <c r="G96" s="21" t="n">
        <v>6.56651274838912</v>
      </c>
      <c r="H96" s="22" t="n">
        <v>0.167874566057593</v>
      </c>
      <c r="I96" s="21" t="n">
        <v>5.95682850287791</v>
      </c>
      <c r="J96" s="22" t="n">
        <v>0.536332705509265</v>
      </c>
      <c r="K96" s="21" t="n">
        <v>5.00678876705079</v>
      </c>
      <c r="L96" s="21" t="n">
        <f aca="false">G96*I96</f>
        <v>39.1155903041155</v>
      </c>
      <c r="M96" s="21" t="n">
        <f aca="false">G96*K96</f>
        <v>32.8771422673304</v>
      </c>
      <c r="N96" s="22" t="n">
        <f aca="false">G96/L96</f>
        <v>0.167874566057571</v>
      </c>
      <c r="O96" s="22" t="n">
        <f aca="false">G96/M96</f>
        <v>0.19972881751691</v>
      </c>
      <c r="P96" s="22" t="n">
        <f aca="false">M96/C96</f>
        <v>0.0118263019559777</v>
      </c>
      <c r="Q96" s="21" t="n">
        <f aca="false">VLOOKUP(A96,DADOS!A:M,COLUMN(DADOS!M:M),0)</f>
        <v>675.707820768998</v>
      </c>
    </row>
    <row r="97" customFormat="false" ht="13.8" hidden="false" customHeight="false" outlineLevel="0" collapsed="false">
      <c r="A97" s="4" t="n">
        <v>2105500</v>
      </c>
      <c r="B97" s="4" t="s">
        <v>112</v>
      </c>
      <c r="C97" s="21" t="n">
        <f aca="false">VLOOKUP(A97,DADOS!A:D,3,0)/VLOOKUP(A97,DADOS!A:I,9,0)</f>
        <v>2526.76035977908</v>
      </c>
      <c r="D97" s="21" t="n">
        <v>173.602294455067</v>
      </c>
      <c r="E97" s="21" t="n">
        <v>617.769754102005</v>
      </c>
      <c r="F97" s="21" t="n">
        <v>1021.32659106297</v>
      </c>
      <c r="G97" s="21" t="n">
        <v>9.48801127374254</v>
      </c>
      <c r="H97" s="22" t="n">
        <v>0.0623537902141602</v>
      </c>
      <c r="I97" s="21" t="n">
        <v>16.0375174719178</v>
      </c>
      <c r="J97" s="22" t="n">
        <v>0.20329127747892</v>
      </c>
      <c r="K97" s="21" t="n">
        <v>7.47180146281362</v>
      </c>
      <c r="L97" s="21" t="n">
        <f aca="false">G97*I97</f>
        <v>152.164146576399</v>
      </c>
      <c r="M97" s="21" t="n">
        <f aca="false">G97*K97</f>
        <v>70.8925365143416</v>
      </c>
      <c r="N97" s="22" t="n">
        <f aca="false">G97/L97</f>
        <v>0.0623537902141672</v>
      </c>
      <c r="O97" s="22" t="n">
        <f aca="false">G97/M97</f>
        <v>0.13383653259216</v>
      </c>
      <c r="P97" s="22" t="n">
        <f aca="false">M97/C97</f>
        <v>0.0280566917396709</v>
      </c>
      <c r="Q97" s="21" t="n">
        <f aca="false">VLOOKUP(A97,DADOS!A:M,COLUMN(DADOS!M:M),0)</f>
        <v>566.654435088016</v>
      </c>
    </row>
    <row r="98" customFormat="false" ht="13.8" hidden="false" customHeight="false" outlineLevel="0" collapsed="false">
      <c r="A98" s="4" t="n">
        <v>2105609</v>
      </c>
      <c r="B98" s="4" t="s">
        <v>113</v>
      </c>
      <c r="C98" s="21" t="n">
        <f aca="false">VLOOKUP(A98,DADOS!A:D,3,0)/VLOOKUP(A98,DADOS!A:I,9,0)</f>
        <v>2300.2493869564</v>
      </c>
      <c r="D98" s="21" t="n">
        <v>35.3019698519276</v>
      </c>
      <c r="E98" s="21" t="n">
        <v>217.833696473832</v>
      </c>
      <c r="F98" s="21" t="n">
        <v>628.020781791193</v>
      </c>
      <c r="G98" s="21" t="n">
        <v>1.034661704041</v>
      </c>
      <c r="H98" s="22" t="n">
        <v>0.0190875988179176</v>
      </c>
      <c r="I98" s="21" t="n">
        <v>52.3900365644909</v>
      </c>
      <c r="J98" s="22" t="n">
        <v>0.384038140267075</v>
      </c>
      <c r="K98" s="21" t="n">
        <v>52.0117479803265</v>
      </c>
      <c r="L98" s="21" t="n">
        <f aca="false">G98*I98</f>
        <v>54.2059645065865</v>
      </c>
      <c r="M98" s="21" t="n">
        <f aca="false">G98*K98</f>
        <v>53.8145637954756</v>
      </c>
      <c r="N98" s="22" t="n">
        <f aca="false">G98/L98</f>
        <v>0.019087598817936</v>
      </c>
      <c r="O98" s="22" t="n">
        <f aca="false">G98/M98</f>
        <v>0.019226425544826</v>
      </c>
      <c r="P98" s="22" t="n">
        <f aca="false">M98/C98</f>
        <v>0.0233950997229396</v>
      </c>
      <c r="Q98" s="21" t="n">
        <f aca="false">VLOOKUP(A98,DADOS!A:M,COLUMN(DADOS!M:M),0)</f>
        <v>690.209961652647</v>
      </c>
    </row>
    <row r="99" customFormat="false" ht="13.8" hidden="false" customHeight="false" outlineLevel="0" collapsed="false">
      <c r="A99" s="4" t="n">
        <v>2105658</v>
      </c>
      <c r="B99" s="4" t="s">
        <v>114</v>
      </c>
      <c r="C99" s="21" t="n">
        <f aca="false">VLOOKUP(A99,DADOS!A:D,3,0)/VLOOKUP(A99,DADOS!A:I,9,0)</f>
        <v>5636.45439630577</v>
      </c>
      <c r="D99" s="21" t="n">
        <v>11.7350704789008</v>
      </c>
      <c r="E99" s="21" t="n">
        <v>92.2713326515185</v>
      </c>
      <c r="F99" s="21" t="n">
        <v>3513.71212121212</v>
      </c>
      <c r="G99" s="21" t="n">
        <v>0.779275845367748</v>
      </c>
      <c r="H99" s="22" t="n">
        <v>0.0343429134351436</v>
      </c>
      <c r="I99" s="21" t="n">
        <v>29.118088711008</v>
      </c>
      <c r="J99" s="22" t="n">
        <v>0.944086999355597</v>
      </c>
      <c r="K99" s="21" t="n">
        <v>4.31806824117515</v>
      </c>
      <c r="L99" s="21" t="n">
        <f aca="false">G99*I99</f>
        <v>22.6910231957639</v>
      </c>
      <c r="M99" s="21" t="n">
        <f aca="false">G99*K99</f>
        <v>3.36496627899739</v>
      </c>
      <c r="N99" s="22" t="n">
        <f aca="false">G99/L99</f>
        <v>0.0343429134351786</v>
      </c>
      <c r="O99" s="22" t="n">
        <f aca="false">G99/M99</f>
        <v>0.231585038528213</v>
      </c>
      <c r="P99" s="22" t="n">
        <f aca="false">M99/C99</f>
        <v>0.000597000533030631</v>
      </c>
      <c r="Q99" s="21" t="n">
        <f aca="false">VLOOKUP(A99,DADOS!A:M,COLUMN(DADOS!M:M),0)</f>
        <v>1950.92917832168</v>
      </c>
    </row>
    <row r="100" customFormat="false" ht="13.8" hidden="false" customHeight="false" outlineLevel="0" collapsed="false">
      <c r="A100" s="4" t="n">
        <v>2105708</v>
      </c>
      <c r="B100" s="4" t="s">
        <v>115</v>
      </c>
      <c r="C100" s="21" t="n">
        <f aca="false">VLOOKUP(A100,DADOS!A:D,3,0)/VLOOKUP(A100,DADOS!A:I,9,0)</f>
        <v>2160.29688807916</v>
      </c>
      <c r="D100" s="21" t="n">
        <v>153.452087687314</v>
      </c>
      <c r="E100" s="21" t="n">
        <v>1480.2431410912</v>
      </c>
      <c r="F100" s="21" t="n">
        <v>686.118250905184</v>
      </c>
      <c r="G100" s="21" t="n">
        <v>6.52347086441154</v>
      </c>
      <c r="H100" s="22" t="n">
        <v>0.0557857667760791</v>
      </c>
      <c r="I100" s="21" t="n">
        <v>17.9257193687712</v>
      </c>
      <c r="J100" s="22" t="n">
        <v>0.270260957603391</v>
      </c>
      <c r="K100" s="21" t="n">
        <v>10.7160239675196</v>
      </c>
      <c r="L100" s="21" t="n">
        <f aca="false">G100*I100</f>
        <v>116.937908025796</v>
      </c>
      <c r="M100" s="21" t="n">
        <f aca="false">G100*K100</f>
        <v>69.90567013445</v>
      </c>
      <c r="N100" s="22" t="n">
        <f aca="false">G100/L100</f>
        <v>0.0557857667760952</v>
      </c>
      <c r="O100" s="22" t="n">
        <f aca="false">G100/M100</f>
        <v>0.0933181936724862</v>
      </c>
      <c r="P100" s="22" t="n">
        <f aca="false">M100/C100</f>
        <v>0.032359288447898</v>
      </c>
      <c r="Q100" s="21" t="n">
        <f aca="false">VLOOKUP(A100,DADOS!A:M,COLUMN(DADOS!M:M),0)</f>
        <v>444.010447419727</v>
      </c>
    </row>
    <row r="101" customFormat="false" ht="13.8" hidden="false" customHeight="false" outlineLevel="0" collapsed="false">
      <c r="A101" s="4" t="n">
        <v>2105807</v>
      </c>
      <c r="B101" s="4" t="s">
        <v>116</v>
      </c>
      <c r="C101" s="21" t="n">
        <f aca="false">VLOOKUP(A101,DADOS!A:D,3,0)/VLOOKUP(A101,DADOS!A:I,9,0)</f>
        <v>3038.16309058932</v>
      </c>
      <c r="D101" s="21" t="n">
        <v>31.1078304949086</v>
      </c>
      <c r="E101" s="21" t="n">
        <v>146.056383120637</v>
      </c>
      <c r="F101" s="21" t="n">
        <v>647.572878228782</v>
      </c>
      <c r="G101" s="21" t="n">
        <v>2.92951620130009</v>
      </c>
      <c r="H101" s="22" t="n">
        <v>0.0806033973415711</v>
      </c>
      <c r="I101" s="21" t="n">
        <v>12.4064249520689</v>
      </c>
      <c r="J101" s="22" t="n">
        <v>0.571427961765205</v>
      </c>
      <c r="K101" s="21" t="n">
        <v>9.8685216995233</v>
      </c>
      <c r="L101" s="21" t="n">
        <f aca="false">G101*I101</f>
        <v>36.3448228972996</v>
      </c>
      <c r="M101" s="21" t="n">
        <f aca="false">G101*K101</f>
        <v>28.909994201635</v>
      </c>
      <c r="N101" s="22" t="n">
        <f aca="false">G101/L101</f>
        <v>0.0806033973415716</v>
      </c>
      <c r="O101" s="22" t="n">
        <f aca="false">G101/M101</f>
        <v>0.101332299856858</v>
      </c>
      <c r="P101" s="22" t="n">
        <f aca="false">M101/C101</f>
        <v>0.00951561629169397</v>
      </c>
      <c r="Q101" s="21" t="n">
        <f aca="false">VLOOKUP(A101,DADOS!A:M,COLUMN(DADOS!M:M),0)</f>
        <v>823.565663284133</v>
      </c>
    </row>
    <row r="102" customFormat="false" ht="13.8" hidden="false" customHeight="false" outlineLevel="0" collapsed="false">
      <c r="A102" s="4" t="n">
        <v>2105948</v>
      </c>
      <c r="B102" s="4" t="s">
        <v>117</v>
      </c>
      <c r="C102" s="21" t="n">
        <f aca="false">VLOOKUP(A102,DADOS!A:D,3,0)/VLOOKUP(A102,DADOS!A:I,9,0)</f>
        <v>2679.19977532942</v>
      </c>
      <c r="D102" s="21" t="n">
        <v>36.8285828627329</v>
      </c>
      <c r="E102" s="21" t="n">
        <v>179.785761928054</v>
      </c>
      <c r="F102" s="21" t="n">
        <v>1370.32570720162</v>
      </c>
      <c r="G102" s="21" t="n">
        <v>0.14322838214012</v>
      </c>
      <c r="H102" s="22" t="n">
        <v>0.00320148724688661</v>
      </c>
      <c r="I102" s="21" t="n">
        <v>312.354828517255</v>
      </c>
      <c r="J102" s="22" t="n">
        <v>0.401841023848097</v>
      </c>
      <c r="K102" s="21" t="n">
        <v>285.748838676684</v>
      </c>
      <c r="L102" s="21" t="n">
        <f aca="false">G102*I102</f>
        <v>44.7380767421811</v>
      </c>
      <c r="M102" s="21" t="n">
        <f aca="false">G102*K102</f>
        <v>40.9273438620795</v>
      </c>
      <c r="N102" s="22" t="n">
        <f aca="false">G102/L102</f>
        <v>0.00320148724688198</v>
      </c>
      <c r="O102" s="22" t="n">
        <f aca="false">G102/M102</f>
        <v>0.00349957677739321</v>
      </c>
      <c r="P102" s="22" t="n">
        <f aca="false">M102/C102</f>
        <v>0.0152759582316132</v>
      </c>
      <c r="Q102" s="21" t="n">
        <f aca="false">VLOOKUP(A102,DADOS!A:M,COLUMN(DADOS!M:M),0)</f>
        <v>754.602607911642</v>
      </c>
    </row>
    <row r="103" customFormat="false" ht="13.8" hidden="false" customHeight="false" outlineLevel="0" collapsed="false">
      <c r="A103" s="4" t="n">
        <v>2105906</v>
      </c>
      <c r="B103" s="4" t="s">
        <v>118</v>
      </c>
      <c r="C103" s="21" t="n">
        <f aca="false">VLOOKUP(A103,DADOS!A:D,3,0)/VLOOKUP(A103,DADOS!A:I,9,0)</f>
        <v>2511.32835814241</v>
      </c>
      <c r="D103" s="21" t="n">
        <v>34.5870425541376</v>
      </c>
      <c r="E103" s="21" t="n">
        <v>237.703588421006</v>
      </c>
      <c r="F103" s="21" t="n">
        <v>1088.54032109245</v>
      </c>
      <c r="G103" s="21" t="n">
        <v>2.12161089562799</v>
      </c>
      <c r="H103" s="22" t="n">
        <v>0.0358680679552618</v>
      </c>
      <c r="I103" s="21" t="n">
        <v>27.8799516396226</v>
      </c>
      <c r="J103" s="22" t="n">
        <v>0.368334448035331</v>
      </c>
      <c r="K103" s="21" t="n">
        <v>25.6389998072011</v>
      </c>
      <c r="L103" s="21" t="n">
        <f aca="false">G103*I103</f>
        <v>59.1504091682048</v>
      </c>
      <c r="M103" s="21" t="n">
        <f aca="false">G103*K103</f>
        <v>54.3959813439617</v>
      </c>
      <c r="N103" s="22" t="n">
        <f aca="false">G103/L103</f>
        <v>0.0358680679552835</v>
      </c>
      <c r="O103" s="22" t="n">
        <f aca="false">G103/M103</f>
        <v>0.0390030815367118</v>
      </c>
      <c r="P103" s="22" t="n">
        <f aca="false">M103/C103</f>
        <v>0.0216602425435906</v>
      </c>
      <c r="Q103" s="21" t="n">
        <f aca="false">VLOOKUP(A103,DADOS!A:M,COLUMN(DADOS!M:M),0)</f>
        <v>686.431362490004</v>
      </c>
    </row>
    <row r="104" customFormat="false" ht="13.8" hidden="false" customHeight="false" outlineLevel="0" collapsed="false">
      <c r="A104" s="4" t="n">
        <v>2105922</v>
      </c>
      <c r="B104" s="4" t="s">
        <v>119</v>
      </c>
      <c r="C104" s="21" t="n">
        <f aca="false">VLOOKUP(A104,DADOS!A:D,3,0)/VLOOKUP(A104,DADOS!A:I,9,0)</f>
        <v>2700.6140132567</v>
      </c>
      <c r="D104" s="21" t="n">
        <v>22.8428120414425</v>
      </c>
      <c r="E104" s="21" t="n">
        <v>162.394859709191</v>
      </c>
      <c r="F104" s="21" t="n">
        <v>1043.632</v>
      </c>
      <c r="G104" s="21" t="n">
        <v>1.37812661535964</v>
      </c>
      <c r="H104" s="22" t="n">
        <v>0.0341031760210867</v>
      </c>
      <c r="I104" s="21" t="n">
        <v>29.3227821180539</v>
      </c>
      <c r="J104" s="22" t="n">
        <v>0.51268526102822</v>
      </c>
      <c r="K104" s="21" t="n">
        <v>25.2017381393513</v>
      </c>
      <c r="L104" s="21" t="n">
        <f aca="false">G104*I104</f>
        <v>40.4105064732819</v>
      </c>
      <c r="M104" s="21" t="n">
        <f aca="false">G104*K104</f>
        <v>34.7311860831642</v>
      </c>
      <c r="N104" s="22" t="n">
        <f aca="false">G104/L104</f>
        <v>0.0341031760210878</v>
      </c>
      <c r="O104" s="22" t="n">
        <f aca="false">G104/M104</f>
        <v>0.0396798028163997</v>
      </c>
      <c r="P104" s="22" t="n">
        <f aca="false">M104/C104</f>
        <v>0.0128604776220062</v>
      </c>
      <c r="Q104" s="21" t="n">
        <f aca="false">VLOOKUP(A104,DADOS!A:M,COLUMN(DADOS!M:M),0)</f>
        <v>793.551270222222</v>
      </c>
    </row>
    <row r="105" customFormat="false" ht="13.8" hidden="false" customHeight="false" outlineLevel="0" collapsed="false">
      <c r="A105" s="4" t="n">
        <v>2105963</v>
      </c>
      <c r="B105" s="4" t="s">
        <v>120</v>
      </c>
      <c r="C105" s="21" t="n">
        <f aca="false">VLOOKUP(A105,DADOS!A:D,3,0)/VLOOKUP(A105,DADOS!A:I,9,0)</f>
        <v>2657.85953774975</v>
      </c>
      <c r="D105" s="21" t="n">
        <v>21.5540931121882</v>
      </c>
      <c r="E105" s="21" t="n">
        <v>183.579972430966</v>
      </c>
      <c r="F105" s="21" t="n">
        <v>897.979638406179</v>
      </c>
      <c r="G105" s="21" t="n">
        <v>2.06355204582318</v>
      </c>
      <c r="H105" s="22" t="n">
        <v>0.0495127780992864</v>
      </c>
      <c r="I105" s="21" t="n">
        <v>20.1968065292925</v>
      </c>
      <c r="J105" s="22" t="n">
        <v>0.561211606453322</v>
      </c>
      <c r="K105" s="21" t="n">
        <v>16.5909693034604</v>
      </c>
      <c r="L105" s="21" t="n">
        <f aca="false">G105*I105</f>
        <v>41.6771614326165</v>
      </c>
      <c r="M105" s="21" t="n">
        <f aca="false">G105*K105</f>
        <v>34.2363286483453</v>
      </c>
      <c r="N105" s="22" t="n">
        <f aca="false">G105/L105</f>
        <v>0.0495127780993321</v>
      </c>
      <c r="O105" s="22" t="n">
        <f aca="false">G105/M105</f>
        <v>0.0602737538542385</v>
      </c>
      <c r="P105" s="22" t="n">
        <f aca="false">M105/C105</f>
        <v>0.0128811655251471</v>
      </c>
      <c r="Q105" s="21" t="n">
        <f aca="false">VLOOKUP(A105,DADOS!A:M,COLUMN(DADOS!M:M),0)</f>
        <v>783.522186238371</v>
      </c>
    </row>
    <row r="106" customFormat="false" ht="13.8" hidden="false" customHeight="false" outlineLevel="0" collapsed="false">
      <c r="A106" s="4" t="n">
        <v>2105989</v>
      </c>
      <c r="B106" s="4" t="s">
        <v>121</v>
      </c>
      <c r="C106" s="21" t="n">
        <f aca="false">VLOOKUP(A106,DADOS!A:D,3,0)/VLOOKUP(A106,DADOS!A:I,9,0)</f>
        <v>2768.75562194216</v>
      </c>
      <c r="D106" s="21" t="n">
        <v>21.4183823202455</v>
      </c>
      <c r="E106" s="21" t="n">
        <v>182.876339543777</v>
      </c>
      <c r="F106" s="21" t="n">
        <v>2290.99205298013</v>
      </c>
      <c r="G106" s="21" t="n">
        <v>1.19668360088725</v>
      </c>
      <c r="H106" s="22" t="n">
        <v>0.028895106237748</v>
      </c>
      <c r="I106" s="21" t="n">
        <v>34.6079364363127</v>
      </c>
      <c r="J106" s="22" t="n">
        <v>0.517262569599789</v>
      </c>
      <c r="K106" s="21" t="n">
        <v>28.2527887772221</v>
      </c>
      <c r="L106" s="21" t="n">
        <f aca="false">G106*I106</f>
        <v>41.4147499938837</v>
      </c>
      <c r="M106" s="21" t="n">
        <f aca="false">G106*K106</f>
        <v>33.809649009033</v>
      </c>
      <c r="N106" s="22" t="n">
        <f aca="false">G106/L106</f>
        <v>0.0288951062378496</v>
      </c>
      <c r="O106" s="22" t="n">
        <f aca="false">G106/M106</f>
        <v>0.0353947359988129</v>
      </c>
      <c r="P106" s="22" t="n">
        <f aca="false">M106/C106</f>
        <v>0.01221113511828</v>
      </c>
      <c r="Q106" s="21" t="n">
        <f aca="false">VLOOKUP(A106,DADOS!A:M,COLUMN(DADOS!M:M),0)</f>
        <v>886.832972185431</v>
      </c>
    </row>
    <row r="107" customFormat="false" ht="13.8" hidden="false" customHeight="false" outlineLevel="0" collapsed="false">
      <c r="A107" s="4" t="n">
        <v>2106003</v>
      </c>
      <c r="B107" s="4" t="s">
        <v>122</v>
      </c>
      <c r="C107" s="21" t="n">
        <f aca="false">VLOOKUP(A107,DADOS!A:D,3,0)/VLOOKUP(A107,DADOS!A:I,9,0)</f>
        <v>4079.44018560945</v>
      </c>
      <c r="D107" s="21" t="n">
        <v>398.469029303215</v>
      </c>
      <c r="E107" s="21" t="n">
        <v>348.313753390547</v>
      </c>
      <c r="F107" s="21" t="n">
        <v>474.823845959808</v>
      </c>
      <c r="G107" s="21" t="n">
        <v>3.1328261421227</v>
      </c>
      <c r="H107" s="22" t="n">
        <v>0.0424998804179672</v>
      </c>
      <c r="I107" s="21" t="n">
        <v>23.5294779694726</v>
      </c>
      <c r="J107" s="22" t="n">
        <v>0.384509034438665</v>
      </c>
      <c r="K107" s="21" t="n">
        <v>21.0958975637004</v>
      </c>
      <c r="L107" s="21" t="n">
        <f aca="false">G107*I107</f>
        <v>73.713763693264</v>
      </c>
      <c r="M107" s="21" t="n">
        <f aca="false">G107*K107</f>
        <v>66.0897793791031</v>
      </c>
      <c r="N107" s="22" t="n">
        <f aca="false">G107/L107</f>
        <v>0.0424998804179765</v>
      </c>
      <c r="O107" s="22" t="n">
        <f aca="false">G107/M107</f>
        <v>0.0474025813303482</v>
      </c>
      <c r="P107" s="22" t="n">
        <f aca="false">M107/C107</f>
        <v>0.0162006982262517</v>
      </c>
      <c r="Q107" s="21" t="n">
        <f aca="false">VLOOKUP(A107,DADOS!A:M,COLUMN(DADOS!M:M),0)</f>
        <v>750.647590179097</v>
      </c>
    </row>
    <row r="108" customFormat="false" ht="13.8" hidden="false" customHeight="false" outlineLevel="0" collapsed="false">
      <c r="A108" s="4" t="n">
        <v>2106102</v>
      </c>
      <c r="B108" s="4" t="s">
        <v>123</v>
      </c>
      <c r="C108" s="21" t="n">
        <f aca="false">VLOOKUP(A108,DADOS!A:D,3,0)/VLOOKUP(A108,DADOS!A:I,9,0)</f>
        <v>2851.30669157858</v>
      </c>
      <c r="D108" s="21" t="n">
        <v>72.0632309128908</v>
      </c>
      <c r="E108" s="21" t="n">
        <v>399.930188091956</v>
      </c>
      <c r="F108" s="21" t="n">
        <v>7333.19568972608</v>
      </c>
      <c r="G108" s="21" t="n">
        <v>4.92294622153224</v>
      </c>
      <c r="H108" s="22" t="n">
        <v>0.0494673777263306</v>
      </c>
      <c r="I108" s="21" t="n">
        <v>20.2153428372863</v>
      </c>
      <c r="J108" s="22" t="n">
        <v>0.196862782536203</v>
      </c>
      <c r="K108" s="21" t="n">
        <v>12.0040736785816</v>
      </c>
      <c r="L108" s="21" t="n">
        <f aca="false">G108*I108</f>
        <v>99.5190456377975</v>
      </c>
      <c r="M108" s="21" t="n">
        <f aca="false">G108*K108</f>
        <v>59.0954091589677</v>
      </c>
      <c r="N108" s="22" t="n">
        <f aca="false">G108/L108</f>
        <v>0.0494673777263646</v>
      </c>
      <c r="O108" s="22" t="n">
        <f aca="false">G108/M108</f>
        <v>0.0833050534989855</v>
      </c>
      <c r="P108" s="22" t="n">
        <f aca="false">M108/C108</f>
        <v>0.0207257287802493</v>
      </c>
      <c r="Q108" s="21" t="n">
        <f aca="false">VLOOKUP(A108,DADOS!A:M,COLUMN(DADOS!M:M),0)</f>
        <v>734.34661429629</v>
      </c>
    </row>
    <row r="109" customFormat="false" ht="13.8" hidden="false" customHeight="false" outlineLevel="0" collapsed="false">
      <c r="A109" s="4" t="n">
        <v>2106201</v>
      </c>
      <c r="B109" s="4" t="s">
        <v>124</v>
      </c>
      <c r="C109" s="21" t="n">
        <f aca="false">VLOOKUP(A109,DADOS!A:D,3,0)/VLOOKUP(A109,DADOS!A:I,9,0)</f>
        <v>2726.27456951147</v>
      </c>
      <c r="D109" s="21" t="n">
        <v>17.2187291564765</v>
      </c>
      <c r="E109" s="21" t="n">
        <v>98.5387522788919</v>
      </c>
      <c r="F109" s="21" t="n">
        <v>864.157675154654</v>
      </c>
      <c r="G109" s="21" t="n">
        <v>0.324214924953841</v>
      </c>
      <c r="H109" s="22" t="n">
        <v>0.0132222063102879</v>
      </c>
      <c r="I109" s="21" t="n">
        <v>75.6303431161352</v>
      </c>
      <c r="J109" s="22" t="n">
        <v>0.70972002965754</v>
      </c>
      <c r="K109" s="21" t="n">
        <v>36.9509988135216</v>
      </c>
      <c r="L109" s="21" t="n">
        <f aca="false">G109*I109</f>
        <v>24.520486017631</v>
      </c>
      <c r="M109" s="21" t="n">
        <f aca="false">G109*K109</f>
        <v>11.9800653072954</v>
      </c>
      <c r="N109" s="22" t="n">
        <f aca="false">G109/L109</f>
        <v>0.0132222063102958</v>
      </c>
      <c r="O109" s="22" t="n">
        <f aca="false">G109/M109</f>
        <v>0.0270628679091096</v>
      </c>
      <c r="P109" s="22" t="n">
        <f aca="false">M109/C109</f>
        <v>0.00439429888730619</v>
      </c>
      <c r="Q109" s="21" t="n">
        <f aca="false">VLOOKUP(A109,DADOS!A:M,COLUMN(DADOS!M:M),0)</f>
        <v>963.2554941735</v>
      </c>
    </row>
    <row r="110" customFormat="false" ht="13.8" hidden="false" customHeight="false" outlineLevel="0" collapsed="false">
      <c r="A110" s="4" t="n">
        <v>2106300</v>
      </c>
      <c r="B110" s="4" t="s">
        <v>125</v>
      </c>
      <c r="C110" s="21" t="n">
        <f aca="false">VLOOKUP(A110,DADOS!A:D,3,0)/VLOOKUP(A110,DADOS!A:I,9,0)</f>
        <v>2234.51572361704</v>
      </c>
      <c r="D110" s="21" t="n">
        <v>48.4997109698075</v>
      </c>
      <c r="E110" s="21" t="n">
        <v>246.810707456979</v>
      </c>
      <c r="F110" s="21" t="n">
        <v>829.49712498739</v>
      </c>
      <c r="G110" s="21" t="n">
        <v>2.15836630556061</v>
      </c>
      <c r="H110" s="22" t="n">
        <v>0.0351430249215076</v>
      </c>
      <c r="I110" s="21" t="n">
        <v>28.4551487025863</v>
      </c>
      <c r="J110" s="22" t="n">
        <v>0.343207105197858</v>
      </c>
      <c r="K110" s="21" t="n">
        <v>25.584656348531</v>
      </c>
      <c r="L110" s="21" t="n">
        <f aca="false">G110*I110</f>
        <v>61.416634179379</v>
      </c>
      <c r="M110" s="21" t="n">
        <f aca="false">G110*K110</f>
        <v>55.2210602020167</v>
      </c>
      <c r="N110" s="22" t="n">
        <f aca="false">G110/L110</f>
        <v>0.0351430249215008</v>
      </c>
      <c r="O110" s="22" t="n">
        <f aca="false">G110/M110</f>
        <v>0.0390859265951179</v>
      </c>
      <c r="P110" s="22" t="n">
        <f aca="false">M110/C110</f>
        <v>0.0247127642103273</v>
      </c>
      <c r="Q110" s="21" t="n">
        <f aca="false">VLOOKUP(A110,DADOS!A:M,COLUMN(DADOS!M:M),0)</f>
        <v>675.435166448099</v>
      </c>
    </row>
    <row r="111" customFormat="false" ht="13.8" hidden="false" customHeight="false" outlineLevel="0" collapsed="false">
      <c r="A111" s="4" t="n">
        <v>2106326</v>
      </c>
      <c r="B111" s="4" t="s">
        <v>126</v>
      </c>
      <c r="C111" s="21" t="n">
        <f aca="false">VLOOKUP(A111,DADOS!A:D,3,0)/VLOOKUP(A111,DADOS!A:I,9,0)</f>
        <v>2484.91921304357</v>
      </c>
      <c r="D111" s="21" t="n">
        <v>64.7188403219352</v>
      </c>
      <c r="E111" s="21" t="n">
        <v>559.107741562542</v>
      </c>
      <c r="F111" s="21" t="n">
        <v>771.716756251461</v>
      </c>
      <c r="G111" s="21" t="n">
        <v>4.50816755667508</v>
      </c>
      <c r="H111" s="22" t="n">
        <v>0.0390366569084157</v>
      </c>
      <c r="I111" s="21" t="n">
        <v>25.6169477408502</v>
      </c>
      <c r="J111" s="22" t="n">
        <v>0.250575217010335</v>
      </c>
      <c r="K111" s="21" t="n">
        <v>12.9485487806172</v>
      </c>
      <c r="L111" s="21" t="n">
        <f aca="false">G111*I111</f>
        <v>115.485492706342</v>
      </c>
      <c r="M111" s="21" t="n">
        <f aca="false">G111*K111</f>
        <v>58.3742275188031</v>
      </c>
      <c r="N111" s="22" t="n">
        <f aca="false">G111/L111</f>
        <v>0.0390366569084007</v>
      </c>
      <c r="O111" s="22" t="n">
        <f aca="false">G111/M111</f>
        <v>0.0772287317245087</v>
      </c>
      <c r="P111" s="22" t="n">
        <f aca="false">M111/C111</f>
        <v>0.0234913985180651</v>
      </c>
      <c r="Q111" s="21" t="n">
        <f aca="false">VLOOKUP(A111,DADOS!A:M,COLUMN(DADOS!M:M),0)</f>
        <v>625.902201916336</v>
      </c>
    </row>
    <row r="112" customFormat="false" ht="13.8" hidden="false" customHeight="false" outlineLevel="0" collapsed="false">
      <c r="A112" s="4" t="n">
        <v>2106359</v>
      </c>
      <c r="B112" s="4" t="s">
        <v>127</v>
      </c>
      <c r="C112" s="21" t="n">
        <f aca="false">VLOOKUP(A112,DADOS!A:D,3,0)/VLOOKUP(A112,DADOS!A:I,9,0)</f>
        <v>2929.73579983867</v>
      </c>
      <c r="D112" s="21" t="n">
        <v>13.9626484058873</v>
      </c>
      <c r="E112" s="21" t="n">
        <v>97.3402997020766</v>
      </c>
      <c r="F112" s="21" t="n">
        <v>1918.93480492813</v>
      </c>
      <c r="G112" s="21" t="n">
        <v>0.965705657634728</v>
      </c>
      <c r="H112" s="22" t="n">
        <v>0.0398685170086703</v>
      </c>
      <c r="I112" s="21" t="n">
        <v>25.0824478819419</v>
      </c>
      <c r="J112" s="22" t="n">
        <v>0.793468914606119</v>
      </c>
      <c r="K112" s="21" t="n">
        <v>10.7367620596659</v>
      </c>
      <c r="L112" s="21" t="n">
        <f aca="false">G112*I112</f>
        <v>24.2222618269195</v>
      </c>
      <c r="M112" s="21" t="n">
        <f aca="false">G112*K112</f>
        <v>10.3685518656972</v>
      </c>
      <c r="N112" s="22" t="n">
        <f aca="false">G112/L112</f>
        <v>0.0398685170086589</v>
      </c>
      <c r="O112" s="22" t="n">
        <f aca="false">G112/M112</f>
        <v>0.0931379492665335</v>
      </c>
      <c r="P112" s="22" t="n">
        <f aca="false">M112/C112</f>
        <v>0.00353907402376288</v>
      </c>
      <c r="Q112" s="21" t="n">
        <f aca="false">VLOOKUP(A112,DADOS!A:M,COLUMN(DADOS!M:M),0)</f>
        <v>859.290161704312</v>
      </c>
    </row>
    <row r="113" customFormat="false" ht="13.8" hidden="false" customHeight="false" outlineLevel="0" collapsed="false">
      <c r="A113" s="4" t="n">
        <v>2106375</v>
      </c>
      <c r="B113" s="4" t="s">
        <v>128</v>
      </c>
      <c r="C113" s="21" t="n">
        <f aca="false">VLOOKUP(A113,DADOS!A:D,3,0)/VLOOKUP(A113,DADOS!A:I,9,0)</f>
        <v>2716.54354994923</v>
      </c>
      <c r="D113" s="21" t="n">
        <v>46.2808484147806</v>
      </c>
      <c r="E113" s="21" t="n">
        <v>179.913024145138</v>
      </c>
      <c r="F113" s="21" t="n">
        <v>992.175837688288</v>
      </c>
      <c r="G113" s="21" t="n">
        <v>0.0301653512193925</v>
      </c>
      <c r="H113" s="22" t="n">
        <v>0.000673788768524056</v>
      </c>
      <c r="I113" s="21" t="n">
        <v>1484.14465588375</v>
      </c>
      <c r="J113" s="22" t="n">
        <v>0.427485561397233</v>
      </c>
      <c r="K113" s="21" t="n">
        <v>1358.269806875</v>
      </c>
      <c r="L113" s="21" t="n">
        <f aca="false">G113*I113</f>
        <v>44.7697448051179</v>
      </c>
      <c r="M113" s="21" t="n">
        <f aca="false">G113*K113</f>
        <v>40.9726857750807</v>
      </c>
      <c r="N113" s="22" t="n">
        <f aca="false">G113/L113</f>
        <v>0.000673788768524411</v>
      </c>
      <c r="O113" s="22" t="n">
        <f aca="false">G113/M113</f>
        <v>0.000736230751017519</v>
      </c>
      <c r="P113" s="22" t="n">
        <f aca="false">M113/C113</f>
        <v>0.0150826537553011</v>
      </c>
      <c r="Q113" s="21" t="n">
        <f aca="false">VLOOKUP(A113,DADOS!A:M,COLUMN(DADOS!M:M),0)</f>
        <v>686.093738702736</v>
      </c>
    </row>
    <row r="114" customFormat="false" ht="13.8" hidden="false" customHeight="false" outlineLevel="0" collapsed="false">
      <c r="A114" s="4" t="n">
        <v>2106409</v>
      </c>
      <c r="B114" s="4" t="s">
        <v>129</v>
      </c>
      <c r="C114" s="21" t="n">
        <f aca="false">VLOOKUP(A114,DADOS!A:D,3,0)/VLOOKUP(A114,DADOS!A:I,9,0)</f>
        <v>3232.97194542312</v>
      </c>
      <c r="D114" s="21" t="n">
        <v>210.505491573658</v>
      </c>
      <c r="E114" s="21" t="n">
        <v>311.179243185557</v>
      </c>
      <c r="F114" s="21" t="n">
        <v>858.694515419811</v>
      </c>
      <c r="G114" s="21" t="n">
        <v>5.32831202846725</v>
      </c>
      <c r="H114" s="22" t="n">
        <v>0.0688108644792373</v>
      </c>
      <c r="I114" s="21" t="n">
        <v>14.5325888225408</v>
      </c>
      <c r="J114" s="22" t="n">
        <v>0.301779590561333</v>
      </c>
      <c r="K114" s="21" t="n">
        <v>11.4372319170345</v>
      </c>
      <c r="L114" s="21" t="n">
        <f aca="false">G114*I114</f>
        <v>77.4341678279129</v>
      </c>
      <c r="M114" s="21" t="n">
        <f aca="false">G114*K114</f>
        <v>60.9411403959043</v>
      </c>
      <c r="N114" s="22" t="n">
        <f aca="false">G114/L114</f>
        <v>0.0688108644792143</v>
      </c>
      <c r="O114" s="22" t="n">
        <f aca="false">G114/M114</f>
        <v>0.0874337433440178</v>
      </c>
      <c r="P114" s="22" t="n">
        <f aca="false">M114/C114</f>
        <v>0.0188498822212726</v>
      </c>
      <c r="Q114" s="21" t="n">
        <f aca="false">VLOOKUP(A114,DADOS!A:M,COLUMN(DADOS!M:M),0)</f>
        <v>663.100282845089</v>
      </c>
    </row>
    <row r="115" customFormat="false" ht="13.8" hidden="false" customHeight="false" outlineLevel="0" collapsed="false">
      <c r="A115" s="4" t="n">
        <v>2106508</v>
      </c>
      <c r="B115" s="4" t="s">
        <v>130</v>
      </c>
      <c r="C115" s="21" t="n">
        <f aca="false">VLOOKUP(A115,DADOS!A:D,3,0)/VLOOKUP(A115,DADOS!A:I,9,0)</f>
        <v>2187.04956013705</v>
      </c>
      <c r="D115" s="21" t="n">
        <v>76.0877762461648</v>
      </c>
      <c r="E115" s="21" t="n">
        <v>396.050424652052</v>
      </c>
      <c r="F115" s="21" t="n">
        <v>972.939666238768</v>
      </c>
      <c r="G115" s="21" t="n">
        <v>6.79717871460875</v>
      </c>
      <c r="H115" s="22" t="n">
        <v>0.0689693590924733</v>
      </c>
      <c r="I115" s="21" t="n">
        <v>14.4991922957951</v>
      </c>
      <c r="J115" s="22" t="n">
        <v>0.248412931122212</v>
      </c>
      <c r="K115" s="21" t="n">
        <v>8.75512974422261</v>
      </c>
      <c r="L115" s="21" t="n">
        <f aca="false">G115*I115</f>
        <v>98.5536012519978</v>
      </c>
      <c r="M115" s="21" t="n">
        <f aca="false">G115*K115</f>
        <v>59.5101815410679</v>
      </c>
      <c r="N115" s="22" t="n">
        <f aca="false">G115/L115</f>
        <v>0.0689693590925067</v>
      </c>
      <c r="O115" s="22" t="n">
        <f aca="false">G115/M115</f>
        <v>0.114218752801452</v>
      </c>
      <c r="P115" s="22" t="n">
        <f aca="false">M115/C115</f>
        <v>0.0272102574288891</v>
      </c>
      <c r="Q115" s="21" t="n">
        <f aca="false">VLOOKUP(A115,DADOS!A:M,COLUMN(DADOS!M:M),0)</f>
        <v>573.007172015404</v>
      </c>
    </row>
    <row r="116" customFormat="false" ht="13.8" hidden="false" customHeight="false" outlineLevel="0" collapsed="false">
      <c r="A116" s="4" t="n">
        <v>2106607</v>
      </c>
      <c r="B116" s="4" t="s">
        <v>131</v>
      </c>
      <c r="C116" s="21" t="n">
        <f aca="false">VLOOKUP(A116,DADOS!A:D,3,0)/VLOOKUP(A116,DADOS!A:I,9,0)</f>
        <v>2679.77766569535</v>
      </c>
      <c r="D116" s="21" t="n">
        <v>69.1107652630175</v>
      </c>
      <c r="E116" s="21" t="n">
        <v>435.155142514118</v>
      </c>
      <c r="F116" s="21" t="n">
        <v>367.02208276597</v>
      </c>
      <c r="G116" s="21" t="n">
        <v>7.8699106475776</v>
      </c>
      <c r="H116" s="22" t="n">
        <v>0.129953246845193</v>
      </c>
      <c r="I116" s="21" t="n">
        <v>7.69507514646351</v>
      </c>
      <c r="J116" s="22" t="n">
        <v>0.526514039481286</v>
      </c>
      <c r="K116" s="21" t="n">
        <v>7.48773079610884</v>
      </c>
      <c r="L116" s="21" t="n">
        <f aca="false">G116*I116</f>
        <v>60.5595538290629</v>
      </c>
      <c r="M116" s="21" t="n">
        <f aca="false">G116*K116</f>
        <v>58.9277723184916</v>
      </c>
      <c r="N116" s="22" t="n">
        <f aca="false">G116/L116</f>
        <v>0.129953246845104</v>
      </c>
      <c r="O116" s="22" t="n">
        <f aca="false">G116/M116</f>
        <v>0.133551809918123</v>
      </c>
      <c r="P116" s="22" t="n">
        <f aca="false">M116/C116</f>
        <v>0.0219897990317794</v>
      </c>
      <c r="Q116" s="21" t="n">
        <f aca="false">VLOOKUP(A116,DADOS!A:M,COLUMN(DADOS!M:M),0)</f>
        <v>528.533045704813</v>
      </c>
    </row>
    <row r="117" customFormat="false" ht="13.8" hidden="false" customHeight="false" outlineLevel="0" collapsed="false">
      <c r="A117" s="4" t="n">
        <v>2106631</v>
      </c>
      <c r="B117" s="4" t="s">
        <v>132</v>
      </c>
      <c r="C117" s="21" t="n">
        <f aca="false">VLOOKUP(A117,DADOS!A:D,3,0)/VLOOKUP(A117,DADOS!A:I,9,0)</f>
        <v>2183.77170437267</v>
      </c>
      <c r="D117" s="21" t="n">
        <v>21.8954155364845</v>
      </c>
      <c r="E117" s="21" t="n">
        <v>102.150473564854</v>
      </c>
      <c r="F117" s="21" t="n">
        <v>514.146909525231</v>
      </c>
      <c r="G117" s="21" t="n">
        <v>0.306688930970549</v>
      </c>
      <c r="H117" s="22" t="n">
        <v>0.0120652326907134</v>
      </c>
      <c r="I117" s="21" t="n">
        <v>82.8827777826803</v>
      </c>
      <c r="J117" s="22" t="n">
        <v>0.76418657054963</v>
      </c>
      <c r="K117" s="21" t="n">
        <v>39.9194205268048</v>
      </c>
      <c r="L117" s="21" t="n">
        <f aca="false">G117*I117</f>
        <v>25.4192305140398</v>
      </c>
      <c r="M117" s="21" t="n">
        <f aca="false">G117*K117</f>
        <v>12.2428444063296</v>
      </c>
      <c r="N117" s="22" t="n">
        <f aca="false">G117/L117</f>
        <v>0.0120652326907046</v>
      </c>
      <c r="O117" s="22" t="n">
        <f aca="false">G117/M117</f>
        <v>0.0250504638294668</v>
      </c>
      <c r="P117" s="22" t="n">
        <f aca="false">M117/C117</f>
        <v>0.00560628401852408</v>
      </c>
      <c r="Q117" s="21" t="n">
        <f aca="false">VLOOKUP(A117,DADOS!A:M,COLUMN(DADOS!M:M),0)</f>
        <v>666.426674231114</v>
      </c>
    </row>
    <row r="118" customFormat="false" ht="13.8" hidden="false" customHeight="false" outlineLevel="0" collapsed="false">
      <c r="A118" s="4" t="n">
        <v>2106672</v>
      </c>
      <c r="B118" s="4" t="s">
        <v>133</v>
      </c>
      <c r="C118" s="21" t="n">
        <f aca="false">VLOOKUP(A118,DADOS!A:D,3,0)/VLOOKUP(A118,DADOS!A:I,9,0)</f>
        <v>3068.96753318308</v>
      </c>
      <c r="D118" s="21" t="n">
        <v>13.0887989683845</v>
      </c>
      <c r="E118" s="21" t="n">
        <v>78.7796700609187</v>
      </c>
      <c r="F118" s="21" t="n">
        <v>1052.14319470699</v>
      </c>
      <c r="G118" s="21" t="n">
        <v>1.67092508821507</v>
      </c>
      <c r="H118" s="22" t="n">
        <v>0.0852355576826283</v>
      </c>
      <c r="I118" s="21" t="n">
        <v>11.7321928451838</v>
      </c>
      <c r="J118" s="22" t="n">
        <v>0.88352547246004</v>
      </c>
      <c r="K118" s="21" t="n">
        <v>2.95653891403425</v>
      </c>
      <c r="L118" s="21" t="n">
        <f aca="false">G118*I118</f>
        <v>19.603615364795</v>
      </c>
      <c r="M118" s="21" t="n">
        <f aca="false">G118*K118</f>
        <v>4.94015504574396</v>
      </c>
      <c r="N118" s="22" t="n">
        <f aca="false">G118/L118</f>
        <v>0.0852355576826807</v>
      </c>
      <c r="O118" s="22" t="n">
        <f aca="false">G118/M118</f>
        <v>0.338233329266579</v>
      </c>
      <c r="P118" s="22" t="n">
        <f aca="false">M118/C118</f>
        <v>0.00160971238448395</v>
      </c>
      <c r="Q118" s="21" t="n">
        <f aca="false">VLOOKUP(A118,DADOS!A:M,COLUMN(DADOS!M:M),0)</f>
        <v>791.066746219282</v>
      </c>
    </row>
    <row r="119" customFormat="false" ht="13.8" hidden="false" customHeight="false" outlineLevel="0" collapsed="false">
      <c r="A119" s="4" t="n">
        <v>2106706</v>
      </c>
      <c r="B119" s="4" t="s">
        <v>134</v>
      </c>
      <c r="C119" s="21" t="n">
        <f aca="false">VLOOKUP(A119,DADOS!A:D,3,0)/VLOOKUP(A119,DADOS!A:I,9,0)</f>
        <v>2345.36530941637</v>
      </c>
      <c r="D119" s="21" t="n">
        <v>60.4760549602028</v>
      </c>
      <c r="E119" s="21" t="n">
        <v>460.895015340833</v>
      </c>
      <c r="F119" s="21" t="n">
        <v>1840.68379728765</v>
      </c>
      <c r="G119" s="21" t="n">
        <v>4.68461912106378</v>
      </c>
      <c r="H119" s="22" t="n">
        <v>0.0408460684065163</v>
      </c>
      <c r="I119" s="21" t="n">
        <v>24.4821604382357</v>
      </c>
      <c r="J119" s="22" t="n">
        <v>0.222004723689902</v>
      </c>
      <c r="K119" s="21" t="n">
        <v>12.3431274620087</v>
      </c>
      <c r="L119" s="21" t="n">
        <f aca="false">G119*I119</f>
        <v>114.68959691391</v>
      </c>
      <c r="M119" s="21" t="n">
        <f aca="false">G119*K119</f>
        <v>57.8228509222536</v>
      </c>
      <c r="N119" s="22" t="n">
        <f aca="false">G119/L119</f>
        <v>0.0408460684065375</v>
      </c>
      <c r="O119" s="22" t="n">
        <f aca="false">G119/M119</f>
        <v>0.0810167441823742</v>
      </c>
      <c r="P119" s="22" t="n">
        <f aca="false">M119/C119</f>
        <v>0.0246540914927416</v>
      </c>
      <c r="Q119" s="21" t="n">
        <f aca="false">VLOOKUP(A119,DADOS!A:M,COLUMN(DADOS!M:M),0)</f>
        <v>637.21996716631</v>
      </c>
    </row>
    <row r="120" customFormat="false" ht="13.8" hidden="false" customHeight="false" outlineLevel="0" collapsed="false">
      <c r="A120" s="4" t="n">
        <v>2106755</v>
      </c>
      <c r="B120" s="4" t="s">
        <v>135</v>
      </c>
      <c r="C120" s="21" t="n">
        <f aca="false">VLOOKUP(A120,DADOS!A:D,3,0)/VLOOKUP(A120,DADOS!A:I,9,0)</f>
        <v>2723.04675364793</v>
      </c>
      <c r="D120" s="21" t="n">
        <v>2189.62977455645</v>
      </c>
      <c r="E120" s="21" t="n">
        <v>706.884165592067</v>
      </c>
      <c r="F120" s="21" t="n">
        <v>364.839505302843</v>
      </c>
      <c r="G120" s="21" t="n">
        <v>18.5260040242815</v>
      </c>
      <c r="H120" s="22" t="n">
        <v>0.238123831732152</v>
      </c>
      <c r="I120" s="21" t="n">
        <v>4.19949566880894</v>
      </c>
      <c r="J120" s="22" t="n">
        <v>0.535746518691464</v>
      </c>
      <c r="K120" s="21" t="n">
        <v>4.18982059541609</v>
      </c>
      <c r="L120" s="21" t="n">
        <f aca="false">G120*I120</f>
        <v>77.7998736603072</v>
      </c>
      <c r="M120" s="21" t="n">
        <f aca="false">G120*K120</f>
        <v>77.620633211696</v>
      </c>
      <c r="N120" s="22" t="n">
        <f aca="false">G120/L120</f>
        <v>0.238123831732304</v>
      </c>
      <c r="O120" s="22" t="n">
        <f aca="false">G120/M120</f>
        <v>0.238673703855974</v>
      </c>
      <c r="P120" s="22" t="n">
        <f aca="false">M120/C120</f>
        <v>0.0285050681218424</v>
      </c>
      <c r="Q120" s="21" t="n">
        <f aca="false">VLOOKUP(A120,DADOS!A:M,COLUMN(DADOS!M:M),0)</f>
        <v>550.475334907156</v>
      </c>
    </row>
    <row r="121" customFormat="false" ht="13.8" hidden="false" customHeight="false" outlineLevel="0" collapsed="false">
      <c r="A121" s="4" t="n">
        <v>2106805</v>
      </c>
      <c r="B121" s="4" t="s">
        <v>136</v>
      </c>
      <c r="C121" s="21" t="n">
        <f aca="false">VLOOKUP(A121,DADOS!A:D,3,0)/VLOOKUP(A121,DADOS!A:I,9,0)</f>
        <v>2421.63726962673</v>
      </c>
      <c r="D121" s="21" t="n">
        <v>37.5713459913736</v>
      </c>
      <c r="E121" s="21" t="n">
        <v>314.064209168927</v>
      </c>
      <c r="F121" s="21" t="n">
        <v>352.876620772624</v>
      </c>
      <c r="G121" s="21" t="n">
        <v>0.872511549970098</v>
      </c>
      <c r="H121" s="22" t="n">
        <v>0.0161595919332875</v>
      </c>
      <c r="I121" s="21" t="n">
        <v>61.8827507605377</v>
      </c>
      <c r="J121" s="22" t="n">
        <v>0.51706926795245</v>
      </c>
      <c r="K121" s="21" t="n">
        <v>60.8505400554928</v>
      </c>
      <c r="L121" s="21" t="n">
        <f aca="false">G121*I121</f>
        <v>53.99341478249</v>
      </c>
      <c r="M121" s="21" t="n">
        <f aca="false">G121*K121</f>
        <v>53.0927990203355</v>
      </c>
      <c r="N121" s="22" t="n">
        <f aca="false">G121/L121</f>
        <v>0.0161595919332935</v>
      </c>
      <c r="O121" s="22" t="n">
        <f aca="false">G121/M121</f>
        <v>0.0164337078863729</v>
      </c>
      <c r="P121" s="22" t="n">
        <f aca="false">M121/C121</f>
        <v>0.0219243400678745</v>
      </c>
      <c r="Q121" s="21" t="n">
        <f aca="false">VLOOKUP(A121,DADOS!A:M,COLUMN(DADOS!M:M),0)</f>
        <v>745.843781580003</v>
      </c>
    </row>
    <row r="122" customFormat="false" ht="13.8" hidden="false" customHeight="false" outlineLevel="0" collapsed="false">
      <c r="A122" s="4" t="n">
        <v>2106904</v>
      </c>
      <c r="B122" s="4" t="s">
        <v>137</v>
      </c>
      <c r="C122" s="21" t="n">
        <f aca="false">VLOOKUP(A122,DADOS!A:D,3,0)/VLOOKUP(A122,DADOS!A:I,9,0)</f>
        <v>2600.37377951459</v>
      </c>
      <c r="D122" s="21" t="n">
        <v>88.0604740095157</v>
      </c>
      <c r="E122" s="21" t="n">
        <v>425.535150518031</v>
      </c>
      <c r="F122" s="21" t="n">
        <v>1130.65442364061</v>
      </c>
      <c r="G122" s="21" t="n">
        <v>4.9196350688012</v>
      </c>
      <c r="H122" s="22" t="n">
        <v>0.0464595964819032</v>
      </c>
      <c r="I122" s="21" t="n">
        <v>21.5240784622204</v>
      </c>
      <c r="J122" s="22" t="n">
        <v>0.219198689050188</v>
      </c>
      <c r="K122" s="21" t="n">
        <v>12.382471080779</v>
      </c>
      <c r="L122" s="21" t="n">
        <f aca="false">G122*I122</f>
        <v>105.890611226368</v>
      </c>
      <c r="M122" s="21" t="n">
        <f aca="false">G122*K122</f>
        <v>60.9172389674168</v>
      </c>
      <c r="N122" s="22" t="n">
        <f aca="false">G122/L122</f>
        <v>0.0464595964819225</v>
      </c>
      <c r="O122" s="22" t="n">
        <f aca="false">G122/M122</f>
        <v>0.080759324489946</v>
      </c>
      <c r="P122" s="22" t="n">
        <f aca="false">M122/C122</f>
        <v>0.0234263394929279</v>
      </c>
      <c r="Q122" s="21" t="n">
        <f aca="false">VLOOKUP(A122,DADOS!A:M,COLUMN(DADOS!M:M),0)</f>
        <v>534.034316863074</v>
      </c>
    </row>
    <row r="123" customFormat="false" ht="13.8" hidden="false" customHeight="false" outlineLevel="0" collapsed="false">
      <c r="A123" s="4" t="n">
        <v>2107001</v>
      </c>
      <c r="B123" s="4" t="s">
        <v>138</v>
      </c>
      <c r="C123" s="21" t="n">
        <f aca="false">VLOOKUP(A123,DADOS!A:D,3,0)/VLOOKUP(A123,DADOS!A:I,9,0)</f>
        <v>2139.41714701179</v>
      </c>
      <c r="D123" s="21" t="n">
        <v>26.7837609497977</v>
      </c>
      <c r="E123" s="21" t="n">
        <v>125.820089821691</v>
      </c>
      <c r="F123" s="21" t="n">
        <v>1659.67576419214</v>
      </c>
      <c r="G123" s="21" t="n">
        <v>0.00186091563483942</v>
      </c>
      <c r="H123" s="22" t="n">
        <v>5.94366986006119E-005</v>
      </c>
      <c r="I123" s="21" t="n">
        <v>16824.62222068</v>
      </c>
      <c r="J123" s="22" t="n">
        <v>0.544972236044677</v>
      </c>
      <c r="K123" s="21" t="n">
        <v>11660.9583375135</v>
      </c>
      <c r="L123" s="21" t="n">
        <f aca="false">G123*I123</f>
        <v>31.3092025407302</v>
      </c>
      <c r="M123" s="21" t="n">
        <f aca="false">G123*K123</f>
        <v>21.70005968749</v>
      </c>
      <c r="N123" s="22" t="n">
        <f aca="false">G123/L123</f>
        <v>5.94366986006288E-005</v>
      </c>
      <c r="O123" s="22" t="n">
        <f aca="false">G123/M123</f>
        <v>8.57562449891429E-005</v>
      </c>
      <c r="P123" s="22" t="n">
        <f aca="false">M123/C123</f>
        <v>0.0101429773608197</v>
      </c>
      <c r="Q123" s="21" t="n">
        <f aca="false">VLOOKUP(A123,DADOS!A:M,COLUMN(DADOS!M:M),0)</f>
        <v>730.959491266376</v>
      </c>
    </row>
    <row r="124" customFormat="false" ht="13.8" hidden="false" customHeight="false" outlineLevel="0" collapsed="false">
      <c r="A124" s="4" t="n">
        <v>2107100</v>
      </c>
      <c r="B124" s="4" t="s">
        <v>139</v>
      </c>
      <c r="C124" s="21" t="n">
        <f aca="false">VLOOKUP(A124,DADOS!A:D,3,0)/VLOOKUP(A124,DADOS!A:I,9,0)</f>
        <v>2516.1260154346</v>
      </c>
      <c r="D124" s="21" t="n">
        <v>46.1685268353417</v>
      </c>
      <c r="E124" s="21" t="n">
        <v>366.719018186669</v>
      </c>
      <c r="F124" s="21" t="n">
        <v>265.139196212628</v>
      </c>
      <c r="G124" s="21" t="n">
        <v>12.6121919727927</v>
      </c>
      <c r="H124" s="22" t="n">
        <v>0.291704142206035</v>
      </c>
      <c r="I124" s="21" t="n">
        <v>3.42813095637396</v>
      </c>
      <c r="J124" s="22" t="n">
        <v>0.791863445492303</v>
      </c>
      <c r="K124" s="21" t="n">
        <v>2.36245911500186</v>
      </c>
      <c r="L124" s="21" t="n">
        <f aca="false">G124*I124</f>
        <v>43.2362457296618</v>
      </c>
      <c r="M124" s="21" t="n">
        <f aca="false">G124*K124</f>
        <v>29.7957878862774</v>
      </c>
      <c r="N124" s="22" t="n">
        <f aca="false">G124/L124</f>
        <v>0.291704142206321</v>
      </c>
      <c r="O124" s="22" t="n">
        <f aca="false">G124/M124</f>
        <v>0.42328774862172</v>
      </c>
      <c r="P124" s="22" t="n">
        <f aca="false">M124/C124</f>
        <v>0.0118419298967945</v>
      </c>
      <c r="Q124" s="21" t="n">
        <f aca="false">VLOOKUP(A124,DADOS!A:M,COLUMN(DADOS!M:M),0)</f>
        <v>689.094715689806</v>
      </c>
    </row>
    <row r="125" customFormat="false" ht="13.8" hidden="false" customHeight="false" outlineLevel="0" collapsed="false">
      <c r="A125" s="4" t="n">
        <v>2107209</v>
      </c>
      <c r="B125" s="4" t="s">
        <v>140</v>
      </c>
      <c r="C125" s="21" t="n">
        <f aca="false">VLOOKUP(A125,DADOS!A:D,3,0)/VLOOKUP(A125,DADOS!A:I,9,0)</f>
        <v>2543.19545406443</v>
      </c>
      <c r="D125" s="21" t="n">
        <v>27.4213170883543</v>
      </c>
      <c r="E125" s="21" t="n">
        <v>121.248343634666</v>
      </c>
      <c r="F125" s="21" t="n">
        <v>273.486924034869</v>
      </c>
      <c r="G125" s="21" t="n">
        <v>0.00647708106549699</v>
      </c>
      <c r="H125" s="22" t="n">
        <v>0.000214675015516934</v>
      </c>
      <c r="I125" s="21" t="n">
        <v>4658.20392555403</v>
      </c>
      <c r="J125" s="22" t="n">
        <v>0.704696465442318</v>
      </c>
      <c r="K125" s="21" t="n">
        <v>2481.3947180609</v>
      </c>
      <c r="L125" s="21" t="n">
        <f aca="false">G125*I125</f>
        <v>30.1715644454297</v>
      </c>
      <c r="M125" s="21" t="n">
        <f aca="false">G125*K125</f>
        <v>16.0721947443765</v>
      </c>
      <c r="N125" s="22" t="n">
        <f aca="false">G125/L125</f>
        <v>0.000214675015517073</v>
      </c>
      <c r="O125" s="22" t="n">
        <f aca="false">G125/M125</f>
        <v>0.000402999165236177</v>
      </c>
      <c r="P125" s="22" t="n">
        <f aca="false">M125/C125</f>
        <v>0.00631968522855393</v>
      </c>
      <c r="Q125" s="21" t="n">
        <f aca="false">VLOOKUP(A125,DADOS!A:M,COLUMN(DADOS!M:M),0)</f>
        <v>772.057192472672</v>
      </c>
    </row>
    <row r="126" customFormat="false" ht="13.8" hidden="false" customHeight="false" outlineLevel="0" collapsed="false">
      <c r="A126" s="4" t="n">
        <v>2107258</v>
      </c>
      <c r="B126" s="4" t="s">
        <v>141</v>
      </c>
      <c r="C126" s="21" t="n">
        <f aca="false">VLOOKUP(A126,DADOS!A:D,3,0)/VLOOKUP(A126,DADOS!A:I,9,0)</f>
        <v>3501.28045257485</v>
      </c>
      <c r="D126" s="21" t="n">
        <v>16.1016496954066</v>
      </c>
      <c r="E126" s="21" t="n">
        <v>98.1478055938459</v>
      </c>
      <c r="F126" s="21" t="n">
        <v>3806.98551263002</v>
      </c>
      <c r="G126" s="21" t="n">
        <v>1.03252630335002</v>
      </c>
      <c r="H126" s="22" t="n">
        <v>0.0422764502748388</v>
      </c>
      <c r="I126" s="21" t="n">
        <v>23.6538307615447</v>
      </c>
      <c r="J126" s="22" t="n">
        <v>0.69862443968654</v>
      </c>
      <c r="K126" s="21" t="n">
        <v>11.4677717419082</v>
      </c>
      <c r="L126" s="21" t="n">
        <f aca="false">G126*I126</f>
        <v>24.4232024362847</v>
      </c>
      <c r="M126" s="21" t="n">
        <f aca="false">G126*K126</f>
        <v>11.8407759643343</v>
      </c>
      <c r="N126" s="22" t="n">
        <f aca="false">G126/L126</f>
        <v>0.0422764502748432</v>
      </c>
      <c r="O126" s="22" t="n">
        <f aca="false">G126/M126</f>
        <v>0.0872008985272671</v>
      </c>
      <c r="P126" s="22" t="n">
        <f aca="false">M126/C126</f>
        <v>0.00338184162186338</v>
      </c>
      <c r="Q126" s="21" t="n">
        <f aca="false">VLOOKUP(A126,DADOS!A:M,COLUMN(DADOS!M:M),0)</f>
        <v>1243.60864413076</v>
      </c>
    </row>
    <row r="127" customFormat="false" ht="13.8" hidden="false" customHeight="false" outlineLevel="0" collapsed="false">
      <c r="A127" s="4" t="n">
        <v>2107308</v>
      </c>
      <c r="B127" s="4" t="s">
        <v>142</v>
      </c>
      <c r="C127" s="21" t="n">
        <f aca="false">VLOOKUP(A127,DADOS!A:D,3,0)/VLOOKUP(A127,DADOS!A:I,9,0)</f>
        <v>3949.34670438644</v>
      </c>
      <c r="D127" s="21" t="n">
        <v>14.287073680466</v>
      </c>
      <c r="E127" s="21" t="n">
        <v>77.2012984125573</v>
      </c>
      <c r="F127" s="21" t="n">
        <v>1478.40700405723</v>
      </c>
      <c r="G127" s="21" t="n">
        <v>1.4722022861956</v>
      </c>
      <c r="H127" s="22" t="n">
        <v>0.0766338894282925</v>
      </c>
      <c r="I127" s="21" t="n">
        <v>13.0490571137667</v>
      </c>
      <c r="J127" s="22" t="n">
        <v>0.89436430026264</v>
      </c>
      <c r="K127" s="21" t="n">
        <v>2.97364112066499</v>
      </c>
      <c r="L127" s="21" t="n">
        <f aca="false">G127*I127</f>
        <v>19.2108517155843</v>
      </c>
      <c r="M127" s="21" t="n">
        <f aca="false">G127*K127</f>
        <v>4.37780125616825</v>
      </c>
      <c r="N127" s="22" t="n">
        <f aca="false">G127/L127</f>
        <v>0.0766338894283025</v>
      </c>
      <c r="O127" s="22" t="n">
        <f aca="false">G127/M127</f>
        <v>0.336288058787797</v>
      </c>
      <c r="P127" s="22" t="n">
        <f aca="false">M127/C127</f>
        <v>0.00110848744965995</v>
      </c>
      <c r="Q127" s="21" t="n">
        <f aca="false">VLOOKUP(A127,DADOS!A:M,COLUMN(DADOS!M:M),0)</f>
        <v>1429.76488148623</v>
      </c>
    </row>
    <row r="128" customFormat="false" ht="13.8" hidden="false" customHeight="false" outlineLevel="0" collapsed="false">
      <c r="A128" s="4" t="n">
        <v>2107357</v>
      </c>
      <c r="B128" s="4" t="s">
        <v>143</v>
      </c>
      <c r="C128" s="21" t="n">
        <f aca="false">VLOOKUP(A128,DADOS!A:D,3,0)/VLOOKUP(A128,DADOS!A:I,9,0)</f>
        <v>2504.88381389411</v>
      </c>
      <c r="D128" s="21" t="n">
        <v>37.5127395615634</v>
      </c>
      <c r="E128" s="21" t="n">
        <v>292.486460047134</v>
      </c>
      <c r="F128" s="21" t="n">
        <v>1213.83027522936</v>
      </c>
      <c r="G128" s="21" t="n">
        <v>2.22034400955758</v>
      </c>
      <c r="H128" s="22" t="n">
        <v>0.0306106891934607</v>
      </c>
      <c r="I128" s="21" t="n">
        <v>32.6683268606132</v>
      </c>
      <c r="J128" s="22" t="n">
        <v>0.338708261366199</v>
      </c>
      <c r="K128" s="21" t="n">
        <v>24.6982556183759</v>
      </c>
      <c r="L128" s="21" t="n">
        <f aca="false">G128*I128</f>
        <v>72.5349238472316</v>
      </c>
      <c r="M128" s="21" t="n">
        <f aca="false">G128*K128</f>
        <v>54.8386239087828</v>
      </c>
      <c r="N128" s="22" t="n">
        <f aca="false">G128/L128</f>
        <v>0.0306106891934419</v>
      </c>
      <c r="O128" s="22" t="n">
        <f aca="false">G128/M128</f>
        <v>0.0404886893816089</v>
      </c>
      <c r="P128" s="22" t="n">
        <f aca="false">M128/C128</f>
        <v>0.0218926816503837</v>
      </c>
      <c r="Q128" s="21" t="n">
        <f aca="false">VLOOKUP(A128,DADOS!A:M,COLUMN(DADOS!M:M),0)</f>
        <v>639.868960722477</v>
      </c>
    </row>
    <row r="129" customFormat="false" ht="13.8" hidden="false" customHeight="false" outlineLevel="0" collapsed="false">
      <c r="A129" s="4" t="n">
        <v>2107407</v>
      </c>
      <c r="B129" s="4" t="s">
        <v>144</v>
      </c>
      <c r="C129" s="21" t="n">
        <f aca="false">VLOOKUP(A129,DADOS!A:D,3,0)/VLOOKUP(A129,DADOS!A:I,9,0)</f>
        <v>2774.07931291447</v>
      </c>
      <c r="D129" s="21" t="n">
        <v>44.5185646315977</v>
      </c>
      <c r="E129" s="21" t="n">
        <v>362.031304193161</v>
      </c>
      <c r="F129" s="21" t="n">
        <v>1036.6588054345</v>
      </c>
      <c r="G129" s="21" t="n">
        <v>1.10729771111516</v>
      </c>
      <c r="H129" s="22" t="n">
        <v>0.0128633732436826</v>
      </c>
      <c r="I129" s="21" t="n">
        <v>77.7401060403667</v>
      </c>
      <c r="J129" s="22" t="n">
        <v>0.292936799402293</v>
      </c>
      <c r="K129" s="21" t="n">
        <v>50.3469611683536</v>
      </c>
      <c r="L129" s="21" t="n">
        <f aca="false">G129*I129</f>
        <v>86.0814414803479</v>
      </c>
      <c r="M129" s="21" t="n">
        <f aca="false">G129*K129</f>
        <v>55.7490748633218</v>
      </c>
      <c r="N129" s="22" t="n">
        <f aca="false">G129/L129</f>
        <v>0.0128633732436736</v>
      </c>
      <c r="O129" s="22" t="n">
        <f aca="false">G129/M129</f>
        <v>0.019862171952268</v>
      </c>
      <c r="P129" s="22" t="n">
        <f aca="false">M129/C129</f>
        <v>0.020096424281666</v>
      </c>
      <c r="Q129" s="21" t="n">
        <f aca="false">VLOOKUP(A129,DADOS!A:M,COLUMN(DADOS!M:M),0)</f>
        <v>686.551018200461</v>
      </c>
    </row>
    <row r="130" customFormat="false" ht="13.8" hidden="false" customHeight="false" outlineLevel="0" collapsed="false">
      <c r="A130" s="4" t="n">
        <v>2107456</v>
      </c>
      <c r="B130" s="4" t="s">
        <v>145</v>
      </c>
      <c r="C130" s="21" t="n">
        <f aca="false">VLOOKUP(A130,DADOS!A:D,3,0)/VLOOKUP(A130,DADOS!A:I,9,0)</f>
        <v>2675.45239510809</v>
      </c>
      <c r="D130" s="21" t="n">
        <v>35.6662368268932</v>
      </c>
      <c r="E130" s="21" t="n">
        <v>201.568678020366</v>
      </c>
      <c r="F130" s="21" t="n">
        <v>582.665124821441</v>
      </c>
      <c r="G130" s="21" t="n">
        <v>5.82372599220911</v>
      </c>
      <c r="H130" s="22" t="n">
        <v>0.116106322708033</v>
      </c>
      <c r="I130" s="21" t="n">
        <v>8.612795381651</v>
      </c>
      <c r="J130" s="22" t="n">
        <v>0.469535806507842</v>
      </c>
      <c r="K130" s="21" t="n">
        <v>8.36033847003574</v>
      </c>
      <c r="L130" s="21" t="n">
        <f aca="false">G130*I130</f>
        <v>50.1585603296995</v>
      </c>
      <c r="M130" s="21" t="n">
        <f aca="false">G130*K130</f>
        <v>48.6883204516129</v>
      </c>
      <c r="N130" s="22" t="n">
        <f aca="false">G130/L130</f>
        <v>0.116106322708007</v>
      </c>
      <c r="O130" s="22" t="n">
        <f aca="false">G130/M130</f>
        <v>0.119612382152241</v>
      </c>
      <c r="P130" s="22" t="n">
        <f aca="false">M130/C130</f>
        <v>0.0181981636229584</v>
      </c>
      <c r="Q130" s="21" t="n">
        <f aca="false">VLOOKUP(A130,DADOS!A:M,COLUMN(DADOS!M:M),0)</f>
        <v>759.085413237195</v>
      </c>
    </row>
    <row r="131" customFormat="false" ht="13.8" hidden="false" customHeight="false" outlineLevel="0" collapsed="false">
      <c r="A131" s="4" t="n">
        <v>2107506</v>
      </c>
      <c r="B131" s="4" t="s">
        <v>146</v>
      </c>
      <c r="C131" s="21" t="n">
        <f aca="false">VLOOKUP(A131,DADOS!A:D,3,0)/VLOOKUP(A131,DADOS!A:I,9,0)</f>
        <v>1927.15730096992</v>
      </c>
      <c r="D131" s="21" t="n">
        <v>966.492507448086</v>
      </c>
      <c r="E131" s="21" t="n">
        <v>3697.9994664058</v>
      </c>
      <c r="F131" s="21" t="n">
        <v>155306.922428538</v>
      </c>
      <c r="G131" s="21" t="n">
        <v>54.2313560494571</v>
      </c>
      <c r="H131" s="22" t="n">
        <v>0.0589334145828411</v>
      </c>
      <c r="I131" s="21" t="n">
        <v>16.9683023981943</v>
      </c>
      <c r="J131" s="22" t="n">
        <v>0.059392576340115</v>
      </c>
      <c r="K131" s="21" t="n">
        <v>3.1132082409606</v>
      </c>
      <c r="L131" s="21" t="n">
        <f aca="false">G131*I131</f>
        <v>920.214048911332</v>
      </c>
      <c r="M131" s="21" t="n">
        <f aca="false">G131*K131</f>
        <v>168.833504571638</v>
      </c>
      <c r="N131" s="22" t="n">
        <f aca="false">G131/L131</f>
        <v>0.0589334145828528</v>
      </c>
      <c r="O131" s="22" t="n">
        <f aca="false">G131/M131</f>
        <v>0.321212049628728</v>
      </c>
      <c r="P131" s="22" t="n">
        <f aca="false">M131/C131</f>
        <v>0.0876075370114655</v>
      </c>
      <c r="Q131" s="21" t="n">
        <f aca="false">VLOOKUP(A131,DADOS!A:M,COLUMN(DADOS!M:M),0)</f>
        <v>709.324443235104</v>
      </c>
    </row>
    <row r="132" customFormat="false" ht="13.8" hidden="false" customHeight="false" outlineLevel="0" collapsed="false">
      <c r="A132" s="4" t="n">
        <v>2107605</v>
      </c>
      <c r="B132" s="4" t="s">
        <v>147</v>
      </c>
      <c r="C132" s="21" t="n">
        <f aca="false">VLOOKUP(A132,DADOS!A:D,3,0)/VLOOKUP(A132,DADOS!A:I,9,0)</f>
        <v>2505.42612487883</v>
      </c>
      <c r="D132" s="21" t="n">
        <v>40.6605896215928</v>
      </c>
      <c r="E132" s="21" t="n">
        <v>252.656854462182</v>
      </c>
      <c r="F132" s="21" t="n">
        <v>780.16479058919</v>
      </c>
      <c r="G132" s="21" t="n">
        <v>2.60284819425452</v>
      </c>
      <c r="H132" s="22" t="n">
        <v>0.0413995613322214</v>
      </c>
      <c r="I132" s="21" t="n">
        <v>24.1548453128415</v>
      </c>
      <c r="J132" s="22" t="n">
        <v>0.342468944233923</v>
      </c>
      <c r="K132" s="21" t="n">
        <v>21.1728604484238</v>
      </c>
      <c r="L132" s="21" t="n">
        <f aca="false">G132*I132</f>
        <v>62.8713955050268</v>
      </c>
      <c r="M132" s="21" t="n">
        <f aca="false">G132*K132</f>
        <v>55.1097415853827</v>
      </c>
      <c r="N132" s="22" t="n">
        <f aca="false">G132/L132</f>
        <v>0.0413995613322502</v>
      </c>
      <c r="O132" s="22" t="n">
        <f aca="false">G132/M132</f>
        <v>0.0472302739838087</v>
      </c>
      <c r="P132" s="22" t="n">
        <f aca="false">M132/C132</f>
        <v>0.0219961550804249</v>
      </c>
      <c r="Q132" s="21" t="n">
        <f aca="false">VLOOKUP(A132,DADOS!A:M,COLUMN(DADOS!M:M),0)</f>
        <v>678.996937937329</v>
      </c>
    </row>
    <row r="133" customFormat="false" ht="13.8" hidden="false" customHeight="false" outlineLevel="0" collapsed="false">
      <c r="A133" s="4" t="n">
        <v>2107704</v>
      </c>
      <c r="B133" s="4" t="s">
        <v>148</v>
      </c>
      <c r="C133" s="21" t="n">
        <f aca="false">VLOOKUP(A133,DADOS!A:D,3,0)/VLOOKUP(A133,DADOS!A:I,9,0)</f>
        <v>2241.39957141646</v>
      </c>
      <c r="D133" s="21" t="n">
        <v>107.087553915247</v>
      </c>
      <c r="E133" s="21" t="n">
        <v>458.566143447908</v>
      </c>
      <c r="F133" s="21" t="n">
        <v>749.974749836342</v>
      </c>
      <c r="G133" s="21" t="n">
        <v>2.95728502766763</v>
      </c>
      <c r="H133" s="22" t="n">
        <v>0.0264116708565559</v>
      </c>
      <c r="I133" s="21" t="n">
        <v>37.8620499032784</v>
      </c>
      <c r="J133" s="22" t="n">
        <v>0.2464747947606</v>
      </c>
      <c r="K133" s="21" t="n">
        <v>21.3354450537261</v>
      </c>
      <c r="L133" s="21" t="n">
        <f aca="false">G133*I133</f>
        <v>111.96887329577</v>
      </c>
      <c r="M133" s="21" t="n">
        <f aca="false">G133*K133</f>
        <v>63.0949922160096</v>
      </c>
      <c r="N133" s="22" t="n">
        <f aca="false">G133/L133</f>
        <v>0.026411670856559</v>
      </c>
      <c r="O133" s="22" t="n">
        <f aca="false">G133/M133</f>
        <v>0.0468703604486261</v>
      </c>
      <c r="P133" s="22" t="n">
        <f aca="false">M133/C133</f>
        <v>0.0281498189883817</v>
      </c>
      <c r="Q133" s="21" t="n">
        <f aca="false">VLOOKUP(A133,DADOS!A:M,COLUMN(DADOS!M:M),0)</f>
        <v>626.165604133545</v>
      </c>
    </row>
    <row r="134" customFormat="false" ht="13.8" hidden="false" customHeight="false" outlineLevel="0" collapsed="false">
      <c r="A134" s="4" t="n">
        <v>2107803</v>
      </c>
      <c r="B134" s="4" t="s">
        <v>149</v>
      </c>
      <c r="C134" s="21" t="n">
        <f aca="false">VLOOKUP(A134,DADOS!A:D,3,0)/VLOOKUP(A134,DADOS!A:I,9,0)</f>
        <v>2747.24424610565</v>
      </c>
      <c r="D134" s="21" t="n">
        <v>86.8966161234381</v>
      </c>
      <c r="E134" s="21" t="n">
        <v>509.909822579928</v>
      </c>
      <c r="F134" s="21" t="n">
        <v>1050.5348497436</v>
      </c>
      <c r="G134" s="21" t="n">
        <v>0.260537493455694</v>
      </c>
      <c r="H134" s="22" t="n">
        <v>0.00205331149003104</v>
      </c>
      <c r="I134" s="21" t="n">
        <v>487.018167899157</v>
      </c>
      <c r="J134" s="22" t="n">
        <v>0.173894189435607</v>
      </c>
      <c r="K134" s="21" t="n">
        <v>234.701875184685</v>
      </c>
      <c r="L134" s="21" t="n">
        <f aca="false">G134*I134</f>
        <v>126.886492731831</v>
      </c>
      <c r="M134" s="21" t="n">
        <f aca="false">G134*K134</f>
        <v>61.1486382699688</v>
      </c>
      <c r="N134" s="22" t="n">
        <f aca="false">G134/L134</f>
        <v>0.00205331149002857</v>
      </c>
      <c r="O134" s="22" t="n">
        <f aca="false">G134/M134</f>
        <v>0.00426072437305032</v>
      </c>
      <c r="P134" s="22" t="n">
        <f aca="false">M134/C134</f>
        <v>0.0222581732063503</v>
      </c>
      <c r="Q134" s="21" t="n">
        <f aca="false">VLOOKUP(A134,DADOS!A:M,COLUMN(DADOS!M:M),0)</f>
        <v>511.499222219039</v>
      </c>
    </row>
    <row r="135" customFormat="false" ht="13.8" hidden="false" customHeight="false" outlineLevel="0" collapsed="false">
      <c r="A135" s="4" t="n">
        <v>2107902</v>
      </c>
      <c r="B135" s="4" t="s">
        <v>150</v>
      </c>
      <c r="C135" s="21" t="n">
        <f aca="false">VLOOKUP(A135,DADOS!A:D,3,0)/VLOOKUP(A135,DADOS!A:I,9,0)</f>
        <v>2743.94161683992</v>
      </c>
      <c r="D135" s="21" t="n">
        <v>93.5364845035351</v>
      </c>
      <c r="E135" s="21" t="n">
        <v>391.097692205078</v>
      </c>
      <c r="F135" s="21" t="n">
        <v>1334.17424680583</v>
      </c>
      <c r="G135" s="21" t="n">
        <v>4.68614279135048</v>
      </c>
      <c r="H135" s="22" t="n">
        <v>0.0481513257858082</v>
      </c>
      <c r="I135" s="21" t="n">
        <v>20.7678601508937</v>
      </c>
      <c r="J135" s="22" t="n">
        <v>0.2310684635065</v>
      </c>
      <c r="K135" s="21" t="n">
        <v>13.093613892193</v>
      </c>
      <c r="L135" s="21" t="n">
        <f aca="false">G135*I135</f>
        <v>97.3211581378855</v>
      </c>
      <c r="M135" s="21" t="n">
        <f aca="false">G135*K135</f>
        <v>61.3585443536269</v>
      </c>
      <c r="N135" s="22" t="n">
        <f aca="false">G135/L135</f>
        <v>0.0481513257858185</v>
      </c>
      <c r="O135" s="22" t="n">
        <f aca="false">G135/M135</f>
        <v>0.0763731089242094</v>
      </c>
      <c r="P135" s="22" t="n">
        <f aca="false">M135/C135</f>
        <v>0.0223614613288642</v>
      </c>
      <c r="Q135" s="21" t="n">
        <f aca="false">VLOOKUP(A135,DADOS!A:M,COLUMN(DADOS!M:M),0)</f>
        <v>704.094726852095</v>
      </c>
    </row>
    <row r="136" customFormat="false" ht="13.8" hidden="false" customHeight="false" outlineLevel="0" collapsed="false">
      <c r="A136" s="4" t="n">
        <v>2108009</v>
      </c>
      <c r="B136" s="4" t="s">
        <v>151</v>
      </c>
      <c r="C136" s="21" t="n">
        <f aca="false">VLOOKUP(A136,DADOS!A:D,3,0)/VLOOKUP(A136,DADOS!A:I,9,0)</f>
        <v>3219.44580172422</v>
      </c>
      <c r="D136" s="21" t="n">
        <v>199.470407754902</v>
      </c>
      <c r="E136" s="21" t="n">
        <v>486.033260705234</v>
      </c>
      <c r="F136" s="21" t="n">
        <v>1662.45737469187</v>
      </c>
      <c r="G136" s="21" t="n">
        <v>0.0104311619041121</v>
      </c>
      <c r="H136" s="22" t="n">
        <v>8.6247135656589E-005</v>
      </c>
      <c r="I136" s="21" t="n">
        <v>11594.5879522524</v>
      </c>
      <c r="J136" s="22" t="n">
        <v>0.169091945174786</v>
      </c>
      <c r="K136" s="21" t="n">
        <v>6485.80294430713</v>
      </c>
      <c r="L136" s="21" t="n">
        <f aca="false">G136*I136</f>
        <v>120.945024141413</v>
      </c>
      <c r="M136" s="21" t="n">
        <f aca="false">G136*K136</f>
        <v>67.6544605902347</v>
      </c>
      <c r="N136" s="22" t="n">
        <f aca="false">G136/L136</f>
        <v>8.62471356565746E-005</v>
      </c>
      <c r="O136" s="22" t="n">
        <f aca="false">G136/M136</f>
        <v>0.000154182914372652</v>
      </c>
      <c r="P136" s="22" t="n">
        <f aca="false">M136/C136</f>
        <v>0.0210143188476729</v>
      </c>
      <c r="Q136" s="21" t="n">
        <f aca="false">VLOOKUP(A136,DADOS!A:M,COLUMN(DADOS!M:M),0)</f>
        <v>687.714544474117</v>
      </c>
    </row>
    <row r="137" customFormat="false" ht="13.8" hidden="false" customHeight="false" outlineLevel="0" collapsed="false">
      <c r="A137" s="25" t="n">
        <v>2108058</v>
      </c>
      <c r="B137" s="25" t="s">
        <v>152</v>
      </c>
      <c r="C137" s="21" t="n">
        <f aca="false">VLOOKUP(A137,DADOS!A:D,3,0)/VLOOKUP(A137,DADOS!A:I,9,0)</f>
        <v>3485.55661242907</v>
      </c>
      <c r="D137" s="26" t="n">
        <v>27.7013651118325</v>
      </c>
      <c r="E137" s="26" t="n">
        <v>215.252167726444</v>
      </c>
      <c r="F137" s="26" t="n">
        <v>360.442157779857</v>
      </c>
      <c r="G137" s="26" t="n">
        <v>53.5635741973029</v>
      </c>
      <c r="H137" s="27" t="n">
        <v>1</v>
      </c>
      <c r="I137" s="26" t="n">
        <v>1</v>
      </c>
      <c r="J137" s="27" t="n">
        <v>1</v>
      </c>
      <c r="K137" s="26" t="n">
        <v>1</v>
      </c>
      <c r="L137" s="26" t="n">
        <f aca="false">G137*I137</f>
        <v>53.5635741973029</v>
      </c>
      <c r="M137" s="26" t="n">
        <f aca="false">G137*K137</f>
        <v>53.5635741973029</v>
      </c>
      <c r="N137" s="27" t="n">
        <f aca="false">G137/L137</f>
        <v>1</v>
      </c>
      <c r="O137" s="27" t="n">
        <f aca="false">G137/M137</f>
        <v>1</v>
      </c>
      <c r="P137" s="22" t="n">
        <f aca="false">M137/C137</f>
        <v>0.0153672942812926</v>
      </c>
      <c r="Q137" s="21" t="n">
        <f aca="false">VLOOKUP(A137,DADOS!A:M,COLUMN(DADOS!M:M),0)</f>
        <v>695.934808855628</v>
      </c>
    </row>
    <row r="138" customFormat="false" ht="13.8" hidden="false" customHeight="false" outlineLevel="0" collapsed="false">
      <c r="A138" s="4" t="n">
        <v>2108108</v>
      </c>
      <c r="B138" s="4" t="s">
        <v>153</v>
      </c>
      <c r="C138" s="21" t="n">
        <f aca="false">VLOOKUP(A138,DADOS!A:D,3,0)/VLOOKUP(A138,DADOS!A:I,9,0)</f>
        <v>2290.92196039951</v>
      </c>
      <c r="D138" s="21" t="n">
        <v>55.027969229401</v>
      </c>
      <c r="E138" s="21" t="n">
        <v>442.942060562942</v>
      </c>
      <c r="F138" s="21" t="n">
        <v>871.698669201521</v>
      </c>
      <c r="G138" s="21" t="n">
        <v>4.49264460119717</v>
      </c>
      <c r="H138" s="22" t="n">
        <v>0.0422231082815545</v>
      </c>
      <c r="I138" s="21" t="n">
        <v>23.6837135090087</v>
      </c>
      <c r="J138" s="22" t="n">
        <v>0.262831715590553</v>
      </c>
      <c r="K138" s="21" t="n">
        <v>12.7129659799787</v>
      </c>
      <c r="L138" s="21" t="n">
        <f aca="false">G138*I138</f>
        <v>106.402507632548</v>
      </c>
      <c r="M138" s="21" t="n">
        <f aca="false">G138*K138</f>
        <v>57.1148379751546</v>
      </c>
      <c r="N138" s="22" t="n">
        <f aca="false">G138/L138</f>
        <v>0.0422231082815465</v>
      </c>
      <c r="O138" s="22" t="n">
        <f aca="false">G138/M138</f>
        <v>0.0786598502328153</v>
      </c>
      <c r="P138" s="22" t="n">
        <f aca="false">M138/C138</f>
        <v>0.024930940015606</v>
      </c>
      <c r="Q138" s="21" t="n">
        <f aca="false">VLOOKUP(A138,DADOS!A:M,COLUMN(DADOS!M:M),0)</f>
        <v>636.462814163498</v>
      </c>
    </row>
    <row r="139" customFormat="false" ht="13.8" hidden="false" customHeight="false" outlineLevel="0" collapsed="false">
      <c r="A139" s="4" t="n">
        <v>2108207</v>
      </c>
      <c r="B139" s="4" t="s">
        <v>154</v>
      </c>
      <c r="C139" s="21" t="n">
        <f aca="false">VLOOKUP(A139,DADOS!A:D,3,0)/VLOOKUP(A139,DADOS!A:I,9,0)</f>
        <v>2779.53651159917</v>
      </c>
      <c r="D139" s="21" t="n">
        <v>471.141091200142</v>
      </c>
      <c r="E139" s="21" t="n">
        <v>2742.35741918271</v>
      </c>
      <c r="F139" s="21" t="n">
        <v>494.57008845497</v>
      </c>
      <c r="G139" s="21" t="n">
        <v>28.3148005501608</v>
      </c>
      <c r="H139" s="22" t="n">
        <v>0.205325509743961</v>
      </c>
      <c r="I139" s="21" t="n">
        <v>4.8703154383799</v>
      </c>
      <c r="J139" s="22" t="n">
        <v>0.370435278785318</v>
      </c>
      <c r="K139" s="21" t="n">
        <v>3.92696923949248</v>
      </c>
      <c r="L139" s="21" t="n">
        <f aca="false">G139*I139</f>
        <v>137.902010254096</v>
      </c>
      <c r="M139" s="21" t="n">
        <f aca="false">G139*K139</f>
        <v>111.191350782846</v>
      </c>
      <c r="N139" s="22" t="n">
        <f aca="false">G139/L139</f>
        <v>0.205325509744118</v>
      </c>
      <c r="O139" s="22" t="n">
        <f aca="false">G139/M139</f>
        <v>0.254649308159399</v>
      </c>
      <c r="P139" s="22" t="n">
        <f aca="false">M139/C139</f>
        <v>0.0400035582619037</v>
      </c>
      <c r="Q139" s="21" t="n">
        <f aca="false">VLOOKUP(A139,DADOS!A:M,COLUMN(DADOS!M:M),0)</f>
        <v>512.038702235591</v>
      </c>
    </row>
    <row r="140" customFormat="false" ht="13.8" hidden="false" customHeight="false" outlineLevel="0" collapsed="false">
      <c r="A140" s="4" t="n">
        <v>2108256</v>
      </c>
      <c r="B140" s="4" t="s">
        <v>155</v>
      </c>
      <c r="C140" s="21" t="n">
        <f aca="false">VLOOKUP(A140,DADOS!A:D,3,0)/VLOOKUP(A140,DADOS!A:I,9,0)</f>
        <v>2591.63231095085</v>
      </c>
      <c r="D140" s="21" t="n">
        <v>37.4466628129308</v>
      </c>
      <c r="E140" s="21" t="n">
        <v>260.213615545378</v>
      </c>
      <c r="F140" s="21" t="n">
        <v>526.710149538657</v>
      </c>
      <c r="G140" s="21" t="n">
        <v>6.80815784319024</v>
      </c>
      <c r="H140" s="22" t="n">
        <v>0.105142326818451</v>
      </c>
      <c r="I140" s="21" t="n">
        <v>9.51091753682181</v>
      </c>
      <c r="J140" s="22" t="n">
        <v>0.406368492926961</v>
      </c>
      <c r="K140" s="21" t="n">
        <v>8.04877459699449</v>
      </c>
      <c r="L140" s="21" t="n">
        <f aca="false">G140*I140</f>
        <v>64.751827824249</v>
      </c>
      <c r="M140" s="21" t="n">
        <f aca="false">G140*K140</f>
        <v>54.7973279005984</v>
      </c>
      <c r="N140" s="22" t="n">
        <f aca="false">G140/L140</f>
        <v>0.105142326818466</v>
      </c>
      <c r="O140" s="22" t="n">
        <f aca="false">G140/M140</f>
        <v>0.1242425151741</v>
      </c>
      <c r="P140" s="22" t="n">
        <f aca="false">M140/C140</f>
        <v>0.0211439437874942</v>
      </c>
      <c r="Q140" s="21" t="n">
        <f aca="false">VLOOKUP(A140,DADOS!A:M,COLUMN(DADOS!M:M),0)</f>
        <v>621.342685332485</v>
      </c>
    </row>
    <row r="141" customFormat="false" ht="13.8" hidden="false" customHeight="false" outlineLevel="0" collapsed="false">
      <c r="A141" s="4" t="n">
        <v>2108306</v>
      </c>
      <c r="B141" s="4" t="s">
        <v>156</v>
      </c>
      <c r="C141" s="21" t="n">
        <f aca="false">VLOOKUP(A141,DADOS!A:D,3,0)/VLOOKUP(A141,DADOS!A:I,9,0)</f>
        <v>2282.48967349649</v>
      </c>
      <c r="D141" s="21" t="n">
        <v>62.765529814576</v>
      </c>
      <c r="E141" s="21" t="n">
        <v>473.292276223932</v>
      </c>
      <c r="F141" s="21" t="n">
        <v>529.973485833117</v>
      </c>
      <c r="G141" s="21" t="n">
        <v>7.02807829871763</v>
      </c>
      <c r="H141" s="22" t="n">
        <v>0.0856733740478946</v>
      </c>
      <c r="I141" s="21" t="n">
        <v>11.6722378581728</v>
      </c>
      <c r="J141" s="22" t="n">
        <v>0.37358055059504</v>
      </c>
      <c r="K141" s="21" t="n">
        <v>8.26974033070504</v>
      </c>
      <c r="L141" s="21" t="n">
        <f aca="false">G141*I141</f>
        <v>82.0334015884944</v>
      </c>
      <c r="M141" s="21" t="n">
        <f aca="false">G141*K141</f>
        <v>58.1203825542581</v>
      </c>
      <c r="N141" s="22" t="n">
        <f aca="false">G141/L141</f>
        <v>0.0856733740479604</v>
      </c>
      <c r="O141" s="22" t="n">
        <f aca="false">G141/M141</f>
        <v>0.120922781128576</v>
      </c>
      <c r="P141" s="22" t="n">
        <f aca="false">M141/C141</f>
        <v>0.025463590582307</v>
      </c>
      <c r="Q141" s="21" t="n">
        <f aca="false">VLOOKUP(A141,DADOS!A:M,COLUMN(DADOS!M:M),0)</f>
        <v>522.141051468677</v>
      </c>
    </row>
    <row r="142" customFormat="false" ht="13.8" hidden="false" customHeight="false" outlineLevel="0" collapsed="false">
      <c r="A142" s="4" t="n">
        <v>2108405</v>
      </c>
      <c r="B142" s="4" t="s">
        <v>157</v>
      </c>
      <c r="C142" s="21" t="n">
        <f aca="false">VLOOKUP(A142,DADOS!A:D,3,0)/VLOOKUP(A142,DADOS!A:I,9,0)</f>
        <v>2108.76795231436</v>
      </c>
      <c r="D142" s="21" t="n">
        <v>25.9869269420606</v>
      </c>
      <c r="E142" s="21" t="n">
        <v>169.111120992485</v>
      </c>
      <c r="F142" s="21" t="n">
        <v>559.930157843274</v>
      </c>
      <c r="G142" s="21" t="n">
        <v>1.02344959611973</v>
      </c>
      <c r="H142" s="22" t="n">
        <v>0.0243204874628274</v>
      </c>
      <c r="I142" s="21" t="n">
        <v>41.1175969037652</v>
      </c>
      <c r="J142" s="22" t="n">
        <v>0.50606149908618</v>
      </c>
      <c r="K142" s="21" t="n">
        <v>36.2735056940864</v>
      </c>
      <c r="L142" s="21" t="n">
        <f aca="false">G142*I142</f>
        <v>42.0817879445723</v>
      </c>
      <c r="M142" s="21" t="n">
        <f aca="false">G142*K142</f>
        <v>37.1241047524595</v>
      </c>
      <c r="N142" s="22" t="n">
        <f aca="false">G142/L142</f>
        <v>0.0243204874628368</v>
      </c>
      <c r="O142" s="22" t="n">
        <f aca="false">G142/M142</f>
        <v>0.0275683306828275</v>
      </c>
      <c r="P142" s="22" t="n">
        <f aca="false">M142/C142</f>
        <v>0.0176046419482599</v>
      </c>
      <c r="Q142" s="21" t="n">
        <f aca="false">VLOOKUP(A142,DADOS!A:M,COLUMN(DADOS!M:M),0)</f>
        <v>779.390603436234</v>
      </c>
    </row>
    <row r="143" customFormat="false" ht="13.8" hidden="false" customHeight="false" outlineLevel="0" collapsed="false">
      <c r="A143" s="4" t="n">
        <v>2108454</v>
      </c>
      <c r="B143" s="4" t="s">
        <v>158</v>
      </c>
      <c r="C143" s="21" t="n">
        <f aca="false">VLOOKUP(A143,DADOS!A:D,3,0)/VLOOKUP(A143,DADOS!A:I,9,0)</f>
        <v>2642.71328896287</v>
      </c>
      <c r="D143" s="21" t="n">
        <v>65.111387789586</v>
      </c>
      <c r="E143" s="21" t="n">
        <v>739.963359864823</v>
      </c>
      <c r="F143" s="21" t="n">
        <v>390.405673391964</v>
      </c>
      <c r="G143" s="21" t="n">
        <v>9.1640327033186</v>
      </c>
      <c r="H143" s="22" t="n">
        <v>0.144916309308856</v>
      </c>
      <c r="I143" s="21" t="n">
        <v>6.90053455521725</v>
      </c>
      <c r="J143" s="22" t="n">
        <v>0.511453821218983</v>
      </c>
      <c r="K143" s="21" t="n">
        <v>6.37549465594085</v>
      </c>
      <c r="L143" s="21" t="n">
        <f aca="false">G143*I143</f>
        <v>63.2367243343909</v>
      </c>
      <c r="M143" s="21" t="n">
        <f aca="false">G143*K143</f>
        <v>58.4252415268749</v>
      </c>
      <c r="N143" s="22" t="n">
        <f aca="false">G143/L143</f>
        <v>0.144916309308811</v>
      </c>
      <c r="O143" s="22" t="n">
        <f aca="false">G143/M143</f>
        <v>0.156850574577484</v>
      </c>
      <c r="P143" s="22" t="n">
        <f aca="false">M143/C143</f>
        <v>0.0221080515131491</v>
      </c>
      <c r="Q143" s="21" t="n">
        <f aca="false">VLOOKUP(A143,DADOS!A:M,COLUMN(DADOS!M:M),0)</f>
        <v>577.305466890843</v>
      </c>
    </row>
    <row r="144" customFormat="false" ht="13.8" hidden="false" customHeight="false" outlineLevel="0" collapsed="false">
      <c r="A144" s="4" t="n">
        <v>2108504</v>
      </c>
      <c r="B144" s="4" t="s">
        <v>159</v>
      </c>
      <c r="C144" s="21" t="n">
        <f aca="false">VLOOKUP(A144,DADOS!A:D,3,0)/VLOOKUP(A144,DADOS!A:I,9,0)</f>
        <v>3047.93521495981</v>
      </c>
      <c r="D144" s="21" t="n">
        <v>137.274134021077</v>
      </c>
      <c r="E144" s="21" t="n">
        <v>694.857752679088</v>
      </c>
      <c r="F144" s="21" t="n">
        <v>534.042985944568</v>
      </c>
      <c r="G144" s="21" t="n">
        <v>19.2773363209472</v>
      </c>
      <c r="H144" s="22" t="n">
        <v>0.209153153443126</v>
      </c>
      <c r="I144" s="21" t="n">
        <v>4.78118538275769</v>
      </c>
      <c r="J144" s="22" t="n">
        <v>0.418937459630482</v>
      </c>
      <c r="K144" s="21" t="n">
        <v>3.49249827125504</v>
      </c>
      <c r="L144" s="21" t="n">
        <f aca="false">G144*I144</f>
        <v>92.1685186362166</v>
      </c>
      <c r="M144" s="21" t="n">
        <f aca="false">G144*K144</f>
        <v>67.3260637753102</v>
      </c>
      <c r="N144" s="22" t="n">
        <f aca="false">G144/L144</f>
        <v>0.209153153443137</v>
      </c>
      <c r="O144" s="22" t="n">
        <f aca="false">G144/M144</f>
        <v>0.286327987111829</v>
      </c>
      <c r="P144" s="22" t="n">
        <f aca="false">M144/C144</f>
        <v>0.0220890731026243</v>
      </c>
      <c r="Q144" s="21" t="n">
        <f aca="false">VLOOKUP(A144,DADOS!A:M,COLUMN(DADOS!M:M),0)</f>
        <v>542.02675541119</v>
      </c>
    </row>
    <row r="145" customFormat="false" ht="13.8" hidden="false" customHeight="false" outlineLevel="0" collapsed="false">
      <c r="A145" s="4" t="n">
        <v>2108603</v>
      </c>
      <c r="B145" s="4" t="s">
        <v>160</v>
      </c>
      <c r="C145" s="21" t="n">
        <f aca="false">VLOOKUP(A145,DADOS!A:D,3,0)/VLOOKUP(A145,DADOS!A:I,9,0)</f>
        <v>2286.96664951684</v>
      </c>
      <c r="D145" s="21" t="n">
        <v>337.232424740984</v>
      </c>
      <c r="E145" s="21" t="n">
        <v>3843.9905731691</v>
      </c>
      <c r="F145" s="21" t="n">
        <v>548.20835382014</v>
      </c>
      <c r="G145" s="21" t="n">
        <v>60.8655990420958</v>
      </c>
      <c r="H145" s="22" t="n">
        <v>0.485573610758095</v>
      </c>
      <c r="I145" s="21" t="n">
        <v>2.05941998874146</v>
      </c>
      <c r="J145" s="22" t="n">
        <v>0.537409427563866</v>
      </c>
      <c r="K145" s="21" t="n">
        <v>1.54092098482047</v>
      </c>
      <c r="L145" s="21" t="n">
        <f aca="false">G145*I145</f>
        <v>125.347831294015</v>
      </c>
      <c r="M145" s="21" t="n">
        <f aca="false">G145*K145</f>
        <v>93.7890788176341</v>
      </c>
      <c r="N145" s="22" t="n">
        <f aca="false">G145/L145</f>
        <v>0.48557361075781</v>
      </c>
      <c r="O145" s="22" t="n">
        <f aca="false">G145/M145</f>
        <v>0.648962542434652</v>
      </c>
      <c r="P145" s="22" t="n">
        <f aca="false">M145/C145</f>
        <v>0.0410102520897926</v>
      </c>
      <c r="Q145" s="21" t="n">
        <f aca="false">VLOOKUP(A145,DADOS!A:M,COLUMN(DADOS!M:M),0)</f>
        <v>374.711653854917</v>
      </c>
    </row>
    <row r="146" customFormat="false" ht="13.8" hidden="false" customHeight="false" outlineLevel="0" collapsed="false">
      <c r="A146" s="4" t="n">
        <v>2108702</v>
      </c>
      <c r="B146" s="4" t="s">
        <v>161</v>
      </c>
      <c r="C146" s="21" t="n">
        <f aca="false">VLOOKUP(A146,DADOS!A:D,3,0)/VLOOKUP(A146,DADOS!A:I,9,0)</f>
        <v>2910.27774185219</v>
      </c>
      <c r="D146" s="21" t="n">
        <v>77.0237894081551</v>
      </c>
      <c r="E146" s="21" t="n">
        <v>460.641113433234</v>
      </c>
      <c r="F146" s="21" t="n">
        <v>627.924598557133</v>
      </c>
      <c r="G146" s="21" t="n">
        <v>2.50496068707896</v>
      </c>
      <c r="H146" s="22" t="n">
        <v>0.0258595640696209</v>
      </c>
      <c r="I146" s="21" t="n">
        <v>38.6704121271374</v>
      </c>
      <c r="J146" s="22" t="n">
        <v>0.290766151266061</v>
      </c>
      <c r="K146" s="21" t="n">
        <v>23.9057822656692</v>
      </c>
      <c r="L146" s="21" t="n">
        <f aca="false">G146*I146</f>
        <v>96.8678621316205</v>
      </c>
      <c r="M146" s="21" t="n">
        <f aca="false">G146*K146</f>
        <v>59.8830447693708</v>
      </c>
      <c r="N146" s="22" t="n">
        <f aca="false">G146/L146</f>
        <v>0.0258595640696118</v>
      </c>
      <c r="O146" s="22" t="n">
        <f aca="false">G146/M146</f>
        <v>0.0418308837956784</v>
      </c>
      <c r="P146" s="22" t="n">
        <f aca="false">M146/C146</f>
        <v>0.0205764020073422</v>
      </c>
      <c r="Q146" s="21" t="n">
        <f aca="false">VLOOKUP(A146,DADOS!A:M,COLUMN(DADOS!M:M),0)</f>
        <v>623.280316965325</v>
      </c>
    </row>
    <row r="147" customFormat="false" ht="13.8" hidden="false" customHeight="false" outlineLevel="0" collapsed="false">
      <c r="A147" s="4" t="n">
        <v>2108801</v>
      </c>
      <c r="B147" s="4" t="s">
        <v>162</v>
      </c>
      <c r="C147" s="21" t="n">
        <f aca="false">VLOOKUP(A147,DADOS!A:D,3,0)/VLOOKUP(A147,DADOS!A:I,9,0)</f>
        <v>2881.27032323555</v>
      </c>
      <c r="D147" s="21" t="n">
        <v>39.8565520921339</v>
      </c>
      <c r="E147" s="21" t="n">
        <v>246.874116234604</v>
      </c>
      <c r="F147" s="21" t="n">
        <v>440.656644295302</v>
      </c>
      <c r="G147" s="21" t="n">
        <v>2.44599252760745</v>
      </c>
      <c r="H147" s="22" t="n">
        <v>0.0398159931005083</v>
      </c>
      <c r="I147" s="21" t="n">
        <v>25.1155357967826</v>
      </c>
      <c r="J147" s="22" t="n">
        <v>0.421449755043908</v>
      </c>
      <c r="K147" s="21" t="n">
        <v>22.4854330207621</v>
      </c>
      <c r="L147" s="21" t="n">
        <f aca="false">G147*I147</f>
        <v>61.4324128857875</v>
      </c>
      <c r="M147" s="21" t="n">
        <f aca="false">G147*K147</f>
        <v>54.999201148802</v>
      </c>
      <c r="N147" s="22" t="n">
        <f aca="false">G147/L147</f>
        <v>0.0398159931004978</v>
      </c>
      <c r="O147" s="22" t="n">
        <f aca="false">G147/M147</f>
        <v>0.0444732373655709</v>
      </c>
      <c r="P147" s="22" t="n">
        <f aca="false">M147/C147</f>
        <v>0.019088525191569</v>
      </c>
      <c r="Q147" s="21" t="n">
        <f aca="false">VLOOKUP(A147,DADOS!A:M,COLUMN(DADOS!M:M),0)</f>
        <v>718.989401879195</v>
      </c>
    </row>
    <row r="148" customFormat="false" ht="13.8" hidden="false" customHeight="false" outlineLevel="0" collapsed="false">
      <c r="A148" s="4" t="n">
        <v>2108900</v>
      </c>
      <c r="B148" s="4" t="s">
        <v>163</v>
      </c>
      <c r="C148" s="21" t="n">
        <f aca="false">VLOOKUP(A148,DADOS!A:D,3,0)/VLOOKUP(A148,DADOS!A:I,9,0)</f>
        <v>2818.16323679531</v>
      </c>
      <c r="D148" s="21" t="n">
        <v>42.3301169460625</v>
      </c>
      <c r="E148" s="21" t="n">
        <v>391.420072035217</v>
      </c>
      <c r="F148" s="21" t="n">
        <v>1296.9809209422</v>
      </c>
      <c r="G148" s="21" t="n">
        <v>8.15685991595159</v>
      </c>
      <c r="H148" s="22" t="n">
        <v>0.09965639161422</v>
      </c>
      <c r="I148" s="21" t="n">
        <v>10.0344793123805</v>
      </c>
      <c r="J148" s="22" t="n">
        <v>0.336621187049236</v>
      </c>
      <c r="K148" s="21" t="n">
        <v>6.79975786243094</v>
      </c>
      <c r="L148" s="21" t="n">
        <f aca="false">G148*I148</f>
        <v>81.8498420806019</v>
      </c>
      <c r="M148" s="21" t="n">
        <f aca="false">G148*K148</f>
        <v>55.4646723462396</v>
      </c>
      <c r="N148" s="22" t="n">
        <f aca="false">G148/L148</f>
        <v>0.0996563916142819</v>
      </c>
      <c r="O148" s="22" t="n">
        <f aca="false">G148/M148</f>
        <v>0.147064060255007</v>
      </c>
      <c r="P148" s="22" t="n">
        <f aca="false">M148/C148</f>
        <v>0.0196811425335715</v>
      </c>
      <c r="Q148" s="21" t="n">
        <f aca="false">VLOOKUP(A148,DADOS!A:M,COLUMN(DADOS!M:M),0)</f>
        <v>749.240620489006</v>
      </c>
    </row>
    <row r="149" customFormat="false" ht="13.8" hidden="false" customHeight="false" outlineLevel="0" collapsed="false">
      <c r="A149" s="4" t="n">
        <v>2109007</v>
      </c>
      <c r="B149" s="4" t="s">
        <v>164</v>
      </c>
      <c r="C149" s="21" t="n">
        <f aca="false">VLOOKUP(A149,DADOS!A:D,3,0)/VLOOKUP(A149,DADOS!A:I,9,0)</f>
        <v>3959.96608413092</v>
      </c>
      <c r="D149" s="21" t="n">
        <v>950.961981413135</v>
      </c>
      <c r="E149" s="21" t="n">
        <v>1770.63524389702</v>
      </c>
      <c r="F149" s="21" t="n">
        <v>1301.35063847603</v>
      </c>
      <c r="G149" s="21" t="n">
        <v>22.2469917548903</v>
      </c>
      <c r="H149" s="22" t="n">
        <v>0.0923127872216099</v>
      </c>
      <c r="I149" s="21" t="n">
        <v>10.8327354215864</v>
      </c>
      <c r="J149" s="22" t="n">
        <v>0.171801539975477</v>
      </c>
      <c r="K149" s="21" t="n">
        <v>5.99013059969304</v>
      </c>
      <c r="L149" s="21" t="n">
        <f aca="false">G149*I149</f>
        <v>240.99577560694</v>
      </c>
      <c r="M149" s="21" t="n">
        <f aca="false">G149*K149</f>
        <v>133.262386062087</v>
      </c>
      <c r="N149" s="22" t="n">
        <f aca="false">G149/L149</f>
        <v>0.0923127872215271</v>
      </c>
      <c r="O149" s="22" t="n">
        <f aca="false">G149/M149</f>
        <v>0.166941268367545</v>
      </c>
      <c r="P149" s="22" t="n">
        <f aca="false">M149/C149</f>
        <v>0.033652405912293</v>
      </c>
      <c r="Q149" s="21" t="n">
        <f aca="false">VLOOKUP(A149,DADOS!A:M,COLUMN(DADOS!M:M),0)</f>
        <v>560.652192170819</v>
      </c>
    </row>
    <row r="150" customFormat="false" ht="13.8" hidden="false" customHeight="false" outlineLevel="0" collapsed="false">
      <c r="A150" s="4" t="n">
        <v>2109056</v>
      </c>
      <c r="B150" s="4" t="s">
        <v>165</v>
      </c>
      <c r="C150" s="21" t="n">
        <f aca="false">VLOOKUP(A150,DADOS!A:D,3,0)/VLOOKUP(A150,DADOS!A:I,9,0)</f>
        <v>3129.73436829633</v>
      </c>
      <c r="D150" s="21" t="n">
        <v>15.5922450976033</v>
      </c>
      <c r="E150" s="21" t="n">
        <v>77.782649295211</v>
      </c>
      <c r="F150" s="21" t="n">
        <v>1240.81171548117</v>
      </c>
      <c r="G150" s="21" t="n">
        <v>0.904783111046983</v>
      </c>
      <c r="H150" s="22" t="n">
        <v>0.0467454924052478</v>
      </c>
      <c r="I150" s="21" t="n">
        <v>21.3924369719009</v>
      </c>
      <c r="J150" s="22" t="n">
        <v>0.881539216145856</v>
      </c>
      <c r="K150" s="21" t="n">
        <v>5.0674345515868</v>
      </c>
      <c r="L150" s="21" t="n">
        <f aca="false">G150*I150</f>
        <v>19.355515676313</v>
      </c>
      <c r="M150" s="21" t="n">
        <f aca="false">G150*K150</f>
        <v>4.58492919861168</v>
      </c>
      <c r="N150" s="22" t="n">
        <f aca="false">G150/L150</f>
        <v>0.0467454924052601</v>
      </c>
      <c r="O150" s="22" t="n">
        <f aca="false">G150/M150</f>
        <v>0.197338513170706</v>
      </c>
      <c r="P150" s="22" t="n">
        <f aca="false">M150/C150</f>
        <v>0.00146495793542616</v>
      </c>
      <c r="Q150" s="21" t="n">
        <f aca="false">VLOOKUP(A150,DADOS!A:M,COLUMN(DADOS!M:M),0)</f>
        <v>1120.60065941423</v>
      </c>
    </row>
    <row r="151" customFormat="false" ht="13.8" hidden="false" customHeight="false" outlineLevel="0" collapsed="false">
      <c r="A151" s="4" t="n">
        <v>2109106</v>
      </c>
      <c r="B151" s="4" t="s">
        <v>166</v>
      </c>
      <c r="C151" s="21" t="n">
        <f aca="false">VLOOKUP(A151,DADOS!A:D,3,0)/VLOOKUP(A151,DADOS!A:I,9,0)</f>
        <v>2154.7800323633</v>
      </c>
      <c r="D151" s="21" t="n">
        <v>323.432344701854</v>
      </c>
      <c r="E151" s="21" t="n">
        <v>2648.08973275824</v>
      </c>
      <c r="F151" s="21" t="n">
        <v>457.195213789641</v>
      </c>
      <c r="G151" s="21" t="n">
        <v>38.7897362679932</v>
      </c>
      <c r="H151" s="22" t="n">
        <v>0.350053584020771</v>
      </c>
      <c r="I151" s="21" t="n">
        <v>2.85670550352448</v>
      </c>
      <c r="J151" s="22" t="n">
        <v>0.499080186620147</v>
      </c>
      <c r="K151" s="21" t="n">
        <v>2.37164983891288</v>
      </c>
      <c r="L151" s="21" t="n">
        <f aca="false">G151*I151</f>
        <v>110.810853077039</v>
      </c>
      <c r="M151" s="21" t="n">
        <f aca="false">G151*K151</f>
        <v>91.995671771459</v>
      </c>
      <c r="N151" s="22" t="n">
        <f aca="false">G151/L151</f>
        <v>0.350053584020559</v>
      </c>
      <c r="O151" s="22" t="n">
        <f aca="false">G151/M151</f>
        <v>0.421647404938321</v>
      </c>
      <c r="P151" s="22" t="n">
        <f aca="false">M151/C151</f>
        <v>0.0426937647415272</v>
      </c>
      <c r="Q151" s="21" t="n">
        <f aca="false">VLOOKUP(A151,DADOS!A:M,COLUMN(DADOS!M:M),0)</f>
        <v>466.877858547402</v>
      </c>
    </row>
    <row r="152" customFormat="false" ht="13.8" hidden="false" customHeight="false" outlineLevel="0" collapsed="false">
      <c r="A152" s="4" t="n">
        <v>2109205</v>
      </c>
      <c r="B152" s="4" t="s">
        <v>167</v>
      </c>
      <c r="C152" s="21" t="n">
        <f aca="false">VLOOKUP(A152,DADOS!A:D,3,0)/VLOOKUP(A152,DADOS!A:I,9,0)</f>
        <v>2771.60871683297</v>
      </c>
      <c r="D152" s="21" t="n">
        <v>24.2441193472364</v>
      </c>
      <c r="E152" s="21" t="n">
        <v>125.911067633065</v>
      </c>
      <c r="F152" s="21" t="n">
        <v>1041.18266059369</v>
      </c>
      <c r="G152" s="21" t="n">
        <v>2.70294940045046</v>
      </c>
      <c r="H152" s="22" t="n">
        <v>0.086268449805768</v>
      </c>
      <c r="I152" s="21" t="n">
        <v>11.5917233038418</v>
      </c>
      <c r="J152" s="22" t="n">
        <v>0.585709923158388</v>
      </c>
      <c r="K152" s="21" t="n">
        <v>8.04028145091845</v>
      </c>
      <c r="L152" s="21" t="n">
        <f aca="false">G152*I152</f>
        <v>31.3318415543067</v>
      </c>
      <c r="M152" s="21" t="n">
        <f aca="false">G152*K152</f>
        <v>21.732473927213</v>
      </c>
      <c r="N152" s="22" t="n">
        <f aca="false">G152/L152</f>
        <v>0.0862684498057833</v>
      </c>
      <c r="O152" s="22" t="n">
        <f aca="false">G152/M152</f>
        <v>0.124373755583614</v>
      </c>
      <c r="P152" s="22" t="n">
        <f aca="false">M152/C152</f>
        <v>0.00784110462462608</v>
      </c>
      <c r="Q152" s="21" t="n">
        <f aca="false">VLOOKUP(A152,DADOS!A:M,COLUMN(DADOS!M:M),0)</f>
        <v>701.072073975185</v>
      </c>
    </row>
    <row r="153" customFormat="false" ht="13.8" hidden="false" customHeight="false" outlineLevel="0" collapsed="false">
      <c r="A153" s="4" t="n">
        <v>2109239</v>
      </c>
      <c r="B153" s="4" t="s">
        <v>168</v>
      </c>
      <c r="C153" s="21" t="n">
        <f aca="false">VLOOKUP(A153,DADOS!A:D,3,0)/VLOOKUP(A153,DADOS!A:I,9,0)</f>
        <v>2771.31070951515</v>
      </c>
      <c r="D153" s="21" t="n">
        <v>13.9382809373471</v>
      </c>
      <c r="E153" s="21" t="n">
        <v>87.480546044733</v>
      </c>
      <c r="F153" s="21" t="n">
        <v>1362.68424803991</v>
      </c>
      <c r="G153" s="21" t="n">
        <v>2.36760921030499</v>
      </c>
      <c r="H153" s="22" t="n">
        <v>0.108761833521427</v>
      </c>
      <c r="I153" s="21" t="n">
        <v>9.19440181931157</v>
      </c>
      <c r="J153" s="22" t="n">
        <v>0.819171937307949</v>
      </c>
      <c r="K153" s="21" t="n">
        <v>3.39590111159182</v>
      </c>
      <c r="L153" s="21" t="n">
        <f aca="false">G153*I153</f>
        <v>21.768750430647</v>
      </c>
      <c r="M153" s="21" t="n">
        <f aca="false">G153*K153</f>
        <v>8.04016674908975</v>
      </c>
      <c r="N153" s="22" t="n">
        <f aca="false">G153/L153</f>
        <v>0.108761833521311</v>
      </c>
      <c r="O153" s="22" t="n">
        <f aca="false">G153/M153</f>
        <v>0.294472650156545</v>
      </c>
      <c r="P153" s="22" t="n">
        <f aca="false">M153/C153</f>
        <v>0.00290121447641517</v>
      </c>
      <c r="Q153" s="21" t="n">
        <f aca="false">VLOOKUP(A153,DADOS!A:M,COLUMN(DADOS!M:M),0)</f>
        <v>954.467418389166</v>
      </c>
    </row>
    <row r="154" customFormat="false" ht="13.8" hidden="false" customHeight="false" outlineLevel="0" collapsed="false">
      <c r="A154" s="4" t="n">
        <v>2109270</v>
      </c>
      <c r="B154" s="4" t="s">
        <v>169</v>
      </c>
      <c r="C154" s="21" t="n">
        <f aca="false">VLOOKUP(A154,DADOS!A:D,3,0)/VLOOKUP(A154,DADOS!A:I,9,0)</f>
        <v>2703.0872472972</v>
      </c>
      <c r="D154" s="21" t="n">
        <v>40.5967361821335</v>
      </c>
      <c r="E154" s="21" t="n">
        <v>248.123793854773</v>
      </c>
      <c r="F154" s="21" t="n">
        <v>1397.55735278571</v>
      </c>
      <c r="G154" s="21" t="n">
        <v>2.1795824465964</v>
      </c>
      <c r="H154" s="22" t="n">
        <v>0.0353006639166889</v>
      </c>
      <c r="I154" s="21" t="n">
        <v>28.3280791081005</v>
      </c>
      <c r="J154" s="22" t="n">
        <v>0.317270431854411</v>
      </c>
      <c r="K154" s="21" t="n">
        <v>25.2726252462082</v>
      </c>
      <c r="L154" s="21" t="n">
        <f aca="false">G154*I154</f>
        <v>61.7433839698101</v>
      </c>
      <c r="M154" s="21" t="n">
        <f aca="false">G154*K154</f>
        <v>55.0837703660443</v>
      </c>
      <c r="N154" s="22" t="n">
        <f aca="false">G154/L154</f>
        <v>0.0353006639166737</v>
      </c>
      <c r="O154" s="22" t="n">
        <f aca="false">G154/M154</f>
        <v>0.0395685050626087</v>
      </c>
      <c r="P154" s="22" t="n">
        <f aca="false">M154/C154</f>
        <v>0.0203780956094267</v>
      </c>
      <c r="Q154" s="21" t="n">
        <f aca="false">VLOOKUP(A154,DADOS!A:M,COLUMN(DADOS!M:M),0)</f>
        <v>707.853769425944</v>
      </c>
    </row>
    <row r="155" customFormat="false" ht="13.8" hidden="false" customHeight="false" outlineLevel="0" collapsed="false">
      <c r="A155" s="4" t="n">
        <v>2109304</v>
      </c>
      <c r="B155" s="4" t="s">
        <v>170</v>
      </c>
      <c r="C155" s="21" t="n">
        <f aca="false">VLOOKUP(A155,DADOS!A:D,3,0)/VLOOKUP(A155,DADOS!A:I,9,0)</f>
        <v>2822.44712496108</v>
      </c>
      <c r="D155" s="21" t="n">
        <v>19.5508026146116</v>
      </c>
      <c r="E155" s="21" t="n">
        <v>130.08270710125</v>
      </c>
      <c r="F155" s="21" t="n">
        <v>335.607969266506</v>
      </c>
      <c r="G155" s="21" t="n">
        <v>1.65285660083569</v>
      </c>
      <c r="H155" s="22" t="n">
        <v>0.0510615031044541</v>
      </c>
      <c r="I155" s="21" t="n">
        <v>19.5842256730028</v>
      </c>
      <c r="J155" s="22" t="n">
        <v>0.696749534127631</v>
      </c>
      <c r="K155" s="21" t="n">
        <v>12.3341358399279</v>
      </c>
      <c r="L155" s="21" t="n">
        <f aca="false">G155*I155</f>
        <v>32.3699166758784</v>
      </c>
      <c r="M155" s="21" t="n">
        <f aca="false">G155*K155</f>
        <v>20.3865578386289</v>
      </c>
      <c r="N155" s="22" t="n">
        <f aca="false">G155/L155</f>
        <v>0.0510615031044357</v>
      </c>
      <c r="O155" s="22" t="n">
        <f aca="false">G155/M155</f>
        <v>0.0810758056322691</v>
      </c>
      <c r="P155" s="22" t="n">
        <f aca="false">M155/C155</f>
        <v>0.00722300788501397</v>
      </c>
      <c r="Q155" s="21" t="n">
        <f aca="false">VLOOKUP(A155,DADOS!A:M,COLUMN(DADOS!M:M),0)</f>
        <v>797.5924050746</v>
      </c>
    </row>
    <row r="156" customFormat="false" ht="13.8" hidden="false" customHeight="false" outlineLevel="0" collapsed="false">
      <c r="A156" s="4" t="n">
        <v>2109403</v>
      </c>
      <c r="B156" s="4" t="s">
        <v>171</v>
      </c>
      <c r="C156" s="21" t="n">
        <f aca="false">VLOOKUP(A156,DADOS!A:D,3,0)/VLOOKUP(A156,DADOS!A:I,9,0)</f>
        <v>2620.25651519943</v>
      </c>
      <c r="D156" s="21" t="n">
        <v>19.8857219084886</v>
      </c>
      <c r="E156" s="21" t="n">
        <v>108.380897327582</v>
      </c>
      <c r="F156" s="21" t="n">
        <v>649.890956578518</v>
      </c>
      <c r="G156" s="21" t="n">
        <v>1.53233248409687</v>
      </c>
      <c r="H156" s="22" t="n">
        <v>0.0568169937192337</v>
      </c>
      <c r="I156" s="21" t="n">
        <v>17.6003680332319</v>
      </c>
      <c r="J156" s="22" t="n">
        <v>0.705538989211961</v>
      </c>
      <c r="K156" s="21" t="n">
        <v>10.1066164537184</v>
      </c>
      <c r="L156" s="21" t="n">
        <f aca="false">G156*I156</f>
        <v>26.9696156693813</v>
      </c>
      <c r="M156" s="21" t="n">
        <f aca="false">G156*K156</f>
        <v>15.4866966963407</v>
      </c>
      <c r="N156" s="22" t="n">
        <f aca="false">G156/L156</f>
        <v>0.0568169937192146</v>
      </c>
      <c r="O156" s="22" t="n">
        <f aca="false">G156/M156</f>
        <v>0.0989450826178408</v>
      </c>
      <c r="P156" s="22" t="n">
        <f aca="false">M156/C156</f>
        <v>0.00591037427309363</v>
      </c>
      <c r="Q156" s="21" t="n">
        <f aca="false">VLOOKUP(A156,DADOS!A:M,COLUMN(DADOS!M:M),0)</f>
        <v>728.652605941887</v>
      </c>
    </row>
    <row r="157" customFormat="false" ht="13.8" hidden="false" customHeight="false" outlineLevel="0" collapsed="false">
      <c r="A157" s="4" t="n">
        <v>2109452</v>
      </c>
      <c r="B157" s="4" t="s">
        <v>172</v>
      </c>
      <c r="C157" s="21" t="n">
        <f aca="false">VLOOKUP(A157,DADOS!A:D,3,0)/VLOOKUP(A157,DADOS!A:I,9,0)</f>
        <v>2037.78185040874</v>
      </c>
      <c r="D157" s="21" t="n">
        <v>243.757036773534</v>
      </c>
      <c r="E157" s="21" t="n">
        <v>769.598025701454</v>
      </c>
      <c r="F157" s="21" t="n">
        <v>575.045024544065</v>
      </c>
      <c r="G157" s="21" t="n">
        <v>10.3623363042431</v>
      </c>
      <c r="H157" s="22" t="n">
        <v>0.0978953495563365</v>
      </c>
      <c r="I157" s="21" t="n">
        <v>10.2149898287583</v>
      </c>
      <c r="J157" s="22" t="n">
        <v>0.326421361309876</v>
      </c>
      <c r="K157" s="21" t="n">
        <v>7.62848288799727</v>
      </c>
      <c r="L157" s="21" t="n">
        <f aca="false">G157*I157</f>
        <v>105.851159950016</v>
      </c>
      <c r="M157" s="21" t="n">
        <f aca="false">G157*K157</f>
        <v>79.0489051765914</v>
      </c>
      <c r="N157" s="22" t="n">
        <f aca="false">G157/L157</f>
        <v>0.0978953495562666</v>
      </c>
      <c r="O157" s="22" t="n">
        <f aca="false">G157/M157</f>
        <v>0.131087663783504</v>
      </c>
      <c r="P157" s="22" t="n">
        <f aca="false">M157/C157</f>
        <v>0.0387916425699522</v>
      </c>
      <c r="Q157" s="21" t="n">
        <f aca="false">VLOOKUP(A157,DADOS!A:M,COLUMN(DADOS!M:M),0)</f>
        <v>580.439626475082</v>
      </c>
    </row>
    <row r="158" customFormat="false" ht="13.8" hidden="false" customHeight="false" outlineLevel="0" collapsed="false">
      <c r="A158" s="4" t="n">
        <v>2109502</v>
      </c>
      <c r="B158" s="4" t="s">
        <v>173</v>
      </c>
      <c r="C158" s="21" t="n">
        <f aca="false">VLOOKUP(A158,DADOS!A:D,3,0)/VLOOKUP(A158,DADOS!A:I,9,0)</f>
        <v>2952.8906794704</v>
      </c>
      <c r="D158" s="21" t="n">
        <v>135.310774156254</v>
      </c>
      <c r="E158" s="21" t="n">
        <v>694.904264306995</v>
      </c>
      <c r="F158" s="21" t="n">
        <v>7726.78682842288</v>
      </c>
      <c r="G158" s="21" t="n">
        <v>12.9832498843509</v>
      </c>
      <c r="H158" s="22" t="n">
        <v>0.0750821022269476</v>
      </c>
      <c r="I158" s="21" t="n">
        <v>13.3187533425448</v>
      </c>
      <c r="J158" s="22" t="n">
        <v>0.145853780591962</v>
      </c>
      <c r="K158" s="21" t="n">
        <v>5.16942427116079</v>
      </c>
      <c r="L158" s="21" t="n">
        <f aca="false">G158*I158</f>
        <v>172.920702794293</v>
      </c>
      <c r="M158" s="21" t="n">
        <f aca="false">G158*K158</f>
        <v>67.115927070709</v>
      </c>
      <c r="N158" s="22" t="n">
        <f aca="false">G158/L158</f>
        <v>0.0750821022269139</v>
      </c>
      <c r="O158" s="22" t="n">
        <f aca="false">G158/M158</f>
        <v>0.193445139641334</v>
      </c>
      <c r="P158" s="22" t="n">
        <f aca="false">M158/C158</f>
        <v>0.0227288898763926</v>
      </c>
      <c r="Q158" s="21" t="n">
        <f aca="false">VLOOKUP(A158,DADOS!A:M,COLUMN(DADOS!M:M),0)</f>
        <v>663.093716761575</v>
      </c>
    </row>
    <row r="159" customFormat="false" ht="13.8" hidden="false" customHeight="false" outlineLevel="0" collapsed="false">
      <c r="A159" s="4" t="n">
        <v>2109551</v>
      </c>
      <c r="B159" s="4" t="s">
        <v>174</v>
      </c>
      <c r="C159" s="21" t="n">
        <f aca="false">VLOOKUP(A159,DADOS!A:D,3,0)/VLOOKUP(A159,DADOS!A:I,9,0)</f>
        <v>2915.52581847194</v>
      </c>
      <c r="D159" s="21" t="n">
        <v>51.4263862332696</v>
      </c>
      <c r="E159" s="21" t="n">
        <v>180.756547645516</v>
      </c>
      <c r="F159" s="21" t="n">
        <v>4349.73174175331</v>
      </c>
      <c r="G159" s="21" t="n">
        <v>1.84952810825317</v>
      </c>
      <c r="H159" s="22" t="n">
        <v>0.0411192214135999</v>
      </c>
      <c r="I159" s="21" t="n">
        <v>24.3195266257923</v>
      </c>
      <c r="J159" s="22" t="n">
        <v>0.387842849589733</v>
      </c>
      <c r="K159" s="21" t="n">
        <v>22.3155421700309</v>
      </c>
      <c r="L159" s="21" t="n">
        <f aca="false">G159*I159</f>
        <v>44.9796480738142</v>
      </c>
      <c r="M159" s="21" t="n">
        <f aca="false">G159*K159</f>
        <v>41.2732224943811</v>
      </c>
      <c r="N159" s="22" t="n">
        <f aca="false">G159/L159</f>
        <v>0.0411192214136044</v>
      </c>
      <c r="O159" s="22" t="n">
        <f aca="false">G159/M159</f>
        <v>0.0448118173594262</v>
      </c>
      <c r="P159" s="22" t="n">
        <f aca="false">M159/C159</f>
        <v>0.0141563563707396</v>
      </c>
      <c r="Q159" s="21" t="n">
        <f aca="false">VLOOKUP(A159,DADOS!A:M,COLUMN(DADOS!M:M),0)</f>
        <v>859.400454370428</v>
      </c>
    </row>
    <row r="160" customFormat="false" ht="13.8" hidden="false" customHeight="false" outlineLevel="0" collapsed="false">
      <c r="A160" s="4" t="n">
        <v>2109601</v>
      </c>
      <c r="B160" s="4" t="s">
        <v>175</v>
      </c>
      <c r="C160" s="21" t="n">
        <f aca="false">VLOOKUP(A160,DADOS!A:D,3,0)/VLOOKUP(A160,DADOS!A:I,9,0)</f>
        <v>2396.05022590059</v>
      </c>
      <c r="D160" s="21" t="n">
        <v>280.229534439059</v>
      </c>
      <c r="E160" s="21" t="n">
        <v>1326.08217350705</v>
      </c>
      <c r="F160" s="21" t="n">
        <v>241.474029012635</v>
      </c>
      <c r="G160" s="21" t="n">
        <v>34.7553787672491</v>
      </c>
      <c r="H160" s="22" t="n">
        <v>0.480435563033442</v>
      </c>
      <c r="I160" s="21" t="n">
        <v>2.08144458267532</v>
      </c>
      <c r="J160" s="22" t="n">
        <v>0.783292206208147</v>
      </c>
      <c r="K160" s="21" t="n">
        <v>1.69085591629915</v>
      </c>
      <c r="L160" s="21" t="n">
        <f aca="false">G160*I160</f>
        <v>72.3413948539196</v>
      </c>
      <c r="M160" s="21" t="n">
        <f aca="false">G160*K160</f>
        <v>58.766337811821</v>
      </c>
      <c r="N160" s="22" t="n">
        <f aca="false">G160/L160</f>
        <v>0.480435563033189</v>
      </c>
      <c r="O160" s="22" t="n">
        <f aca="false">G160/M160</f>
        <v>0.591416447942379</v>
      </c>
      <c r="P160" s="22" t="n">
        <f aca="false">M160/C160</f>
        <v>0.0245263380444093</v>
      </c>
      <c r="Q160" s="21" t="n">
        <f aca="false">VLOOKUP(A160,DADOS!A:M,COLUMN(DADOS!M:M),0)</f>
        <v>469.975813055686</v>
      </c>
    </row>
    <row r="161" customFormat="false" ht="13.8" hidden="false" customHeight="false" outlineLevel="0" collapsed="false">
      <c r="A161" s="4" t="n">
        <v>2109700</v>
      </c>
      <c r="B161" s="4" t="s">
        <v>176</v>
      </c>
      <c r="C161" s="21" t="n">
        <f aca="false">VLOOKUP(A161,DADOS!A:D,3,0)/VLOOKUP(A161,DADOS!A:I,9,0)</f>
        <v>4182.60409196103</v>
      </c>
      <c r="D161" s="21" t="n">
        <v>59.48730490462</v>
      </c>
      <c r="E161" s="21" t="n">
        <v>343.577126595224</v>
      </c>
      <c r="F161" s="21" t="n">
        <v>19553.5619820138</v>
      </c>
      <c r="G161" s="21" t="n">
        <v>5.420843321769</v>
      </c>
      <c r="H161" s="22" t="n">
        <v>0.0634045751148128</v>
      </c>
      <c r="I161" s="21" t="n">
        <v>15.7717325317597</v>
      </c>
      <c r="J161" s="22" t="n">
        <v>0.233219335582125</v>
      </c>
      <c r="K161" s="21" t="n">
        <v>10.6091126180595</v>
      </c>
      <c r="L161" s="21" t="n">
        <f aca="false">G161*I161</f>
        <v>85.4960909675165</v>
      </c>
      <c r="M161" s="21" t="n">
        <f aca="false">G161*K161</f>
        <v>57.5103372855032</v>
      </c>
      <c r="N161" s="22" t="n">
        <f aca="false">G161/L161</f>
        <v>0.0634045751147688</v>
      </c>
      <c r="O161" s="22" t="n">
        <f aca="false">G161/M161</f>
        <v>0.0942585903271245</v>
      </c>
      <c r="P161" s="22" t="n">
        <f aca="false">M161/C161</f>
        <v>0.0137498878739296</v>
      </c>
      <c r="Q161" s="21" t="n">
        <f aca="false">VLOOKUP(A161,DADOS!A:M,COLUMN(DADOS!M:M),0)</f>
        <v>1180.67165226591</v>
      </c>
    </row>
    <row r="162" customFormat="false" ht="13.8" hidden="false" customHeight="false" outlineLevel="0" collapsed="false">
      <c r="A162" s="4" t="n">
        <v>2109759</v>
      </c>
      <c r="B162" s="4" t="s">
        <v>177</v>
      </c>
      <c r="C162" s="21" t="n">
        <f aca="false">VLOOKUP(A162,DADOS!A:D,3,0)/VLOOKUP(A162,DADOS!A:I,9,0)</f>
        <v>2809.34539494141</v>
      </c>
      <c r="D162" s="21" t="n">
        <v>16.7267553025924</v>
      </c>
      <c r="E162" s="21" t="n">
        <v>108.66966072302</v>
      </c>
      <c r="F162" s="21" t="n">
        <v>959.002958960504</v>
      </c>
      <c r="G162" s="21" t="n">
        <v>1.75723289581725</v>
      </c>
      <c r="H162" s="22" t="n">
        <v>0.0649828864822427</v>
      </c>
      <c r="I162" s="21" t="n">
        <v>15.3886669880741</v>
      </c>
      <c r="J162" s="22" t="n">
        <v>0.671869678184909</v>
      </c>
      <c r="K162" s="21" t="n">
        <v>8.87166377716184</v>
      </c>
      <c r="L162" s="21" t="n">
        <f aca="false">G162*I162</f>
        <v>27.0414718542208</v>
      </c>
      <c r="M162" s="21" t="n">
        <f aca="false">G162*K162</f>
        <v>15.5895794298591</v>
      </c>
      <c r="N162" s="22" t="n">
        <f aca="false">G162/L162</f>
        <v>0.0649828864823042</v>
      </c>
      <c r="O162" s="22" t="n">
        <f aca="false">G162/M162</f>
        <v>0.112718428596706</v>
      </c>
      <c r="P162" s="22" t="n">
        <f aca="false">M162/C162</f>
        <v>0.00554918574908238</v>
      </c>
      <c r="Q162" s="21" t="n">
        <f aca="false">VLOOKUP(A162,DADOS!A:M,COLUMN(DADOS!M:M),0)</f>
        <v>861.390575067542</v>
      </c>
    </row>
    <row r="163" customFormat="false" ht="13.8" hidden="false" customHeight="false" outlineLevel="0" collapsed="false">
      <c r="A163" s="4" t="n">
        <v>2109809</v>
      </c>
      <c r="B163" s="4" t="s">
        <v>178</v>
      </c>
      <c r="C163" s="21" t="n">
        <f aca="false">VLOOKUP(A163,DADOS!A:D,3,0)/VLOOKUP(A163,DADOS!A:I,9,0)</f>
        <v>2387.52355738998</v>
      </c>
      <c r="D163" s="21" t="n">
        <v>70.6283071723954</v>
      </c>
      <c r="E163" s="21" t="n">
        <v>684.892080572725</v>
      </c>
      <c r="F163" s="21" t="n">
        <v>735.308093994778</v>
      </c>
      <c r="G163" s="21" t="n">
        <v>5.75053508563461</v>
      </c>
      <c r="H163" s="22" t="n">
        <v>0.0516346037253087</v>
      </c>
      <c r="I163" s="21" t="n">
        <v>19.3668572595274</v>
      </c>
      <c r="J163" s="22" t="n">
        <v>0.266836798247172</v>
      </c>
      <c r="K163" s="21" t="n">
        <v>10.2846428999148</v>
      </c>
      <c r="L163" s="21" t="n">
        <f aca="false">G163*I163</f>
        <v>111.36979216939</v>
      </c>
      <c r="M163" s="21" t="n">
        <f aca="false">G163*K163</f>
        <v>59.1421998391827</v>
      </c>
      <c r="N163" s="22" t="n">
        <f aca="false">G163/L163</f>
        <v>0.0516346037252923</v>
      </c>
      <c r="O163" s="22" t="n">
        <f aca="false">G163/M163</f>
        <v>0.0972323501877044</v>
      </c>
      <c r="P163" s="22" t="n">
        <f aca="false">M163/C163</f>
        <v>0.0247713576086497</v>
      </c>
      <c r="Q163" s="21" t="n">
        <f aca="false">VLOOKUP(A163,DADOS!A:M,COLUMN(DADOS!M:M),0)</f>
        <v>476.780589840968</v>
      </c>
    </row>
    <row r="164" customFormat="false" ht="13.8" hidden="false" customHeight="false" outlineLevel="0" collapsed="false">
      <c r="A164" s="4" t="n">
        <v>2109908</v>
      </c>
      <c r="B164" s="4" t="s">
        <v>179</v>
      </c>
      <c r="C164" s="21" t="n">
        <f aca="false">VLOOKUP(A164,DADOS!A:D,3,0)/VLOOKUP(A164,DADOS!A:I,9,0)</f>
        <v>2211.23256778738</v>
      </c>
      <c r="D164" s="21" t="n">
        <v>562.753701809774</v>
      </c>
      <c r="E164" s="21" t="n">
        <v>6064.03521721731</v>
      </c>
      <c r="F164" s="21" t="n">
        <v>237.977067517183</v>
      </c>
      <c r="G164" s="21" t="n">
        <v>75.2875255099746</v>
      </c>
      <c r="H164" s="22" t="n">
        <v>0.647211188409728</v>
      </c>
      <c r="I164" s="21" t="n">
        <v>1.54509071831084</v>
      </c>
      <c r="J164" s="22" t="n">
        <v>0.790735128756421</v>
      </c>
      <c r="K164" s="21" t="n">
        <v>1.45011675091619</v>
      </c>
      <c r="L164" s="21" t="n">
        <f aca="false">G164*I164</f>
        <v>116.326056870052</v>
      </c>
      <c r="M164" s="21" t="n">
        <f aca="false">G164*K164</f>
        <v>109.175701877044</v>
      </c>
      <c r="N164" s="22" t="n">
        <f aca="false">G164/L164</f>
        <v>0.647211188410505</v>
      </c>
      <c r="O164" s="22" t="n">
        <f aca="false">G164/M164</f>
        <v>0.68959964731681</v>
      </c>
      <c r="P164" s="22" t="n">
        <f aca="false">M164/C164</f>
        <v>0.0493732334931592</v>
      </c>
      <c r="Q164" s="21" t="n">
        <f aca="false">VLOOKUP(A164,DADOS!A:M,COLUMN(DADOS!M:M),0)</f>
        <v>350.906076546427</v>
      </c>
    </row>
    <row r="165" customFormat="false" ht="13.8" hidden="false" customHeight="false" outlineLevel="0" collapsed="false">
      <c r="A165" s="4" t="n">
        <v>2110005</v>
      </c>
      <c r="B165" s="4" t="s">
        <v>180</v>
      </c>
      <c r="C165" s="21" t="n">
        <f aca="false">VLOOKUP(A165,DADOS!A:D,3,0)/VLOOKUP(A165,DADOS!A:I,9,0)</f>
        <v>2040.09666882414</v>
      </c>
      <c r="D165" s="21" t="n">
        <v>185.099204055316</v>
      </c>
      <c r="E165" s="21" t="n">
        <v>1537.0812397172</v>
      </c>
      <c r="F165" s="21" t="n">
        <v>1610.63068518034</v>
      </c>
      <c r="G165" s="21" t="n">
        <v>23.1748324924593</v>
      </c>
      <c r="H165" s="22" t="n">
        <v>0.0932717482277876</v>
      </c>
      <c r="I165" s="21" t="n">
        <v>10.7213601010089</v>
      </c>
      <c r="J165" s="22" t="n">
        <v>0.156427963086394</v>
      </c>
      <c r="K165" s="21" t="n">
        <v>3.19391355385726</v>
      </c>
      <c r="L165" s="21" t="n">
        <f aca="false">G165*I165</f>
        <v>248.465724432217</v>
      </c>
      <c r="M165" s="21" t="n">
        <f aca="false">G165*K165</f>
        <v>74.0184116060373</v>
      </c>
      <c r="N165" s="22" t="n">
        <f aca="false">G165/L165</f>
        <v>0.093271748227718</v>
      </c>
      <c r="O165" s="22" t="n">
        <f aca="false">G165/M165</f>
        <v>0.313095512178878</v>
      </c>
      <c r="P165" s="22" t="n">
        <f aca="false">M165/C165</f>
        <v>0.0362818158262567</v>
      </c>
      <c r="Q165" s="21" t="n">
        <f aca="false">VLOOKUP(A165,DADOS!A:M,COLUMN(DADOS!M:M),0)</f>
        <v>399.276395612864</v>
      </c>
    </row>
    <row r="166" customFormat="false" ht="13.8" hidden="false" customHeight="false" outlineLevel="0" collapsed="false">
      <c r="A166" s="4" t="n">
        <v>2110039</v>
      </c>
      <c r="B166" s="4" t="s">
        <v>181</v>
      </c>
      <c r="C166" s="21" t="n">
        <f aca="false">VLOOKUP(A166,DADOS!A:D,3,0)/VLOOKUP(A166,DADOS!A:I,9,0)</f>
        <v>2175.35744276333</v>
      </c>
      <c r="D166" s="21" t="n">
        <v>81.5976699719863</v>
      </c>
      <c r="E166" s="21" t="n">
        <v>640.719996442705</v>
      </c>
      <c r="F166" s="21" t="n">
        <v>1207.09590559911</v>
      </c>
      <c r="G166" s="21" t="n">
        <v>5.42397358255378</v>
      </c>
      <c r="H166" s="22" t="n">
        <v>0.0343772735917238</v>
      </c>
      <c r="I166" s="21" t="n">
        <v>29.0889851207022</v>
      </c>
      <c r="J166" s="22" t="n">
        <v>0.181280694631281</v>
      </c>
      <c r="K166" s="21" t="n">
        <v>11.1666726405221</v>
      </c>
      <c r="L166" s="21" t="n">
        <f aca="false">G166*I166</f>
        <v>157.777886837989</v>
      </c>
      <c r="M166" s="21" t="n">
        <f aca="false">G166*K166</f>
        <v>60.5677374072178</v>
      </c>
      <c r="N166" s="22" t="n">
        <f aca="false">G166/L166</f>
        <v>0.0343772735917251</v>
      </c>
      <c r="O166" s="22" t="n">
        <f aca="false">G166/M166</f>
        <v>0.0895521908980442</v>
      </c>
      <c r="P166" s="22" t="n">
        <f aca="false">M166/C166</f>
        <v>0.0278426598850253</v>
      </c>
      <c r="Q166" s="21" t="n">
        <f aca="false">VLOOKUP(A166,DADOS!A:M,COLUMN(DADOS!M:M),0)</f>
        <v>618.636274649561</v>
      </c>
    </row>
    <row r="167" customFormat="false" ht="13.8" hidden="false" customHeight="false" outlineLevel="0" collapsed="false">
      <c r="A167" s="4" t="n">
        <v>2110104</v>
      </c>
      <c r="B167" s="4" t="s">
        <v>182</v>
      </c>
      <c r="C167" s="21" t="n">
        <f aca="false">VLOOKUP(A167,DADOS!A:D,3,0)/VLOOKUP(A167,DADOS!A:I,9,0)</f>
        <v>2436.15103997262</v>
      </c>
      <c r="D167" s="21" t="n">
        <v>67.7369380586064</v>
      </c>
      <c r="E167" s="21" t="n">
        <v>487.549023967273</v>
      </c>
      <c r="F167" s="21" t="n">
        <v>581.143436549411</v>
      </c>
      <c r="G167" s="21" t="n">
        <v>0.408389886062971</v>
      </c>
      <c r="H167" s="22" t="n">
        <v>0.00454817721894288</v>
      </c>
      <c r="I167" s="21" t="n">
        <v>219.868301489037</v>
      </c>
      <c r="J167" s="22" t="n">
        <v>0.313831056044365</v>
      </c>
      <c r="K167" s="21" t="n">
        <v>143.897903142501</v>
      </c>
      <c r="L167" s="21" t="n">
        <f aca="false">G167*I167</f>
        <v>89.7919905939667</v>
      </c>
      <c r="M167" s="21" t="n">
        <f aca="false">G167*K167</f>
        <v>58.7664482690663</v>
      </c>
      <c r="N167" s="22" t="n">
        <f aca="false">G167/L167</f>
        <v>0.00454817721894242</v>
      </c>
      <c r="O167" s="22" t="n">
        <f aca="false">G167/M167</f>
        <v>0.00694937159028447</v>
      </c>
      <c r="P167" s="22" t="n">
        <f aca="false">M167/C167</f>
        <v>0.0241226620619249</v>
      </c>
      <c r="Q167" s="21" t="n">
        <f aca="false">VLOOKUP(A167,DADOS!A:M,COLUMN(DADOS!M:M),0)</f>
        <v>609.275426253802</v>
      </c>
    </row>
    <row r="168" customFormat="false" ht="13.8" hidden="false" customHeight="false" outlineLevel="0" collapsed="false">
      <c r="A168" s="4" t="n">
        <v>2110203</v>
      </c>
      <c r="B168" s="4" t="s">
        <v>183</v>
      </c>
      <c r="C168" s="21" t="n">
        <f aca="false">VLOOKUP(A168,DADOS!A:D,3,0)/VLOOKUP(A168,DADOS!A:I,9,0)</f>
        <v>2416.79081551683</v>
      </c>
      <c r="D168" s="21" t="n">
        <v>215.602027657966</v>
      </c>
      <c r="E168" s="21" t="n">
        <v>899.090488683356</v>
      </c>
      <c r="F168" s="21" t="n">
        <v>230.851142517501</v>
      </c>
      <c r="G168" s="21" t="n">
        <v>6.65922940348353</v>
      </c>
      <c r="H168" s="22" t="n">
        <v>0.110036903920017</v>
      </c>
      <c r="I168" s="21" t="n">
        <v>9.08786020303926</v>
      </c>
      <c r="J168" s="22" t="n">
        <v>0.764735271401643</v>
      </c>
      <c r="K168" s="21" t="n">
        <v>6.56219279671648</v>
      </c>
      <c r="L168" s="21" t="n">
        <f aca="false">G168*I168</f>
        <v>60.5181458788269</v>
      </c>
      <c r="M168" s="21" t="n">
        <f aca="false">G168*K168</f>
        <v>43.6991472232222</v>
      </c>
      <c r="N168" s="22" t="n">
        <f aca="false">G168/L168</f>
        <v>0.110036903919975</v>
      </c>
      <c r="O168" s="22" t="n">
        <f aca="false">G168/M168</f>
        <v>0.1523880859612</v>
      </c>
      <c r="P168" s="22" t="n">
        <f aca="false">M168/C168</f>
        <v>0.0180814768670317</v>
      </c>
      <c r="Q168" s="21" t="n">
        <f aca="false">VLOOKUP(A168,DADOS!A:M,COLUMN(DADOS!M:M),0)</f>
        <v>530.623860784573</v>
      </c>
    </row>
    <row r="169" customFormat="false" ht="13.8" hidden="false" customHeight="false" outlineLevel="0" collapsed="false">
      <c r="A169" s="4" t="n">
        <v>2110237</v>
      </c>
      <c r="B169" s="4" t="s">
        <v>184</v>
      </c>
      <c r="C169" s="21" t="n">
        <f aca="false">VLOOKUP(A169,DADOS!A:D,3,0)/VLOOKUP(A169,DADOS!A:I,9,0)</f>
        <v>1990.30683981205</v>
      </c>
      <c r="D169" s="21" t="n">
        <v>16.7160834185602</v>
      </c>
      <c r="E169" s="21" t="n">
        <v>114.858019476188</v>
      </c>
      <c r="F169" s="21" t="n">
        <v>292.429403854774</v>
      </c>
      <c r="G169" s="21" t="n">
        <v>1.02968931922044</v>
      </c>
      <c r="H169" s="22" t="n">
        <v>0.0360265661299741</v>
      </c>
      <c r="I169" s="21" t="n">
        <v>27.7572943364192</v>
      </c>
      <c r="J169" s="22" t="n">
        <v>0.804475152300262</v>
      </c>
      <c r="K169" s="21" t="n">
        <v>13.319606109135</v>
      </c>
      <c r="L169" s="21" t="n">
        <f aca="false">G169*I169</f>
        <v>28.5813895086689</v>
      </c>
      <c r="M169" s="21" t="n">
        <f aca="false">G169*K169</f>
        <v>13.7150561467997</v>
      </c>
      <c r="N169" s="22" t="n">
        <f aca="false">G169/L169</f>
        <v>0.0360265661299683</v>
      </c>
      <c r="O169" s="22" t="n">
        <f aca="false">G169/M169</f>
        <v>0.0750772952147712</v>
      </c>
      <c r="P169" s="22" t="n">
        <f aca="false">M169/C169</f>
        <v>0.00689092549573655</v>
      </c>
      <c r="Q169" s="21" t="n">
        <f aca="false">VLOOKUP(A169,DADOS!A:M,COLUMN(DADOS!M:M),0)</f>
        <v>666.924532347228</v>
      </c>
    </row>
    <row r="170" customFormat="false" ht="13.8" hidden="false" customHeight="false" outlineLevel="0" collapsed="false">
      <c r="A170" s="4" t="n">
        <v>2110278</v>
      </c>
      <c r="B170" s="4" t="s">
        <v>185</v>
      </c>
      <c r="C170" s="21" t="n">
        <f aca="false">VLOOKUP(A170,DADOS!A:D,3,0)/VLOOKUP(A170,DADOS!A:I,9,0)</f>
        <v>2291.28767068336</v>
      </c>
      <c r="D170" s="21" t="n">
        <v>18.6952732446974</v>
      </c>
      <c r="E170" s="21" t="n">
        <v>131.641780425986</v>
      </c>
      <c r="F170" s="21" t="n">
        <v>516.424334216837</v>
      </c>
      <c r="G170" s="21" t="n">
        <v>8.08916062614832</v>
      </c>
      <c r="H170" s="22" t="n">
        <v>0.246937869387045</v>
      </c>
      <c r="I170" s="21" t="n">
        <v>4.0496016365684</v>
      </c>
      <c r="J170" s="22" t="n">
        <v>0.773268750276456</v>
      </c>
      <c r="K170" s="21" t="n">
        <v>2.92221142928582</v>
      </c>
      <c r="L170" s="21" t="n">
        <f aca="false">G170*I170</f>
        <v>32.7578781101149</v>
      </c>
      <c r="M170" s="21" t="n">
        <f aca="false">G170*K170</f>
        <v>23.6382376350594</v>
      </c>
      <c r="N170" s="22" t="n">
        <f aca="false">G170/L170</f>
        <v>0.246937869386924</v>
      </c>
      <c r="O170" s="22" t="n">
        <f aca="false">G170/M170</f>
        <v>0.342206587099825</v>
      </c>
      <c r="P170" s="22" t="n">
        <f aca="false">M170/C170</f>
        <v>0.0103165734872608</v>
      </c>
      <c r="Q170" s="21" t="n">
        <f aca="false">VLOOKUP(A170,DADOS!A:M,COLUMN(DADOS!M:M),0)</f>
        <v>704.23543228575</v>
      </c>
    </row>
    <row r="171" customFormat="false" ht="13.8" hidden="false" customHeight="false" outlineLevel="0" collapsed="false">
      <c r="A171" s="4" t="n">
        <v>2110302</v>
      </c>
      <c r="B171" s="4" t="s">
        <v>186</v>
      </c>
      <c r="C171" s="21" t="n">
        <f aca="false">VLOOKUP(A171,DADOS!A:D,3,0)/VLOOKUP(A171,DADOS!A:I,9,0)</f>
        <v>8659.55739119913</v>
      </c>
      <c r="D171" s="21" t="n">
        <v>13998.7149272978</v>
      </c>
      <c r="E171" s="21" t="n">
        <v>633.78122637734</v>
      </c>
      <c r="F171" s="21" t="n">
        <v>1015.17001651982</v>
      </c>
      <c r="G171" s="21" t="n">
        <v>107.761027495826</v>
      </c>
      <c r="H171" s="22" t="n">
        <v>0.707895283136578</v>
      </c>
      <c r="I171" s="21" t="n">
        <v>1.41263831504722</v>
      </c>
      <c r="J171" s="22" t="n">
        <v>0.900721567275595</v>
      </c>
      <c r="K171" s="21" t="n">
        <v>1.07779867849508</v>
      </c>
      <c r="L171" s="21" t="n">
        <f aca="false">G171*I171</f>
        <v>152.227356309461</v>
      </c>
      <c r="M171" s="21" t="n">
        <f aca="false">G171*K171</f>
        <v>116.144693028274</v>
      </c>
      <c r="N171" s="22" t="n">
        <f aca="false">G171/L171</f>
        <v>0.707895283136625</v>
      </c>
      <c r="O171" s="22" t="n">
        <f aca="false">G171/M171</f>
        <v>0.927817058930048</v>
      </c>
      <c r="P171" s="22" t="n">
        <f aca="false">M171/C171</f>
        <v>0.0134123128678972</v>
      </c>
      <c r="Q171" s="21" t="n">
        <f aca="false">VLOOKUP(A171,DADOS!A:M,COLUMN(DADOS!M:M),0)</f>
        <v>768.124632433921</v>
      </c>
    </row>
    <row r="172" customFormat="false" ht="13.8" hidden="false" customHeight="false" outlineLevel="0" collapsed="false">
      <c r="A172" s="4" t="n">
        <v>2110401</v>
      </c>
      <c r="B172" s="4" t="s">
        <v>187</v>
      </c>
      <c r="C172" s="21" t="n">
        <f aca="false">VLOOKUP(A172,DADOS!A:D,3,0)/VLOOKUP(A172,DADOS!A:I,9,0)</f>
        <v>2968.61062732466</v>
      </c>
      <c r="D172" s="21" t="n">
        <v>52.0743474587576</v>
      </c>
      <c r="E172" s="21" t="n">
        <v>292.766952732447</v>
      </c>
      <c r="F172" s="21" t="n">
        <v>247.086749182875</v>
      </c>
      <c r="G172" s="21" t="n">
        <v>2.17054016022393</v>
      </c>
      <c r="H172" s="22" t="n">
        <v>0.0525749321768467</v>
      </c>
      <c r="I172" s="21" t="n">
        <v>19.020471517413</v>
      </c>
      <c r="J172" s="22" t="n">
        <v>0.735084924366799</v>
      </c>
      <c r="K172" s="21" t="n">
        <v>11.6788865211442</v>
      </c>
      <c r="L172" s="21" t="n">
        <f aca="false">G172*I172</f>
        <v>41.2846972949403</v>
      </c>
      <c r="M172" s="21" t="n">
        <f aca="false">G172*K172</f>
        <v>25.3494922208414</v>
      </c>
      <c r="N172" s="22" t="n">
        <f aca="false">G172/L172</f>
        <v>0.052574932176866</v>
      </c>
      <c r="O172" s="22" t="n">
        <f aca="false">G172/M172</f>
        <v>0.0856246011286724</v>
      </c>
      <c r="P172" s="22" t="n">
        <f aca="false">M172/C172</f>
        <v>0.00853917721223232</v>
      </c>
      <c r="Q172" s="21" t="n">
        <f aca="false">VLOOKUP(A172,DADOS!A:M,COLUMN(DADOS!M:M),0)</f>
        <v>717.525457321974</v>
      </c>
    </row>
    <row r="173" customFormat="false" ht="13.8" hidden="false" customHeight="false" outlineLevel="0" collapsed="false">
      <c r="A173" s="4" t="n">
        <v>2110500</v>
      </c>
      <c r="B173" s="4" t="s">
        <v>188</v>
      </c>
      <c r="C173" s="21" t="n">
        <f aca="false">VLOOKUP(A173,DADOS!A:D,3,0)/VLOOKUP(A173,DADOS!A:I,9,0)</f>
        <v>1655.10676469071</v>
      </c>
      <c r="D173" s="21" t="n">
        <v>105.615367513006</v>
      </c>
      <c r="E173" s="21" t="n">
        <v>784.000177864734</v>
      </c>
      <c r="F173" s="21" t="n">
        <v>249.255490920351</v>
      </c>
      <c r="G173" s="21" t="n">
        <v>11.1597349136962</v>
      </c>
      <c r="H173" s="22" t="n">
        <v>0.223655129927931</v>
      </c>
      <c r="I173" s="21" t="n">
        <v>4.47116952033306</v>
      </c>
      <c r="J173" s="22" t="n">
        <v>0.725610506569965</v>
      </c>
      <c r="K173" s="21" t="n">
        <v>3.16604992036177</v>
      </c>
      <c r="L173" s="21" t="n">
        <f aca="false">G173*I173</f>
        <v>49.8970666011151</v>
      </c>
      <c r="M173" s="21" t="n">
        <f aca="false">G173*K173</f>
        <v>35.3322778347663</v>
      </c>
      <c r="N173" s="22" t="n">
        <f aca="false">G173/L173</f>
        <v>0.223655129927955</v>
      </c>
      <c r="O173" s="22" t="n">
        <f aca="false">G173/M173</f>
        <v>0.315850989451782</v>
      </c>
      <c r="P173" s="22" t="n">
        <f aca="false">M173/C173</f>
        <v>0.0213474312283225</v>
      </c>
      <c r="Q173" s="21" t="n">
        <f aca="false">VLOOKUP(A173,DADOS!A:M,COLUMN(DADOS!M:M),0)</f>
        <v>493.654843953905</v>
      </c>
    </row>
    <row r="174" customFormat="false" ht="13.8" hidden="false" customHeight="false" outlineLevel="0" collapsed="false">
      <c r="A174" s="4" t="n">
        <v>2110609</v>
      </c>
      <c r="B174" s="4" t="s">
        <v>189</v>
      </c>
      <c r="C174" s="21" t="n">
        <f aca="false">VLOOKUP(A174,DADOS!A:D,3,0)/VLOOKUP(A174,DADOS!A:I,9,0)</f>
        <v>2871.71798344872</v>
      </c>
      <c r="D174" s="21" t="n">
        <v>102.543287829606</v>
      </c>
      <c r="E174" s="21" t="n">
        <v>942.256658810974</v>
      </c>
      <c r="F174" s="21" t="n">
        <v>1073.4216157435</v>
      </c>
      <c r="G174" s="21" t="n">
        <v>0.0177353469922116</v>
      </c>
      <c r="H174" s="22" t="n">
        <v>0.000109142644831979</v>
      </c>
      <c r="I174" s="21" t="n">
        <v>9162.32148798915</v>
      </c>
      <c r="J174" s="22" t="n">
        <v>0.170063083882275</v>
      </c>
      <c r="K174" s="21" t="n">
        <v>3568.56575654867</v>
      </c>
      <c r="L174" s="21" t="n">
        <f aca="false">G174*I174</f>
        <v>162.496950843684</v>
      </c>
      <c r="M174" s="21" t="n">
        <f aca="false">G174*K174</f>
        <v>63.2897519569148</v>
      </c>
      <c r="N174" s="22" t="n">
        <f aca="false">G174/L174</f>
        <v>0.000109142644831978</v>
      </c>
      <c r="O174" s="22" t="n">
        <f aca="false">G174/M174</f>
        <v>0.00028022462474312</v>
      </c>
      <c r="P174" s="22" t="n">
        <f aca="false">M174/C174</f>
        <v>0.0220389858341551</v>
      </c>
      <c r="Q174" s="21" t="n">
        <f aca="false">VLOOKUP(A174,DADOS!A:M,COLUMN(DADOS!M:M),0)</f>
        <v>548.042252078437</v>
      </c>
    </row>
    <row r="175" customFormat="false" ht="13.8" hidden="false" customHeight="false" outlineLevel="0" collapsed="false">
      <c r="A175" s="4" t="n">
        <v>2110658</v>
      </c>
      <c r="B175" s="4" t="s">
        <v>190</v>
      </c>
      <c r="C175" s="21" t="n">
        <f aca="false">VLOOKUP(A175,DADOS!A:D,3,0)/VLOOKUP(A175,DADOS!A:I,9,0)</f>
        <v>3189.61375052791</v>
      </c>
      <c r="D175" s="21" t="n">
        <v>53.820890212993</v>
      </c>
      <c r="E175" s="21" t="n">
        <v>585.744319445062</v>
      </c>
      <c r="F175" s="21" t="n">
        <v>7437.26731601732</v>
      </c>
      <c r="G175" s="21" t="n">
        <v>1.95594949478461</v>
      </c>
      <c r="H175" s="22" t="n">
        <v>0.0187948291480585</v>
      </c>
      <c r="I175" s="21" t="n">
        <v>53.2061234567332</v>
      </c>
      <c r="J175" s="22" t="n">
        <v>0.209712530507297</v>
      </c>
      <c r="K175" s="21" t="n">
        <v>29.1203687161323</v>
      </c>
      <c r="L175" s="21" t="n">
        <f aca="false">G175*I175</f>
        <v>104.068490294645</v>
      </c>
      <c r="M175" s="21" t="n">
        <f aca="false">G175*K175</f>
        <v>56.9579704782605</v>
      </c>
      <c r="N175" s="22" t="n">
        <f aca="false">G175/L175</f>
        <v>0.0187948291480621</v>
      </c>
      <c r="O175" s="22" t="n">
        <f aca="false">G175/M175</f>
        <v>0.0343402245262786</v>
      </c>
      <c r="P175" s="22" t="n">
        <f aca="false">M175/C175</f>
        <v>0.0178573253481972</v>
      </c>
      <c r="Q175" s="21" t="n">
        <f aca="false">VLOOKUP(A175,DADOS!A:M,COLUMN(DADOS!M:M),0)</f>
        <v>905.788547077922</v>
      </c>
    </row>
    <row r="176" customFormat="false" ht="13.8" hidden="false" customHeight="false" outlineLevel="0" collapsed="false">
      <c r="A176" s="4" t="n">
        <v>2110708</v>
      </c>
      <c r="B176" s="4" t="s">
        <v>191</v>
      </c>
      <c r="C176" s="21" t="n">
        <f aca="false">VLOOKUP(A176,DADOS!A:D,3,0)/VLOOKUP(A176,DADOS!A:I,9,0)</f>
        <v>2346.29557944261</v>
      </c>
      <c r="D176" s="21" t="n">
        <v>117.664991773756</v>
      </c>
      <c r="E176" s="21" t="n">
        <v>957.682422517675</v>
      </c>
      <c r="F176" s="21" t="n">
        <v>983.25081452176</v>
      </c>
      <c r="G176" s="21" t="n">
        <v>7.05237583629923</v>
      </c>
      <c r="H176" s="22" t="n">
        <v>0.046282668965971</v>
      </c>
      <c r="I176" s="21" t="n">
        <v>21.6063598392742</v>
      </c>
      <c r="J176" s="22" t="n">
        <v>0.201303203827529</v>
      </c>
      <c r="K176" s="21" t="n">
        <v>9.25289772444648</v>
      </c>
      <c r="L176" s="21" t="n">
        <f aca="false">G176*I176</f>
        <v>152.376170040883</v>
      </c>
      <c r="M176" s="21" t="n">
        <f aca="false">G176*K176</f>
        <v>65.2549123276345</v>
      </c>
      <c r="N176" s="22" t="n">
        <f aca="false">G176/L176</f>
        <v>0.046282668965935</v>
      </c>
      <c r="O176" s="22" t="n">
        <f aca="false">G176/M176</f>
        <v>0.108074251956548</v>
      </c>
      <c r="P176" s="22" t="n">
        <f aca="false">M176/C176</f>
        <v>0.0278118890473026</v>
      </c>
      <c r="Q176" s="21" t="n">
        <f aca="false">VLOOKUP(A176,DADOS!A:M,COLUMN(DADOS!M:M),0)</f>
        <v>519.400260356062</v>
      </c>
    </row>
    <row r="177" customFormat="false" ht="13.8" hidden="false" customHeight="false" outlineLevel="0" collapsed="false">
      <c r="A177" s="4" t="n">
        <v>2110807</v>
      </c>
      <c r="B177" s="4" t="s">
        <v>192</v>
      </c>
      <c r="C177" s="21" t="n">
        <f aca="false">VLOOKUP(A177,DADOS!A:D,3,0)/VLOOKUP(A177,DADOS!A:I,9,0)</f>
        <v>3941.58934023871</v>
      </c>
      <c r="D177" s="21" t="n">
        <v>22.0425096713949</v>
      </c>
      <c r="E177" s="21" t="n">
        <v>84.3749388589978</v>
      </c>
      <c r="F177" s="21" t="n">
        <v>2516.25736095965</v>
      </c>
      <c r="G177" s="21" t="n">
        <v>5.16902330584898</v>
      </c>
      <c r="H177" s="22" t="n">
        <v>0.246191471401302</v>
      </c>
      <c r="I177" s="21" t="n">
        <v>4.06187913134557</v>
      </c>
      <c r="J177" s="22" t="n">
        <v>0.941298934020675</v>
      </c>
      <c r="K177" s="21" t="n">
        <v>1.34139041500181</v>
      </c>
      <c r="L177" s="21" t="n">
        <f aca="false">G177*I177</f>
        <v>20.9959478954669</v>
      </c>
      <c r="M177" s="21" t="n">
        <f aca="false">G177*K177</f>
        <v>6.93367831738678</v>
      </c>
      <c r="N177" s="22" t="n">
        <f aca="false">G177/L177</f>
        <v>0.246191471401251</v>
      </c>
      <c r="O177" s="22" t="n">
        <f aca="false">G177/M177</f>
        <v>0.745495113738868</v>
      </c>
      <c r="P177" s="22" t="n">
        <f aca="false">M177/C177</f>
        <v>0.00175910723286228</v>
      </c>
      <c r="Q177" s="21" t="n">
        <f aca="false">VLOOKUP(A177,DADOS!A:M,COLUMN(DADOS!M:M),0)</f>
        <v>1460.32474154853</v>
      </c>
    </row>
    <row r="178" customFormat="false" ht="13.8" hidden="false" customHeight="false" outlineLevel="0" collapsed="false">
      <c r="A178" s="4" t="n">
        <v>2110856</v>
      </c>
      <c r="B178" s="4" t="s">
        <v>193</v>
      </c>
      <c r="C178" s="21" t="n">
        <f aca="false">VLOOKUP(A178,DADOS!A:D,3,0)/VLOOKUP(A178,DADOS!A:I,9,0)</f>
        <v>2489.75329930325</v>
      </c>
      <c r="D178" s="21" t="n">
        <v>38.3663124194051</v>
      </c>
      <c r="E178" s="21" t="n">
        <v>198.819689626039</v>
      </c>
      <c r="F178" s="21" t="n">
        <v>2182.04441430751</v>
      </c>
      <c r="G178" s="21" t="n">
        <v>3.62260438976011</v>
      </c>
      <c r="H178" s="22" t="n">
        <v>0.0732216485116574</v>
      </c>
      <c r="I178" s="21" t="n">
        <v>13.6571631522401</v>
      </c>
      <c r="J178" s="22" t="n">
        <v>0.377636992050694</v>
      </c>
      <c r="K178" s="21" t="n">
        <v>13.1697766680869</v>
      </c>
      <c r="L178" s="21" t="n">
        <f aca="false">G178*I178</f>
        <v>49.4744991869749</v>
      </c>
      <c r="M178" s="21" t="n">
        <f aca="false">G178*K178</f>
        <v>47.7088907699717</v>
      </c>
      <c r="N178" s="22" t="n">
        <f aca="false">G178/L178</f>
        <v>0.0732216485116807</v>
      </c>
      <c r="O178" s="22" t="n">
        <f aca="false">G178/M178</f>
        <v>0.075931431883975</v>
      </c>
      <c r="P178" s="22" t="n">
        <f aca="false">M178/C178</f>
        <v>0.0191620956113696</v>
      </c>
      <c r="Q178" s="21" t="n">
        <f aca="false">VLOOKUP(A178,DADOS!A:M,COLUMN(DADOS!M:M),0)</f>
        <v>756.691963892185</v>
      </c>
    </row>
    <row r="179" customFormat="false" ht="13.8" hidden="false" customHeight="false" outlineLevel="0" collapsed="false">
      <c r="A179" s="4" t="n">
        <v>2110906</v>
      </c>
      <c r="B179" s="4" t="s">
        <v>194</v>
      </c>
      <c r="C179" s="21" t="n">
        <f aca="false">VLOOKUP(A179,DADOS!A:D,3,0)/VLOOKUP(A179,DADOS!A:I,9,0)</f>
        <v>2766.63009630717</v>
      </c>
      <c r="D179" s="21" t="n">
        <v>28.8539285873094</v>
      </c>
      <c r="E179" s="21" t="n">
        <v>146.784739205834</v>
      </c>
      <c r="F179" s="21" t="n">
        <v>828.521703521704</v>
      </c>
      <c r="G179" s="21" t="n">
        <v>1.63285303486013</v>
      </c>
      <c r="H179" s="22" t="n">
        <v>0.0447037727800388</v>
      </c>
      <c r="I179" s="21" t="n">
        <v>22.3694766193501</v>
      </c>
      <c r="J179" s="22" t="n">
        <v>0.528152048235109</v>
      </c>
      <c r="K179" s="21" t="n">
        <v>17.8641295998953</v>
      </c>
      <c r="L179" s="21" t="n">
        <f aca="false">G179*I179</f>
        <v>36.5260677861385</v>
      </c>
      <c r="M179" s="21" t="n">
        <f aca="false">G179*K179</f>
        <v>29.1694982323236</v>
      </c>
      <c r="N179" s="22" t="n">
        <f aca="false">G179/L179</f>
        <v>0.044703772780047</v>
      </c>
      <c r="O179" s="22" t="n">
        <f aca="false">G179/M179</f>
        <v>0.055978098143996</v>
      </c>
      <c r="P179" s="22" t="n">
        <f aca="false">M179/C179</f>
        <v>0.010543331496053</v>
      </c>
      <c r="Q179" s="21" t="n">
        <f aca="false">VLOOKUP(A179,DADOS!A:M,COLUMN(DADOS!M:M),0)</f>
        <v>731.159032760033</v>
      </c>
    </row>
    <row r="180" customFormat="false" ht="13.8" hidden="false" customHeight="false" outlineLevel="0" collapsed="false">
      <c r="A180" s="4" t="n">
        <v>2111003</v>
      </c>
      <c r="B180" s="4" t="s">
        <v>195</v>
      </c>
      <c r="C180" s="21" t="n">
        <f aca="false">VLOOKUP(A180,DADOS!A:D,3,0)/VLOOKUP(A180,DADOS!A:I,9,0)</f>
        <v>2309.62353261686</v>
      </c>
      <c r="D180" s="21" t="n">
        <v>33.0543821423807</v>
      </c>
      <c r="E180" s="21" t="n">
        <v>288.625994930855</v>
      </c>
      <c r="F180" s="21" t="n">
        <v>610.04064843939</v>
      </c>
      <c r="G180" s="21" t="n">
        <v>0.0364885418595966</v>
      </c>
      <c r="H180" s="22" t="n">
        <v>0.000570898743831717</v>
      </c>
      <c r="I180" s="21" t="n">
        <v>1751.6241028784</v>
      </c>
      <c r="J180" s="22" t="n">
        <v>0.404668265032167</v>
      </c>
      <c r="K180" s="21" t="n">
        <v>1487.02111963315</v>
      </c>
      <c r="L180" s="21" t="n">
        <f aca="false">G180*I180</f>
        <v>63.9142094001567</v>
      </c>
      <c r="M180" s="21" t="n">
        <f aca="false">G180*K180</f>
        <v>54.2592323698383</v>
      </c>
      <c r="N180" s="22" t="n">
        <f aca="false">G180/L180</f>
        <v>0.000570898743832497</v>
      </c>
      <c r="O180" s="22" t="n">
        <f aca="false">G180/M180</f>
        <v>0.000672485405080664</v>
      </c>
      <c r="P180" s="22" t="n">
        <f aca="false">M180/C180</f>
        <v>0.0234926738507731</v>
      </c>
      <c r="Q180" s="21" t="n">
        <f aca="false">VLOOKUP(A180,DADOS!A:M,COLUMN(DADOS!M:M),0)</f>
        <v>648.012466005323</v>
      </c>
    </row>
    <row r="181" customFormat="false" ht="13.8" hidden="false" customHeight="false" outlineLevel="0" collapsed="false">
      <c r="A181" s="4" t="n">
        <v>2111029</v>
      </c>
      <c r="B181" s="4" t="s">
        <v>196</v>
      </c>
      <c r="C181" s="21" t="n">
        <f aca="false">VLOOKUP(A181,DADOS!A:D,3,0)/VLOOKUP(A181,DADOS!A:I,9,0)</f>
        <v>2666.23383113248</v>
      </c>
      <c r="D181" s="21" t="n">
        <v>21.6669482858286</v>
      </c>
      <c r="E181" s="21" t="n">
        <v>175.936858019476</v>
      </c>
      <c r="F181" s="21" t="n">
        <v>819.982287449393</v>
      </c>
      <c r="G181" s="21" t="n">
        <v>4.16023343752812</v>
      </c>
      <c r="H181" s="22" t="n">
        <v>0.0993005321782018</v>
      </c>
      <c r="I181" s="21" t="n">
        <v>10.07043948371</v>
      </c>
      <c r="J181" s="22" t="n">
        <v>0.59132628054713</v>
      </c>
      <c r="K181" s="21" t="n">
        <v>8.31471356507737</v>
      </c>
      <c r="L181" s="21" t="n">
        <f aca="false">G181*I181</f>
        <v>41.8953790707338</v>
      </c>
      <c r="M181" s="21" t="n">
        <f aca="false">G181*K181</f>
        <v>34.5911493969035</v>
      </c>
      <c r="N181" s="22" t="n">
        <f aca="false">G181/L181</f>
        <v>0.0993005321781245</v>
      </c>
      <c r="O181" s="22" t="n">
        <f aca="false">G181/M181</f>
        <v>0.120268725094765</v>
      </c>
      <c r="P181" s="22" t="n">
        <f aca="false">M181/C181</f>
        <v>0.0129737868423232</v>
      </c>
      <c r="Q181" s="21" t="n">
        <f aca="false">VLOOKUP(A181,DADOS!A:M,COLUMN(DADOS!M:M),0)</f>
        <v>705.928305921053</v>
      </c>
    </row>
    <row r="182" customFormat="false" ht="13.8" hidden="false" customHeight="false" outlineLevel="0" collapsed="false">
      <c r="A182" s="4" t="n">
        <v>2111052</v>
      </c>
      <c r="B182" s="4" t="s">
        <v>197</v>
      </c>
      <c r="C182" s="21" t="n">
        <f aca="false">VLOOKUP(A182,DADOS!A:D,3,0)/VLOOKUP(A182,DADOS!A:I,9,0)</f>
        <v>3033.1279340937</v>
      </c>
      <c r="D182" s="21" t="n">
        <v>34.1848903908578</v>
      </c>
      <c r="E182" s="21" t="n">
        <v>268.500778158211</v>
      </c>
      <c r="F182" s="21" t="n">
        <v>3078.63559094569</v>
      </c>
      <c r="G182" s="21" t="n">
        <v>3.34383004471146</v>
      </c>
      <c r="H182" s="22" t="n">
        <v>0.050587314676393</v>
      </c>
      <c r="I182" s="21" t="n">
        <v>19.7678016000354</v>
      </c>
      <c r="J182" s="22" t="n">
        <v>0.343085723000062</v>
      </c>
      <c r="K182" s="21" t="n">
        <v>16.2706083405218</v>
      </c>
      <c r="L182" s="21" t="n">
        <f aca="false">G182*I182</f>
        <v>66.1001689080936</v>
      </c>
      <c r="M182" s="21" t="n">
        <f aca="false">G182*K182</f>
        <v>54.4061490147698</v>
      </c>
      <c r="N182" s="22" t="n">
        <f aca="false">G182/L182</f>
        <v>0.0505873146763174</v>
      </c>
      <c r="O182" s="22" t="n">
        <f aca="false">G182/M182</f>
        <v>0.0614605169684717</v>
      </c>
      <c r="P182" s="22" t="n">
        <f aca="false">M182/C182</f>
        <v>0.0179373076892737</v>
      </c>
      <c r="Q182" s="21" t="n">
        <f aca="false">VLOOKUP(A182,DADOS!A:M,COLUMN(DADOS!M:M),0)</f>
        <v>798.734167486803</v>
      </c>
    </row>
    <row r="183" customFormat="false" ht="13.8" hidden="false" customHeight="false" outlineLevel="0" collapsed="false">
      <c r="A183" s="4" t="n">
        <v>2111078</v>
      </c>
      <c r="B183" s="4" t="s">
        <v>198</v>
      </c>
      <c r="C183" s="21" t="n">
        <f aca="false">VLOOKUP(A183,DADOS!A:D,3,0)/VLOOKUP(A183,DADOS!A:I,9,0)</f>
        <v>3107.1172987025</v>
      </c>
      <c r="D183" s="21" t="n">
        <v>33.1396682822713</v>
      </c>
      <c r="E183" s="21" t="n">
        <v>194.322379830139</v>
      </c>
      <c r="F183" s="21" t="n">
        <v>507.075985547107</v>
      </c>
      <c r="G183" s="21" t="n">
        <v>5.20015724541204</v>
      </c>
      <c r="H183" s="22" t="n">
        <v>0.10754039827114</v>
      </c>
      <c r="I183" s="21" t="n">
        <v>9.29883110046425</v>
      </c>
      <c r="J183" s="22" t="n">
        <v>0.484209136129964</v>
      </c>
      <c r="K183" s="21" t="n">
        <v>8.86637733866793</v>
      </c>
      <c r="L183" s="21" t="n">
        <f aca="false">G183*I183</f>
        <v>48.355383920942</v>
      </c>
      <c r="M183" s="21" t="n">
        <f aca="false">G183*K183</f>
        <v>46.1065563582312</v>
      </c>
      <c r="N183" s="22" t="n">
        <f aca="false">G183/L183</f>
        <v>0.107540398271141</v>
      </c>
      <c r="O183" s="22" t="n">
        <f aca="false">G183/M183</f>
        <v>0.11278563519272</v>
      </c>
      <c r="P183" s="22" t="n">
        <f aca="false">M183/C183</f>
        <v>0.0148390137628485</v>
      </c>
      <c r="Q183" s="21" t="n">
        <f aca="false">VLOOKUP(A183,DADOS!A:M,COLUMN(DADOS!M:M),0)</f>
        <v>722.168883675781</v>
      </c>
    </row>
    <row r="184" customFormat="false" ht="13.8" hidden="false" customHeight="false" outlineLevel="0" collapsed="false">
      <c r="A184" s="4" t="n">
        <v>2111102</v>
      </c>
      <c r="B184" s="4" t="s">
        <v>199</v>
      </c>
      <c r="C184" s="21" t="n">
        <f aca="false">VLOOKUP(A184,DADOS!A:D,3,0)/VLOOKUP(A184,DADOS!A:I,9,0)</f>
        <v>2406.33028644395</v>
      </c>
      <c r="D184" s="21" t="n">
        <v>178.592111699053</v>
      </c>
      <c r="E184" s="21" t="n">
        <v>1089.68704700076</v>
      </c>
      <c r="F184" s="21" t="n">
        <v>784.129353233831</v>
      </c>
      <c r="G184" s="21" t="n">
        <v>10.9467633816912</v>
      </c>
      <c r="H184" s="22" t="n">
        <v>0.0817526770158297</v>
      </c>
      <c r="I184" s="21" t="n">
        <v>12.2320153480274</v>
      </c>
      <c r="J184" s="22" t="n">
        <v>0.253574759846738</v>
      </c>
      <c r="K184" s="21" t="n">
        <v>6.68442091488248</v>
      </c>
      <c r="L184" s="21" t="n">
        <f aca="false">G184*I184</f>
        <v>133.900977696071</v>
      </c>
      <c r="M184" s="21" t="n">
        <f aca="false">G184*K184</f>
        <v>73.1727740988463</v>
      </c>
      <c r="N184" s="22" t="n">
        <f aca="false">G184/L184</f>
        <v>0.0817526770158335</v>
      </c>
      <c r="O184" s="22" t="n">
        <f aca="false">G184/M184</f>
        <v>0.149601590434492</v>
      </c>
      <c r="P184" s="22" t="n">
        <f aca="false">M184/C184</f>
        <v>0.0304084499584553</v>
      </c>
      <c r="Q184" s="21" t="n">
        <f aca="false">VLOOKUP(A184,DADOS!A:M,COLUMN(DADOS!M:M),0)</f>
        <v>602.53154691658</v>
      </c>
    </row>
    <row r="185" customFormat="false" ht="13.8" hidden="false" customHeight="false" outlineLevel="0" collapsed="false">
      <c r="A185" s="25" t="n">
        <v>2111201</v>
      </c>
      <c r="B185" s="25" t="s">
        <v>200</v>
      </c>
      <c r="C185" s="21" t="n">
        <f aca="false">VLOOKUP(A185,DADOS!A:D,3,0)/VLOOKUP(A185,DADOS!A:I,9,0)</f>
        <v>2168.82278820754</v>
      </c>
      <c r="D185" s="26" t="n">
        <v>1780.73253590644</v>
      </c>
      <c r="E185" s="26" t="n">
        <v>9697.32562586153</v>
      </c>
      <c r="F185" s="26" t="n">
        <v>120.919425731764</v>
      </c>
      <c r="G185" s="26" t="n">
        <v>281.380981422503</v>
      </c>
      <c r="H185" s="27" t="n">
        <v>1</v>
      </c>
      <c r="I185" s="26" t="n">
        <v>1</v>
      </c>
      <c r="J185" s="27" t="n">
        <v>1</v>
      </c>
      <c r="K185" s="26" t="n">
        <v>1</v>
      </c>
      <c r="L185" s="26" t="n">
        <f aca="false">G185*I185</f>
        <v>281.380981422503</v>
      </c>
      <c r="M185" s="26" t="n">
        <f aca="false">G185*K185</f>
        <v>281.380981422503</v>
      </c>
      <c r="N185" s="27" t="n">
        <f aca="false">G185/L185</f>
        <v>1</v>
      </c>
      <c r="O185" s="27" t="n">
        <f aca="false">G185/M185</f>
        <v>1</v>
      </c>
      <c r="P185" s="22" t="n">
        <f aca="false">M185/C185</f>
        <v>0.129739037671702</v>
      </c>
      <c r="Q185" s="21" t="n">
        <f aca="false">VLOOKUP(A185,DADOS!A:M,COLUMN(DADOS!M:M),0)</f>
        <v>487.809006792844</v>
      </c>
    </row>
    <row r="186" customFormat="false" ht="13.8" hidden="false" customHeight="false" outlineLevel="0" collapsed="false">
      <c r="A186" s="4" t="n">
        <v>2111250</v>
      </c>
      <c r="B186" s="4" t="s">
        <v>201</v>
      </c>
      <c r="C186" s="21" t="n">
        <f aca="false">VLOOKUP(A186,DADOS!A:D,3,0)/VLOOKUP(A186,DADOS!A:I,9,0)</f>
        <v>4014.01649180335</v>
      </c>
      <c r="D186" s="21" t="n">
        <v>19.7816710391747</v>
      </c>
      <c r="E186" s="21" t="n">
        <v>114.591489172484</v>
      </c>
      <c r="F186" s="21" t="n">
        <v>1033.72464337129</v>
      </c>
      <c r="G186" s="21" t="n">
        <v>0.687530332814943</v>
      </c>
      <c r="H186" s="22" t="n">
        <v>0.0241111255686619</v>
      </c>
      <c r="I186" s="21" t="n">
        <v>41.4746295087864</v>
      </c>
      <c r="J186" s="22" t="n">
        <v>0.606055289901509</v>
      </c>
      <c r="K186" s="21" t="n">
        <v>25.743521291561</v>
      </c>
      <c r="L186" s="21" t="n">
        <f aca="false">G186*I186</f>
        <v>28.5150658295523</v>
      </c>
      <c r="M186" s="21" t="n">
        <f aca="false">G186*K186</f>
        <v>17.6994517614155</v>
      </c>
      <c r="N186" s="22" t="n">
        <f aca="false">G186/L186</f>
        <v>0.02411112556866</v>
      </c>
      <c r="O186" s="22" t="n">
        <f aca="false">G186/M186</f>
        <v>0.0388447248018013</v>
      </c>
      <c r="P186" s="22" t="n">
        <f aca="false">M186/C186</f>
        <v>0.00440941181919853</v>
      </c>
      <c r="Q186" s="21" t="n">
        <f aca="false">VLOOKUP(A186,DADOS!A:M,COLUMN(DADOS!M:M),0)</f>
        <v>876.271291715744</v>
      </c>
    </row>
    <row r="187" customFormat="false" ht="13.8" hidden="false" customHeight="false" outlineLevel="0" collapsed="false">
      <c r="A187" s="25" t="n">
        <v>2111300</v>
      </c>
      <c r="B187" s="25" t="s">
        <v>202</v>
      </c>
      <c r="C187" s="21" t="n">
        <f aca="false">VLOOKUP(A187,DADOS!A:D,3,0)/VLOOKUP(A187,DADOS!A:I,9,0)</f>
        <v>3083.12763320766</v>
      </c>
      <c r="D187" s="26" t="n">
        <v>53584.3975276802</v>
      </c>
      <c r="E187" s="26" t="n">
        <v>132664.009960425</v>
      </c>
      <c r="F187" s="26" t="n">
        <v>19.5735485768012</v>
      </c>
      <c r="G187" s="26" t="n">
        <v>6350.01189163728</v>
      </c>
      <c r="H187" s="27" t="n">
        <v>1</v>
      </c>
      <c r="I187" s="26" t="n">
        <v>1</v>
      </c>
      <c r="J187" s="27" t="n">
        <v>1</v>
      </c>
      <c r="K187" s="26" t="n">
        <v>1</v>
      </c>
      <c r="L187" s="26" t="n">
        <f aca="false">G187*I187</f>
        <v>6350.01189163728</v>
      </c>
      <c r="M187" s="26" t="n">
        <f aca="false">G187*K187</f>
        <v>6350.01189163728</v>
      </c>
      <c r="N187" s="27" t="n">
        <f aca="false">G187/L187</f>
        <v>1</v>
      </c>
      <c r="O187" s="27" t="n">
        <f aca="false">G187/M187</f>
        <v>1</v>
      </c>
      <c r="P187" s="22" t="n">
        <f aca="false">M187/C187</f>
        <v>2.05960071949106</v>
      </c>
      <c r="Q187" s="21" t="n">
        <f aca="false">VLOOKUP(A187,DADOS!A:M,COLUMN(DADOS!M:M),0)</f>
        <v>438.488204792882</v>
      </c>
    </row>
    <row r="188" customFormat="false" ht="13.8" hidden="false" customHeight="false" outlineLevel="0" collapsed="false">
      <c r="A188" s="4" t="n">
        <v>2111409</v>
      </c>
      <c r="B188" s="4" t="s">
        <v>203</v>
      </c>
      <c r="C188" s="21" t="n">
        <f aca="false">VLOOKUP(A188,DADOS!A:D,3,0)/VLOOKUP(A188,DADOS!A:I,9,0)</f>
        <v>3207.24761756848</v>
      </c>
      <c r="D188" s="21" t="n">
        <v>40.3425674774334</v>
      </c>
      <c r="E188" s="21" t="n">
        <v>299.566010049357</v>
      </c>
      <c r="F188" s="21" t="n">
        <v>1294.78097157403</v>
      </c>
      <c r="G188" s="21" t="n">
        <v>6.87550615883149</v>
      </c>
      <c r="H188" s="22" t="n">
        <v>0.0922338049707233</v>
      </c>
      <c r="I188" s="21" t="n">
        <v>10.8420117799189</v>
      </c>
      <c r="J188" s="22" t="n">
        <v>0.342988346815017</v>
      </c>
      <c r="K188" s="21" t="n">
        <v>8.02942743973128</v>
      </c>
      <c r="L188" s="21" t="n">
        <f aca="false">G188*I188</f>
        <v>74.544318766956</v>
      </c>
      <c r="M188" s="21" t="n">
        <f aca="false">G188*K188</f>
        <v>55.206377813763</v>
      </c>
      <c r="N188" s="22" t="n">
        <f aca="false">G188/L188</f>
        <v>0.0922338049707856</v>
      </c>
      <c r="O188" s="22" t="n">
        <f aca="false">G188/M188</f>
        <v>0.124541881411344</v>
      </c>
      <c r="P188" s="22" t="n">
        <f aca="false">M188/C188</f>
        <v>0.0172130076615715</v>
      </c>
      <c r="Q188" s="21" t="n">
        <f aca="false">VLOOKUP(A188,DADOS!A:M,COLUMN(DADOS!M:M),0)</f>
        <v>710.181247878659</v>
      </c>
    </row>
    <row r="189" customFormat="false" ht="13.8" hidden="false" customHeight="false" outlineLevel="0" collapsed="false">
      <c r="A189" s="4" t="n">
        <v>2111508</v>
      </c>
      <c r="B189" s="4" t="s">
        <v>204</v>
      </c>
      <c r="C189" s="21" t="n">
        <f aca="false">VLOOKUP(A189,DADOS!A:D,3,0)/VLOOKUP(A189,DADOS!A:I,9,0)</f>
        <v>2277.98948596817</v>
      </c>
      <c r="D189" s="21" t="n">
        <v>140.899728756281</v>
      </c>
      <c r="E189" s="21" t="n">
        <v>1039.33167326248</v>
      </c>
      <c r="F189" s="21" t="n">
        <v>785.505791133906</v>
      </c>
      <c r="G189" s="21" t="n">
        <v>19.3066551227919</v>
      </c>
      <c r="H189" s="22" t="n">
        <v>0.150006946468912</v>
      </c>
      <c r="I189" s="21" t="n">
        <v>6.66635794901506</v>
      </c>
      <c r="J189" s="22" t="n">
        <v>0.293821215189092</v>
      </c>
      <c r="K189" s="21" t="n">
        <v>3.53631490519138</v>
      </c>
      <c r="L189" s="21" t="n">
        <f aca="false">G189*I189</f>
        <v>128.705073846716</v>
      </c>
      <c r="M189" s="21" t="n">
        <f aca="false">G189*K189</f>
        <v>68.2744122801184</v>
      </c>
      <c r="N189" s="22" t="n">
        <f aca="false">G189/L189</f>
        <v>0.150006946468836</v>
      </c>
      <c r="O189" s="22" t="n">
        <f aca="false">G189/M189</f>
        <v>0.282780246332696</v>
      </c>
      <c r="P189" s="22" t="n">
        <f aca="false">M189/C189</f>
        <v>0.0299713465319621</v>
      </c>
      <c r="Q189" s="21" t="n">
        <f aca="false">VLOOKUP(A189,DADOS!A:M,COLUMN(DADOS!M:M),0)</f>
        <v>483.680470273785</v>
      </c>
    </row>
    <row r="190" customFormat="false" ht="13.8" hidden="false" customHeight="false" outlineLevel="0" collapsed="false">
      <c r="A190" s="4" t="n">
        <v>2111532</v>
      </c>
      <c r="B190" s="4" t="s">
        <v>205</v>
      </c>
      <c r="C190" s="21" t="n">
        <f aca="false">VLOOKUP(A190,DADOS!A:D,3,0)/VLOOKUP(A190,DADOS!A:I,9,0)</f>
        <v>4113.64464747954</v>
      </c>
      <c r="D190" s="21" t="n">
        <v>73.7121259282316</v>
      </c>
      <c r="E190" s="21" t="n">
        <v>249.547334252301</v>
      </c>
      <c r="F190" s="21" t="n">
        <v>969.553191489362</v>
      </c>
      <c r="G190" s="21" t="n">
        <v>43.2099208718735</v>
      </c>
      <c r="H190" s="22" t="n">
        <v>0.695838606931167</v>
      </c>
      <c r="I190" s="21" t="n">
        <v>1.43711485686372</v>
      </c>
      <c r="J190" s="22" t="n">
        <v>0.746120271051576</v>
      </c>
      <c r="K190" s="21" t="n">
        <v>1.29189611500511</v>
      </c>
      <c r="L190" s="21" t="n">
        <f aca="false">G190*I190</f>
        <v>62.0976192488751</v>
      </c>
      <c r="M190" s="21" t="n">
        <f aca="false">G190*K190</f>
        <v>55.8227289040514</v>
      </c>
      <c r="N190" s="22" t="n">
        <f aca="false">G190/L190</f>
        <v>0.695838606931075</v>
      </c>
      <c r="O190" s="22" t="n">
        <f aca="false">G190/M190</f>
        <v>0.7740560470654</v>
      </c>
      <c r="P190" s="22" t="n">
        <f aca="false">M190/C190</f>
        <v>0.0135701388155281</v>
      </c>
      <c r="Q190" s="21" t="n">
        <f aca="false">VLOOKUP(A190,DADOS!A:M,COLUMN(DADOS!M:M),0)</f>
        <v>703.502899133176</v>
      </c>
    </row>
    <row r="191" customFormat="false" ht="13.8" hidden="false" customHeight="false" outlineLevel="0" collapsed="false">
      <c r="A191" s="4" t="n">
        <v>2111573</v>
      </c>
      <c r="B191" s="4" t="s">
        <v>206</v>
      </c>
      <c r="C191" s="21" t="n">
        <f aca="false">VLOOKUP(A191,DADOS!A:D,3,0)/VLOOKUP(A191,DADOS!A:I,9,0)</f>
        <v>3766.34944049212</v>
      </c>
      <c r="D191" s="21" t="n">
        <v>13.0275245675664</v>
      </c>
      <c r="E191" s="21" t="n">
        <v>114.514829472186</v>
      </c>
      <c r="F191" s="21" t="n">
        <v>3553.17909168809</v>
      </c>
      <c r="G191" s="21" t="n">
        <v>2.61724794119264</v>
      </c>
      <c r="H191" s="22" t="n">
        <v>0.103899770552611</v>
      </c>
      <c r="I191" s="21" t="n">
        <v>9.62466033060078</v>
      </c>
      <c r="J191" s="22" t="n">
        <v>0.882535224317629</v>
      </c>
      <c r="K191" s="21" t="n">
        <v>2.83828236993441</v>
      </c>
      <c r="L191" s="21" t="n">
        <f aca="false">G191*I191</f>
        <v>25.1901224349434</v>
      </c>
      <c r="M191" s="21" t="n">
        <f aca="false">G191*K191</f>
        <v>7.42848868923419</v>
      </c>
      <c r="N191" s="22" t="n">
        <f aca="false">G191/L191</f>
        <v>0.103899770553002</v>
      </c>
      <c r="O191" s="22" t="n">
        <f aca="false">G191/M191</f>
        <v>0.352325762437481</v>
      </c>
      <c r="P191" s="22" t="n">
        <f aca="false">M191/C191</f>
        <v>0.00197233124716744</v>
      </c>
      <c r="Q191" s="21" t="n">
        <f aca="false">VLOOKUP(A191,DADOS!A:M,COLUMN(DADOS!M:M),0)</f>
        <v>1434.35924164524</v>
      </c>
    </row>
    <row r="192" customFormat="false" ht="13.8" hidden="false" customHeight="false" outlineLevel="0" collapsed="false">
      <c r="A192" s="4" t="n">
        <v>2111607</v>
      </c>
      <c r="B192" s="4" t="s">
        <v>207</v>
      </c>
      <c r="C192" s="21" t="n">
        <f aca="false">VLOOKUP(A192,DADOS!A:D,3,0)/VLOOKUP(A192,DADOS!A:I,9,0)</f>
        <v>2986.09572838193</v>
      </c>
      <c r="D192" s="21" t="n">
        <v>237.510249455289</v>
      </c>
      <c r="E192" s="21" t="n">
        <v>1370.50433545289</v>
      </c>
      <c r="F192" s="21" t="n">
        <v>22059.3857324571</v>
      </c>
      <c r="G192" s="21" t="n">
        <v>23.1611327781968</v>
      </c>
      <c r="H192" s="22" t="n">
        <v>0.0679136961706782</v>
      </c>
      <c r="I192" s="21" t="n">
        <v>14.7245703942682</v>
      </c>
      <c r="J192" s="22" t="n">
        <v>0.0947978891963216</v>
      </c>
      <c r="K192" s="21" t="n">
        <v>3.48987922126762</v>
      </c>
      <c r="L192" s="21" t="n">
        <f aca="false">G192*I192</f>
        <v>341.03773000355</v>
      </c>
      <c r="M192" s="21" t="n">
        <f aca="false">G192*K192</f>
        <v>80.8295560236493</v>
      </c>
      <c r="N192" s="22" t="n">
        <f aca="false">G192/L192</f>
        <v>0.067913696170672</v>
      </c>
      <c r="O192" s="22" t="n">
        <f aca="false">G192/M192</f>
        <v>0.286542867703248</v>
      </c>
      <c r="P192" s="22" t="n">
        <f aca="false">M192/C192</f>
        <v>0.027068641924433</v>
      </c>
      <c r="Q192" s="21" t="n">
        <f aca="false">VLOOKUP(A192,DADOS!A:M,COLUMN(DADOS!M:M),0)</f>
        <v>709.729574411702</v>
      </c>
    </row>
    <row r="193" customFormat="false" ht="13.8" hidden="false" customHeight="false" outlineLevel="0" collapsed="false">
      <c r="A193" s="4" t="n">
        <v>2111631</v>
      </c>
      <c r="B193" s="4" t="s">
        <v>208</v>
      </c>
      <c r="C193" s="21" t="n">
        <f aca="false">VLOOKUP(A193,DADOS!A:D,3,0)/VLOOKUP(A193,DADOS!A:I,9,0)</f>
        <v>3749.6208854199</v>
      </c>
      <c r="D193" s="21" t="n">
        <v>11.598025701454</v>
      </c>
      <c r="E193" s="21" t="n">
        <v>72.3173106852239</v>
      </c>
      <c r="F193" s="21" t="n">
        <v>874.475844949399</v>
      </c>
      <c r="G193" s="21" t="n">
        <v>0.553103078192713</v>
      </c>
      <c r="H193" s="22" t="n">
        <v>0.0307356068905166</v>
      </c>
      <c r="I193" s="21" t="n">
        <v>32.5355540745397</v>
      </c>
      <c r="J193" s="22" t="n">
        <v>0.955242535309703</v>
      </c>
      <c r="K193" s="21" t="n">
        <v>4.76890928334654</v>
      </c>
      <c r="L193" s="21" t="n">
        <f aca="false">G193*I193</f>
        <v>17.9955151093334</v>
      </c>
      <c r="M193" s="21" t="n">
        <f aca="false">G193*K193</f>
        <v>2.63769840424078</v>
      </c>
      <c r="N193" s="22" t="n">
        <f aca="false">G193/L193</f>
        <v>0.0307356068905105</v>
      </c>
      <c r="O193" s="22" t="n">
        <f aca="false">G193/M193</f>
        <v>0.209691554312448</v>
      </c>
      <c r="P193" s="22" t="n">
        <f aca="false">M193/C193</f>
        <v>0.000703457358715187</v>
      </c>
      <c r="Q193" s="21" t="n">
        <f aca="false">VLOOKUP(A193,DADOS!A:M,COLUMN(DADOS!M:M),0)</f>
        <v>1278.51612373496</v>
      </c>
    </row>
    <row r="194" customFormat="false" ht="13.8" hidden="false" customHeight="false" outlineLevel="0" collapsed="false">
      <c r="A194" s="25" t="n">
        <v>2111672</v>
      </c>
      <c r="B194" s="25" t="s">
        <v>209</v>
      </c>
      <c r="C194" s="21" t="n">
        <f aca="false">VLOOKUP(A194,DADOS!A:D,3,0)/VLOOKUP(A194,DADOS!A:I,9,0)</f>
        <v>3090.60285697238</v>
      </c>
      <c r="D194" s="26" t="n">
        <v>11.163324291876</v>
      </c>
      <c r="E194" s="26" t="n">
        <v>72.2202854728979</v>
      </c>
      <c r="F194" s="26" t="n">
        <v>605.648161928858</v>
      </c>
      <c r="G194" s="26" t="n">
        <v>0.964065224014078</v>
      </c>
      <c r="H194" s="27" t="n">
        <v>0.0536444999314959</v>
      </c>
      <c r="I194" s="26" t="n">
        <v>18.6412400390936</v>
      </c>
      <c r="J194" s="27" t="n">
        <v>1</v>
      </c>
      <c r="K194" s="26" t="n">
        <v>1</v>
      </c>
      <c r="L194" s="26" t="n">
        <f aca="false">G194*I194</f>
        <v>17.971371254189</v>
      </c>
      <c r="M194" s="26" t="n">
        <f aca="false">G194*K194</f>
        <v>0.964065224014078</v>
      </c>
      <c r="N194" s="27" t="n">
        <f aca="false">G194/L194</f>
        <v>0.0536444999314876</v>
      </c>
      <c r="O194" s="27" t="n">
        <f aca="false">G194/M194</f>
        <v>1</v>
      </c>
      <c r="P194" s="22" t="n">
        <f aca="false">M194/C194</f>
        <v>0.000311934359938597</v>
      </c>
      <c r="Q194" s="21" t="n">
        <f aca="false">VLOOKUP(A194,DADOS!A:M,COLUMN(DADOS!M:M),0)</f>
        <v>996.51569281143</v>
      </c>
    </row>
    <row r="195" customFormat="false" ht="13.8" hidden="false" customHeight="false" outlineLevel="0" collapsed="false">
      <c r="A195" s="4" t="n">
        <v>2111706</v>
      </c>
      <c r="B195" s="4" t="s">
        <v>210</v>
      </c>
      <c r="C195" s="21" t="n">
        <f aca="false">VLOOKUP(A195,DADOS!A:D,3,0)/VLOOKUP(A195,DADOS!A:I,9,0)</f>
        <v>1896.89934473478</v>
      </c>
      <c r="D195" s="21" t="n">
        <v>42.8457468095513</v>
      </c>
      <c r="E195" s="21" t="n">
        <v>298.559740317489</v>
      </c>
      <c r="F195" s="21" t="n">
        <v>686.460196880478</v>
      </c>
      <c r="G195" s="21" t="n">
        <v>3.29415089496961</v>
      </c>
      <c r="H195" s="22" t="n">
        <v>0.0443394426263908</v>
      </c>
      <c r="I195" s="21" t="n">
        <v>22.5532830537786</v>
      </c>
      <c r="J195" s="22" t="n">
        <v>0.329932858872973</v>
      </c>
      <c r="K195" s="21" t="n">
        <v>16.8576617935942</v>
      </c>
      <c r="L195" s="21" t="n">
        <f aca="false">G195*I195</f>
        <v>74.2939175561076</v>
      </c>
      <c r="M195" s="21" t="n">
        <f aca="false">G195*K195</f>
        <v>55.5316816844633</v>
      </c>
      <c r="N195" s="22" t="n">
        <f aca="false">G195/L195</f>
        <v>0.0443394426264012</v>
      </c>
      <c r="O195" s="22" t="n">
        <f aca="false">G195/M195</f>
        <v>0.0593202077633326</v>
      </c>
      <c r="P195" s="22" t="n">
        <f aca="false">M195/C195</f>
        <v>0.0292749754163828</v>
      </c>
      <c r="Q195" s="21" t="n">
        <f aca="false">VLOOKUP(A195,DADOS!A:M,COLUMN(DADOS!M:M),0)</f>
        <v>601.931838450128</v>
      </c>
    </row>
    <row r="196" customFormat="false" ht="13.8" hidden="false" customHeight="false" outlineLevel="0" collapsed="false">
      <c r="A196" s="4" t="n">
        <v>2111722</v>
      </c>
      <c r="B196" s="4" t="s">
        <v>211</v>
      </c>
      <c r="C196" s="21" t="n">
        <f aca="false">VLOOKUP(A196,DADOS!A:D,3,0)/VLOOKUP(A196,DADOS!A:I,9,0)</f>
        <v>2682.3056248089</v>
      </c>
      <c r="D196" s="21" t="n">
        <v>19.9550002223309</v>
      </c>
      <c r="E196" s="21" t="n">
        <v>131.561118769176</v>
      </c>
      <c r="F196" s="21" t="n">
        <v>588.507258875952</v>
      </c>
      <c r="G196" s="21" t="n">
        <v>2.31526375158811</v>
      </c>
      <c r="H196" s="22" t="n">
        <v>0.070721408115015</v>
      </c>
      <c r="I196" s="21" t="n">
        <v>14.1399899500566</v>
      </c>
      <c r="J196" s="22" t="n">
        <v>0.647292192197374</v>
      </c>
      <c r="K196" s="21" t="n">
        <v>10.256073604771</v>
      </c>
      <c r="L196" s="21" t="n">
        <f aca="false">G196*I196</f>
        <v>32.7378061791862</v>
      </c>
      <c r="M196" s="21" t="n">
        <f aca="false">G196*K196</f>
        <v>23.745515450746</v>
      </c>
      <c r="N196" s="22" t="n">
        <f aca="false">G196/L196</f>
        <v>0.0707214081150034</v>
      </c>
      <c r="O196" s="22" t="n">
        <f aca="false">G196/M196</f>
        <v>0.0975032003996938</v>
      </c>
      <c r="P196" s="22" t="n">
        <f aca="false">M196/C196</f>
        <v>0.00885265095488054</v>
      </c>
      <c r="Q196" s="21" t="n">
        <f aca="false">VLOOKUP(A196,DADOS!A:M,COLUMN(DADOS!M:M),0)</f>
        <v>802.020602271094</v>
      </c>
    </row>
    <row r="197" customFormat="false" ht="13.8" hidden="false" customHeight="false" outlineLevel="0" collapsed="false">
      <c r="A197" s="4" t="n">
        <v>2111748</v>
      </c>
      <c r="B197" s="4" t="s">
        <v>212</v>
      </c>
      <c r="C197" s="21" t="n">
        <f aca="false">VLOOKUP(A197,DADOS!A:D,3,0)/VLOOKUP(A197,DADOS!A:I,9,0)</f>
        <v>2638.57538857815</v>
      </c>
      <c r="D197" s="21" t="n">
        <v>26.0249899951087</v>
      </c>
      <c r="E197" s="21" t="n">
        <v>218.140691004491</v>
      </c>
      <c r="F197" s="21" t="n">
        <v>1113.66573916166</v>
      </c>
      <c r="G197" s="21" t="n">
        <v>1.79177605106761</v>
      </c>
      <c r="H197" s="22" t="n">
        <v>0.0356061304600889</v>
      </c>
      <c r="I197" s="21" t="n">
        <v>28.0850512840849</v>
      </c>
      <c r="J197" s="22" t="n">
        <v>0.459893315962598</v>
      </c>
      <c r="K197" s="21" t="n">
        <v>26.9525815781671</v>
      </c>
      <c r="L197" s="21" t="n">
        <f aca="false">G197*I197</f>
        <v>50.3221222838289</v>
      </c>
      <c r="M197" s="21" t="n">
        <f aca="false">G197*K197</f>
        <v>48.2929901862059</v>
      </c>
      <c r="N197" s="22" t="n">
        <f aca="false">G197/L197</f>
        <v>0.0356061304601098</v>
      </c>
      <c r="O197" s="22" t="n">
        <f aca="false">G197/M197</f>
        <v>0.0371021973201279</v>
      </c>
      <c r="P197" s="22" t="n">
        <f aca="false">M197/C197</f>
        <v>0.0183026759042991</v>
      </c>
      <c r="Q197" s="21" t="n">
        <f aca="false">VLOOKUP(A197,DADOS!A:M,COLUMN(DADOS!M:M),0)</f>
        <v>801.315123418005</v>
      </c>
    </row>
    <row r="198" customFormat="false" ht="13.8" hidden="false" customHeight="false" outlineLevel="0" collapsed="false">
      <c r="A198" s="4" t="n">
        <v>2111763</v>
      </c>
      <c r="B198" s="4" t="s">
        <v>213</v>
      </c>
      <c r="C198" s="21" t="n">
        <f aca="false">VLOOKUP(A198,DADOS!A:D,3,0)/VLOOKUP(A198,DADOS!A:I,9,0)</f>
        <v>2923.79742026444</v>
      </c>
      <c r="D198" s="21" t="n">
        <v>62.1382898305838</v>
      </c>
      <c r="E198" s="21" t="n">
        <v>376.689581573214</v>
      </c>
      <c r="F198" s="21" t="n">
        <v>2010.2133911705</v>
      </c>
      <c r="G198" s="21" t="n">
        <v>4.62797975155511</v>
      </c>
      <c r="H198" s="22" t="n">
        <v>0.0493725804605411</v>
      </c>
      <c r="I198" s="21" t="n">
        <v>20.254157078143</v>
      </c>
      <c r="J198" s="22" t="n">
        <v>0.224964229049722</v>
      </c>
      <c r="K198" s="21" t="n">
        <v>12.5182219780586</v>
      </c>
      <c r="L198" s="21" t="n">
        <f aca="false">G198*I198</f>
        <v>93.7358288424623</v>
      </c>
      <c r="M198" s="21" t="n">
        <f aca="false">G198*K198</f>
        <v>57.9340778399271</v>
      </c>
      <c r="N198" s="22" t="n">
        <f aca="false">G198/L198</f>
        <v>0.0493725804604892</v>
      </c>
      <c r="O198" s="22" t="n">
        <f aca="false">G198/M198</f>
        <v>0.0798835490976882</v>
      </c>
      <c r="P198" s="22" t="n">
        <f aca="false">M198/C198</f>
        <v>0.0198146689091364</v>
      </c>
      <c r="Q198" s="21" t="n">
        <f aca="false">VLOOKUP(A198,DADOS!A:M,COLUMN(DADOS!M:M),0)</f>
        <v>780.753841740712</v>
      </c>
    </row>
    <row r="199" customFormat="false" ht="13.8" hidden="false" customHeight="false" outlineLevel="0" collapsed="false">
      <c r="A199" s="4" t="n">
        <v>2111789</v>
      </c>
      <c r="B199" s="4" t="s">
        <v>214</v>
      </c>
      <c r="C199" s="21" t="n">
        <f aca="false">VLOOKUP(A199,DADOS!A:D,3,0)/VLOOKUP(A199,DADOS!A:I,9,0)</f>
        <v>3218.4541722515</v>
      </c>
      <c r="D199" s="21" t="n">
        <v>14.0813731157455</v>
      </c>
      <c r="E199" s="21" t="n">
        <v>93.0274356351994</v>
      </c>
      <c r="F199" s="21" t="n">
        <v>569.191456159173</v>
      </c>
      <c r="G199" s="21" t="n">
        <v>0.489885675986061</v>
      </c>
      <c r="H199" s="22" t="n">
        <v>0.0211622419977757</v>
      </c>
      <c r="I199" s="21" t="n">
        <v>47.2539724337918</v>
      </c>
      <c r="J199" s="22" t="n">
        <v>0.846905076324186</v>
      </c>
      <c r="K199" s="21" t="n">
        <v>19.4638815205793</v>
      </c>
      <c r="L199" s="21" t="n">
        <f aca="false">G199*I199</f>
        <v>23.1490442287548</v>
      </c>
      <c r="M199" s="21" t="n">
        <f aca="false">G199*K199</f>
        <v>9.53507675602158</v>
      </c>
      <c r="N199" s="22" t="n">
        <f aca="false">G199/L199</f>
        <v>0.0211622419977731</v>
      </c>
      <c r="O199" s="22" t="n">
        <f aca="false">G199/M199</f>
        <v>0.051377213683853</v>
      </c>
      <c r="P199" s="22" t="n">
        <f aca="false">M199/C199</f>
        <v>0.00296262623163319</v>
      </c>
      <c r="Q199" s="21" t="n">
        <f aca="false">VLOOKUP(A199,DADOS!A:M,COLUMN(DADOS!M:M),0)</f>
        <v>870.71606261582</v>
      </c>
    </row>
    <row r="200" customFormat="false" ht="13.8" hidden="false" customHeight="false" outlineLevel="0" collapsed="false">
      <c r="A200" s="4" t="n">
        <v>2111805</v>
      </c>
      <c r="B200" s="4" t="s">
        <v>215</v>
      </c>
      <c r="C200" s="21" t="n">
        <f aca="false">VLOOKUP(A200,DADOS!A:D,3,0)/VLOOKUP(A200,DADOS!A:I,9,0)</f>
        <v>3016.14932005629</v>
      </c>
      <c r="D200" s="21" t="n">
        <v>40.9600249010627</v>
      </c>
      <c r="E200" s="21" t="n">
        <v>326.22775579172</v>
      </c>
      <c r="F200" s="21" t="n">
        <v>2655.57214755821</v>
      </c>
      <c r="G200" s="21" t="n">
        <v>15.3708791716967</v>
      </c>
      <c r="H200" s="22" t="n">
        <v>0.194075234297485</v>
      </c>
      <c r="I200" s="21" t="n">
        <v>5.15264095195091</v>
      </c>
      <c r="J200" s="22" t="n">
        <v>0.379728800518226</v>
      </c>
      <c r="K200" s="21" t="n">
        <v>3.59684177236527</v>
      </c>
      <c r="L200" s="21" t="n">
        <f aca="false">G200*I200</f>
        <v>79.2006214875737</v>
      </c>
      <c r="M200" s="21" t="n">
        <f aca="false">G200*K200</f>
        <v>55.286620282738</v>
      </c>
      <c r="N200" s="22" t="n">
        <f aca="false">G200/L200</f>
        <v>0.194075234297351</v>
      </c>
      <c r="O200" s="22" t="n">
        <f aca="false">G200/M200</f>
        <v>0.278021682155455</v>
      </c>
      <c r="P200" s="22" t="n">
        <f aca="false">M200/C200</f>
        <v>0.0183302000053851</v>
      </c>
      <c r="Q200" s="21" t="n">
        <f aca="false">VLOOKUP(A200,DADOS!A:M,COLUMN(DADOS!M:M),0)</f>
        <v>740.621514849842</v>
      </c>
    </row>
    <row r="201" customFormat="false" ht="13.8" hidden="false" customHeight="false" outlineLevel="0" collapsed="false">
      <c r="A201" s="4" t="n">
        <v>2111904</v>
      </c>
      <c r="B201" s="4" t="s">
        <v>216</v>
      </c>
      <c r="C201" s="21" t="n">
        <f aca="false">VLOOKUP(A201,DADOS!A:D,3,0)/VLOOKUP(A201,DADOS!A:I,9,0)</f>
        <v>2979.92937616476</v>
      </c>
      <c r="D201" s="21" t="n">
        <v>27.6747743341189</v>
      </c>
      <c r="E201" s="21" t="n">
        <v>173.469340566499</v>
      </c>
      <c r="F201" s="21" t="n">
        <v>1518.77585558481</v>
      </c>
      <c r="G201" s="21" t="n">
        <v>0.224509072108947</v>
      </c>
      <c r="H201" s="22" t="n">
        <v>0.00520102752549527</v>
      </c>
      <c r="I201" s="21" t="n">
        <v>192.26969961178</v>
      </c>
      <c r="J201" s="22" t="n">
        <v>0.405716543666347</v>
      </c>
      <c r="K201" s="21" t="n">
        <v>172.273141213295</v>
      </c>
      <c r="L201" s="21" t="n">
        <f aca="false">G201*I201</f>
        <v>43.1662918545068</v>
      </c>
      <c r="M201" s="21" t="n">
        <f aca="false">G201*K201</f>
        <v>38.6768830830903</v>
      </c>
      <c r="N201" s="22" t="n">
        <f aca="false">G201/L201</f>
        <v>0.00520102752549747</v>
      </c>
      <c r="O201" s="22" t="n">
        <f aca="false">G201/M201</f>
        <v>0.00580473539262793</v>
      </c>
      <c r="P201" s="22" t="n">
        <f aca="false">M201/C201</f>
        <v>0.0129791274224319</v>
      </c>
      <c r="Q201" s="21" t="n">
        <f aca="false">VLOOKUP(A201,DADOS!A:M,COLUMN(DADOS!M:M),0)</f>
        <v>839.361770402407</v>
      </c>
    </row>
    <row r="202" customFormat="false" ht="13.8" hidden="false" customHeight="false" outlineLevel="0" collapsed="false">
      <c r="A202" s="4" t="n">
        <v>2111953</v>
      </c>
      <c r="B202" s="4" t="s">
        <v>217</v>
      </c>
      <c r="C202" s="21" t="n">
        <f aca="false">VLOOKUP(A202,DADOS!A:D,3,0)/VLOOKUP(A202,DADOS!A:I,9,0)</f>
        <v>3307.26612237136</v>
      </c>
      <c r="D202" s="21" t="n">
        <v>17.1562097025212</v>
      </c>
      <c r="E202" s="21" t="n">
        <v>79.2517230646094</v>
      </c>
      <c r="F202" s="21" t="n">
        <v>1331.46819787986</v>
      </c>
      <c r="G202" s="21" t="n">
        <v>0.158603832687562</v>
      </c>
      <c r="H202" s="22" t="n">
        <v>0.00804234962818529</v>
      </c>
      <c r="I202" s="21" t="n">
        <v>124.341771526099</v>
      </c>
      <c r="J202" s="22" t="n">
        <v>0.865198295229534</v>
      </c>
      <c r="K202" s="21" t="n">
        <v>32.2081847222072</v>
      </c>
      <c r="L202" s="21" t="n">
        <f aca="false">G202*I202</f>
        <v>19.7210815272004</v>
      </c>
      <c r="M202" s="21" t="n">
        <f aca="false">G202*K202</f>
        <v>5.10834154085104</v>
      </c>
      <c r="N202" s="22" t="n">
        <f aca="false">G202/L202</f>
        <v>0.0080423496281787</v>
      </c>
      <c r="O202" s="22" t="n">
        <f aca="false">G202/M202</f>
        <v>0.0310480087165704</v>
      </c>
      <c r="P202" s="22" t="n">
        <f aca="false">M202/C202</f>
        <v>0.00154458134055093</v>
      </c>
      <c r="Q202" s="21" t="n">
        <f aca="false">VLOOKUP(A202,DADOS!A:M,COLUMN(DADOS!M:M),0)</f>
        <v>1182.96624381625</v>
      </c>
    </row>
    <row r="203" customFormat="false" ht="13.8" hidden="false" customHeight="false" outlineLevel="0" collapsed="false">
      <c r="A203" s="4" t="n">
        <v>2112001</v>
      </c>
      <c r="B203" s="4" t="s">
        <v>218</v>
      </c>
      <c r="C203" s="21" t="n">
        <f aca="false">VLOOKUP(A203,DADOS!A:D,3,0)/VLOOKUP(A203,DADOS!A:I,9,0)</f>
        <v>4719.85964881877</v>
      </c>
      <c r="D203" s="21" t="n">
        <v>426.342300680333</v>
      </c>
      <c r="E203" s="21" t="n">
        <v>1606.5952243319</v>
      </c>
      <c r="F203" s="21" t="n">
        <v>107109.903767163</v>
      </c>
      <c r="G203" s="21" t="n">
        <v>14.4301531441193</v>
      </c>
      <c r="H203" s="22" t="n">
        <v>0.0360946182839091</v>
      </c>
      <c r="I203" s="21" t="n">
        <v>27.7049612253721</v>
      </c>
      <c r="J203" s="22" t="n">
        <v>0.0656142069992977</v>
      </c>
      <c r="K203" s="21" t="n">
        <v>7.07833381701781</v>
      </c>
      <c r="L203" s="21" t="n">
        <f aca="false">G203*I203</f>
        <v>399.786833334007</v>
      </c>
      <c r="M203" s="21" t="n">
        <f aca="false">G203*K203</f>
        <v>102.141440984766</v>
      </c>
      <c r="N203" s="22" t="n">
        <f aca="false">G203/L203</f>
        <v>0.0360946182838979</v>
      </c>
      <c r="O203" s="22" t="n">
        <f aca="false">G203/M203</f>
        <v>0.141276185307309</v>
      </c>
      <c r="P203" s="22" t="n">
        <f aca="false">M203/C203</f>
        <v>0.0216407792995135</v>
      </c>
      <c r="Q203" s="21" t="n">
        <f aca="false">VLOOKUP(A203,DADOS!A:M,COLUMN(DADOS!M:M),0)</f>
        <v>785.775019363925</v>
      </c>
    </row>
    <row r="204" customFormat="false" ht="13.8" hidden="false" customHeight="false" outlineLevel="0" collapsed="false">
      <c r="A204" s="4" t="n">
        <v>2112100</v>
      </c>
      <c r="B204" s="4" t="s">
        <v>219</v>
      </c>
      <c r="C204" s="21" t="n">
        <f aca="false">VLOOKUP(A204,DADOS!A:D,3,0)/VLOOKUP(A204,DADOS!A:I,9,0)</f>
        <v>2181.41735241366</v>
      </c>
      <c r="D204" s="21" t="n">
        <v>70.8252034327894</v>
      </c>
      <c r="E204" s="21" t="n">
        <v>411.675485793054</v>
      </c>
      <c r="F204" s="21" t="n">
        <v>276.347685757451</v>
      </c>
      <c r="G204" s="21" t="n">
        <v>3.3116071046166</v>
      </c>
      <c r="H204" s="22" t="n">
        <v>0.0686952472618574</v>
      </c>
      <c r="I204" s="21" t="n">
        <v>14.5570478287718</v>
      </c>
      <c r="J204" s="22" t="n">
        <v>0.655944869047806</v>
      </c>
      <c r="K204" s="21" t="n">
        <v>11.1402618363573</v>
      </c>
      <c r="L204" s="21" t="n">
        <f aca="false">G204*I204</f>
        <v>48.2072230120045</v>
      </c>
      <c r="M204" s="21" t="n">
        <f aca="false">G204*K204</f>
        <v>36.89217024457</v>
      </c>
      <c r="N204" s="22" t="n">
        <f aca="false">G204/L204</f>
        <v>0.068695247261846</v>
      </c>
      <c r="O204" s="22" t="n">
        <f aca="false">G204/M204</f>
        <v>0.0897644969830427</v>
      </c>
      <c r="P204" s="22" t="n">
        <f aca="false">M204/C204</f>
        <v>0.0169120183277859</v>
      </c>
      <c r="Q204" s="21" t="n">
        <f aca="false">VLOOKUP(A204,DADOS!A:M,COLUMN(DADOS!M:M),0)</f>
        <v>536.431825298723</v>
      </c>
    </row>
    <row r="205" customFormat="false" ht="13.8" hidden="false" customHeight="false" outlineLevel="0" collapsed="false">
      <c r="A205" s="25" t="n">
        <v>2112209</v>
      </c>
      <c r="B205" s="25" t="s">
        <v>220</v>
      </c>
      <c r="C205" s="21" t="n">
        <f aca="false">VLOOKUP(A205,DADOS!A:D,3,0)/VLOOKUP(A205,DADOS!A:I,9,0)</f>
        <v>2354.65930068375</v>
      </c>
      <c r="D205" s="26" t="n">
        <v>1806.02009871493</v>
      </c>
      <c r="E205" s="26" t="n">
        <v>7797.77766908266</v>
      </c>
      <c r="F205" s="26" t="n">
        <v>103.62220369352</v>
      </c>
      <c r="G205" s="26" t="n">
        <v>137.803967684759</v>
      </c>
      <c r="H205" s="27" t="n">
        <v>0.526026541289535</v>
      </c>
      <c r="I205" s="26" t="n">
        <v>1.90104476011329</v>
      </c>
      <c r="J205" s="27" t="n">
        <v>1</v>
      </c>
      <c r="K205" s="26" t="n">
        <v>1</v>
      </c>
      <c r="L205" s="26" t="n">
        <f aca="false">G205*I205</f>
        <v>261.971510689932</v>
      </c>
      <c r="M205" s="26" t="n">
        <f aca="false">G205*K205</f>
        <v>137.803967684759</v>
      </c>
      <c r="N205" s="27" t="n">
        <f aca="false">G205/L205</f>
        <v>0.526026541290068</v>
      </c>
      <c r="O205" s="27" t="n">
        <f aca="false">G205/M205</f>
        <v>1</v>
      </c>
      <c r="P205" s="22" t="n">
        <f aca="false">M205/C205</f>
        <v>0.0585239519130191</v>
      </c>
      <c r="Q205" s="21" t="n">
        <f aca="false">VLOOKUP(A205,DADOS!A:M,COLUMN(DADOS!M:M),0)</f>
        <v>512.559024700338</v>
      </c>
    </row>
    <row r="206" customFormat="false" ht="13.8" hidden="false" customHeight="false" outlineLevel="0" collapsed="false">
      <c r="A206" s="4" t="n">
        <v>2112233</v>
      </c>
      <c r="B206" s="4" t="s">
        <v>221</v>
      </c>
      <c r="C206" s="21" t="n">
        <f aca="false">VLOOKUP(A206,DADOS!A:D,3,0)/VLOOKUP(A206,DADOS!A:I,9,0)</f>
        <v>3192.71082389593</v>
      </c>
      <c r="D206" s="21" t="n">
        <v>1214.30921783983</v>
      </c>
      <c r="E206" s="21" t="n">
        <v>741.52590155187</v>
      </c>
      <c r="F206" s="21" t="n">
        <v>706.189653604873</v>
      </c>
      <c r="G206" s="21" t="n">
        <v>17.4221121992741</v>
      </c>
      <c r="H206" s="22" t="n">
        <v>0.144688471668227</v>
      </c>
      <c r="I206" s="21" t="n">
        <v>6.91140066980052</v>
      </c>
      <c r="J206" s="22" t="n">
        <v>0.30985962333256</v>
      </c>
      <c r="K206" s="21" t="n">
        <v>5.60392018664733</v>
      </c>
      <c r="L206" s="21" t="n">
        <f aca="false">G206*I206</f>
        <v>120.411197923403</v>
      </c>
      <c r="M206" s="21" t="n">
        <f aca="false">G206*K206</f>
        <v>97.6321262475468</v>
      </c>
      <c r="N206" s="22" t="n">
        <f aca="false">G206/L206</f>
        <v>0.144688471668199</v>
      </c>
      <c r="O206" s="22" t="n">
        <f aca="false">G206/M206</f>
        <v>0.178446510066781</v>
      </c>
      <c r="P206" s="22" t="n">
        <f aca="false">M206/C206</f>
        <v>0.0305796959489148</v>
      </c>
      <c r="Q206" s="21" t="n">
        <f aca="false">VLOOKUP(A206,DADOS!A:M,COLUMN(DADOS!M:M),0)</f>
        <v>608.745231839258</v>
      </c>
    </row>
    <row r="207" customFormat="false" ht="13.8" hidden="false" customHeight="false" outlineLevel="0" collapsed="false">
      <c r="A207" s="4" t="n">
        <v>2112274</v>
      </c>
      <c r="B207" s="4" t="s">
        <v>222</v>
      </c>
      <c r="C207" s="21" t="n">
        <f aca="false">VLOOKUP(A207,DADOS!A:D,3,0)/VLOOKUP(A207,DADOS!A:I,9,0)</f>
        <v>5120.16904614358</v>
      </c>
      <c r="D207" s="21" t="n">
        <v>14.8713593312286</v>
      </c>
      <c r="E207" s="21" t="n">
        <v>87.9788340966695</v>
      </c>
      <c r="F207" s="21" t="n">
        <v>909.313356164384</v>
      </c>
      <c r="G207" s="21" t="n">
        <v>0.155280638737699</v>
      </c>
      <c r="H207" s="22" t="n">
        <v>0.00709278983031286</v>
      </c>
      <c r="I207" s="21" t="n">
        <v>140.988246363416</v>
      </c>
      <c r="J207" s="22" t="n">
        <v>0.77937445288429</v>
      </c>
      <c r="K207" s="21" t="n">
        <v>52.9216039151408</v>
      </c>
      <c r="L207" s="21" t="n">
        <f aca="false">G207*I207</f>
        <v>21.8927449498194</v>
      </c>
      <c r="M207" s="21" t="n">
        <f aca="false">G207*K207</f>
        <v>8.21770045896658</v>
      </c>
      <c r="N207" s="22" t="n">
        <f aca="false">G207/L207</f>
        <v>0.00709278983031227</v>
      </c>
      <c r="O207" s="22" t="n">
        <f aca="false">G207/M207</f>
        <v>0.0188958747660689</v>
      </c>
      <c r="P207" s="22" t="n">
        <f aca="false">M207/C207</f>
        <v>0.00160496662998969</v>
      </c>
      <c r="Q207" s="21" t="n">
        <f aca="false">VLOOKUP(A207,DADOS!A:M,COLUMN(DADOS!M:M),0)</f>
        <v>1146.50495547945</v>
      </c>
    </row>
    <row r="208" customFormat="false" ht="13.8" hidden="false" customHeight="false" outlineLevel="0" collapsed="false">
      <c r="A208" s="4" t="n">
        <v>2112308</v>
      </c>
      <c r="B208" s="4" t="s">
        <v>223</v>
      </c>
      <c r="C208" s="21" t="n">
        <f aca="false">VLOOKUP(A208,DADOS!A:D,3,0)/VLOOKUP(A208,DADOS!A:I,9,0)</f>
        <v>2386.25491506783</v>
      </c>
      <c r="D208" s="21" t="n">
        <v>117.407087909645</v>
      </c>
      <c r="E208" s="21" t="n">
        <v>766.925519142692</v>
      </c>
      <c r="F208" s="21" t="n">
        <v>1279.03733983553</v>
      </c>
      <c r="G208" s="21" t="n">
        <v>10.4421116594175</v>
      </c>
      <c r="H208" s="22" t="n">
        <v>0.0548941393954317</v>
      </c>
      <c r="I208" s="21" t="n">
        <v>18.2168809095493</v>
      </c>
      <c r="J208" s="22" t="n">
        <v>0.166101607008128</v>
      </c>
      <c r="K208" s="21" t="n">
        <v>6.24599680873227</v>
      </c>
      <c r="L208" s="21" t="n">
        <f aca="false">G208*I208</f>
        <v>190.222704543825</v>
      </c>
      <c r="M208" s="21" t="n">
        <f aca="false">G208*K208</f>
        <v>65.2213961011477</v>
      </c>
      <c r="N208" s="22" t="n">
        <f aca="false">G208/L208</f>
        <v>0.0548941393954987</v>
      </c>
      <c r="O208" s="22" t="n">
        <f aca="false">G208/M208</f>
        <v>0.160102547379138</v>
      </c>
      <c r="P208" s="22" t="n">
        <f aca="false">M208/C208</f>
        <v>0.0273321159819565</v>
      </c>
      <c r="Q208" s="21" t="n">
        <f aca="false">VLOOKUP(A208,DADOS!A:M,COLUMN(DADOS!M:M),0)</f>
        <v>480.177047475617</v>
      </c>
    </row>
    <row r="209" customFormat="false" ht="13.8" hidden="false" customHeight="false" outlineLevel="0" collapsed="false">
      <c r="A209" s="4" t="n">
        <v>2112407</v>
      </c>
      <c r="B209" s="4" t="s">
        <v>224</v>
      </c>
      <c r="C209" s="21" t="n">
        <f aca="false">VLOOKUP(A209,DADOS!A:D,3,0)/VLOOKUP(A209,DADOS!A:I,9,0)</f>
        <v>2302.95830333525</v>
      </c>
      <c r="D209" s="21" t="n">
        <v>61.8633998843879</v>
      </c>
      <c r="E209" s="21" t="n">
        <v>394.292142825381</v>
      </c>
      <c r="F209" s="21" t="n">
        <v>1850.79991012246</v>
      </c>
      <c r="G209" s="21" t="n">
        <v>8.55388818229303</v>
      </c>
      <c r="H209" s="22" t="n">
        <v>0.0871813180786692</v>
      </c>
      <c r="I209" s="21" t="n">
        <v>11.4703473409074</v>
      </c>
      <c r="J209" s="22" t="n">
        <v>0.241307069203043</v>
      </c>
      <c r="K209" s="21" t="n">
        <v>6.77807742279561</v>
      </c>
      <c r="L209" s="21" t="n">
        <f aca="false">G209*I209</f>
        <v>98.1160685661837</v>
      </c>
      <c r="M209" s="21" t="n">
        <f aca="false">G209*K209</f>
        <v>57.9789163655186</v>
      </c>
      <c r="N209" s="22" t="n">
        <f aca="false">G209/L209</f>
        <v>0.087181318078629</v>
      </c>
      <c r="O209" s="22" t="n">
        <f aca="false">G209/M209</f>
        <v>0.147534461119736</v>
      </c>
      <c r="P209" s="22" t="n">
        <f aca="false">M209/C209</f>
        <v>0.025175842863308</v>
      </c>
      <c r="Q209" s="21" t="n">
        <f aca="false">VLOOKUP(A209,DADOS!A:M,COLUMN(DADOS!M:M),0)</f>
        <v>501.485882204247</v>
      </c>
    </row>
    <row r="210" customFormat="false" ht="13.8" hidden="false" customHeight="false" outlineLevel="0" collapsed="false">
      <c r="A210" s="4" t="n">
        <v>2112456</v>
      </c>
      <c r="B210" s="4" t="s">
        <v>225</v>
      </c>
      <c r="C210" s="21" t="n">
        <f aca="false">VLOOKUP(A210,DADOS!A:D,3,0)/VLOOKUP(A210,DADOS!A:I,9,0)</f>
        <v>2644.29269622319</v>
      </c>
      <c r="D210" s="21" t="n">
        <v>39.6146560540709</v>
      </c>
      <c r="E210" s="21" t="n">
        <v>291.394637378274</v>
      </c>
      <c r="F210" s="21" t="n">
        <v>1241.58319996877</v>
      </c>
      <c r="G210" s="21" t="n">
        <v>4.07653602021057</v>
      </c>
      <c r="H210" s="22" t="n">
        <v>0.0562195951515217</v>
      </c>
      <c r="I210" s="21" t="n">
        <v>17.7873924083986</v>
      </c>
      <c r="J210" s="22" t="n">
        <v>0.333659451552509</v>
      </c>
      <c r="K210" s="21" t="n">
        <v>13.519267554816</v>
      </c>
      <c r="L210" s="21" t="n">
        <f aca="false">G210*I210</f>
        <v>72.510945858457</v>
      </c>
      <c r="M210" s="21" t="n">
        <f aca="false">G210*K210</f>
        <v>55.1117811540716</v>
      </c>
      <c r="N210" s="22" t="n">
        <f aca="false">G210/L210</f>
        <v>0.0562195951514418</v>
      </c>
      <c r="O210" s="22" t="n">
        <f aca="false">G210/M210</f>
        <v>0.073968504280675</v>
      </c>
      <c r="P210" s="22" t="n">
        <f aca="false">M210/C210</f>
        <v>0.0208417854925013</v>
      </c>
      <c r="Q210" s="21" t="n">
        <f aca="false">VLOOKUP(A210,DADOS!A:M,COLUMN(DADOS!M:M),0)</f>
        <v>609.822416175495</v>
      </c>
    </row>
    <row r="211" customFormat="false" ht="13.8" hidden="false" customHeight="false" outlineLevel="0" collapsed="false">
      <c r="A211" s="4" t="n">
        <v>2112506</v>
      </c>
      <c r="B211" s="4" t="s">
        <v>226</v>
      </c>
      <c r="C211" s="21" t="n">
        <f aca="false">VLOOKUP(A211,DADOS!A:D,3,0)/VLOOKUP(A211,DADOS!A:I,9,0)</f>
        <v>2949.38387663928</v>
      </c>
      <c r="D211" s="21" t="n">
        <v>134.580550491351</v>
      </c>
      <c r="E211" s="21" t="n">
        <v>1232.82164613811</v>
      </c>
      <c r="F211" s="21" t="n">
        <v>451.078321440707</v>
      </c>
      <c r="G211" s="21" t="n">
        <v>18.8867681532957</v>
      </c>
      <c r="H211" s="22" t="n">
        <v>0.230636861623847</v>
      </c>
      <c r="I211" s="21" t="n">
        <v>4.33582035828923</v>
      </c>
      <c r="J211" s="22" t="n">
        <v>0.477991549817954</v>
      </c>
      <c r="K211" s="21" t="n">
        <v>3.57145250270144</v>
      </c>
      <c r="L211" s="21" t="n">
        <f aca="false">G211*I211</f>
        <v>81.8896338613482</v>
      </c>
      <c r="M211" s="21" t="n">
        <f aca="false">G211*K211</f>
        <v>67.4531953890298</v>
      </c>
      <c r="N211" s="22" t="n">
        <f aca="false">G211/L211</f>
        <v>0.230636861623706</v>
      </c>
      <c r="O211" s="22" t="n">
        <f aca="false">G211/M211</f>
        <v>0.279998123800779</v>
      </c>
      <c r="P211" s="22" t="n">
        <f aca="false">M211/C211</f>
        <v>0.0228702665405123</v>
      </c>
      <c r="Q211" s="21" t="n">
        <f aca="false">VLOOKUP(A211,DADOS!A:M,COLUMN(DADOS!M:M),0)</f>
        <v>417.099762147469</v>
      </c>
    </row>
    <row r="212" customFormat="false" ht="13.8" hidden="false" customHeight="false" outlineLevel="0" collapsed="false">
      <c r="A212" s="4" t="n">
        <v>2112605</v>
      </c>
      <c r="B212" s="4" t="s">
        <v>227</v>
      </c>
      <c r="C212" s="21" t="n">
        <f aca="false">VLOOKUP(A212,DADOS!A:D,3,0)/VLOOKUP(A212,DADOS!A:I,9,0)</f>
        <v>2485.22304183862</v>
      </c>
      <c r="D212" s="21" t="n">
        <v>64.3336742407399</v>
      </c>
      <c r="E212" s="21" t="n">
        <v>517.534439059096</v>
      </c>
      <c r="F212" s="21" t="n">
        <v>286.526175955558</v>
      </c>
      <c r="G212" s="21" t="n">
        <v>6.1174870327988</v>
      </c>
      <c r="H212" s="22" t="n">
        <v>0.125175725212082</v>
      </c>
      <c r="I212" s="21" t="n">
        <v>7.98876937445845</v>
      </c>
      <c r="J212" s="22" t="n">
        <v>0.642440715495844</v>
      </c>
      <c r="K212" s="21" t="n">
        <v>6.35693872703781</v>
      </c>
      <c r="L212" s="21" t="n">
        <f aca="false">G212*I212</f>
        <v>48.8711930562697</v>
      </c>
      <c r="M212" s="21" t="n">
        <f aca="false">G212*K212</f>
        <v>38.8884902309503</v>
      </c>
      <c r="N212" s="22" t="n">
        <f aca="false">G212/L212</f>
        <v>0.125175725212094</v>
      </c>
      <c r="O212" s="22" t="n">
        <f aca="false">G212/M212</f>
        <v>0.157308422015573</v>
      </c>
      <c r="P212" s="22" t="n">
        <f aca="false">M212/C212</f>
        <v>0.0156478873631317</v>
      </c>
      <c r="Q212" s="21" t="n">
        <f aca="false">VLOOKUP(A212,DADOS!A:M,COLUMN(DADOS!M:M),0)</f>
        <v>539.064771149085</v>
      </c>
    </row>
    <row r="213" customFormat="false" ht="13.8" hidden="false" customHeight="false" outlineLevel="0" collapsed="false">
      <c r="A213" s="4" t="n">
        <v>2112704</v>
      </c>
      <c r="B213" s="4" t="s">
        <v>228</v>
      </c>
      <c r="C213" s="21" t="n">
        <f aca="false">VLOOKUP(A213,DADOS!A:D,3,0)/VLOOKUP(A213,DADOS!A:I,9,0)</f>
        <v>2230.96910437093</v>
      </c>
      <c r="D213" s="21" t="n">
        <v>122.068833652008</v>
      </c>
      <c r="E213" s="21" t="n">
        <v>887.636355551603</v>
      </c>
      <c r="F213" s="21" t="n">
        <v>337.528579012564</v>
      </c>
      <c r="G213" s="21" t="n">
        <v>8.90621616042937</v>
      </c>
      <c r="H213" s="22" t="n">
        <v>0.138182142044543</v>
      </c>
      <c r="I213" s="21" t="n">
        <v>7.23682514399989</v>
      </c>
      <c r="J213" s="22" t="n">
        <v>0.535847251001908</v>
      </c>
      <c r="K213" s="21" t="n">
        <v>7.07384757803166</v>
      </c>
      <c r="L213" s="21" t="n">
        <f aca="false">G213*I213</f>
        <v>64.4527290476934</v>
      </c>
      <c r="M213" s="21" t="n">
        <f aca="false">G213*K213</f>
        <v>63.0012156158797</v>
      </c>
      <c r="N213" s="22" t="n">
        <f aca="false">G213/L213</f>
        <v>0.138182142044583</v>
      </c>
      <c r="O213" s="22" t="n">
        <f aca="false">G213/M213</f>
        <v>0.141365782760936</v>
      </c>
      <c r="P213" s="22" t="n">
        <f aca="false">M213/C213</f>
        <v>0.0282393940339413</v>
      </c>
      <c r="Q213" s="21" t="n">
        <f aca="false">VLOOKUP(A213,DADOS!A:M,COLUMN(DADOS!M:M),0)</f>
        <v>434.445089364714</v>
      </c>
    </row>
    <row r="214" customFormat="false" ht="13.8" hidden="false" customHeight="false" outlineLevel="0" collapsed="false">
      <c r="A214" s="4" t="n">
        <v>2112803</v>
      </c>
      <c r="B214" s="4" t="s">
        <v>229</v>
      </c>
      <c r="C214" s="21" t="n">
        <f aca="false">VLOOKUP(A214,DADOS!A:D,3,0)/VLOOKUP(A214,DADOS!A:I,9,0)</f>
        <v>2163.44936497336</v>
      </c>
      <c r="D214" s="21" t="n">
        <v>135.192760905332</v>
      </c>
      <c r="E214" s="21" t="n">
        <v>1277.37516118992</v>
      </c>
      <c r="F214" s="21" t="n">
        <v>943.014053889133</v>
      </c>
      <c r="G214" s="21" t="n">
        <v>14.9964344849043</v>
      </c>
      <c r="H214" s="22" t="n">
        <v>0.100335447461351</v>
      </c>
      <c r="I214" s="21" t="n">
        <v>9.9665674026617</v>
      </c>
      <c r="J214" s="22" t="n">
        <v>0.234668042543975</v>
      </c>
      <c r="K214" s="21" t="n">
        <v>4.50325415978309</v>
      </c>
      <c r="L214" s="21" t="n">
        <f aca="false">G214*I214</f>
        <v>149.462975093399</v>
      </c>
      <c r="M214" s="21" t="n">
        <f aca="false">G214*K214</f>
        <v>67.5327559760598</v>
      </c>
      <c r="N214" s="22" t="n">
        <f aca="false">G214/L214</f>
        <v>0.100335447461373</v>
      </c>
      <c r="O214" s="22" t="n">
        <f aca="false">G214/M214</f>
        <v>0.222061639098818</v>
      </c>
      <c r="P214" s="22" t="n">
        <f aca="false">M214/C214</f>
        <v>0.0312153161841582</v>
      </c>
      <c r="Q214" s="21" t="n">
        <f aca="false">VLOOKUP(A214,DADOS!A:M,COLUMN(DADOS!M:M),0)</f>
        <v>468.154535573311</v>
      </c>
    </row>
    <row r="215" customFormat="false" ht="13.8" hidden="false" customHeight="false" outlineLevel="0" collapsed="false">
      <c r="A215" s="4" t="n">
        <v>2112852</v>
      </c>
      <c r="B215" s="4" t="s">
        <v>230</v>
      </c>
      <c r="C215" s="21" t="n">
        <f aca="false">VLOOKUP(A215,DADOS!A:D,3,0)/VLOOKUP(A215,DADOS!A:I,9,0)</f>
        <v>3084.21915795088</v>
      </c>
      <c r="D215" s="21" t="n">
        <v>38.0645648983948</v>
      </c>
      <c r="E215" s="21" t="n">
        <v>240.461292187292</v>
      </c>
      <c r="F215" s="21" t="n">
        <v>2264.98954599761</v>
      </c>
      <c r="G215" s="21" t="n">
        <v>13.8757664142276</v>
      </c>
      <c r="H215" s="22" t="n">
        <v>0.231894147695845</v>
      </c>
      <c r="I215" s="21" t="n">
        <v>4.31231236292956</v>
      </c>
      <c r="J215" s="22" t="n">
        <v>0.43191758787727</v>
      </c>
      <c r="K215" s="21" t="n">
        <v>3.9468309306728</v>
      </c>
      <c r="L215" s="21" t="n">
        <f aca="false">G215*I215</f>
        <v>59.8366390531965</v>
      </c>
      <c r="M215" s="21" t="n">
        <f aca="false">G215*K215</f>
        <v>54.7653040704643</v>
      </c>
      <c r="N215" s="22" t="n">
        <f aca="false">G215/L215</f>
        <v>0.23189414769589</v>
      </c>
      <c r="O215" s="22" t="n">
        <f aca="false">G215/M215</f>
        <v>0.253367832969104</v>
      </c>
      <c r="P215" s="22" t="n">
        <f aca="false">M215/C215</f>
        <v>0.0177566188606551</v>
      </c>
      <c r="Q215" s="21" t="n">
        <f aca="false">VLOOKUP(A215,DADOS!A:M,COLUMN(DADOS!M:M),0)</f>
        <v>666.625852001195</v>
      </c>
    </row>
    <row r="216" customFormat="false" ht="13.8" hidden="false" customHeight="false" outlineLevel="0" collapsed="false">
      <c r="A216" s="4" t="n">
        <v>2112902</v>
      </c>
      <c r="B216" s="4" t="s">
        <v>231</v>
      </c>
      <c r="C216" s="21" t="n">
        <f aca="false">VLOOKUP(A216,DADOS!A:D,3,0)/VLOOKUP(A216,DADOS!A:I,9,0)</f>
        <v>2396.52178967878</v>
      </c>
      <c r="D216" s="21" t="n">
        <v>97.7233314064654</v>
      </c>
      <c r="E216" s="21" t="n">
        <v>700.57912757348</v>
      </c>
      <c r="F216" s="21" t="n">
        <v>902.630325967525</v>
      </c>
      <c r="G216" s="21" t="n">
        <v>24.7400344023915</v>
      </c>
      <c r="H216" s="22" t="n">
        <v>0.178820039136261</v>
      </c>
      <c r="I216" s="21" t="n">
        <v>5.59221441192762</v>
      </c>
      <c r="J216" s="22" t="n">
        <v>0.285943636410388</v>
      </c>
      <c r="K216" s="21" t="n">
        <v>2.53287312935582</v>
      </c>
      <c r="L216" s="21" t="n">
        <f aca="false">G216*I216</f>
        <v>138.351576936639</v>
      </c>
      <c r="M216" s="21" t="n">
        <f aca="false">G216*K216</f>
        <v>62.6633683571559</v>
      </c>
      <c r="N216" s="22" t="n">
        <f aca="false">G216/L216</f>
        <v>0.178820039136393</v>
      </c>
      <c r="O216" s="22" t="n">
        <f aca="false">G216/M216</f>
        <v>0.394808562817487</v>
      </c>
      <c r="P216" s="22" t="n">
        <f aca="false">M216/C216</f>
        <v>0.0261476313827111</v>
      </c>
      <c r="Q216" s="21" t="n">
        <f aca="false">VLOOKUP(A216,DADOS!A:M,COLUMN(DADOS!M:M),0)</f>
        <v>544.95493071664</v>
      </c>
    </row>
    <row r="217" customFormat="false" ht="13.8" hidden="false" customHeight="false" outlineLevel="0" collapsed="false">
      <c r="A217" s="4" t="n">
        <v>2113009</v>
      </c>
      <c r="B217" s="4" t="s">
        <v>232</v>
      </c>
      <c r="C217" s="21" t="n">
        <f aca="false">VLOOKUP(A217,DADOS!A:D,3,0)/VLOOKUP(A217,DADOS!A:I,9,0)</f>
        <v>2947.3079047629</v>
      </c>
      <c r="D217" s="21" t="n">
        <v>84.2958779847926</v>
      </c>
      <c r="E217" s="21" t="n">
        <v>767.626128329405</v>
      </c>
      <c r="F217" s="21" t="n">
        <v>972.80715667925</v>
      </c>
      <c r="G217" s="21" t="n">
        <v>8.99626887830397</v>
      </c>
      <c r="H217" s="22" t="n">
        <v>0.0616260562266287</v>
      </c>
      <c r="I217" s="21" t="n">
        <v>16.2269024050836</v>
      </c>
      <c r="J217" s="22" t="n">
        <v>0.21401621498472</v>
      </c>
      <c r="K217" s="21" t="n">
        <v>6.77151687032657</v>
      </c>
      <c r="L217" s="21" t="n">
        <f aca="false">G217*I217</f>
        <v>145.98157709813</v>
      </c>
      <c r="M217" s="21" t="n">
        <f aca="false">G217*K217</f>
        <v>60.9183864794292</v>
      </c>
      <c r="N217" s="22" t="n">
        <f aca="false">G217/L217</f>
        <v>0.0616260562266472</v>
      </c>
      <c r="O217" s="22" t="n">
        <f aca="false">G217/M217</f>
        <v>0.147677399192801</v>
      </c>
      <c r="P217" s="22" t="n">
        <f aca="false">M217/C217</f>
        <v>0.0206691626555149</v>
      </c>
      <c r="Q217" s="21" t="n">
        <f aca="false">VLOOKUP(A217,DADOS!A:M,COLUMN(DADOS!M:M),0)</f>
        <v>566.408760270279</v>
      </c>
    </row>
    <row r="218" customFormat="false" ht="13.8" hidden="false" customHeight="false" outlineLevel="0" collapsed="false">
      <c r="A218" s="4" t="n">
        <v>2114007</v>
      </c>
      <c r="B218" s="4" t="s">
        <v>233</v>
      </c>
      <c r="C218" s="21" t="n">
        <f aca="false">VLOOKUP(A218,DADOS!A:D,3,0)/VLOOKUP(A218,DADOS!A:I,9,0)</f>
        <v>2605.05543680539</v>
      </c>
      <c r="D218" s="21" t="n">
        <v>154.479256525412</v>
      </c>
      <c r="E218" s="21" t="n">
        <v>1550.20907999466</v>
      </c>
      <c r="F218" s="21" t="n">
        <v>770.357543411842</v>
      </c>
      <c r="G218" s="21" t="n">
        <v>25.5919736516469</v>
      </c>
      <c r="H218" s="22" t="n">
        <v>0.198932765729991</v>
      </c>
      <c r="I218" s="21" t="n">
        <v>5.02682399417975</v>
      </c>
      <c r="J218" s="22" t="n">
        <v>0.322051128606761</v>
      </c>
      <c r="K218" s="21" t="n">
        <v>2.73676263220107</v>
      </c>
      <c r="L218" s="21" t="n">
        <f aca="false">G218*I218</f>
        <v>128.646347210515</v>
      </c>
      <c r="M218" s="21" t="n">
        <f aca="false">G218*K218</f>
        <v>70.0391571741016</v>
      </c>
      <c r="N218" s="22" t="n">
        <f aca="false">G218/L218</f>
        <v>0.19893276572998</v>
      </c>
      <c r="O218" s="22" t="n">
        <f aca="false">G218/M218</f>
        <v>0.365395225816767</v>
      </c>
      <c r="P218" s="22" t="n">
        <f aca="false">M218/C218</f>
        <v>0.0268858605404541</v>
      </c>
      <c r="Q218" s="21" t="n">
        <f aca="false">VLOOKUP(A218,DADOS!A:M,COLUMN(DADOS!M:M),0)</f>
        <v>474.735893568473</v>
      </c>
    </row>
    <row r="220" customFormat="false" ht="13.8" hidden="false" customHeight="false" outlineLevel="0" collapsed="false">
      <c r="B220" s="28" t="s">
        <v>482</v>
      </c>
      <c r="C220" s="28"/>
      <c r="D220" s="29" t="n">
        <f aca="false">AVERAGE(D2:D218)</f>
        <v>595.583016622771</v>
      </c>
      <c r="E220" s="29" t="n">
        <f aca="false">AVERAGE(E2:E218)</f>
        <v>1547.1354819038</v>
      </c>
      <c r="F220" s="29" t="n">
        <f aca="false">AVERAGE(F2:F218)</f>
        <v>2632.38208116573</v>
      </c>
      <c r="G220" s="29" t="n">
        <f aca="false">AVERAGE(G2:G218)</f>
        <v>46.9141147825045</v>
      </c>
      <c r="H220" s="30" t="n">
        <f aca="false">AVERAGE(H2:H218)</f>
        <v>0.128935158637145</v>
      </c>
      <c r="I220" s="29" t="n">
        <f aca="false">AVERAGE(I2:I218)</f>
        <v>315.580145094332</v>
      </c>
      <c r="J220" s="30" t="n">
        <f aca="false">AVERAGE(J2:J218)</f>
        <v>0.479347232804519</v>
      </c>
      <c r="K220" s="29" t="n">
        <f aca="false">AVERAGE(K2:K218)</f>
        <v>186.18282334121</v>
      </c>
      <c r="L220" s="29" t="n">
        <f aca="false">AVERAGE(L2:L218)</f>
        <v>132.354312599968</v>
      </c>
      <c r="M220" s="29" t="n">
        <f aca="false">AVERAGE(M2:M218)</f>
        <v>91.8141897466064</v>
      </c>
      <c r="N220" s="30" t="n">
        <f aca="false">AVERAGE(N2:N218)</f>
        <v>0.128935158637143</v>
      </c>
      <c r="O220" s="30" t="n">
        <f aca="false">AVERAGE(O2:O218)</f>
        <v>0.206348800255362</v>
      </c>
      <c r="P220" s="30" t="n">
        <f aca="false">AVERAGE(P2:P218)</f>
        <v>0.0329716249795837</v>
      </c>
      <c r="Q220" s="29" t="n">
        <f aca="false">AVERAGE(Q2:Q218)</f>
        <v>693.146611300133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2024-03-16T21:42:30Z</dcterms:created>
  <dc:creator>RAYSE OLIVEIRA</dc:creator>
  <dc:description/>
  <dc:language>en-US</dc:language>
  <cp:lastModifiedBy/>
  <dcterms:modified xsi:type="dcterms:W3CDTF">2024-03-31T23:57:51Z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