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josezavala/Documents/Cover Letters/Work Sample/"/>
    </mc:Choice>
  </mc:AlternateContent>
  <xr:revisionPtr revIDLastSave="0" documentId="13_ncr:1_{ECFA4155-9D95-C14B-8A01-6426EECA1DD1}" xr6:coauthVersionLast="36" xr6:coauthVersionMax="43" xr10:uidLastSave="{00000000-0000-0000-0000-000000000000}"/>
  <bookViews>
    <workbookView xWindow="0" yWindow="460" windowWidth="28800" windowHeight="15840" xr2:uid="{C9C8D642-9256-2345-AAA2-AF704AB69B57}"/>
  </bookViews>
  <sheets>
    <sheet name="Introduction" sheetId="1" r:id="rId1"/>
    <sheet name="Industry Analysis" sheetId="2" r:id="rId2"/>
    <sheet name="Filings - Conference Calls" sheetId="3" r:id="rId3"/>
    <sheet name="Financials" sheetId="9" r:id="rId4"/>
    <sheet name="Relative Analysis - Mkt Value" sheetId="5" r:id="rId5"/>
    <sheet name="Valuation" sheetId="6" r:id="rId6"/>
    <sheet name="Conclusion" sheetId="10" r:id="rId7"/>
    <sheet name="Works Cited" sheetId="8"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9" i="9" l="1"/>
  <c r="B51" i="9" s="1"/>
  <c r="B56" i="9"/>
  <c r="B62" i="9"/>
  <c r="C29" i="9" l="1"/>
  <c r="C34" i="9" s="1"/>
  <c r="C43" i="9" s="1"/>
  <c r="D29" i="9"/>
  <c r="D34" i="9" s="1"/>
  <c r="D43" i="9" s="1"/>
  <c r="E29" i="9"/>
  <c r="E34" i="9" s="1"/>
  <c r="E43" i="9" s="1"/>
  <c r="F29" i="9"/>
  <c r="F34" i="9" s="1"/>
  <c r="F43" i="9" s="1"/>
  <c r="C19" i="9"/>
  <c r="D19" i="9"/>
  <c r="E19" i="9"/>
  <c r="F19" i="9"/>
  <c r="C12" i="9"/>
  <c r="C16" i="9" s="1"/>
  <c r="D12" i="9"/>
  <c r="D16" i="9" s="1"/>
  <c r="E12" i="9"/>
  <c r="E16" i="9" s="1"/>
  <c r="F12" i="9"/>
  <c r="F16" i="9" s="1"/>
  <c r="B29" i="9"/>
  <c r="B34" i="9" s="1"/>
  <c r="B43" i="9" s="1"/>
  <c r="B19" i="9"/>
  <c r="B12" i="9"/>
  <c r="B16" i="9" s="1"/>
  <c r="B23" i="9" l="1"/>
  <c r="D23" i="9"/>
  <c r="C23" i="9"/>
  <c r="F23" i="9"/>
  <c r="E23" i="9"/>
</calcChain>
</file>

<file path=xl/sharedStrings.xml><?xml version="1.0" encoding="utf-8"?>
<sst xmlns="http://schemas.openxmlformats.org/spreadsheetml/2006/main" count="190" uniqueCount="154">
  <si>
    <t>FIN 4370-01</t>
  </si>
  <si>
    <t>Professor C. Ambrose</t>
  </si>
  <si>
    <t>Table of Contents</t>
  </si>
  <si>
    <t xml:space="preserve">Industry Analysis </t>
  </si>
  <si>
    <t>Filings - Conference Calls</t>
  </si>
  <si>
    <t>Financials</t>
  </si>
  <si>
    <t>Relative Analysis - Mkt Value</t>
  </si>
  <si>
    <t>Conclusion</t>
  </si>
  <si>
    <t>Works Cited</t>
  </si>
  <si>
    <r>
      <rPr>
        <b/>
        <sz val="18"/>
        <color rgb="FF358371"/>
        <rFont val="ArialNarrow"/>
      </rPr>
      <t xml:space="preserve">Jose </t>
    </r>
    <r>
      <rPr>
        <b/>
        <sz val="18"/>
        <color theme="1"/>
        <rFont val="ArialNarrow"/>
      </rPr>
      <t xml:space="preserve">Zavala </t>
    </r>
  </si>
  <si>
    <t>Total Liabilities &amp; Equity</t>
  </si>
  <si>
    <t>Total Equity</t>
  </si>
  <si>
    <t>Other Equity</t>
  </si>
  <si>
    <t>For Curr Trans (BS)</t>
  </si>
  <si>
    <t>Treasury Stock</t>
  </si>
  <si>
    <t>Accum Other Comprehensive Income</t>
  </si>
  <si>
    <t>Retained Earnings</t>
  </si>
  <si>
    <t>Additional Paid-In Capital</t>
  </si>
  <si>
    <t>Common Share Capital</t>
  </si>
  <si>
    <t>Total Liabilities</t>
  </si>
  <si>
    <t>Other Liabilities</t>
  </si>
  <si>
    <t>Minority Interests</t>
  </si>
  <si>
    <t>Deferred LT Liabilities</t>
  </si>
  <si>
    <t>LT Debt &amp; Leases</t>
  </si>
  <si>
    <t>Total Current Liabilities</t>
  </si>
  <si>
    <t>Other Current Liabilities</t>
  </si>
  <si>
    <t>Current Debt</t>
  </si>
  <si>
    <t>Accrued Expenses</t>
  </si>
  <si>
    <t>Accounts Payable</t>
  </si>
  <si>
    <t>Accounts Payable &amp; Accrued Exps</t>
  </si>
  <si>
    <t>Total Assets</t>
  </si>
  <si>
    <t>Other Assets</t>
  </si>
  <si>
    <t>Intangible Assets</t>
  </si>
  <si>
    <t>Long Term Investments</t>
  </si>
  <si>
    <t>Net Property Plant &amp; Equip</t>
  </si>
  <si>
    <t>Accumulated Depreciation</t>
  </si>
  <si>
    <t>Gross Property Plant &amp; Equip</t>
  </si>
  <si>
    <t>Total Current Assets</t>
  </si>
  <si>
    <t>Other Current Assets</t>
  </si>
  <si>
    <t>Inventories</t>
  </si>
  <si>
    <t>Receivables (ST)</t>
  </si>
  <si>
    <t>Cash &amp; Equivs &amp; ST Investments</t>
  </si>
  <si>
    <t>Short Term Investments</t>
  </si>
  <si>
    <t>Cash &amp; Equivalents</t>
  </si>
  <si>
    <t>Thousands</t>
  </si>
  <si>
    <t>Scale</t>
  </si>
  <si>
    <t>12/31/2014</t>
  </si>
  <si>
    <t>12/31/2015</t>
  </si>
  <si>
    <t>12/31/2016</t>
  </si>
  <si>
    <t>12/31/2017</t>
  </si>
  <si>
    <t>12/31/2018</t>
  </si>
  <si>
    <t>Report Date</t>
  </si>
  <si>
    <t xml:space="preserve">Standardized Annual Balance Sheet </t>
  </si>
  <si>
    <t>Shares Outstanding</t>
  </si>
  <si>
    <t>EPS Continuing Diluted</t>
  </si>
  <si>
    <t>EPS Net Diluted</t>
  </si>
  <si>
    <t>Average Shares Diluted</t>
  </si>
  <si>
    <t>EPS Continuing Basic</t>
  </si>
  <si>
    <t>EPS Net Basic</t>
  </si>
  <si>
    <t>Average Shares Basic</t>
  </si>
  <si>
    <t>Net Income to Common</t>
  </si>
  <si>
    <t>Preference Dividends &amp; Similar</t>
  </si>
  <si>
    <t>Net Income</t>
  </si>
  <si>
    <t>Accounting Changes</t>
  </si>
  <si>
    <t>Extraordinary Items</t>
  </si>
  <si>
    <t>-</t>
  </si>
  <si>
    <t>Equity Earnings</t>
  </si>
  <si>
    <t>Taxation</t>
  </si>
  <si>
    <t>Earnings Before Tax</t>
  </si>
  <si>
    <t>Total Non-Operating Income</t>
  </si>
  <si>
    <t>Other Non-Operating Income</t>
  </si>
  <si>
    <t>Foreign Exchange Gains</t>
  </si>
  <si>
    <t>Gains on Sale of Assets</t>
  </si>
  <si>
    <t>Interest Income</t>
  </si>
  <si>
    <t>Operating Income</t>
  </si>
  <si>
    <t>Total Indirect Operating Costs</t>
  </si>
  <si>
    <t>Other Operating Expense</t>
  </si>
  <si>
    <t>Restruct Remediation &amp; Impair</t>
  </si>
  <si>
    <t>Research &amp; Development</t>
  </si>
  <si>
    <t>Selling General &amp; Admin</t>
  </si>
  <si>
    <t>Gross Profit</t>
  </si>
  <si>
    <t>Direct Costs</t>
  </si>
  <si>
    <t>Total Revenue</t>
  </si>
  <si>
    <t>Sales Revenue</t>
  </si>
  <si>
    <t xml:space="preserve">Standardized Annual Income Statement </t>
  </si>
  <si>
    <t>Net Purch of Pty Plant &amp; Equip</t>
  </si>
  <si>
    <t>Depn &amp; Amortn (CF)</t>
  </si>
  <si>
    <t>Closing Cash</t>
  </si>
  <si>
    <t>Opening Cash</t>
  </si>
  <si>
    <t>Change in Cash</t>
  </si>
  <si>
    <t>Effect of Exchange Rate</t>
  </si>
  <si>
    <t>Cash Flow from Financing</t>
  </si>
  <si>
    <t>Other Financing Cash Flows</t>
  </si>
  <si>
    <t>Payment of Dividends</t>
  </si>
  <si>
    <t>Change in Equity</t>
  </si>
  <si>
    <t>Change in LT Debt</t>
  </si>
  <si>
    <t>Change in ST Debt</t>
  </si>
  <si>
    <t>Cash Flow from Investing</t>
  </si>
  <si>
    <t>Other Investing Cash Flows</t>
  </si>
  <si>
    <t>Change in Business Activities</t>
  </si>
  <si>
    <t>Disposal of Investments</t>
  </si>
  <si>
    <t>Purchase of Investments</t>
  </si>
  <si>
    <t>Purchase of Pty Plant &amp; Equip</t>
  </si>
  <si>
    <t>Cash Flow from Operations</t>
  </si>
  <si>
    <t>Other Operating Cash Flows</t>
  </si>
  <si>
    <t>Change in Working Capital</t>
  </si>
  <si>
    <t>Adjustments from Inc to Cash</t>
  </si>
  <si>
    <t xml:space="preserve">Standardized Annual Cash Flows </t>
  </si>
  <si>
    <t>Mkt Cap</t>
  </si>
  <si>
    <t>EV</t>
  </si>
  <si>
    <t>P/E</t>
  </si>
  <si>
    <t>PEG Ratio</t>
  </si>
  <si>
    <t>EV/Revenue</t>
  </si>
  <si>
    <t>EV/EBITDA</t>
  </si>
  <si>
    <t>ROA</t>
  </si>
  <si>
    <t>ROE</t>
  </si>
  <si>
    <t>Merck</t>
  </si>
  <si>
    <t>Pfizer</t>
  </si>
  <si>
    <t xml:space="preserve">J &amp; J </t>
  </si>
  <si>
    <t>Bristol</t>
  </si>
  <si>
    <t>Beta</t>
  </si>
  <si>
    <t>200.19B</t>
  </si>
  <si>
    <t>219.61B</t>
  </si>
  <si>
    <t>226.21B</t>
  </si>
  <si>
    <t>261.78B</t>
  </si>
  <si>
    <t>Profit Margin</t>
  </si>
  <si>
    <t>365.36B</t>
  </si>
  <si>
    <t>379.21B</t>
  </si>
  <si>
    <t>75.8B</t>
  </si>
  <si>
    <t>74.29B</t>
  </si>
  <si>
    <t>Price to Sales</t>
  </si>
  <si>
    <t xml:space="preserve">      &amp; Co., Inc. </t>
  </si>
  <si>
    <t>Industry Analysis - Competitors of Merck</t>
  </si>
  <si>
    <t xml:space="preserve">Merck in the Pharmaceutical Industry </t>
  </si>
  <si>
    <t>s</t>
  </si>
  <si>
    <t>https://www.sec.gov/Archives/edgar/data/310158/000031015819000019/mrk0331201910q.htm</t>
  </si>
  <si>
    <t>https://www.fool.com/earnings/call-transcripts/2019/04/30/merck-co-inc-mrk-q1-2019-earnings-call-transcript.aspx</t>
  </si>
  <si>
    <t>Valuation</t>
  </si>
  <si>
    <t xml:space="preserve">WORKS CITED </t>
  </si>
  <si>
    <t>Mergent Online</t>
  </si>
  <si>
    <t>http://www.mergentonline.com.mimas.calstatela.edu/companyfinancials.php?pagetype=standardized&amp;compnumber=5431</t>
  </si>
  <si>
    <t xml:space="preserve">Yahoo Finance </t>
  </si>
  <si>
    <t>https://finance.yahoo.com/quote/MRK/key-statistics?p=MRK&amp;.tsrc=fin-srch</t>
  </si>
  <si>
    <t xml:space="preserve">Pfizer </t>
  </si>
  <si>
    <t>https://finance.yahoo.com/quote/PFE/key-statistics?p=PFE&amp;.tsrc=fin-srch</t>
  </si>
  <si>
    <t>J &amp; J</t>
  </si>
  <si>
    <t>https://finance.yahoo.com/quote/JNJ/key-statistics?p=JNJ&amp;.tsrc=fin-srch</t>
  </si>
  <si>
    <t xml:space="preserve">Bristol </t>
  </si>
  <si>
    <t>https://finance.yahoo.com/quote/BMY/key-statistics?p=BMY&amp;.tsrc=fin-srch</t>
  </si>
  <si>
    <t>Merck 10-Q</t>
  </si>
  <si>
    <t xml:space="preserve">Conference Call </t>
  </si>
  <si>
    <t>Market Line</t>
  </si>
  <si>
    <t xml:space="preserve">Merck </t>
  </si>
  <si>
    <t xml:space="preserve">Industry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</si>
</sst>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24">
    <font>
      <sz val="12"/>
      <color theme="1"/>
      <name val="ArialNarrow"/>
      <family val="2"/>
    </font>
    <font>
      <sz val="12"/>
      <color theme="1"/>
      <name val="ArialNarrow"/>
      <family val="2"/>
    </font>
    <font>
      <b/>
      <sz val="48"/>
      <color theme="1"/>
      <name val="ArialNarrow"/>
    </font>
    <font>
      <b/>
      <sz val="16"/>
      <color rgb="FF358371"/>
      <name val="ArialNarrow"/>
    </font>
    <font>
      <b/>
      <sz val="18"/>
      <color theme="1"/>
      <name val="ArialNarrow"/>
    </font>
    <font>
      <b/>
      <sz val="18"/>
      <color rgb="FF358371"/>
      <name val="ArialNarrow"/>
    </font>
    <font>
      <b/>
      <sz val="12"/>
      <color theme="1"/>
      <name val="ArialNarrow"/>
    </font>
    <font>
      <u/>
      <sz val="12"/>
      <color theme="10"/>
      <name val="ArialNarrow"/>
      <family val="2"/>
    </font>
    <font>
      <b/>
      <u/>
      <sz val="12"/>
      <name val="ArialNarrow"/>
    </font>
    <font>
      <sz val="10"/>
      <name val="Arial"/>
      <family val="2"/>
    </font>
    <font>
      <b/>
      <sz val="10"/>
      <name val="Arial"/>
      <family val="2"/>
    </font>
    <font>
      <sz val="10"/>
      <color rgb="FFFF0000"/>
      <name val="Arial"/>
      <family val="2"/>
    </font>
    <font>
      <sz val="18"/>
      <name val="Arial"/>
      <family val="2"/>
    </font>
    <font>
      <b/>
      <sz val="18"/>
      <color rgb="FFFFFFFF"/>
      <name val="Gill Sans MT"/>
      <family val="2"/>
    </font>
    <font>
      <sz val="18"/>
      <color rgb="FF000000"/>
      <name val="Gill Sans MT"/>
      <family val="2"/>
    </font>
    <font>
      <sz val="14"/>
      <color theme="1"/>
      <name val="ArialNarrow"/>
      <family val="2"/>
    </font>
    <font>
      <sz val="16"/>
      <color theme="1"/>
      <name val="ArialNarrow"/>
      <family val="2"/>
    </font>
    <font>
      <sz val="22"/>
      <name val="ArialNarrow"/>
      <family val="2"/>
    </font>
    <font>
      <b/>
      <sz val="12"/>
      <color rgb="FF000000"/>
      <name val="Inherit"/>
    </font>
    <font>
      <b/>
      <sz val="9"/>
      <color rgb="FF000000"/>
      <name val="Inherit"/>
    </font>
    <font>
      <sz val="10"/>
      <color theme="1"/>
      <name val="Times New Roman"/>
      <family val="1"/>
    </font>
    <font>
      <sz val="10"/>
      <color theme="1"/>
      <name val="Inherit"/>
    </font>
    <font>
      <b/>
      <sz val="14"/>
      <color rgb="FF358371"/>
      <name val="Arial"/>
      <family val="2"/>
    </font>
    <font>
      <u/>
      <sz val="14"/>
      <color theme="10"/>
      <name val="ArialNarrow"/>
      <family val="2"/>
    </font>
  </fonts>
  <fills count="6">
    <fill>
      <patternFill patternType="none"/>
    </fill>
    <fill>
      <patternFill patternType="gray125"/>
    </fill>
    <fill>
      <patternFill patternType="solid">
        <fgColor rgb="FF000000"/>
        <bgColor indexed="64"/>
      </patternFill>
    </fill>
    <fill>
      <patternFill patternType="solid">
        <fgColor rgb="FFCBCBCB"/>
        <bgColor indexed="64"/>
      </patternFill>
    </fill>
    <fill>
      <patternFill patternType="solid">
        <fgColor rgb="FFE7E7E7"/>
        <bgColor indexed="64"/>
      </patternFill>
    </fill>
    <fill>
      <patternFill patternType="solid">
        <fgColor theme="1"/>
        <bgColor indexed="64"/>
      </patternFill>
    </fill>
  </fills>
  <borders count="19">
    <border>
      <left/>
      <right/>
      <top/>
      <bottom/>
      <diagonal/>
    </border>
    <border>
      <left/>
      <right/>
      <top style="thin">
        <color indexed="64"/>
      </top>
      <bottom style="double">
        <color indexed="64"/>
      </bottom>
      <diagonal/>
    </border>
    <border>
      <left/>
      <right/>
      <top style="thin">
        <color rgb="FF358371"/>
      </top>
      <bottom style="double">
        <color rgb="FF358371"/>
      </bottom>
      <diagonal/>
    </border>
    <border>
      <left/>
      <right/>
      <top style="medium">
        <color rgb="FF358371"/>
      </top>
      <bottom/>
      <diagonal/>
    </border>
    <border>
      <left/>
      <right/>
      <top style="thin">
        <color rgb="FF358371"/>
      </top>
      <bottom/>
      <diagonal/>
    </border>
    <border>
      <left/>
      <right/>
      <top style="thin">
        <color indexed="64"/>
      </top>
      <bottom/>
      <diagonal/>
    </border>
    <border>
      <left/>
      <right/>
      <top/>
      <bottom style="thick">
        <color rgb="FFFFFFFF"/>
      </bottom>
      <diagonal/>
    </border>
    <border>
      <left/>
      <right/>
      <top style="thick">
        <color rgb="FFFFFFFF"/>
      </top>
      <bottom/>
      <diagonal/>
    </border>
    <border>
      <left/>
      <right/>
      <top/>
      <bottom style="double">
        <color rgb="FF358371"/>
      </bottom>
      <diagonal/>
    </border>
    <border>
      <left style="medium">
        <color rgb="FF358371"/>
      </left>
      <right/>
      <top style="medium">
        <color rgb="FF358371"/>
      </top>
      <bottom/>
      <diagonal/>
    </border>
    <border>
      <left/>
      <right style="medium">
        <color rgb="FF358371"/>
      </right>
      <top style="medium">
        <color rgb="FF358371"/>
      </top>
      <bottom/>
      <diagonal/>
    </border>
    <border>
      <left style="medium">
        <color rgb="FF358371"/>
      </left>
      <right/>
      <top/>
      <bottom/>
      <diagonal/>
    </border>
    <border>
      <left/>
      <right style="medium">
        <color rgb="FF358371"/>
      </right>
      <top/>
      <bottom/>
      <diagonal/>
    </border>
    <border>
      <left style="medium">
        <color rgb="FF358371"/>
      </left>
      <right/>
      <top/>
      <bottom style="medium">
        <color rgb="FF358371"/>
      </bottom>
      <diagonal/>
    </border>
    <border>
      <left/>
      <right/>
      <top/>
      <bottom style="medium">
        <color rgb="FF358371"/>
      </bottom>
      <diagonal/>
    </border>
    <border>
      <left/>
      <right style="medium">
        <color rgb="FF358371"/>
      </right>
      <top/>
      <bottom style="medium">
        <color rgb="FF358371"/>
      </bottom>
      <diagonal/>
    </border>
    <border>
      <left style="medium">
        <color rgb="FF358371"/>
      </left>
      <right/>
      <top style="medium">
        <color rgb="FF358371"/>
      </top>
      <bottom style="medium">
        <color rgb="FF358371"/>
      </bottom>
      <diagonal/>
    </border>
    <border>
      <left/>
      <right/>
      <top style="medium">
        <color rgb="FF358371"/>
      </top>
      <bottom style="medium">
        <color rgb="FF358371"/>
      </bottom>
      <diagonal/>
    </border>
    <border>
      <left/>
      <right style="medium">
        <color rgb="FF358371"/>
      </right>
      <top style="medium">
        <color rgb="FF358371"/>
      </top>
      <bottom style="medium">
        <color rgb="FF358371"/>
      </bottom>
      <diagonal/>
    </border>
  </borders>
  <cellStyleXfs count="4">
    <xf numFmtId="0" fontId="0" fillId="0" borderId="0"/>
    <xf numFmtId="44" fontId="1" fillId="0" borderId="0" applyFont="0" applyFill="0" applyBorder="0" applyAlignment="0" applyProtection="0"/>
    <xf numFmtId="0" fontId="7" fillId="0" borderId="0" applyNumberFormat="0" applyFill="0" applyBorder="0" applyAlignment="0" applyProtection="0"/>
    <xf numFmtId="0" fontId="9" fillId="0" borderId="0" applyFill="0"/>
  </cellStyleXfs>
  <cellXfs count="61">
    <xf numFmtId="0" fontId="0" fillId="0" borderId="0" xfId="0"/>
    <xf numFmtId="0" fontId="9" fillId="0" borderId="0" xfId="3" applyFill="1"/>
    <xf numFmtId="0" fontId="9" fillId="0" borderId="0" xfId="3" applyFill="1" applyAlignment="1">
      <alignment horizontal="left"/>
    </xf>
    <xf numFmtId="0" fontId="10" fillId="0" borderId="0" xfId="3" applyFont="1" applyFill="1" applyAlignment="1">
      <alignment horizontal="left" vertical="top"/>
    </xf>
    <xf numFmtId="0" fontId="10" fillId="0" borderId="0" xfId="3" applyFont="1" applyFill="1" applyAlignment="1">
      <alignment horizontal="right" vertical="top" wrapText="1"/>
    </xf>
    <xf numFmtId="0" fontId="9" fillId="0" borderId="3" xfId="3" applyFill="1" applyBorder="1" applyAlignment="1">
      <alignment horizontal="center"/>
    </xf>
    <xf numFmtId="0" fontId="9" fillId="0" borderId="2" xfId="3" applyFill="1" applyBorder="1" applyAlignment="1">
      <alignment horizontal="center"/>
    </xf>
    <xf numFmtId="44" fontId="9" fillId="0" borderId="0" xfId="1" applyFont="1" applyFill="1" applyAlignment="1">
      <alignment horizontal="right"/>
    </xf>
    <xf numFmtId="44" fontId="9" fillId="0" borderId="3" xfId="1" applyFont="1" applyFill="1" applyBorder="1" applyAlignment="1">
      <alignment horizontal="right"/>
    </xf>
    <xf numFmtId="44" fontId="9" fillId="0" borderId="2" xfId="1" applyFont="1" applyFill="1" applyBorder="1" applyAlignment="1">
      <alignment horizontal="right"/>
    </xf>
    <xf numFmtId="0" fontId="9" fillId="0" borderId="4" xfId="3" applyFill="1" applyBorder="1" applyAlignment="1">
      <alignment horizontal="center"/>
    </xf>
    <xf numFmtId="44" fontId="11" fillId="0" borderId="2" xfId="1" applyFont="1" applyFill="1" applyBorder="1" applyAlignment="1">
      <alignment horizontal="right"/>
    </xf>
    <xf numFmtId="0" fontId="9" fillId="0" borderId="5" xfId="3" applyFill="1" applyBorder="1" applyAlignment="1">
      <alignment horizontal="center"/>
    </xf>
    <xf numFmtId="0" fontId="9" fillId="0" borderId="1" xfId="3" applyFill="1" applyBorder="1" applyAlignment="1">
      <alignment horizontal="center"/>
    </xf>
    <xf numFmtId="164" fontId="9" fillId="0" borderId="0" xfId="3" applyNumberFormat="1" applyFill="1" applyAlignment="1">
      <alignment horizontal="right"/>
    </xf>
    <xf numFmtId="164" fontId="9" fillId="0" borderId="5" xfId="3" applyNumberFormat="1" applyFill="1" applyBorder="1" applyAlignment="1">
      <alignment horizontal="right"/>
    </xf>
    <xf numFmtId="164" fontId="11" fillId="0" borderId="1" xfId="3" applyNumberFormat="1" applyFont="1" applyFill="1" applyBorder="1" applyAlignment="1">
      <alignment horizontal="right"/>
    </xf>
    <xf numFmtId="0" fontId="12" fillId="2" borderId="6" xfId="0" applyFont="1" applyFill="1" applyBorder="1" applyAlignment="1">
      <alignment vertical="top" wrapText="1"/>
    </xf>
    <xf numFmtId="0" fontId="13" fillId="2" borderId="6" xfId="0" applyFont="1" applyFill="1" applyBorder="1" applyAlignment="1">
      <alignment horizontal="left" vertical="center" wrapText="1" readingOrder="1"/>
    </xf>
    <xf numFmtId="0" fontId="14" fillId="3" borderId="7" xfId="0" applyFont="1" applyFill="1" applyBorder="1" applyAlignment="1">
      <alignment horizontal="left" vertical="center" wrapText="1" readingOrder="1"/>
    </xf>
    <xf numFmtId="0" fontId="14" fillId="4" borderId="0" xfId="0" applyFont="1" applyFill="1" applyAlignment="1">
      <alignment horizontal="left" vertical="center" wrapText="1" readingOrder="1"/>
    </xf>
    <xf numFmtId="0" fontId="14" fillId="3" borderId="0" xfId="0" applyFont="1" applyFill="1" applyAlignment="1">
      <alignment horizontal="left" vertical="center" wrapText="1" readingOrder="1"/>
    </xf>
    <xf numFmtId="0" fontId="14" fillId="3" borderId="7" xfId="0" applyFont="1" applyFill="1" applyBorder="1" applyAlignment="1">
      <alignment horizontal="center" vertical="center" wrapText="1" readingOrder="1"/>
    </xf>
    <xf numFmtId="0" fontId="14" fillId="4" borderId="0" xfId="0" applyFont="1" applyFill="1" applyAlignment="1">
      <alignment horizontal="center" vertical="center" wrapText="1" readingOrder="1"/>
    </xf>
    <xf numFmtId="0" fontId="14" fillId="3" borderId="0" xfId="0" applyFont="1" applyFill="1" applyAlignment="1">
      <alignment horizontal="center" vertical="center" wrapText="1" readingOrder="1"/>
    </xf>
    <xf numFmtId="10" fontId="14" fillId="3" borderId="7" xfId="0" applyNumberFormat="1" applyFont="1" applyFill="1" applyBorder="1" applyAlignment="1">
      <alignment horizontal="center" vertical="center" wrapText="1" readingOrder="1"/>
    </xf>
    <xf numFmtId="10" fontId="14" fillId="4" borderId="0" xfId="0" applyNumberFormat="1" applyFont="1" applyFill="1" applyAlignment="1">
      <alignment horizontal="center" vertical="center" wrapText="1" readingOrder="1"/>
    </xf>
    <xf numFmtId="10" fontId="14" fillId="3" borderId="0" xfId="0" applyNumberFormat="1" applyFont="1" applyFill="1" applyAlignment="1">
      <alignment horizontal="center" vertical="center" wrapText="1" readingOrder="1"/>
    </xf>
    <xf numFmtId="0" fontId="0" fillId="0" borderId="2" xfId="0" applyBorder="1"/>
    <xf numFmtId="0" fontId="0" fillId="0" borderId="11" xfId="0" applyBorder="1"/>
    <xf numFmtId="0" fontId="0" fillId="0" borderId="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5" borderId="9" xfId="0" applyFill="1" applyBorder="1"/>
    <xf numFmtId="0" fontId="0" fillId="5" borderId="10" xfId="0" applyFill="1" applyBorder="1"/>
    <xf numFmtId="0" fontId="7" fillId="0" borderId="0" xfId="2"/>
    <xf numFmtId="0" fontId="18" fillId="0" borderId="0" xfId="0" applyFont="1"/>
    <xf numFmtId="0" fontId="19" fillId="0" borderId="0" xfId="0" applyFont="1"/>
    <xf numFmtId="0" fontId="20" fillId="0" borderId="0" xfId="0" applyFont="1"/>
    <xf numFmtId="0" fontId="21" fillId="0" borderId="0" xfId="0" applyFont="1"/>
    <xf numFmtId="0" fontId="22" fillId="0" borderId="2" xfId="3" applyFont="1" applyFill="1" applyBorder="1" applyAlignment="1">
      <alignment horizontal="left" vertical="top" wrapText="1"/>
    </xf>
    <xf numFmtId="0" fontId="9" fillId="0" borderId="2" xfId="3" applyFill="1" applyBorder="1"/>
    <xf numFmtId="0" fontId="9" fillId="5" borderId="0" xfId="3" applyFill="1"/>
    <xf numFmtId="44" fontId="11" fillId="0" borderId="4" xfId="1" applyFont="1" applyFill="1" applyBorder="1" applyAlignment="1">
      <alignment horizontal="right"/>
    </xf>
    <xf numFmtId="0" fontId="15" fillId="0" borderId="0" xfId="0" applyFont="1"/>
    <xf numFmtId="0" fontId="23" fillId="0" borderId="0" xfId="2" applyFont="1"/>
    <xf numFmtId="0" fontId="8" fillId="0" borderId="0" xfId="2" applyFont="1" applyAlignment="1">
      <alignment horizontal="left" vertical="center"/>
    </xf>
    <xf numFmtId="0" fontId="0" fillId="0" borderId="0" xfId="0" applyAlignment="1">
      <alignment horizontal="center"/>
    </xf>
    <xf numFmtId="0" fontId="4" fillId="0" borderId="2" xfId="0" applyFont="1" applyBorder="1" applyAlignment="1">
      <alignment horizontal="left" vertical="center"/>
    </xf>
    <xf numFmtId="0" fontId="6" fillId="0" borderId="0" xfId="0" applyFont="1" applyBorder="1" applyAlignment="1">
      <alignment horizontal="left" vertical="center"/>
    </xf>
    <xf numFmtId="0" fontId="6" fillId="0" borderId="8" xfId="0" applyFont="1" applyBorder="1" applyAlignment="1">
      <alignment horizontal="left" vertical="center"/>
    </xf>
    <xf numFmtId="0" fontId="3" fillId="0" borderId="2" xfId="0" applyFont="1" applyBorder="1" applyAlignment="1">
      <alignment horizontal="left"/>
    </xf>
    <xf numFmtId="0" fontId="6" fillId="0" borderId="0" xfId="0" applyFont="1" applyBorder="1" applyAlignment="1">
      <alignment horizontal="left"/>
    </xf>
    <xf numFmtId="0" fontId="2" fillId="0" borderId="0" xfId="0" applyFont="1" applyBorder="1" applyAlignment="1">
      <alignment horizontal="right" vertical="center"/>
    </xf>
    <xf numFmtId="0" fontId="17" fillId="0" borderId="16" xfId="0" applyFont="1" applyBorder="1" applyAlignment="1">
      <alignment horizontal="center"/>
    </xf>
    <xf numFmtId="0" fontId="17" fillId="0" borderId="17" xfId="0" applyFont="1" applyBorder="1" applyAlignment="1">
      <alignment horizontal="center"/>
    </xf>
    <xf numFmtId="0" fontId="17" fillId="0" borderId="18" xfId="0" applyFont="1" applyBorder="1" applyAlignment="1">
      <alignment horizontal="center"/>
    </xf>
    <xf numFmtId="0" fontId="4" fillId="0" borderId="2" xfId="0" applyFont="1" applyBorder="1" applyAlignment="1">
      <alignment horizontal="center"/>
    </xf>
    <xf numFmtId="0" fontId="16" fillId="0" borderId="0" xfId="0" applyFont="1" applyAlignment="1">
      <alignment horizontal="center"/>
    </xf>
  </cellXfs>
  <cellStyles count="4">
    <cellStyle name="Currency" xfId="1" builtinId="4"/>
    <cellStyle name="Hyperlink" xfId="2" builtinId="8"/>
    <cellStyle name="Normal" xfId="0" builtinId="0"/>
    <cellStyle name="Normal 2" xfId="3" xr:uid="{0F8C7E86-E266-2F42-864C-E72CED1B995B}"/>
  </cellStyles>
  <dxfs count="0"/>
  <tableStyles count="0" defaultTableStyle="TableStyleMedium2" defaultPivotStyle="PivotStyleLight16"/>
  <colors>
    <mruColors>
      <color rgb="FF3583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tiff"/></Relationships>
</file>

<file path=xl/drawings/_rels/drawing4.xml.rels><?xml version="1.0" encoding="UTF-8" standalone="yes"?>
<Relationships xmlns="http://schemas.openxmlformats.org/package/2006/relationships"><Relationship Id="rId1" Type="http://schemas.openxmlformats.org/officeDocument/2006/relationships/image" Target="../media/image1.tiff"/></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1.tiff"/><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tiff"/><Relationship Id="rId1" Type="http://schemas.openxmlformats.org/officeDocument/2006/relationships/image" Target="../media/image9.png"/><Relationship Id="rId5" Type="http://schemas.openxmlformats.org/officeDocument/2006/relationships/image" Target="../media/image12.png"/><Relationship Id="rId4"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1</xdr:col>
      <xdr:colOff>8465</xdr:colOff>
      <xdr:row>2</xdr:row>
      <xdr:rowOff>192616</xdr:rowOff>
    </xdr:from>
    <xdr:to>
      <xdr:col>4</xdr:col>
      <xdr:colOff>666749</xdr:colOff>
      <xdr:row>4</xdr:row>
      <xdr:rowOff>53901</xdr:rowOff>
    </xdr:to>
    <xdr:pic>
      <xdr:nvPicPr>
        <xdr:cNvPr id="2" name="Picture 1">
          <a:extLst>
            <a:ext uri="{FF2B5EF4-FFF2-40B4-BE49-F238E27FC236}">
              <a16:creationId xmlns:a16="http://schemas.microsoft.com/office/drawing/2014/main" id="{B43379ED-303F-7445-98B7-E511BA0A1410}"/>
            </a:ext>
          </a:extLst>
        </xdr:cNvPr>
        <xdr:cNvPicPr>
          <a:picLocks noChangeAspect="1"/>
        </xdr:cNvPicPr>
      </xdr:nvPicPr>
      <xdr:blipFill>
        <a:blip xmlns:r="http://schemas.openxmlformats.org/officeDocument/2006/relationships" r:embed="rId1"/>
        <a:stretch>
          <a:fillRect/>
        </a:stretch>
      </xdr:blipFill>
      <xdr:spPr>
        <a:xfrm>
          <a:off x="706965" y="594783"/>
          <a:ext cx="2753784" cy="813785"/>
        </a:xfrm>
        <a:prstGeom prst="rect">
          <a:avLst/>
        </a:prstGeom>
      </xdr:spPr>
    </xdr:pic>
    <xdr:clientData/>
  </xdr:twoCellAnchor>
  <xdr:twoCellAnchor>
    <xdr:from>
      <xdr:col>2</xdr:col>
      <xdr:colOff>47387</xdr:colOff>
      <xdr:row>21</xdr:row>
      <xdr:rowOff>104254</xdr:rowOff>
    </xdr:from>
    <xdr:to>
      <xdr:col>8</xdr:col>
      <xdr:colOff>104254</xdr:colOff>
      <xdr:row>21</xdr:row>
      <xdr:rowOff>104254</xdr:rowOff>
    </xdr:to>
    <xdr:cxnSp macro="">
      <xdr:nvCxnSpPr>
        <xdr:cNvPr id="4" name="Straight Connector 3">
          <a:extLst>
            <a:ext uri="{FF2B5EF4-FFF2-40B4-BE49-F238E27FC236}">
              <a16:creationId xmlns:a16="http://schemas.microsoft.com/office/drawing/2014/main" id="{303DF3C0-92C5-6746-A214-5F79DE33CEA0}"/>
            </a:ext>
          </a:extLst>
        </xdr:cNvPr>
        <xdr:cNvCxnSpPr/>
      </xdr:nvCxnSpPr>
      <xdr:spPr>
        <a:xfrm>
          <a:off x="1450074" y="5042090"/>
          <a:ext cx="4264926" cy="0"/>
        </a:xfrm>
        <a:prstGeom prst="line">
          <a:avLst/>
        </a:prstGeom>
        <a:ln w="57150">
          <a:solidFill>
            <a:srgbClr val="358371"/>
          </a:solidFill>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12</xdr:row>
      <xdr:rowOff>25400</xdr:rowOff>
    </xdr:from>
    <xdr:to>
      <xdr:col>4</xdr:col>
      <xdr:colOff>635000</xdr:colOff>
      <xdr:row>31</xdr:row>
      <xdr:rowOff>190500</xdr:rowOff>
    </xdr:to>
    <xdr:sp macro="" textlink="">
      <xdr:nvSpPr>
        <xdr:cNvPr id="2" name="TextBox 1">
          <a:extLst>
            <a:ext uri="{FF2B5EF4-FFF2-40B4-BE49-F238E27FC236}">
              <a16:creationId xmlns:a16="http://schemas.microsoft.com/office/drawing/2014/main" id="{7AE7E159-ACF7-0F49-B0BD-C0925A19290A}"/>
            </a:ext>
          </a:extLst>
        </xdr:cNvPr>
        <xdr:cNvSpPr txBox="1"/>
      </xdr:nvSpPr>
      <xdr:spPr>
        <a:xfrm>
          <a:off x="152400" y="2641600"/>
          <a:ext cx="3276600" cy="402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Arial Narrow" panose="020B0604020202020204" pitchFamily="34" charset="0"/>
              <a:cs typeface="Arial Narrow" panose="020B0604020202020204" pitchFamily="34" charset="0"/>
            </a:rPr>
            <a:t>Competition</a:t>
          </a:r>
          <a:r>
            <a:rPr lang="en-US" sz="1400" baseline="0">
              <a:latin typeface="Arial Narrow" panose="020B0604020202020204" pitchFamily="34" charset="0"/>
              <a:cs typeface="Arial Narrow" panose="020B0604020202020204" pitchFamily="34" charset="0"/>
            </a:rPr>
            <a:t> in the Pharmaceutical Industry</a:t>
          </a:r>
        </a:p>
        <a:p>
          <a:r>
            <a:rPr lang="en-US" sz="1200" baseline="0">
              <a:latin typeface="Arial Narrow" panose="020B0604020202020204" pitchFamily="34" charset="0"/>
              <a:cs typeface="Arial Narrow" panose="020B0604020202020204" pitchFamily="34" charset="0"/>
            </a:rPr>
            <a:t>     There are various threats in the pharmaceutical industry. One of the biggest threats is competitors and worldwide research-based pharmaceutical companies. As well as smaller research companies, generic drug manufacturers and animal health care campanies. </a:t>
          </a:r>
        </a:p>
        <a:p>
          <a:r>
            <a:rPr lang="en-US" sz="1200" baseline="0">
              <a:latin typeface="Arial Narrow" panose="020B0604020202020204" pitchFamily="34" charset="0"/>
              <a:cs typeface="Arial Narrow" panose="020B0604020202020204" pitchFamily="34" charset="0"/>
            </a:rPr>
            <a:t>     Technology is on the advancements in the industry and creates competition with patent approvals and new product development. </a:t>
          </a:r>
        </a:p>
        <a:p>
          <a:r>
            <a:rPr lang="en-US" sz="1200" baseline="0">
              <a:latin typeface="Arial Narrow" panose="020B0604020202020204" pitchFamily="34" charset="0"/>
              <a:cs typeface="Arial Narrow" panose="020B0604020202020204" pitchFamily="34" charset="0"/>
            </a:rPr>
            <a:t>     With an increase in compeition for patents, there can be a negative affect on sales of existing products and can result in impairment charges. Impairment charges within the industry consists of marketing a product before the patent expires. Impairment charges could result in the payment of royalties. </a:t>
          </a:r>
        </a:p>
        <a:p>
          <a:r>
            <a:rPr lang="en-US" sz="1200" baseline="0">
              <a:latin typeface="Arial Narrow" panose="020B0604020202020204" pitchFamily="34" charset="0"/>
              <a:cs typeface="Arial Narrow" panose="020B0604020202020204" pitchFamily="34" charset="0"/>
            </a:rPr>
            <a:t>     There is now a large competitive pressure in the industry as it continues to grow. </a:t>
          </a:r>
        </a:p>
        <a:p>
          <a:r>
            <a:rPr lang="en-US" sz="1200" baseline="0">
              <a:latin typeface="Arial Narrow" panose="020B0604020202020204" pitchFamily="34" charset="0"/>
              <a:cs typeface="Arial Narrow" panose="020B0604020202020204" pitchFamily="34" charset="0"/>
            </a:rPr>
            <a:t>     These threats can affect Merck and its sales. As the industry changes and new competitors, generic or not, introduce products to the market, Merck's position in the industry can change. </a:t>
          </a:r>
        </a:p>
      </xdr:txBody>
    </xdr:sp>
    <xdr:clientData/>
  </xdr:twoCellAnchor>
  <xdr:twoCellAnchor>
    <xdr:from>
      <xdr:col>5</xdr:col>
      <xdr:colOff>101600</xdr:colOff>
      <xdr:row>12</xdr:row>
      <xdr:rowOff>12700</xdr:rowOff>
    </xdr:from>
    <xdr:to>
      <xdr:col>9</xdr:col>
      <xdr:colOff>558800</xdr:colOff>
      <xdr:row>25</xdr:row>
      <xdr:rowOff>25400</xdr:rowOff>
    </xdr:to>
    <xdr:sp macro="" textlink="">
      <xdr:nvSpPr>
        <xdr:cNvPr id="3" name="TextBox 2">
          <a:extLst>
            <a:ext uri="{FF2B5EF4-FFF2-40B4-BE49-F238E27FC236}">
              <a16:creationId xmlns:a16="http://schemas.microsoft.com/office/drawing/2014/main" id="{40AB11C0-9B0D-D549-B0A9-F7C22DB5AAAC}"/>
            </a:ext>
          </a:extLst>
        </xdr:cNvPr>
        <xdr:cNvSpPr txBox="1"/>
      </xdr:nvSpPr>
      <xdr:spPr>
        <a:xfrm>
          <a:off x="3594100" y="2628900"/>
          <a:ext cx="3251200" cy="265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latin typeface="Arial Narrow" panose="020B0604020202020204" pitchFamily="34" charset="0"/>
              <a:cs typeface="Arial Narrow" panose="020B0604020202020204" pitchFamily="34" charset="0"/>
            </a:rPr>
            <a:t>     Bristol's strategy consists of combining the resources, scale and capability of a pharmaceutical company with the speed and focus on innovation of the biotech industry. This poses a threat to Merck and compeitors as Bristol focuses on the future of the pharmaceutical industry. </a:t>
          </a:r>
        </a:p>
        <a:p>
          <a:pPr algn="l"/>
          <a:r>
            <a:rPr lang="en-US" sz="1200" baseline="0">
              <a:latin typeface="Arial Narrow" panose="020B0604020202020204" pitchFamily="34" charset="0"/>
              <a:cs typeface="Arial Narrow" panose="020B0604020202020204" pitchFamily="34" charset="0"/>
            </a:rPr>
            <a:t>     Bristol focuses on discovering, developing, and delivering transformational medicines for patients facing serious diseases. </a:t>
          </a:r>
        </a:p>
        <a:p>
          <a:pPr algn="l"/>
          <a:r>
            <a:rPr lang="en-US" sz="1200" baseline="0">
              <a:latin typeface="Arial Narrow" panose="020B0604020202020204" pitchFamily="34" charset="0"/>
              <a:cs typeface="Arial Narrow" panose="020B0604020202020204" pitchFamily="34" charset="0"/>
            </a:rPr>
            <a:t>     Bristol hopes to establish partnerships, collaborations and in-licensing or acquiring investigational compounds as an essential component of successfully delivering transformational medinces to patients. </a:t>
          </a:r>
          <a:endParaRPr lang="en-US" sz="1200">
            <a:latin typeface="Arial Narrow" panose="020B0604020202020204" pitchFamily="34" charset="0"/>
            <a:cs typeface="Arial Narrow" panose="020B0604020202020204" pitchFamily="34" charset="0"/>
          </a:endParaRPr>
        </a:p>
      </xdr:txBody>
    </xdr:sp>
    <xdr:clientData/>
  </xdr:twoCellAnchor>
  <xdr:twoCellAnchor>
    <xdr:from>
      <xdr:col>0</xdr:col>
      <xdr:colOff>152400</xdr:colOff>
      <xdr:row>32</xdr:row>
      <xdr:rowOff>101600</xdr:rowOff>
    </xdr:from>
    <xdr:to>
      <xdr:col>4</xdr:col>
      <xdr:colOff>647700</xdr:colOff>
      <xdr:row>39</xdr:row>
      <xdr:rowOff>63500</xdr:rowOff>
    </xdr:to>
    <xdr:sp macro="" textlink="">
      <xdr:nvSpPr>
        <xdr:cNvPr id="4" name="TextBox 3">
          <a:extLst>
            <a:ext uri="{FF2B5EF4-FFF2-40B4-BE49-F238E27FC236}">
              <a16:creationId xmlns:a16="http://schemas.microsoft.com/office/drawing/2014/main" id="{30AA759F-C654-1046-8216-7BE4381285C6}"/>
            </a:ext>
          </a:extLst>
        </xdr:cNvPr>
        <xdr:cNvSpPr txBox="1"/>
      </xdr:nvSpPr>
      <xdr:spPr>
        <a:xfrm>
          <a:off x="152400" y="6781800"/>
          <a:ext cx="3289300" cy="138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rial Narrow" panose="020B0604020202020204" pitchFamily="34" charset="0"/>
              <a:cs typeface="Arial Narrow" panose="020B0604020202020204" pitchFamily="34" charset="0"/>
            </a:rPr>
            <a:t>     Bristol to drive growth of prioritized brands, execute product launches, invest in diverse and innovative pipelines, focus on prioritized markets,</a:t>
          </a:r>
          <a:r>
            <a:rPr lang="en-US" sz="1200" baseline="0">
              <a:latin typeface="Arial Narrow" panose="020B0604020202020204" pitchFamily="34" charset="0"/>
              <a:cs typeface="Arial Narrow" panose="020B0604020202020204" pitchFamily="34" charset="0"/>
            </a:rPr>
            <a:t> invest in biologics manufacturing capabilites, and maintain a culture of continuous improvement. </a:t>
          </a:r>
          <a:endParaRPr lang="en-US" sz="1200">
            <a:latin typeface="Arial Narrow" panose="020B0604020202020204" pitchFamily="34" charset="0"/>
            <a:cs typeface="Arial Narrow" panose="020B0604020202020204" pitchFamily="34" charset="0"/>
          </a:endParaRPr>
        </a:p>
      </xdr:txBody>
    </xdr:sp>
    <xdr:clientData/>
  </xdr:twoCellAnchor>
  <xdr:twoCellAnchor editAs="oneCell">
    <xdr:from>
      <xdr:col>5</xdr:col>
      <xdr:colOff>198738</xdr:colOff>
      <xdr:row>25</xdr:row>
      <xdr:rowOff>101600</xdr:rowOff>
    </xdr:from>
    <xdr:to>
      <xdr:col>9</xdr:col>
      <xdr:colOff>411549</xdr:colOff>
      <xdr:row>34</xdr:row>
      <xdr:rowOff>127000</xdr:rowOff>
    </xdr:to>
    <xdr:pic>
      <xdr:nvPicPr>
        <xdr:cNvPr id="5" name="Picture 4" descr="Image result for biotechnology bristol">
          <a:extLst>
            <a:ext uri="{FF2B5EF4-FFF2-40B4-BE49-F238E27FC236}">
              <a16:creationId xmlns:a16="http://schemas.microsoft.com/office/drawing/2014/main" id="{8D638610-0DE5-9E4D-A359-814151E300B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91238" y="5359400"/>
          <a:ext cx="3006811" cy="1854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114301</xdr:colOff>
      <xdr:row>2</xdr:row>
      <xdr:rowOff>101600</xdr:rowOff>
    </xdr:from>
    <xdr:to>
      <xdr:col>6</xdr:col>
      <xdr:colOff>464821</xdr:colOff>
      <xdr:row>11</xdr:row>
      <xdr:rowOff>101600</xdr:rowOff>
    </xdr:to>
    <xdr:pic>
      <xdr:nvPicPr>
        <xdr:cNvPr id="6" name="Picture 5" descr="Related image">
          <a:extLst>
            <a:ext uri="{FF2B5EF4-FFF2-40B4-BE49-F238E27FC236}">
              <a16:creationId xmlns:a16="http://schemas.microsoft.com/office/drawing/2014/main" id="{399306D0-CD66-5849-BD9B-2A89644A888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301" y="685800"/>
          <a:ext cx="4541520" cy="182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609600</xdr:colOff>
      <xdr:row>2</xdr:row>
      <xdr:rowOff>152400</xdr:rowOff>
    </xdr:from>
    <xdr:to>
      <xdr:col>9</xdr:col>
      <xdr:colOff>520700</xdr:colOff>
      <xdr:row>11</xdr:row>
      <xdr:rowOff>50800</xdr:rowOff>
    </xdr:to>
    <xdr:sp macro="" textlink="">
      <xdr:nvSpPr>
        <xdr:cNvPr id="7" name="TextBox 6">
          <a:extLst>
            <a:ext uri="{FF2B5EF4-FFF2-40B4-BE49-F238E27FC236}">
              <a16:creationId xmlns:a16="http://schemas.microsoft.com/office/drawing/2014/main" id="{C2880816-45AA-7D4D-AED9-1A2075B12A34}"/>
            </a:ext>
          </a:extLst>
        </xdr:cNvPr>
        <xdr:cNvSpPr txBox="1"/>
      </xdr:nvSpPr>
      <xdr:spPr>
        <a:xfrm>
          <a:off x="4800600" y="736600"/>
          <a:ext cx="2006600" cy="172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Arial Narrow" panose="020B0604020202020204" pitchFamily="34" charset="0"/>
              <a:cs typeface="Arial Narrow" panose="020B0604020202020204" pitchFamily="34" charset="0"/>
            </a:rPr>
            <a:t>Bristol,</a:t>
          </a:r>
          <a:r>
            <a:rPr lang="en-US" sz="1400" baseline="0">
              <a:latin typeface="Arial Narrow" panose="020B0604020202020204" pitchFamily="34" charset="0"/>
              <a:cs typeface="Arial Narrow" panose="020B0604020202020204" pitchFamily="34" charset="0"/>
            </a:rPr>
            <a:t> The New One in Town</a:t>
          </a:r>
        </a:p>
        <a:p>
          <a:r>
            <a:rPr lang="en-US" sz="1200" baseline="0">
              <a:latin typeface="Arial Narrow" panose="020B0604020202020204" pitchFamily="34" charset="0"/>
              <a:cs typeface="Arial Narrow" panose="020B0604020202020204" pitchFamily="34" charset="0"/>
            </a:rPr>
            <a:t>     Bristol is the smallest company compared to Pfizer, Johnson &amp; Johnson, and Merck. But, don't let its market cap fool you! Bristol has been performing good and shows growth potential. </a:t>
          </a:r>
          <a:endParaRPr lang="en-US" sz="1200">
            <a:latin typeface="Arial Narrow" panose="020B0604020202020204" pitchFamily="34" charset="0"/>
            <a:cs typeface="Arial Narrow" panose="020B0604020202020204" pitchFamily="34" charset="0"/>
          </a:endParaRPr>
        </a:p>
      </xdr:txBody>
    </xdr:sp>
    <xdr:clientData/>
  </xdr:twoCellAnchor>
  <xdr:twoCellAnchor>
    <xdr:from>
      <xdr:col>12</xdr:col>
      <xdr:colOff>152400</xdr:colOff>
      <xdr:row>12</xdr:row>
      <xdr:rowOff>25400</xdr:rowOff>
    </xdr:from>
    <xdr:to>
      <xdr:col>16</xdr:col>
      <xdr:colOff>635000</xdr:colOff>
      <xdr:row>31</xdr:row>
      <xdr:rowOff>190500</xdr:rowOff>
    </xdr:to>
    <xdr:sp macro="" textlink="">
      <xdr:nvSpPr>
        <xdr:cNvPr id="8" name="TextBox 7">
          <a:extLst>
            <a:ext uri="{FF2B5EF4-FFF2-40B4-BE49-F238E27FC236}">
              <a16:creationId xmlns:a16="http://schemas.microsoft.com/office/drawing/2014/main" id="{121800C6-F05F-6444-8A0F-B77B8EE0597A}"/>
            </a:ext>
          </a:extLst>
        </xdr:cNvPr>
        <xdr:cNvSpPr txBox="1"/>
      </xdr:nvSpPr>
      <xdr:spPr>
        <a:xfrm>
          <a:off x="152400" y="2641600"/>
          <a:ext cx="3276600" cy="4025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aseline="0">
              <a:latin typeface="Arial Narrow" panose="020B0604020202020204" pitchFamily="34" charset="0"/>
              <a:cs typeface="Arial Narrow" panose="020B0604020202020204" pitchFamily="34" charset="0"/>
            </a:rPr>
            <a:t>Merck's Strengths</a:t>
          </a:r>
        </a:p>
        <a:p>
          <a:r>
            <a:rPr lang="en-US" sz="1200" baseline="0">
              <a:latin typeface="Arial Narrow" panose="020B0604020202020204" pitchFamily="34" charset="0"/>
              <a:cs typeface="Arial Narrow" panose="020B0604020202020204" pitchFamily="34" charset="0"/>
            </a:rPr>
            <a:t>     Merck has a worldwide presence with products being sold in over 150 countires. 27.9% of the revenues come from other countires and is beneficial for Merck since it is able to serve a wide range of customers. </a:t>
          </a:r>
        </a:p>
        <a:p>
          <a:r>
            <a:rPr lang="en-US" sz="1200" baseline="0">
              <a:latin typeface="Arial Narrow" panose="020B0604020202020204" pitchFamily="34" charset="0"/>
              <a:cs typeface="Arial Narrow" panose="020B0604020202020204" pitchFamily="34" charset="0"/>
            </a:rPr>
            <a:t>     One of the recent beneficial events for Merck is the recent measle outbreak in the U.S. To Merck's beneift, they are the sole provider of the MMR vaccine and sales have risen 10% since news of the outbreak. </a:t>
          </a:r>
        </a:p>
        <a:p>
          <a:r>
            <a:rPr lang="en-US" sz="1200" baseline="0">
              <a:latin typeface="Arial Narrow" panose="020B0604020202020204" pitchFamily="34" charset="0"/>
              <a:cs typeface="Arial Narrow" panose="020B0604020202020204" pitchFamily="34" charset="0"/>
            </a:rPr>
            <a:t>     Merck has increased its research and development programs. They spent $10.2 billion for R&amp;D in 2017. Due to their investment in R&amp;D products are in the phases to be approved by the FDA. </a:t>
          </a:r>
        </a:p>
        <a:p>
          <a:r>
            <a:rPr lang="en-US" sz="1200" baseline="0">
              <a:latin typeface="Arial Narrow" panose="020B0604020202020204" pitchFamily="34" charset="0"/>
              <a:cs typeface="Arial Narrow" panose="020B0604020202020204" pitchFamily="34" charset="0"/>
            </a:rPr>
            <a:t>     Merck has a great track record when it comes to getting FDA approval and proves in their favor considering they know how to get products into the market. </a:t>
          </a:r>
        </a:p>
        <a:p>
          <a:r>
            <a:rPr lang="en-US" sz="1200" baseline="0">
              <a:latin typeface="Arial Narrow" panose="020B0604020202020204" pitchFamily="34" charset="0"/>
              <a:cs typeface="Arial Narrow" panose="020B0604020202020204" pitchFamily="34" charset="0"/>
            </a:rPr>
            <a:t>     Merck is big on company culture and has training &amp; learning programs for employees. Their investment in training and learning programs has resulted in a highly skilled workforce with motivation to achieve more. </a:t>
          </a:r>
        </a:p>
      </xdr:txBody>
    </xdr:sp>
    <xdr:clientData/>
  </xdr:twoCellAnchor>
  <xdr:twoCellAnchor>
    <xdr:from>
      <xdr:col>17</xdr:col>
      <xdr:colOff>101600</xdr:colOff>
      <xdr:row>12</xdr:row>
      <xdr:rowOff>12700</xdr:rowOff>
    </xdr:from>
    <xdr:to>
      <xdr:col>21</xdr:col>
      <xdr:colOff>558800</xdr:colOff>
      <xdr:row>25</xdr:row>
      <xdr:rowOff>25400</xdr:rowOff>
    </xdr:to>
    <xdr:sp macro="" textlink="">
      <xdr:nvSpPr>
        <xdr:cNvPr id="9" name="TextBox 8">
          <a:extLst>
            <a:ext uri="{FF2B5EF4-FFF2-40B4-BE49-F238E27FC236}">
              <a16:creationId xmlns:a16="http://schemas.microsoft.com/office/drawing/2014/main" id="{9A0679BD-857F-C948-AABC-23947137F31B}"/>
            </a:ext>
          </a:extLst>
        </xdr:cNvPr>
        <xdr:cNvSpPr txBox="1"/>
      </xdr:nvSpPr>
      <xdr:spPr>
        <a:xfrm>
          <a:off x="3594100" y="2628900"/>
          <a:ext cx="3251200" cy="265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latin typeface="Arial Narrow" panose="020B0604020202020204" pitchFamily="34" charset="0"/>
              <a:cs typeface="Arial Narrow" panose="020B0604020202020204" pitchFamily="34" charset="0"/>
            </a:rPr>
            <a:t>     Merck has an online channel</a:t>
          </a:r>
          <a:r>
            <a:rPr lang="en-US" sz="1200" baseline="0">
              <a:latin typeface="Arial Narrow" panose="020B0604020202020204" pitchFamily="34" charset="0"/>
              <a:cs typeface="Arial Narrow" panose="020B0604020202020204" pitchFamily="34" charset="0"/>
            </a:rPr>
            <a:t> which can prove beneficial by adding a new pipeline for sales. By investing in the online channel, Merck can increase their relationship with consumers by tailoring to their needs. Using big data analytics and new software/programs will increase employee knowledge as well. </a:t>
          </a:r>
        </a:p>
        <a:p>
          <a:pPr algn="l"/>
          <a:endParaRPr lang="en-US" sz="1200" baseline="0">
            <a:latin typeface="Arial Narrow" panose="020B0604020202020204" pitchFamily="34" charset="0"/>
            <a:cs typeface="Arial Narrow" panose="020B0604020202020204" pitchFamily="34" charset="0"/>
          </a:endParaRPr>
        </a:p>
        <a:p>
          <a:pPr algn="l"/>
          <a:r>
            <a:rPr lang="en-US" sz="1200" baseline="0">
              <a:latin typeface="Arial Narrow" panose="020B0604020202020204" pitchFamily="34" charset="0"/>
              <a:cs typeface="Arial Narrow" panose="020B0604020202020204" pitchFamily="34" charset="0"/>
            </a:rPr>
            <a:t>     Overall, Merck has a good presence in the pharmaceutical industry. The threats of the industry previously mentioned can be minized if Merck invests in its strengths and opportunities. As well as keeps an eye on their weaknesses and ways to improve. </a:t>
          </a:r>
          <a:endParaRPr lang="en-US" sz="1200">
            <a:latin typeface="Arial Narrow" panose="020B0604020202020204" pitchFamily="34" charset="0"/>
            <a:cs typeface="Arial Narrow" panose="020B0604020202020204" pitchFamily="34" charset="0"/>
          </a:endParaRPr>
        </a:p>
      </xdr:txBody>
    </xdr:sp>
    <xdr:clientData/>
  </xdr:twoCellAnchor>
  <xdr:twoCellAnchor>
    <xdr:from>
      <xdr:col>12</xdr:col>
      <xdr:colOff>152400</xdr:colOff>
      <xdr:row>32</xdr:row>
      <xdr:rowOff>101600</xdr:rowOff>
    </xdr:from>
    <xdr:to>
      <xdr:col>16</xdr:col>
      <xdr:colOff>647700</xdr:colOff>
      <xdr:row>39</xdr:row>
      <xdr:rowOff>63500</xdr:rowOff>
    </xdr:to>
    <xdr:sp macro="" textlink="">
      <xdr:nvSpPr>
        <xdr:cNvPr id="10" name="TextBox 9">
          <a:extLst>
            <a:ext uri="{FF2B5EF4-FFF2-40B4-BE49-F238E27FC236}">
              <a16:creationId xmlns:a16="http://schemas.microsoft.com/office/drawing/2014/main" id="{B6FC5319-BE09-8846-B810-68399C4A87BF}"/>
            </a:ext>
          </a:extLst>
        </xdr:cNvPr>
        <xdr:cNvSpPr txBox="1"/>
      </xdr:nvSpPr>
      <xdr:spPr>
        <a:xfrm>
          <a:off x="152400" y="6781800"/>
          <a:ext cx="3289300" cy="138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Arial Narrow" panose="020B0604020202020204" pitchFamily="34" charset="0"/>
              <a:cs typeface="Arial Narrow" panose="020B0604020202020204" pitchFamily="34" charset="0"/>
            </a:rPr>
            <a:t>     Merck's Weakness</a:t>
          </a:r>
          <a:endParaRPr lang="en-US" sz="1200">
            <a:latin typeface="Arial Narrow" panose="020B0604020202020204" pitchFamily="34" charset="0"/>
            <a:cs typeface="Arial Narrow" panose="020B0604020202020204" pitchFamily="34" charset="0"/>
          </a:endParaRPr>
        </a:p>
        <a:p>
          <a:pPr algn="l"/>
          <a:r>
            <a:rPr lang="en-US" sz="1200" baseline="0">
              <a:latin typeface="Arial Narrow" panose="020B0604020202020204" pitchFamily="34" charset="0"/>
              <a:cs typeface="Arial Narrow" panose="020B0604020202020204" pitchFamily="34" charset="0"/>
            </a:rPr>
            <a:t>     Merck has to be cautious of litigations and impairment charges. As well as not rely on their big products for all of their revenue. The loss of patent protection could prove bad for Merck if it continues to focus on big product sales. </a:t>
          </a:r>
          <a:endParaRPr lang="en-US" sz="1400">
            <a:latin typeface="Arial Narrow" panose="020B0604020202020204" pitchFamily="34" charset="0"/>
            <a:cs typeface="Arial Narrow" panose="020B0604020202020204" pitchFamily="34" charset="0"/>
          </a:endParaRPr>
        </a:p>
      </xdr:txBody>
    </xdr:sp>
    <xdr:clientData/>
  </xdr:twoCellAnchor>
  <xdr:twoCellAnchor>
    <xdr:from>
      <xdr:col>18</xdr:col>
      <xdr:colOff>609600</xdr:colOff>
      <xdr:row>2</xdr:row>
      <xdr:rowOff>152400</xdr:rowOff>
    </xdr:from>
    <xdr:to>
      <xdr:col>21</xdr:col>
      <xdr:colOff>520700</xdr:colOff>
      <xdr:row>11</xdr:row>
      <xdr:rowOff>50800</xdr:rowOff>
    </xdr:to>
    <xdr:sp macro="" textlink="">
      <xdr:nvSpPr>
        <xdr:cNvPr id="13" name="TextBox 12">
          <a:extLst>
            <a:ext uri="{FF2B5EF4-FFF2-40B4-BE49-F238E27FC236}">
              <a16:creationId xmlns:a16="http://schemas.microsoft.com/office/drawing/2014/main" id="{E25CDB4D-E878-0640-B6D8-43B95173006C}"/>
            </a:ext>
          </a:extLst>
        </xdr:cNvPr>
        <xdr:cNvSpPr txBox="1"/>
      </xdr:nvSpPr>
      <xdr:spPr>
        <a:xfrm>
          <a:off x="4800600" y="736600"/>
          <a:ext cx="2006600" cy="172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Arial Narrow" panose="020B0604020202020204" pitchFamily="34" charset="0"/>
              <a:cs typeface="Arial Narrow" panose="020B0604020202020204" pitchFamily="34" charset="0"/>
            </a:rPr>
            <a:t>Opportunities for Merck</a:t>
          </a:r>
        </a:p>
        <a:p>
          <a:pPr algn="l"/>
          <a:r>
            <a:rPr lang="en-US" sz="1200" baseline="0">
              <a:latin typeface="Arial Narrow" panose="020B0604020202020204" pitchFamily="34" charset="0"/>
              <a:cs typeface="Arial Narrow" panose="020B0604020202020204" pitchFamily="34" charset="0"/>
            </a:rPr>
            <a:t>     Merck can continue to expand its presence by acquisition such as Brazilian company, Vallee. Expanding internationally such as latin america would strengthen their product portfolio. </a:t>
          </a:r>
        </a:p>
        <a:p>
          <a:r>
            <a:rPr lang="en-US" sz="1200" baseline="0">
              <a:latin typeface="Arial Narrow" panose="020B0604020202020204" pitchFamily="34" charset="0"/>
              <a:cs typeface="Arial Narrow" panose="020B0604020202020204" pitchFamily="34" charset="0"/>
            </a:rPr>
            <a:t>   </a:t>
          </a:r>
          <a:endParaRPr lang="en-US" sz="1200">
            <a:latin typeface="Arial Narrow" panose="020B0604020202020204" pitchFamily="34" charset="0"/>
            <a:cs typeface="Arial Narrow" panose="020B0604020202020204" pitchFamily="34" charset="0"/>
          </a:endParaRPr>
        </a:p>
      </xdr:txBody>
    </xdr:sp>
    <xdr:clientData/>
  </xdr:twoCellAnchor>
  <xdr:twoCellAnchor editAs="oneCell">
    <xdr:from>
      <xdr:col>17</xdr:col>
      <xdr:colOff>241301</xdr:colOff>
      <xdr:row>25</xdr:row>
      <xdr:rowOff>180291</xdr:rowOff>
    </xdr:from>
    <xdr:to>
      <xdr:col>21</xdr:col>
      <xdr:colOff>426423</xdr:colOff>
      <xdr:row>34</xdr:row>
      <xdr:rowOff>165101</xdr:rowOff>
    </xdr:to>
    <xdr:pic>
      <xdr:nvPicPr>
        <xdr:cNvPr id="14" name="Picture 13" descr="Image result for merck hq">
          <a:extLst>
            <a:ext uri="{FF2B5EF4-FFF2-40B4-BE49-F238E27FC236}">
              <a16:creationId xmlns:a16="http://schemas.microsoft.com/office/drawing/2014/main" id="{90055846-CC63-EC45-920F-320239C1FE3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115801" y="5438091"/>
          <a:ext cx="2979122" cy="18136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152400</xdr:colOff>
      <xdr:row>2</xdr:row>
      <xdr:rowOff>79528</xdr:rowOff>
    </xdr:from>
    <xdr:to>
      <xdr:col>18</xdr:col>
      <xdr:colOff>457200</xdr:colOff>
      <xdr:row>11</xdr:row>
      <xdr:rowOff>126999</xdr:rowOff>
    </xdr:to>
    <xdr:pic>
      <xdr:nvPicPr>
        <xdr:cNvPr id="16" name="Picture 15" descr="Image result for merck measles 2019">
          <a:extLst>
            <a:ext uri="{FF2B5EF4-FFF2-40B4-BE49-F238E27FC236}">
              <a16:creationId xmlns:a16="http://schemas.microsoft.com/office/drawing/2014/main" id="{829D9020-3211-F744-9B30-0A580FB9256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34400" y="663728"/>
          <a:ext cx="4495800" cy="18762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687038</xdr:colOff>
      <xdr:row>5</xdr:row>
      <xdr:rowOff>12700</xdr:rowOff>
    </xdr:to>
    <xdr:pic>
      <xdr:nvPicPr>
        <xdr:cNvPr id="2" name="Picture 1">
          <a:extLst>
            <a:ext uri="{FF2B5EF4-FFF2-40B4-BE49-F238E27FC236}">
              <a16:creationId xmlns:a16="http://schemas.microsoft.com/office/drawing/2014/main" id="{9A22B525-0756-F742-8A8B-169A8AC90533}"/>
            </a:ext>
          </a:extLst>
        </xdr:cNvPr>
        <xdr:cNvPicPr>
          <a:picLocks noChangeAspect="1"/>
        </xdr:cNvPicPr>
      </xdr:nvPicPr>
      <xdr:blipFill>
        <a:blip xmlns:r="http://schemas.openxmlformats.org/officeDocument/2006/relationships" r:embed="rId1"/>
        <a:stretch>
          <a:fillRect/>
        </a:stretch>
      </xdr:blipFill>
      <xdr:spPr>
        <a:xfrm>
          <a:off x="0" y="0"/>
          <a:ext cx="3481038" cy="1028700"/>
        </a:xfrm>
        <a:prstGeom prst="rect">
          <a:avLst/>
        </a:prstGeom>
      </xdr:spPr>
    </xdr:pic>
    <xdr:clientData/>
  </xdr:twoCellAnchor>
  <xdr:twoCellAnchor>
    <xdr:from>
      <xdr:col>0</xdr:col>
      <xdr:colOff>355600</xdr:colOff>
      <xdr:row>5</xdr:row>
      <xdr:rowOff>177800</xdr:rowOff>
    </xdr:from>
    <xdr:to>
      <xdr:col>20</xdr:col>
      <xdr:colOff>635000</xdr:colOff>
      <xdr:row>30</xdr:row>
      <xdr:rowOff>0</xdr:rowOff>
    </xdr:to>
    <xdr:sp macro="" textlink="">
      <xdr:nvSpPr>
        <xdr:cNvPr id="3" name="TextBox 2">
          <a:extLst>
            <a:ext uri="{FF2B5EF4-FFF2-40B4-BE49-F238E27FC236}">
              <a16:creationId xmlns:a16="http://schemas.microsoft.com/office/drawing/2014/main" id="{FE25A165-DDBC-7148-A369-447D3BCD562E}"/>
            </a:ext>
          </a:extLst>
        </xdr:cNvPr>
        <xdr:cNvSpPr txBox="1"/>
      </xdr:nvSpPr>
      <xdr:spPr>
        <a:xfrm>
          <a:off x="355600" y="1193800"/>
          <a:ext cx="14249400" cy="490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Arial Narrow" panose="020B0604020202020204" pitchFamily="34" charset="0"/>
              <a:cs typeface="Arial Narrow" panose="020B0604020202020204" pitchFamily="34" charset="0"/>
            </a:rPr>
            <a:t>SEC FORM</a:t>
          </a:r>
          <a:r>
            <a:rPr lang="en-US" sz="1800" baseline="0">
              <a:latin typeface="Arial Narrow" panose="020B0604020202020204" pitchFamily="34" charset="0"/>
              <a:cs typeface="Arial Narrow" panose="020B0604020202020204" pitchFamily="34" charset="0"/>
            </a:rPr>
            <a:t> 10-Q</a:t>
          </a:r>
          <a:r>
            <a:rPr lang="en-US" sz="1100" baseline="0"/>
            <a:t> </a:t>
          </a:r>
        </a:p>
        <a:p>
          <a:r>
            <a:rPr lang="en-US" sz="1400">
              <a:latin typeface="Arial Narrow" panose="020B0604020202020204" pitchFamily="34" charset="0"/>
              <a:cs typeface="Arial Narrow" panose="020B0604020202020204" pitchFamily="34" charset="0"/>
            </a:rPr>
            <a:t>	-</a:t>
          </a:r>
          <a:r>
            <a:rPr lang="en-US" sz="1400" baseline="0">
              <a:latin typeface="Arial Narrow" panose="020B0604020202020204" pitchFamily="34" charset="0"/>
              <a:cs typeface="Arial Narrow" panose="020B0604020202020204" pitchFamily="34" charset="0"/>
            </a:rPr>
            <a:t> Acquisition, Research Collaborations, and License Agreements </a:t>
          </a:r>
        </a:p>
        <a:p>
          <a:r>
            <a:rPr lang="en-US" sz="1400" baseline="0">
              <a:latin typeface="Arial Narrow" panose="020B0604020202020204" pitchFamily="34" charset="0"/>
              <a:cs typeface="Arial Narrow" panose="020B0604020202020204" pitchFamily="34" charset="0"/>
            </a:rPr>
            <a:t>		- Merck continues its efforts for acquisitions and external alliances such as research collaborations and license agreements. </a:t>
          </a:r>
        </a:p>
        <a:p>
          <a:r>
            <a:rPr lang="en-US" sz="1400" baseline="0">
              <a:latin typeface="Arial Narrow" panose="020B0604020202020204" pitchFamily="34" charset="0"/>
              <a:cs typeface="Arial Narrow" panose="020B0604020202020204" pitchFamily="34" charset="0"/>
            </a:rPr>
            <a:t>			- This includes royalty agreements contingent on future events and success of product development. </a:t>
          </a:r>
        </a:p>
        <a:p>
          <a:r>
            <a:rPr lang="en-US" sz="1400" baseline="0">
              <a:latin typeface="Arial Narrow" panose="020B0604020202020204" pitchFamily="34" charset="0"/>
              <a:cs typeface="Arial Narrow" panose="020B0604020202020204" pitchFamily="34" charset="0"/>
            </a:rPr>
            <a:t>		- Merck examines candidates for potential out-licensing and value adding opportunities. </a:t>
          </a:r>
        </a:p>
        <a:p>
          <a:r>
            <a:rPr lang="en-US" sz="1400" baseline="0">
              <a:latin typeface="Arial Narrow" panose="020B0604020202020204" pitchFamily="34" charset="0"/>
              <a:cs typeface="Arial Narrow" panose="020B0604020202020204" pitchFamily="34" charset="0"/>
            </a:rPr>
            <a:t>		- Merck also acquired Antelliq Corporation which is a leader in digital animal identification, traceability, and monitoring solutions. </a:t>
          </a:r>
        </a:p>
        <a:p>
          <a:r>
            <a:rPr lang="en-US" sz="1400" baseline="0">
              <a:latin typeface="Arial Narrow" panose="020B0604020202020204" pitchFamily="34" charset="0"/>
              <a:cs typeface="Arial Narrow" panose="020B0604020202020204" pitchFamily="34" charset="0"/>
            </a:rPr>
            <a:t>			- The services provided by Antelliq would benefit pet owners, farmers and veterinarians. </a:t>
          </a:r>
        </a:p>
        <a:p>
          <a:r>
            <a:rPr lang="en-US" sz="1400" baseline="0">
              <a:latin typeface="Arial Narrow" panose="020B0604020202020204" pitchFamily="34" charset="0"/>
              <a:cs typeface="Arial Narrow" panose="020B0604020202020204" pitchFamily="34" charset="0"/>
            </a:rPr>
            <a:t>	- Restructuring </a:t>
          </a:r>
        </a:p>
        <a:p>
          <a:r>
            <a:rPr lang="en-US" sz="1400" baseline="0">
              <a:latin typeface="Arial Narrow" panose="020B0604020202020204" pitchFamily="34" charset="0"/>
              <a:cs typeface="Arial Narrow" panose="020B0604020202020204" pitchFamily="34" charset="0"/>
            </a:rPr>
            <a:t>		- Merck approved its new global restructuring program, 2019 Restructuring Program, as an initiative to optimize Merck's manufacturing, supply network and reduce its real estate footprint. </a:t>
          </a:r>
        </a:p>
        <a:p>
          <a:r>
            <a:rPr lang="en-US" sz="1400" baseline="0">
              <a:latin typeface="Arial Narrow" panose="020B0604020202020204" pitchFamily="34" charset="0"/>
              <a:cs typeface="Arial Narrow" panose="020B0604020202020204" pitchFamily="34" charset="0"/>
            </a:rPr>
            <a:t>	- Long-Term Debt</a:t>
          </a:r>
        </a:p>
        <a:p>
          <a:r>
            <a:rPr lang="en-US" sz="1400" baseline="0">
              <a:latin typeface="Arial Narrow" panose="020B0604020202020204" pitchFamily="34" charset="0"/>
              <a:cs typeface="Arial Narrow" panose="020B0604020202020204" pitchFamily="34" charset="0"/>
            </a:rPr>
            <a:t>		- March 2019, Merck issued $5 billion in senior unsecured notes. </a:t>
          </a:r>
        </a:p>
        <a:p>
          <a:r>
            <a:rPr lang="en-US" sz="1400" baseline="0">
              <a:latin typeface="Arial Narrow" panose="020B0604020202020204" pitchFamily="34" charset="0"/>
              <a:cs typeface="Arial Narrow" panose="020B0604020202020204" pitchFamily="34" charset="0"/>
            </a:rPr>
            <a:t>			- The funds generated from the notes will be used to pay off commercial paper borrowings and other upcoming maturities. </a:t>
          </a:r>
        </a:p>
        <a:p>
          <a:r>
            <a:rPr lang="en-US" sz="1400" baseline="0">
              <a:latin typeface="Arial Narrow" panose="020B0604020202020204" pitchFamily="34" charset="0"/>
              <a:cs typeface="Arial Narrow" panose="020B0604020202020204" pitchFamily="34" charset="0"/>
            </a:rPr>
            <a:t>	- Contingencies </a:t>
          </a:r>
        </a:p>
        <a:p>
          <a:r>
            <a:rPr lang="en-US" sz="1400" baseline="0">
              <a:latin typeface="Arial Narrow" panose="020B0604020202020204" pitchFamily="34" charset="0"/>
              <a:cs typeface="Arial Narrow" panose="020B0604020202020204" pitchFamily="34" charset="0"/>
            </a:rPr>
            <a:t>		- Merck is involved in claimes related to product liability, intellectual property, commercial litigation, as well as governmental and environmental issues. </a:t>
          </a:r>
        </a:p>
        <a:p>
          <a:r>
            <a:rPr lang="en-US" sz="1400" baseline="0">
              <a:latin typeface="Arial Narrow" panose="020B0604020202020204" pitchFamily="34" charset="0"/>
              <a:cs typeface="Arial Narrow" panose="020B0604020202020204" pitchFamily="34" charset="0"/>
            </a:rPr>
            <a:t>			- Product Litigation </a:t>
          </a:r>
        </a:p>
        <a:p>
          <a:r>
            <a:rPr lang="en-US" sz="1400" baseline="0">
              <a:latin typeface="Arial Narrow" panose="020B0604020202020204" pitchFamily="34" charset="0"/>
              <a:cs typeface="Arial Narrow" panose="020B0604020202020204" pitchFamily="34" charset="0"/>
            </a:rPr>
            <a:t>				- Fosamax; claims made against the drug with 3,900 cases stating femur fractures and bone injuries experienced from the use of Fosamax. </a:t>
          </a:r>
        </a:p>
        <a:p>
          <a:r>
            <a:rPr lang="en-US" sz="1400" baseline="0">
              <a:latin typeface="Arial Narrow" panose="020B0604020202020204" pitchFamily="34" charset="0"/>
              <a:cs typeface="Arial Narrow" panose="020B0604020202020204" pitchFamily="34" charset="0"/>
            </a:rPr>
            <a:t>	- Operating Results </a:t>
          </a:r>
        </a:p>
        <a:p>
          <a:r>
            <a:rPr lang="en-US" sz="1400" baseline="0">
              <a:latin typeface="Arial Narrow" panose="020B0604020202020204" pitchFamily="34" charset="0"/>
              <a:cs typeface="Arial Narrow" panose="020B0604020202020204" pitchFamily="34" charset="0"/>
            </a:rPr>
            <a:t>		- $10.8 billion in worldwide sales in Q1 of 2019. An 8% increase from Q1 of 2018. Increase in sales was due to the growth of Keytruda and alliance revenue from Lynparza and Lenvima. </a:t>
          </a:r>
        </a:p>
        <a:p>
          <a:r>
            <a:rPr lang="en-US" sz="1400" baseline="0">
              <a:latin typeface="Arial Narrow" panose="020B0604020202020204" pitchFamily="34" charset="0"/>
              <a:cs typeface="Arial Narrow" panose="020B0604020202020204" pitchFamily="34" charset="0"/>
            </a:rPr>
            <a:t>		The sales growth also include the increase of vaccine sales, including the measles vacine; MMR. </a:t>
          </a:r>
        </a:p>
        <a:p>
          <a:r>
            <a:rPr lang="en-US" sz="1400" baseline="0">
              <a:latin typeface="Arial Narrow" panose="020B0604020202020204" pitchFamily="34" charset="0"/>
              <a:cs typeface="Arial Narrow" panose="020B0604020202020204" pitchFamily="34" charset="0"/>
            </a:rPr>
            <a:t>		International sales for 2019 Q1 were 58% of total sales. China made up most of the sales generating $725 million. </a:t>
          </a:r>
        </a:p>
        <a:p>
          <a:r>
            <a:rPr lang="en-US" sz="1400" baseline="0">
              <a:latin typeface="Arial Narrow" panose="020B0604020202020204" pitchFamily="34" charset="0"/>
              <a:cs typeface="Arial Narrow" panose="020B0604020202020204" pitchFamily="34" charset="0"/>
            </a:rPr>
            <a:t>	-Costs</a:t>
          </a:r>
        </a:p>
        <a:p>
          <a:r>
            <a:rPr lang="en-US" sz="1400" baseline="0">
              <a:latin typeface="Arial Narrow" panose="020B0604020202020204" pitchFamily="34" charset="0"/>
              <a:cs typeface="Arial Narrow" panose="020B0604020202020204" pitchFamily="34" charset="0"/>
            </a:rPr>
            <a:t>		- 2019 Q1 costs of sales was $3.1 billion which was a 4% decline compared to Q1 of 2018. </a:t>
          </a:r>
        </a:p>
        <a:p>
          <a:r>
            <a:rPr lang="en-US" sz="1400" baseline="0">
              <a:latin typeface="Arial Narrow" panose="020B0604020202020204" pitchFamily="34" charset="0"/>
              <a:cs typeface="Arial Narrow" panose="020B0604020202020204" pitchFamily="34" charset="0"/>
            </a:rPr>
            <a:t>		- Gross margins were 71.8% in Q1 of 2019 and 68.3% in Q1 of 2018. </a:t>
          </a:r>
          <a:endParaRPr lang="en-US" sz="1400">
            <a:latin typeface="Arial Narrow" panose="020B0604020202020204" pitchFamily="34" charset="0"/>
            <a:cs typeface="Arial Narrow" panose="020B0604020202020204" pitchFamily="34" charset="0"/>
          </a:endParaRPr>
        </a:p>
      </xdr:txBody>
    </xdr:sp>
    <xdr:clientData/>
  </xdr:twoCellAnchor>
  <xdr:twoCellAnchor>
    <xdr:from>
      <xdr:col>0</xdr:col>
      <xdr:colOff>368300</xdr:colOff>
      <xdr:row>31</xdr:row>
      <xdr:rowOff>12700</xdr:rowOff>
    </xdr:from>
    <xdr:to>
      <xdr:col>20</xdr:col>
      <xdr:colOff>596900</xdr:colOff>
      <xdr:row>41</xdr:row>
      <xdr:rowOff>25400</xdr:rowOff>
    </xdr:to>
    <xdr:sp macro="" textlink="">
      <xdr:nvSpPr>
        <xdr:cNvPr id="4" name="TextBox 3">
          <a:extLst>
            <a:ext uri="{FF2B5EF4-FFF2-40B4-BE49-F238E27FC236}">
              <a16:creationId xmlns:a16="http://schemas.microsoft.com/office/drawing/2014/main" id="{3C7BF1B8-D786-2842-8760-F7C740044DD8}"/>
            </a:ext>
          </a:extLst>
        </xdr:cNvPr>
        <xdr:cNvSpPr txBox="1"/>
      </xdr:nvSpPr>
      <xdr:spPr>
        <a:xfrm>
          <a:off x="368300" y="6311900"/>
          <a:ext cx="14198600" cy="204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Arial Narrow" panose="020B0604020202020204" pitchFamily="34" charset="0"/>
              <a:cs typeface="Arial Narrow" panose="020B0604020202020204" pitchFamily="34" charset="0"/>
            </a:rPr>
            <a:t>CONFERENCE CALL</a:t>
          </a:r>
        </a:p>
        <a:p>
          <a:r>
            <a:rPr lang="en-US" sz="1400">
              <a:latin typeface="Arial Narrow" panose="020B0604020202020204" pitchFamily="34" charset="0"/>
              <a:cs typeface="Arial Narrow" panose="020B0604020202020204" pitchFamily="34" charset="0"/>
            </a:rPr>
            <a:t>	-</a:t>
          </a:r>
          <a:r>
            <a:rPr lang="en-US" sz="1400" baseline="0">
              <a:latin typeface="Arial Narrow" panose="020B0604020202020204" pitchFamily="34" charset="0"/>
              <a:cs typeface="Arial Narrow" panose="020B0604020202020204" pitchFamily="34" charset="0"/>
            </a:rPr>
            <a:t> Kenneth Frazier, CEO, mentions the double digit YOY growth in sales in Q1 of 2019 compared to Q1 of 2018 was due to portfolio and operational strengths results. </a:t>
          </a:r>
        </a:p>
        <a:p>
          <a:r>
            <a:rPr lang="en-US" sz="1400" baseline="0">
              <a:latin typeface="Arial Narrow" panose="020B0604020202020204" pitchFamily="34" charset="0"/>
              <a:cs typeface="Arial Narrow" panose="020B0604020202020204" pitchFamily="34" charset="0"/>
            </a:rPr>
            <a:t>		- Operational strengths included oncology, vaccines, select hospital and specialty products. </a:t>
          </a:r>
        </a:p>
        <a:p>
          <a:r>
            <a:rPr lang="en-US" sz="1400" baseline="0">
              <a:latin typeface="Arial Narrow" panose="020B0604020202020204" pitchFamily="34" charset="0"/>
              <a:cs typeface="Arial Narrow" panose="020B0604020202020204" pitchFamily="34" charset="0"/>
            </a:rPr>
            <a:t>	- International sales are increasing with great momentum all due to China and represents more opportunity for Merck. </a:t>
          </a:r>
        </a:p>
        <a:p>
          <a:r>
            <a:rPr lang="en-US" sz="1400" baseline="0">
              <a:latin typeface="Arial Narrow" panose="020B0604020202020204" pitchFamily="34" charset="0"/>
              <a:cs typeface="Arial Narrow" panose="020B0604020202020204" pitchFamily="34" charset="0"/>
            </a:rPr>
            <a:t>		- New products launched in China resulted in a 67% YOY growth. </a:t>
          </a:r>
        </a:p>
        <a:p>
          <a:r>
            <a:rPr lang="en-US" sz="1400" baseline="0">
              <a:latin typeface="Arial Narrow" panose="020B0604020202020204" pitchFamily="34" charset="0"/>
              <a:cs typeface="Arial Narrow" panose="020B0604020202020204" pitchFamily="34" charset="0"/>
            </a:rPr>
            <a:t>	- Keytruda sales were $2.3 billion in Q1 of 2019. A 60% increase from 2018 Q1. </a:t>
          </a:r>
        </a:p>
        <a:p>
          <a:r>
            <a:rPr lang="en-US" sz="1400" baseline="0">
              <a:latin typeface="Arial Narrow" panose="020B0604020202020204" pitchFamily="34" charset="0"/>
              <a:cs typeface="Arial Narrow" panose="020B0604020202020204" pitchFamily="34" charset="0"/>
            </a:rPr>
            <a:t>	- Executive Vice President, Robert Davis, mentions an icnrease in R&amp;D will factor in fast rate increase of sales. </a:t>
          </a:r>
        </a:p>
        <a:p>
          <a:r>
            <a:rPr lang="en-US" sz="1400" baseline="0">
              <a:latin typeface="Arial Narrow" panose="020B0604020202020204" pitchFamily="34" charset="0"/>
              <a:cs typeface="Arial Narrow" panose="020B0604020202020204" pitchFamily="34" charset="0"/>
            </a:rPr>
            <a:t>	- Overall, Merck perfomred great in Q1 with oustanding sales numbers done internationally. They are now seeing the opportunity international affairs has and how R&amp;D can contribute to an increase in </a:t>
          </a:r>
        </a:p>
        <a:p>
          <a:r>
            <a:rPr lang="en-US" sz="1400" baseline="0">
              <a:latin typeface="Arial Narrow" panose="020B0604020202020204" pitchFamily="34" charset="0"/>
              <a:cs typeface="Arial Narrow" panose="020B0604020202020204" pitchFamily="34" charset="0"/>
            </a:rPr>
            <a:t>	sales. </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53708</xdr:colOff>
      <xdr:row>4</xdr:row>
      <xdr:rowOff>38100</xdr:rowOff>
    </xdr:to>
    <xdr:pic>
      <xdr:nvPicPr>
        <xdr:cNvPr id="2" name="Picture 1">
          <a:extLst>
            <a:ext uri="{FF2B5EF4-FFF2-40B4-BE49-F238E27FC236}">
              <a16:creationId xmlns:a16="http://schemas.microsoft.com/office/drawing/2014/main" id="{99958FA0-5DFA-46E5-A923-6D2145F1BD0C}"/>
            </a:ext>
          </a:extLst>
        </xdr:cNvPr>
        <xdr:cNvPicPr>
          <a:picLocks noChangeAspect="1"/>
        </xdr:cNvPicPr>
      </xdr:nvPicPr>
      <xdr:blipFill>
        <a:blip xmlns:r="http://schemas.openxmlformats.org/officeDocument/2006/relationships" r:embed="rId1"/>
        <a:stretch>
          <a:fillRect/>
        </a:stretch>
      </xdr:blipFill>
      <xdr:spPr>
        <a:xfrm>
          <a:off x="0" y="0"/>
          <a:ext cx="3057893" cy="723900"/>
        </a:xfrm>
        <a:prstGeom prst="rect">
          <a:avLst/>
        </a:prstGeom>
      </xdr:spPr>
    </xdr:pic>
    <xdr:clientData/>
  </xdr:twoCellAnchor>
  <xdr:twoCellAnchor>
    <xdr:from>
      <xdr:col>7</xdr:col>
      <xdr:colOff>215900</xdr:colOff>
      <xdr:row>5</xdr:row>
      <xdr:rowOff>50800</xdr:rowOff>
    </xdr:from>
    <xdr:to>
      <xdr:col>13</xdr:col>
      <xdr:colOff>88900</xdr:colOff>
      <xdr:row>39</xdr:row>
      <xdr:rowOff>25400</xdr:rowOff>
    </xdr:to>
    <xdr:sp macro="" textlink="">
      <xdr:nvSpPr>
        <xdr:cNvPr id="3" name="TextBox 2">
          <a:extLst>
            <a:ext uri="{FF2B5EF4-FFF2-40B4-BE49-F238E27FC236}">
              <a16:creationId xmlns:a16="http://schemas.microsoft.com/office/drawing/2014/main" id="{99367480-357C-D44E-80A8-BF699C51A6C3}"/>
            </a:ext>
          </a:extLst>
        </xdr:cNvPr>
        <xdr:cNvSpPr txBox="1"/>
      </xdr:nvSpPr>
      <xdr:spPr>
        <a:xfrm>
          <a:off x="9232900" y="876300"/>
          <a:ext cx="5664200" cy="607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Financial Statement Interpretation:</a:t>
          </a:r>
        </a:p>
        <a:p>
          <a:r>
            <a:rPr lang="en-US" sz="1400"/>
            <a:t>- Balance</a:t>
          </a:r>
          <a:r>
            <a:rPr lang="en-US" sz="1400" baseline="0"/>
            <a:t> Sheet</a:t>
          </a:r>
          <a:r>
            <a:rPr lang="en-US" sz="1100" baseline="0"/>
            <a:t> </a:t>
          </a:r>
        </a:p>
        <a:p>
          <a:r>
            <a:rPr lang="en-US" sz="1100" baseline="0"/>
            <a:t>	</a:t>
          </a:r>
          <a:r>
            <a:rPr lang="en-US" sz="1200" baseline="0"/>
            <a:t>- Assets have decreased since 2014, but overall cash and equivalents as 	well as liabilites have stayed constant. </a:t>
          </a:r>
        </a:p>
        <a:p>
          <a:r>
            <a:rPr lang="en-US" sz="1200" baseline="0"/>
            <a:t>	- Equity has decreased substantially since 2014 from $48.6 billion to 	$26.7 billion in 2018. </a:t>
          </a:r>
        </a:p>
        <a:p>
          <a:endParaRPr lang="en-US" sz="1100" baseline="0"/>
        </a:p>
        <a:p>
          <a:r>
            <a:rPr lang="en-US" sz="1400" baseline="0"/>
            <a:t>- Income Statement</a:t>
          </a:r>
        </a:p>
        <a:p>
          <a:r>
            <a:rPr lang="en-US" sz="1100" baseline="0"/>
            <a:t>	</a:t>
          </a:r>
          <a:r>
            <a:rPr lang="en-US" sz="1200" baseline="0"/>
            <a:t>- Earnings before tax decreased -47.8% from 2014 to 2018. </a:t>
          </a:r>
        </a:p>
        <a:p>
          <a:r>
            <a:rPr lang="en-US" sz="1200" baseline="0"/>
            <a:t>	- Merck is living into R&amp;D and has increased since 2014. </a:t>
          </a:r>
        </a:p>
        <a:p>
          <a:r>
            <a:rPr lang="en-US" sz="1200" baseline="0"/>
            <a:t>	- Costs have decreaed since 2014 about $3 million. </a:t>
          </a:r>
        </a:p>
        <a:p>
          <a:r>
            <a:rPr lang="en-US" sz="1200" baseline="0"/>
            <a:t>	- Oustanding shares has stayed constant while EPS has decreased, but 	went from $0.88 in 2017 to $2.34 in 2018. </a:t>
          </a:r>
        </a:p>
        <a:p>
          <a:endParaRPr lang="en-US" sz="1200" baseline="0"/>
        </a:p>
        <a:p>
          <a:r>
            <a:rPr lang="en-US" sz="1400" baseline="0"/>
            <a:t>- Statement of Cash Flows</a:t>
          </a:r>
        </a:p>
        <a:p>
          <a:r>
            <a:rPr lang="en-US" sz="1100" baseline="0"/>
            <a:t>	</a:t>
          </a:r>
          <a:r>
            <a:rPr lang="en-US" sz="1200" baseline="0"/>
            <a:t>- Cash Flow from Operations</a:t>
          </a:r>
        </a:p>
        <a:p>
          <a:r>
            <a:rPr lang="en-US" sz="1200" baseline="0"/>
            <a:t>		- Cash flows have increased from 2017 to 2018 by 69.4%. </a:t>
          </a:r>
        </a:p>
        <a:p>
          <a:r>
            <a:rPr lang="en-US" sz="1200" baseline="0"/>
            <a:t>		- Overall cash flows look promosing and are to gradually 		increase according to management from international 		efforts. </a:t>
          </a:r>
        </a:p>
        <a:p>
          <a:r>
            <a:rPr lang="en-US" sz="1200" baseline="0"/>
            <a:t>	- Cash Flows from Investing </a:t>
          </a:r>
        </a:p>
        <a:p>
          <a:r>
            <a:rPr lang="en-US" sz="1200" baseline="0"/>
            <a:t>		- 168.4% increase from 2017 to 2018. Cash flows were 		$38,000 in 2017 and $102,000 in 2018.</a:t>
          </a:r>
        </a:p>
        <a:p>
          <a:r>
            <a:rPr lang="en-US" sz="1200" baseline="0"/>
            <a:t>	- Cash Flows from Financing </a:t>
          </a:r>
        </a:p>
        <a:p>
          <a:r>
            <a:rPr lang="en-US" sz="1200" baseline="0"/>
            <a:t>		- Negative numbers present under financing activites. 		Gradually increasing from the years 2015 to 2018. </a:t>
          </a:r>
        </a:p>
        <a:p>
          <a:r>
            <a:rPr lang="en-US" sz="1200" baseline="0"/>
            <a:t>		- Representing Merck is paying off teh principal from their 		debt. Which is always a good sign when a company pays 		off debt. </a:t>
          </a:r>
          <a:endParaRPr lang="en-US" sz="12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174836</xdr:colOff>
      <xdr:row>1</xdr:row>
      <xdr:rowOff>195862</xdr:rowOff>
    </xdr:from>
    <xdr:to>
      <xdr:col>3</xdr:col>
      <xdr:colOff>585485</xdr:colOff>
      <xdr:row>5</xdr:row>
      <xdr:rowOff>119662</xdr:rowOff>
    </xdr:to>
    <xdr:pic>
      <xdr:nvPicPr>
        <xdr:cNvPr id="2" name="Picture 1">
          <a:extLst>
            <a:ext uri="{FF2B5EF4-FFF2-40B4-BE49-F238E27FC236}">
              <a16:creationId xmlns:a16="http://schemas.microsoft.com/office/drawing/2014/main" id="{6517F954-9B11-4ACF-80EB-20E18634F77D}"/>
            </a:ext>
          </a:extLst>
        </xdr:cNvPr>
        <xdr:cNvPicPr>
          <a:picLocks noChangeAspect="1"/>
        </xdr:cNvPicPr>
      </xdr:nvPicPr>
      <xdr:blipFill>
        <a:blip xmlns:r="http://schemas.openxmlformats.org/officeDocument/2006/relationships" r:embed="rId1"/>
        <a:stretch>
          <a:fillRect/>
        </a:stretch>
      </xdr:blipFill>
      <xdr:spPr>
        <a:xfrm>
          <a:off x="880392" y="393418"/>
          <a:ext cx="2230982" cy="714022"/>
        </a:xfrm>
        <a:prstGeom prst="rect">
          <a:avLst/>
        </a:prstGeom>
      </xdr:spPr>
    </xdr:pic>
    <xdr:clientData/>
  </xdr:twoCellAnchor>
  <xdr:twoCellAnchor editAs="oneCell">
    <xdr:from>
      <xdr:col>5</xdr:col>
      <xdr:colOff>26681</xdr:colOff>
      <xdr:row>1</xdr:row>
      <xdr:rowOff>16227</xdr:rowOff>
    </xdr:from>
    <xdr:to>
      <xdr:col>5</xdr:col>
      <xdr:colOff>1322250</xdr:colOff>
      <xdr:row>6</xdr:row>
      <xdr:rowOff>95673</xdr:rowOff>
    </xdr:to>
    <xdr:pic>
      <xdr:nvPicPr>
        <xdr:cNvPr id="3" name="Picture 2" descr="Image result for pfizer logo png">
          <a:extLst>
            <a:ext uri="{FF2B5EF4-FFF2-40B4-BE49-F238E27FC236}">
              <a16:creationId xmlns:a16="http://schemas.microsoft.com/office/drawing/2014/main" id="{451CB5BF-03A2-4D30-8D66-4A44EEC43F7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090681" y="213783"/>
          <a:ext cx="1295569" cy="1067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1126489</xdr:colOff>
      <xdr:row>1</xdr:row>
      <xdr:rowOff>179846</xdr:rowOff>
    </xdr:from>
    <xdr:to>
      <xdr:col>8</xdr:col>
      <xdr:colOff>713034</xdr:colOff>
      <xdr:row>5</xdr:row>
      <xdr:rowOff>32566</xdr:rowOff>
    </xdr:to>
    <xdr:pic>
      <xdr:nvPicPr>
        <xdr:cNvPr id="4" name="Picture 3" descr="Image result for johnson and johnson logo png">
          <a:extLst>
            <a:ext uri="{FF2B5EF4-FFF2-40B4-BE49-F238E27FC236}">
              <a16:creationId xmlns:a16="http://schemas.microsoft.com/office/drawing/2014/main" id="{20020189-11D2-4EC7-B291-0A9CB4D8C40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flipV="1">
          <a:off x="6531045" y="377402"/>
          <a:ext cx="2648656" cy="6429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103152</xdr:colOff>
      <xdr:row>2</xdr:row>
      <xdr:rowOff>32110</xdr:rowOff>
    </xdr:from>
    <xdr:to>
      <xdr:col>11</xdr:col>
      <xdr:colOff>1425166</xdr:colOff>
      <xdr:row>5</xdr:row>
      <xdr:rowOff>85372</xdr:rowOff>
    </xdr:to>
    <xdr:pic>
      <xdr:nvPicPr>
        <xdr:cNvPr id="5" name="Picture 4" descr="Image result for bristol myers squibb logo png">
          <a:extLst>
            <a:ext uri="{FF2B5EF4-FFF2-40B4-BE49-F238E27FC236}">
              <a16:creationId xmlns:a16="http://schemas.microsoft.com/office/drawing/2014/main" id="{F1217F4A-22E7-4BF6-B42C-8639ADEB335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009152" y="427221"/>
          <a:ext cx="2902458" cy="6459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1057276</xdr:colOff>
      <xdr:row>6</xdr:row>
      <xdr:rowOff>76200</xdr:rowOff>
    </xdr:from>
    <xdr:to>
      <xdr:col>12</xdr:col>
      <xdr:colOff>720091</xdr:colOff>
      <xdr:row>7</xdr:row>
      <xdr:rowOff>129540</xdr:rowOff>
    </xdr:to>
    <xdr:sp macro="" textlink="">
      <xdr:nvSpPr>
        <xdr:cNvPr id="6" name="TextBox 5">
          <a:extLst>
            <a:ext uri="{FF2B5EF4-FFF2-40B4-BE49-F238E27FC236}">
              <a16:creationId xmlns:a16="http://schemas.microsoft.com/office/drawing/2014/main" id="{8B5B7058-D76E-4C7F-BBA4-95C6FE7708E2}"/>
            </a:ext>
          </a:extLst>
        </xdr:cNvPr>
        <xdr:cNvSpPr txBox="1"/>
      </xdr:nvSpPr>
      <xdr:spPr>
        <a:xfrm>
          <a:off x="10639426" y="1219200"/>
          <a:ext cx="1234440" cy="24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 of 05/14/19*</a:t>
          </a:r>
        </a:p>
      </xdr:txBody>
    </xdr:sp>
    <xdr:clientData/>
  </xdr:twoCellAnchor>
  <xdr:twoCellAnchor>
    <xdr:from>
      <xdr:col>1</xdr:col>
      <xdr:colOff>50800</xdr:colOff>
      <xdr:row>14</xdr:row>
      <xdr:rowOff>0</xdr:rowOff>
    </xdr:from>
    <xdr:to>
      <xdr:col>13</xdr:col>
      <xdr:colOff>25400</xdr:colOff>
      <xdr:row>24</xdr:row>
      <xdr:rowOff>88900</xdr:rowOff>
    </xdr:to>
    <xdr:sp macro="" textlink="">
      <xdr:nvSpPr>
        <xdr:cNvPr id="7" name="TextBox 6">
          <a:extLst>
            <a:ext uri="{FF2B5EF4-FFF2-40B4-BE49-F238E27FC236}">
              <a16:creationId xmlns:a16="http://schemas.microsoft.com/office/drawing/2014/main" id="{FD804916-E62B-E84F-BAA0-294ECECEFAC5}"/>
            </a:ext>
          </a:extLst>
        </xdr:cNvPr>
        <xdr:cNvSpPr txBox="1"/>
      </xdr:nvSpPr>
      <xdr:spPr>
        <a:xfrm>
          <a:off x="749300" y="3683000"/>
          <a:ext cx="13042900" cy="212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latin typeface="Arial Narrow" panose="020B0604020202020204" pitchFamily="34" charset="0"/>
              <a:cs typeface="Arial Narrow" panose="020B0604020202020204" pitchFamily="34" charset="0"/>
            </a:rPr>
            <a:t>Market Value:</a:t>
          </a:r>
        </a:p>
        <a:p>
          <a:r>
            <a:rPr lang="en-US" sz="1400" baseline="0">
              <a:latin typeface="Arial Narrow" panose="020B0604020202020204" pitchFamily="34" charset="0"/>
              <a:cs typeface="Arial Narrow" panose="020B0604020202020204" pitchFamily="34" charset="0"/>
            </a:rPr>
            <a:t>	- Measures a companies value and whether it may be overvalued or undervalued. The market value is very important to investors as it weighs into their decision for securities. With the 	market value an investor can determine if they have uncovered an undervalued security with potential returns. </a:t>
          </a:r>
        </a:p>
        <a:p>
          <a:r>
            <a:rPr lang="en-US" sz="1400" baseline="0">
              <a:latin typeface="Arial Narrow" panose="020B0604020202020204" pitchFamily="34" charset="0"/>
              <a:cs typeface="Arial Narrow" panose="020B0604020202020204" pitchFamily="34" charset="0"/>
            </a:rPr>
            <a:t>	- To calculate the market value of Merck in comparison to its competitors the price-to-earnings, price-to-sales, and return on equity is observed along with the Market Cap. </a:t>
          </a:r>
        </a:p>
        <a:p>
          <a:r>
            <a:rPr lang="en-US" sz="1400" baseline="0">
              <a:latin typeface="Arial Narrow" panose="020B0604020202020204" pitchFamily="34" charset="0"/>
              <a:cs typeface="Arial Narrow" panose="020B0604020202020204" pitchFamily="34" charset="0"/>
            </a:rPr>
            <a:t>	- Based on the ratios mentioned Merck can be seen as  undervalued. Thier P/E is neither low or high demonstrating their potential for growth, along with their PEG ratio being the lowest </a:t>
          </a:r>
        </a:p>
        <a:p>
          <a:r>
            <a:rPr lang="en-US" sz="1400" baseline="0">
              <a:latin typeface="Arial Narrow" panose="020B0604020202020204" pitchFamily="34" charset="0"/>
              <a:cs typeface="Arial Narrow" panose="020B0604020202020204" pitchFamily="34" charset="0"/>
            </a:rPr>
            <a:t>	and closest to one. They have the highest price-to-sales ratio meaining investors would pay for the each dollar in sales. They also have the lowest debt compared to Pfizer and Johnson </a:t>
          </a:r>
        </a:p>
        <a:p>
          <a:r>
            <a:rPr lang="en-US" sz="1400" baseline="0">
              <a:latin typeface="Arial Narrow" panose="020B0604020202020204" pitchFamily="34" charset="0"/>
              <a:cs typeface="Arial Narrow" panose="020B0604020202020204" pitchFamily="34" charset="0"/>
            </a:rPr>
            <a:t>	&amp; Johnson since those three are the biggest when compared to Bristol. </a:t>
          </a:r>
        </a:p>
        <a:p>
          <a:r>
            <a:rPr lang="en-US" sz="1400" baseline="0">
              <a:latin typeface="Arial Narrow" panose="020B0604020202020204" pitchFamily="34" charset="0"/>
              <a:cs typeface="Arial Narrow" panose="020B0604020202020204" pitchFamily="34" charset="0"/>
            </a:rPr>
            <a:t>		- Low debt, higher chance of potential growth, reasonable market cap, and highest amount investors would pay per dollar in sales helps demonstrate Merck's market 			value.</a:t>
          </a:r>
        </a:p>
      </xdr:txBody>
    </xdr:sp>
    <xdr:clientData/>
  </xdr:twoCellAnchor>
  <xdr:twoCellAnchor>
    <xdr:from>
      <xdr:col>1</xdr:col>
      <xdr:colOff>63500</xdr:colOff>
      <xdr:row>25</xdr:row>
      <xdr:rowOff>101600</xdr:rowOff>
    </xdr:from>
    <xdr:to>
      <xdr:col>13</xdr:col>
      <xdr:colOff>38100</xdr:colOff>
      <xdr:row>34</xdr:row>
      <xdr:rowOff>101600</xdr:rowOff>
    </xdr:to>
    <xdr:sp macro="" textlink="">
      <xdr:nvSpPr>
        <xdr:cNvPr id="8" name="TextBox 7">
          <a:extLst>
            <a:ext uri="{FF2B5EF4-FFF2-40B4-BE49-F238E27FC236}">
              <a16:creationId xmlns:a16="http://schemas.microsoft.com/office/drawing/2014/main" id="{73B3E078-6BC0-8847-88AC-1C2D8C1C504D}"/>
            </a:ext>
          </a:extLst>
        </xdr:cNvPr>
        <xdr:cNvSpPr txBox="1"/>
      </xdr:nvSpPr>
      <xdr:spPr>
        <a:xfrm>
          <a:off x="762000" y="6019800"/>
          <a:ext cx="1304290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rial Narrow" panose="020B0604020202020204" pitchFamily="34" charset="0"/>
              <a:cs typeface="Arial Narrow" panose="020B0604020202020204" pitchFamily="34" charset="0"/>
            </a:rPr>
            <a:t>Relative Analysis:</a:t>
          </a:r>
          <a:r>
            <a:rPr lang="en-US" sz="1400" baseline="0">
              <a:latin typeface="Arial Narrow" panose="020B0604020202020204" pitchFamily="34" charset="0"/>
              <a:cs typeface="Arial Narrow" panose="020B0604020202020204" pitchFamily="34" charset="0"/>
            </a:rPr>
            <a:t> </a:t>
          </a:r>
        </a:p>
        <a:p>
          <a:r>
            <a:rPr lang="en-US" sz="1400" baseline="0">
              <a:latin typeface="Arial Narrow" panose="020B0604020202020204" pitchFamily="34" charset="0"/>
              <a:cs typeface="Arial Narrow" panose="020B0604020202020204" pitchFamily="34" charset="0"/>
            </a:rPr>
            <a:t>	- From the start Bristol is the smallest company and is actuallt performing great for its size. Bristol is one of Merck's compeitiors and has the lowest amount of debt and a smaller PEG </a:t>
          </a:r>
        </a:p>
        <a:p>
          <a:r>
            <a:rPr lang="en-US" sz="1400" baseline="0">
              <a:latin typeface="Arial Narrow" panose="020B0604020202020204" pitchFamily="34" charset="0"/>
              <a:cs typeface="Arial Narrow" panose="020B0604020202020204" pitchFamily="34" charset="0"/>
            </a:rPr>
            <a:t>	ratio than Pfizer and Johnson &amp; Johnson. Their P/E ratio can be seen as an opportunity since is is the smallest with growth potential. Bristol also has the highest return on assets and</a:t>
          </a:r>
        </a:p>
        <a:p>
          <a:r>
            <a:rPr lang="en-US" sz="1400" baseline="0">
              <a:latin typeface="Arial Narrow" panose="020B0604020202020204" pitchFamily="34" charset="0"/>
              <a:cs typeface="Arial Narrow" panose="020B0604020202020204" pitchFamily="34" charset="0"/>
            </a:rPr>
            <a:t>	profit margins. Indicating efficient use of assets and profits from net sales and net income. Although, they do have the highest risk with a Beta of 0.85. High risk means high reward for </a:t>
          </a:r>
        </a:p>
        <a:p>
          <a:r>
            <a:rPr lang="en-US" sz="1400" baseline="0">
              <a:latin typeface="Arial Narrow" panose="020B0604020202020204" pitchFamily="34" charset="0"/>
              <a:cs typeface="Arial Narrow" panose="020B0604020202020204" pitchFamily="34" charset="0"/>
            </a:rPr>
            <a:t>	Bristol, which can be seen from the ratios. </a:t>
          </a:r>
        </a:p>
        <a:p>
          <a:r>
            <a:rPr lang="en-US" sz="1400" baseline="0">
              <a:latin typeface="Arial Narrow" panose="020B0604020202020204" pitchFamily="34" charset="0"/>
              <a:cs typeface="Arial Narrow" panose="020B0604020202020204" pitchFamily="34" charset="0"/>
            </a:rPr>
            <a:t>	- Merck is the second smallest pharmaceutical company from the four above witht the lowest amount of risk with a Beta of 0.31. </a:t>
          </a:r>
        </a:p>
        <a:p>
          <a:r>
            <a:rPr lang="en-US" sz="1400" baseline="0">
              <a:latin typeface="Arial Narrow" panose="020B0604020202020204" pitchFamily="34" charset="0"/>
              <a:cs typeface="Arial Narrow" panose="020B0604020202020204" pitchFamily="34" charset="0"/>
            </a:rPr>
            <a:t>	- Merck is reporting strong ratios appearing as an average for the four companies. </a:t>
          </a:r>
        </a:p>
        <a:p>
          <a:r>
            <a:rPr lang="en-US" sz="1400" baseline="0">
              <a:latin typeface="Arial Narrow" panose="020B0604020202020204" pitchFamily="34" charset="0"/>
              <a:cs typeface="Arial Narrow" panose="020B0604020202020204" pitchFamily="34" charset="0"/>
            </a:rPr>
            <a:t>		- Low risk, good profit margins, second lowest amount of debt, efficient use of assets, high grwoth potential, and reasonable market cap. </a:t>
          </a:r>
        </a:p>
        <a:p>
          <a:endParaRPr lang="en-US" sz="1400">
            <a:latin typeface="Arial Narrow" panose="020B0604020202020204" pitchFamily="34" charset="0"/>
            <a:cs typeface="Arial Narrow"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292100</xdr:colOff>
      <xdr:row>52</xdr:row>
      <xdr:rowOff>190500</xdr:rowOff>
    </xdr:from>
    <xdr:to>
      <xdr:col>10</xdr:col>
      <xdr:colOff>508000</xdr:colOff>
      <xdr:row>75</xdr:row>
      <xdr:rowOff>12700</xdr:rowOff>
    </xdr:to>
    <xdr:pic>
      <xdr:nvPicPr>
        <xdr:cNvPr id="2" name="Picture 1">
          <a:extLst>
            <a:ext uri="{FF2B5EF4-FFF2-40B4-BE49-F238E27FC236}">
              <a16:creationId xmlns:a16="http://schemas.microsoft.com/office/drawing/2014/main" id="{BC81C87E-F763-6346-B64F-6E67AB2B6AF4}"/>
            </a:ext>
          </a:extLst>
        </xdr:cNvPr>
        <xdr:cNvPicPr/>
      </xdr:nvPicPr>
      <xdr:blipFill>
        <a:blip xmlns:r="http://schemas.openxmlformats.org/officeDocument/2006/relationships" r:embed="rId1"/>
        <a:stretch>
          <a:fillRect/>
        </a:stretch>
      </xdr:blipFill>
      <xdr:spPr>
        <a:xfrm>
          <a:off x="292100" y="10756900"/>
          <a:ext cx="7200900" cy="4495800"/>
        </a:xfrm>
        <a:prstGeom prst="rect">
          <a:avLst/>
        </a:prstGeom>
      </xdr:spPr>
    </xdr:pic>
    <xdr:clientData/>
  </xdr:twoCellAnchor>
  <xdr:twoCellAnchor editAs="oneCell">
    <xdr:from>
      <xdr:col>0</xdr:col>
      <xdr:colOff>203199</xdr:colOff>
      <xdr:row>0</xdr:row>
      <xdr:rowOff>139700</xdr:rowOff>
    </xdr:from>
    <xdr:to>
      <xdr:col>4</xdr:col>
      <xdr:colOff>107542</xdr:colOff>
      <xdr:row>4</xdr:row>
      <xdr:rowOff>190500</xdr:rowOff>
    </xdr:to>
    <xdr:pic>
      <xdr:nvPicPr>
        <xdr:cNvPr id="3" name="Picture 2">
          <a:extLst>
            <a:ext uri="{FF2B5EF4-FFF2-40B4-BE49-F238E27FC236}">
              <a16:creationId xmlns:a16="http://schemas.microsoft.com/office/drawing/2014/main" id="{60304DCB-7032-084D-AE49-F27532CEBF9C}"/>
            </a:ext>
          </a:extLst>
        </xdr:cNvPr>
        <xdr:cNvPicPr>
          <a:picLocks noChangeAspect="1"/>
        </xdr:cNvPicPr>
      </xdr:nvPicPr>
      <xdr:blipFill>
        <a:blip xmlns:r="http://schemas.openxmlformats.org/officeDocument/2006/relationships" r:embed="rId2"/>
        <a:stretch>
          <a:fillRect/>
        </a:stretch>
      </xdr:blipFill>
      <xdr:spPr>
        <a:xfrm>
          <a:off x="203199" y="139700"/>
          <a:ext cx="2698343" cy="863600"/>
        </a:xfrm>
        <a:prstGeom prst="rect">
          <a:avLst/>
        </a:prstGeom>
      </xdr:spPr>
    </xdr:pic>
    <xdr:clientData/>
  </xdr:twoCellAnchor>
  <xdr:twoCellAnchor editAs="oneCell">
    <xdr:from>
      <xdr:col>0</xdr:col>
      <xdr:colOff>292100</xdr:colOff>
      <xdr:row>37</xdr:row>
      <xdr:rowOff>0</xdr:rowOff>
    </xdr:from>
    <xdr:to>
      <xdr:col>7</xdr:col>
      <xdr:colOff>647700</xdr:colOff>
      <xdr:row>52</xdr:row>
      <xdr:rowOff>50800</xdr:rowOff>
    </xdr:to>
    <xdr:pic>
      <xdr:nvPicPr>
        <xdr:cNvPr id="4" name="Picture 3">
          <a:extLst>
            <a:ext uri="{FF2B5EF4-FFF2-40B4-BE49-F238E27FC236}">
              <a16:creationId xmlns:a16="http://schemas.microsoft.com/office/drawing/2014/main" id="{E2F60F4A-550F-3149-97BC-21761EB90EC9}"/>
            </a:ext>
          </a:extLst>
        </xdr:cNvPr>
        <xdr:cNvPicPr/>
      </xdr:nvPicPr>
      <xdr:blipFill>
        <a:blip xmlns:r="http://schemas.openxmlformats.org/officeDocument/2006/relationships" r:embed="rId3"/>
        <a:stretch>
          <a:fillRect/>
        </a:stretch>
      </xdr:blipFill>
      <xdr:spPr>
        <a:xfrm>
          <a:off x="292100" y="7518400"/>
          <a:ext cx="5245100" cy="3098800"/>
        </a:xfrm>
        <a:prstGeom prst="rect">
          <a:avLst/>
        </a:prstGeom>
      </xdr:spPr>
    </xdr:pic>
    <xdr:clientData/>
  </xdr:twoCellAnchor>
  <xdr:twoCellAnchor editAs="oneCell">
    <xdr:from>
      <xdr:col>0</xdr:col>
      <xdr:colOff>228600</xdr:colOff>
      <xdr:row>19</xdr:row>
      <xdr:rowOff>190500</xdr:rowOff>
    </xdr:from>
    <xdr:to>
      <xdr:col>8</xdr:col>
      <xdr:colOff>427038</xdr:colOff>
      <xdr:row>35</xdr:row>
      <xdr:rowOff>25400</xdr:rowOff>
    </xdr:to>
    <xdr:pic>
      <xdr:nvPicPr>
        <xdr:cNvPr id="5" name="Picture 4">
          <a:extLst>
            <a:ext uri="{FF2B5EF4-FFF2-40B4-BE49-F238E27FC236}">
              <a16:creationId xmlns:a16="http://schemas.microsoft.com/office/drawing/2014/main" id="{BA9D7DCC-D502-BE43-95B4-2A5F8B4C27B1}"/>
            </a:ext>
          </a:extLst>
        </xdr:cNvPr>
        <xdr:cNvPicPr>
          <a:picLocks noChangeAspect="1"/>
        </xdr:cNvPicPr>
      </xdr:nvPicPr>
      <xdr:blipFill>
        <a:blip xmlns:r="http://schemas.openxmlformats.org/officeDocument/2006/relationships" r:embed="rId4"/>
        <a:stretch>
          <a:fillRect/>
        </a:stretch>
      </xdr:blipFill>
      <xdr:spPr>
        <a:xfrm>
          <a:off x="228600" y="4051300"/>
          <a:ext cx="5786438" cy="3086100"/>
        </a:xfrm>
        <a:prstGeom prst="rect">
          <a:avLst/>
        </a:prstGeom>
      </xdr:spPr>
    </xdr:pic>
    <xdr:clientData/>
  </xdr:twoCellAnchor>
  <xdr:twoCellAnchor editAs="oneCell">
    <xdr:from>
      <xdr:col>0</xdr:col>
      <xdr:colOff>215900</xdr:colOff>
      <xdr:row>5</xdr:row>
      <xdr:rowOff>12700</xdr:rowOff>
    </xdr:from>
    <xdr:to>
      <xdr:col>11</xdr:col>
      <xdr:colOff>431800</xdr:colOff>
      <xdr:row>19</xdr:row>
      <xdr:rowOff>114300</xdr:rowOff>
    </xdr:to>
    <xdr:pic>
      <xdr:nvPicPr>
        <xdr:cNvPr id="7" name="Picture 6">
          <a:extLst>
            <a:ext uri="{FF2B5EF4-FFF2-40B4-BE49-F238E27FC236}">
              <a16:creationId xmlns:a16="http://schemas.microsoft.com/office/drawing/2014/main" id="{C40FD4DE-3174-DA43-AA1E-EF3AED0A706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15900" y="1028700"/>
          <a:ext cx="7899400" cy="2946400"/>
        </a:xfrm>
        <a:prstGeom prst="rect">
          <a:avLst/>
        </a:prstGeom>
      </xdr:spPr>
    </xdr:pic>
    <xdr:clientData/>
  </xdr:twoCellAnchor>
  <xdr:twoCellAnchor>
    <xdr:from>
      <xdr:col>12</xdr:col>
      <xdr:colOff>292100</xdr:colOff>
      <xdr:row>5</xdr:row>
      <xdr:rowOff>63500</xdr:rowOff>
    </xdr:from>
    <xdr:to>
      <xdr:col>21</xdr:col>
      <xdr:colOff>203200</xdr:colOff>
      <xdr:row>21</xdr:row>
      <xdr:rowOff>25400</xdr:rowOff>
    </xdr:to>
    <xdr:sp macro="" textlink="">
      <xdr:nvSpPr>
        <xdr:cNvPr id="8" name="TextBox 7">
          <a:extLst>
            <a:ext uri="{FF2B5EF4-FFF2-40B4-BE49-F238E27FC236}">
              <a16:creationId xmlns:a16="http://schemas.microsoft.com/office/drawing/2014/main" id="{FBC78C52-BC3A-224E-844D-99AAD5A1FD76}"/>
            </a:ext>
          </a:extLst>
        </xdr:cNvPr>
        <xdr:cNvSpPr txBox="1"/>
      </xdr:nvSpPr>
      <xdr:spPr>
        <a:xfrm>
          <a:off x="8674100" y="1079500"/>
          <a:ext cx="6197600" cy="321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rial Narrow" panose="020B0604020202020204" pitchFamily="34" charset="0"/>
              <a:cs typeface="Arial Narrow" panose="020B0604020202020204" pitchFamily="34" charset="0"/>
            </a:rPr>
            <a:t>Stock Analysis </a:t>
          </a:r>
        </a:p>
        <a:p>
          <a:endParaRPr lang="en-US" sz="1100"/>
        </a:p>
        <a:p>
          <a:r>
            <a:rPr lang="en-US" sz="1400">
              <a:latin typeface="Arial Narrow" panose="020B0604020202020204" pitchFamily="34" charset="0"/>
              <a:cs typeface="Arial Narrow" panose="020B0604020202020204" pitchFamily="34" charset="0"/>
            </a:rPr>
            <a:t>- Merck stock has increased substantially since 1979 when it was trading at $1.81.</a:t>
          </a:r>
          <a:r>
            <a:rPr lang="en-US" sz="1400" baseline="0">
              <a:latin typeface="Arial Narrow" panose="020B0604020202020204" pitchFamily="34" charset="0"/>
              <a:cs typeface="Arial Narrow" panose="020B0604020202020204" pitchFamily="34" charset="0"/>
            </a:rPr>
            <a:t> It is currently trading at $77.42. </a:t>
          </a:r>
        </a:p>
        <a:p>
          <a:endParaRPr lang="en-US" sz="1400" baseline="0">
            <a:latin typeface="Arial Narrow" panose="020B0604020202020204" pitchFamily="34" charset="0"/>
            <a:cs typeface="Arial Narrow" panose="020B0604020202020204" pitchFamily="34" charset="0"/>
          </a:endParaRPr>
        </a:p>
        <a:p>
          <a:r>
            <a:rPr lang="en-US" sz="1400" baseline="0">
              <a:latin typeface="Arial Narrow" panose="020B0604020202020204" pitchFamily="34" charset="0"/>
              <a:cs typeface="Arial Narrow" panose="020B0604020202020204" pitchFamily="34" charset="0"/>
            </a:rPr>
            <a:t>- The forecast for Merck stock is predicted to be in the low $81 or median of $87.50 or high of $95. </a:t>
          </a:r>
        </a:p>
        <a:p>
          <a:endParaRPr lang="en-US" sz="1400" baseline="0">
            <a:latin typeface="Arial Narrow" panose="020B0604020202020204" pitchFamily="34" charset="0"/>
            <a:cs typeface="Arial Narrow" panose="020B0604020202020204" pitchFamily="34" charset="0"/>
          </a:endParaRPr>
        </a:p>
        <a:p>
          <a:r>
            <a:rPr lang="en-US" sz="1400" baseline="0">
              <a:latin typeface="Arial Narrow" panose="020B0604020202020204" pitchFamily="34" charset="0"/>
              <a:cs typeface="Arial Narrow" panose="020B0604020202020204" pitchFamily="34" charset="0"/>
            </a:rPr>
            <a:t>- Internatinoal affairs and incentives may be the reason why the stock price is forecasted to increase. As well as R&amp;D efforts. </a:t>
          </a:r>
        </a:p>
        <a:p>
          <a:endParaRPr lang="en-US" sz="1400" baseline="0">
            <a:latin typeface="Arial Narrow" panose="020B0604020202020204" pitchFamily="34" charset="0"/>
            <a:cs typeface="Arial Narrow" panose="020B0604020202020204" pitchFamily="34" charset="0"/>
          </a:endParaRPr>
        </a:p>
        <a:p>
          <a:r>
            <a:rPr lang="en-US" sz="1400" baseline="0">
              <a:latin typeface="Arial Narrow" panose="020B0604020202020204" pitchFamily="34" charset="0"/>
              <a:cs typeface="Arial Narrow" panose="020B0604020202020204" pitchFamily="34" charset="0"/>
            </a:rPr>
            <a:t>- Would recommend to buy Merck stock for the long run as growth appears to be foreseable. </a:t>
          </a:r>
          <a:endParaRPr lang="en-US" sz="1400">
            <a:latin typeface="Arial Narrow" panose="020B0604020202020204" pitchFamily="34" charset="0"/>
            <a:cs typeface="Arial Narrow" panose="020B0604020202020204" pitchFamily="34" charset="0"/>
          </a:endParaRPr>
        </a:p>
      </xdr:txBody>
    </xdr:sp>
    <xdr:clientData/>
  </xdr:twoCellAnchor>
  <xdr:twoCellAnchor>
    <xdr:from>
      <xdr:col>12</xdr:col>
      <xdr:colOff>152400</xdr:colOff>
      <xdr:row>36</xdr:row>
      <xdr:rowOff>190500</xdr:rowOff>
    </xdr:from>
    <xdr:to>
      <xdr:col>20</xdr:col>
      <xdr:colOff>536222</xdr:colOff>
      <xdr:row>51</xdr:row>
      <xdr:rowOff>98778</xdr:rowOff>
    </xdr:to>
    <xdr:sp macro="" textlink="">
      <xdr:nvSpPr>
        <xdr:cNvPr id="9" name="TextBox 8">
          <a:extLst>
            <a:ext uri="{FF2B5EF4-FFF2-40B4-BE49-F238E27FC236}">
              <a16:creationId xmlns:a16="http://schemas.microsoft.com/office/drawing/2014/main" id="{B05EE23E-154B-314B-97F3-AA59F465D2C3}"/>
            </a:ext>
          </a:extLst>
        </xdr:cNvPr>
        <xdr:cNvSpPr txBox="1"/>
      </xdr:nvSpPr>
      <xdr:spPr>
        <a:xfrm>
          <a:off x="8619067" y="7302500"/>
          <a:ext cx="6028266" cy="28716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rial Narrow" panose="020B0604020202020204" pitchFamily="34" charset="0"/>
              <a:cs typeface="Arial Narrow" panose="020B0604020202020204" pitchFamily="34" charset="0"/>
            </a:rPr>
            <a:t>Intrinsic Valuation </a:t>
          </a:r>
        </a:p>
        <a:p>
          <a:endParaRPr lang="en-US" sz="1100"/>
        </a:p>
        <a:p>
          <a:r>
            <a:rPr lang="en-US" sz="1400">
              <a:latin typeface="Arial Narrow" panose="020B0604020202020204" pitchFamily="34" charset="0"/>
              <a:cs typeface="Arial Narrow" panose="020B0604020202020204" pitchFamily="34" charset="0"/>
            </a:rPr>
            <a:t>- EPS Growth</a:t>
          </a:r>
          <a:r>
            <a:rPr lang="en-US" sz="1400" baseline="0">
              <a:latin typeface="Arial Narrow" panose="020B0604020202020204" pitchFamily="34" charset="0"/>
              <a:cs typeface="Arial Narrow" panose="020B0604020202020204" pitchFamily="34" charset="0"/>
            </a:rPr>
            <a:t> is forecasted to increase gradually the next four years. </a:t>
          </a:r>
        </a:p>
        <a:p>
          <a:endParaRPr lang="en-US" sz="1400" baseline="0">
            <a:latin typeface="Arial Narrow" panose="020B0604020202020204" pitchFamily="34" charset="0"/>
            <a:cs typeface="Arial Narrow" panose="020B0604020202020204" pitchFamily="34" charset="0"/>
          </a:endParaRPr>
        </a:p>
        <a:p>
          <a:r>
            <a:rPr lang="en-US" sz="1400" baseline="0">
              <a:latin typeface="Arial Narrow" panose="020B0604020202020204" pitchFamily="34" charset="0"/>
              <a:cs typeface="Arial Narrow" panose="020B0604020202020204" pitchFamily="34" charset="0"/>
            </a:rPr>
            <a:t>- YOY growth seems to remain constant. </a:t>
          </a:r>
        </a:p>
        <a:p>
          <a:endParaRPr lang="en-US" sz="1400" baseline="0">
            <a:latin typeface="Arial Narrow" panose="020B0604020202020204" pitchFamily="34" charset="0"/>
            <a:cs typeface="Arial Narrow" panose="020B0604020202020204" pitchFamily="34" charset="0"/>
          </a:endParaRPr>
        </a:p>
        <a:p>
          <a:r>
            <a:rPr lang="en-US" sz="1400" baseline="0">
              <a:latin typeface="Arial Narrow" panose="020B0604020202020204" pitchFamily="34" charset="0"/>
              <a:cs typeface="Arial Narrow" panose="020B0604020202020204" pitchFamily="34" charset="0"/>
            </a:rPr>
            <a:t>- Intrinsic value of Merck appears to increase from 2010 to 2019. Therefore, Merck's value is increasing and forecasted to continue growing. </a:t>
          </a:r>
          <a:endParaRPr lang="en-US" sz="1400">
            <a:latin typeface="Arial Narrow" panose="020B0604020202020204" pitchFamily="34" charset="0"/>
            <a:cs typeface="Arial Narrow" panose="020B060402020202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101600</xdr:colOff>
      <xdr:row>0</xdr:row>
      <xdr:rowOff>190500</xdr:rowOff>
    </xdr:from>
    <xdr:to>
      <xdr:col>4</xdr:col>
      <xdr:colOff>34165</xdr:colOff>
      <xdr:row>5</xdr:row>
      <xdr:rowOff>15522</xdr:rowOff>
    </xdr:to>
    <xdr:pic>
      <xdr:nvPicPr>
        <xdr:cNvPr id="2" name="Picture 1">
          <a:extLst>
            <a:ext uri="{FF2B5EF4-FFF2-40B4-BE49-F238E27FC236}">
              <a16:creationId xmlns:a16="http://schemas.microsoft.com/office/drawing/2014/main" id="{1C41D2F0-1AF3-6D41-AC03-60F03CDDC350}"/>
            </a:ext>
          </a:extLst>
        </xdr:cNvPr>
        <xdr:cNvPicPr>
          <a:picLocks noChangeAspect="1"/>
        </xdr:cNvPicPr>
      </xdr:nvPicPr>
      <xdr:blipFill>
        <a:blip xmlns:r="http://schemas.openxmlformats.org/officeDocument/2006/relationships" r:embed="rId1"/>
        <a:stretch>
          <a:fillRect/>
        </a:stretch>
      </xdr:blipFill>
      <xdr:spPr>
        <a:xfrm>
          <a:off x="101600" y="190500"/>
          <a:ext cx="2726565" cy="841022"/>
        </a:xfrm>
        <a:prstGeom prst="rect">
          <a:avLst/>
        </a:prstGeom>
      </xdr:spPr>
    </xdr:pic>
    <xdr:clientData/>
  </xdr:twoCellAnchor>
  <xdr:twoCellAnchor>
    <xdr:from>
      <xdr:col>0</xdr:col>
      <xdr:colOff>685800</xdr:colOff>
      <xdr:row>6</xdr:row>
      <xdr:rowOff>12700</xdr:rowOff>
    </xdr:from>
    <xdr:to>
      <xdr:col>14</xdr:col>
      <xdr:colOff>177800</xdr:colOff>
      <xdr:row>35</xdr:row>
      <xdr:rowOff>38100</xdr:rowOff>
    </xdr:to>
    <xdr:sp macro="" textlink="">
      <xdr:nvSpPr>
        <xdr:cNvPr id="3" name="TextBox 2">
          <a:extLst>
            <a:ext uri="{FF2B5EF4-FFF2-40B4-BE49-F238E27FC236}">
              <a16:creationId xmlns:a16="http://schemas.microsoft.com/office/drawing/2014/main" id="{E3C83B3F-3011-094C-939C-D8E2D601D278}"/>
            </a:ext>
          </a:extLst>
        </xdr:cNvPr>
        <xdr:cNvSpPr txBox="1"/>
      </xdr:nvSpPr>
      <xdr:spPr>
        <a:xfrm>
          <a:off x="685800" y="1231900"/>
          <a:ext cx="9271000" cy="591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atin typeface="Arial Narrow" panose="020B0604020202020204" pitchFamily="34" charset="0"/>
              <a:cs typeface="Arial Narrow" panose="020B0604020202020204" pitchFamily="34" charset="0"/>
            </a:rPr>
            <a:t>CONCLUSION</a:t>
          </a:r>
          <a:r>
            <a:rPr lang="en-US" sz="1600" baseline="0">
              <a:latin typeface="Arial Narrow" panose="020B0604020202020204" pitchFamily="34" charset="0"/>
              <a:cs typeface="Arial Narrow" panose="020B0604020202020204" pitchFamily="34" charset="0"/>
            </a:rPr>
            <a:t> </a:t>
          </a:r>
        </a:p>
        <a:p>
          <a:endParaRPr lang="en-US" sz="1100" baseline="0"/>
        </a:p>
        <a:p>
          <a:r>
            <a:rPr lang="en-US" sz="1400" baseline="0">
              <a:solidFill>
                <a:srgbClr val="FF0000"/>
              </a:solidFill>
              <a:latin typeface="Arial Narrow" panose="020B0604020202020204" pitchFamily="34" charset="0"/>
              <a:cs typeface="Arial Narrow" panose="020B0604020202020204" pitchFamily="34" charset="0"/>
            </a:rPr>
            <a:t>- Buy; Long-Term </a:t>
          </a:r>
        </a:p>
        <a:p>
          <a:endParaRPr lang="en-US" sz="1400" baseline="0">
            <a:solidFill>
              <a:srgbClr val="FF0000"/>
            </a:solidFill>
            <a:latin typeface="Arial Narrow" panose="020B0604020202020204" pitchFamily="34" charset="0"/>
            <a:cs typeface="Arial Narrow" panose="020B0604020202020204" pitchFamily="34" charset="0"/>
          </a:endParaRPr>
        </a:p>
        <a:p>
          <a:r>
            <a:rPr lang="en-US" sz="1400" baseline="0">
              <a:solidFill>
                <a:srgbClr val="FF0000"/>
              </a:solidFill>
              <a:latin typeface="Arial Narrow" panose="020B0604020202020204" pitchFamily="34" charset="0"/>
              <a:cs typeface="Arial Narrow" panose="020B0604020202020204" pitchFamily="34" charset="0"/>
            </a:rPr>
            <a:t>	- Cash Flows</a:t>
          </a:r>
        </a:p>
        <a:p>
          <a:r>
            <a:rPr lang="en-US" sz="1400" baseline="0">
              <a:solidFill>
                <a:srgbClr val="FF0000"/>
              </a:solidFill>
              <a:latin typeface="Arial Narrow" panose="020B0604020202020204" pitchFamily="34" charset="0"/>
              <a:cs typeface="Arial Narrow" panose="020B0604020202020204" pitchFamily="34" charset="0"/>
            </a:rPr>
            <a:t>		- Cash flow from operations has increased from 2017, $6,447,000,000 to 2018, $10,922,000,000. </a:t>
          </a:r>
        </a:p>
        <a:p>
          <a:r>
            <a:rPr lang="en-US" sz="1400" baseline="0">
              <a:solidFill>
                <a:srgbClr val="FF0000"/>
              </a:solidFill>
              <a:latin typeface="Arial Narrow" panose="020B0604020202020204" pitchFamily="34" charset="0"/>
              <a:cs typeface="Arial Narrow" panose="020B0604020202020204" pitchFamily="34" charset="0"/>
            </a:rPr>
            <a:t>			- Which we can forecast it will be higher for 2019 considering the first quarter sales in 2019 are 			up 8% compared to 2018 Q1 sales. </a:t>
          </a:r>
        </a:p>
        <a:p>
          <a:r>
            <a:rPr lang="en-US" sz="1400" baseline="0">
              <a:solidFill>
                <a:srgbClr val="FF0000"/>
              </a:solidFill>
              <a:latin typeface="Arial Narrow" panose="020B0604020202020204" pitchFamily="34" charset="0"/>
              <a:cs typeface="Arial Narrow" panose="020B0604020202020204" pitchFamily="34" charset="0"/>
            </a:rPr>
            <a:t>		- Cash flows from investing has increased as well. Demonstrating a return in their investment activities. Almost 		doubling from 2017 to 2018 from $2,679,000,000 to $4,314,000,000 repectively. </a:t>
          </a:r>
        </a:p>
        <a:p>
          <a:r>
            <a:rPr lang="en-US" sz="1400" baseline="0">
              <a:solidFill>
                <a:srgbClr val="FF0000"/>
              </a:solidFill>
              <a:latin typeface="Arial Narrow" panose="020B0604020202020204" pitchFamily="34" charset="0"/>
              <a:cs typeface="Arial Narrow" panose="020B0604020202020204" pitchFamily="34" charset="0"/>
            </a:rPr>
            <a:t>		- Cash flows from financing has increased as well, but these numbers are negatives. Which is desirable 		because it means the company is paying off its debt.</a:t>
          </a:r>
        </a:p>
        <a:p>
          <a:r>
            <a:rPr lang="en-US" sz="1400" baseline="0">
              <a:solidFill>
                <a:srgbClr val="FF0000"/>
              </a:solidFill>
              <a:latin typeface="Arial Narrow" panose="020B0604020202020204" pitchFamily="34" charset="0"/>
              <a:cs typeface="Arial Narrow" panose="020B0604020202020204" pitchFamily="34" charset="0"/>
            </a:rPr>
            <a:t> </a:t>
          </a:r>
        </a:p>
        <a:p>
          <a:r>
            <a:rPr lang="en-US" sz="1400" baseline="0">
              <a:solidFill>
                <a:srgbClr val="FF0000"/>
              </a:solidFill>
              <a:latin typeface="Arial Narrow" panose="020B0604020202020204" pitchFamily="34" charset="0"/>
              <a:cs typeface="Arial Narrow" panose="020B0604020202020204" pitchFamily="34" charset="0"/>
            </a:rPr>
            <a:t>	- Strong momentum from Keytruda as seen from international sales. Predictions of Keytruda sales to top $12 billion by 2024. </a:t>
          </a:r>
        </a:p>
        <a:p>
          <a:endParaRPr lang="en-US" sz="1400" baseline="0">
            <a:solidFill>
              <a:srgbClr val="FF0000"/>
            </a:solidFill>
            <a:latin typeface="Arial Narrow" panose="020B0604020202020204" pitchFamily="34" charset="0"/>
            <a:cs typeface="Arial Narrow" panose="020B0604020202020204" pitchFamily="34" charset="0"/>
          </a:endParaRPr>
        </a:p>
        <a:p>
          <a:r>
            <a:rPr lang="en-US" sz="1400" baseline="0">
              <a:solidFill>
                <a:srgbClr val="FF0000"/>
              </a:solidFill>
              <a:latin typeface="Arial Narrow" panose="020B0604020202020204" pitchFamily="34" charset="0"/>
              <a:cs typeface="Arial Narrow" panose="020B0604020202020204" pitchFamily="34" charset="0"/>
            </a:rPr>
            <a:t>	- The industry is growing and Merck is involved through interntional affairs and R&amp;D investment. </a:t>
          </a:r>
        </a:p>
        <a:p>
          <a:endParaRPr lang="en-US" sz="1400" baseline="0">
            <a:solidFill>
              <a:srgbClr val="FF0000"/>
            </a:solidFill>
            <a:latin typeface="Arial Narrow" panose="020B0604020202020204" pitchFamily="34" charset="0"/>
            <a:cs typeface="Arial Narrow" panose="020B0604020202020204" pitchFamily="34" charset="0"/>
          </a:endParaRPr>
        </a:p>
        <a:p>
          <a:r>
            <a:rPr lang="en-US" sz="1400" baseline="0">
              <a:solidFill>
                <a:srgbClr val="FF0000"/>
              </a:solidFill>
              <a:latin typeface="Arial Narrow" panose="020B0604020202020204" pitchFamily="34" charset="0"/>
              <a:cs typeface="Arial Narrow" panose="020B0604020202020204" pitchFamily="34" charset="0"/>
            </a:rPr>
            <a:t>	- Compared to competing companies, Merck is perfomring really good considering it holds the least amount of risk. Ration 	analysis demonstrates their low debt and good profit margins. As well as efficient use of assets and high growth potential. </a:t>
          </a:r>
        </a:p>
        <a:p>
          <a:endParaRPr lang="en-US" sz="1400" baseline="0">
            <a:solidFill>
              <a:srgbClr val="FF0000"/>
            </a:solidFill>
            <a:latin typeface="Arial Narrow" panose="020B0604020202020204" pitchFamily="34" charset="0"/>
            <a:cs typeface="Arial Narrow" panose="020B0604020202020204" pitchFamily="34" charset="0"/>
          </a:endParaRPr>
        </a:p>
        <a:p>
          <a:r>
            <a:rPr lang="en-US" sz="1400" baseline="0">
              <a:solidFill>
                <a:srgbClr val="FF0000"/>
              </a:solidFill>
              <a:latin typeface="Arial Narrow" panose="020B0604020202020204" pitchFamily="34" charset="0"/>
              <a:cs typeface="Arial Narrow" panose="020B0604020202020204" pitchFamily="34" charset="0"/>
            </a:rPr>
            <a:t>	- Stock price if forecasted to be above the $80 price by next year, 2020. </a:t>
          </a:r>
        </a:p>
        <a:p>
          <a:endParaRPr lang="en-US" sz="1400" baseline="0">
            <a:solidFill>
              <a:srgbClr val="FF0000"/>
            </a:solidFill>
            <a:latin typeface="Arial Narrow" panose="020B0604020202020204" pitchFamily="34" charset="0"/>
            <a:cs typeface="Arial Narrow" panose="020B0604020202020204" pitchFamily="34" charset="0"/>
          </a:endParaRPr>
        </a:p>
        <a:p>
          <a:r>
            <a:rPr lang="en-US" sz="1400" baseline="0">
              <a:solidFill>
                <a:srgbClr val="FF0000"/>
              </a:solidFill>
              <a:latin typeface="Arial Narrow" panose="020B0604020202020204" pitchFamily="34" charset="0"/>
              <a:cs typeface="Arial Narrow" panose="020B0604020202020204" pitchFamily="34" charset="0"/>
            </a:rPr>
            <a:t>	- Manaagement is convinced of a great incresase in sales as menitoned in the 10-Q and conference call. </a:t>
          </a:r>
        </a:p>
        <a:p>
          <a:endParaRPr lang="en-US" sz="1400" baseline="0">
            <a:solidFill>
              <a:srgbClr val="FF0000"/>
            </a:solidFill>
            <a:latin typeface="Arial Narrow" panose="020B0604020202020204" pitchFamily="34" charset="0"/>
            <a:cs typeface="Arial Narrow" panose="020B0604020202020204" pitchFamily="34" charset="0"/>
          </a:endParaRPr>
        </a:p>
        <a:p>
          <a:r>
            <a:rPr lang="en-US" sz="1400" baseline="0">
              <a:solidFill>
                <a:srgbClr val="FF0000"/>
              </a:solidFill>
              <a:latin typeface="Arial Narrow" panose="020B0604020202020204" pitchFamily="34" charset="0"/>
              <a:cs typeface="Arial Narrow" panose="020B0604020202020204" pitchFamily="34" charset="0"/>
            </a:rPr>
            <a:t>	- Focuses on their employees aside from the financials by providing training &amp; learning programs to increase productivity and 	employee engagement. </a:t>
          </a:r>
        </a:p>
        <a:p>
          <a:endParaRPr lang="en-US" sz="1100" baseline="0"/>
        </a:p>
        <a:p>
          <a:r>
            <a:rPr lang="en-US" sz="1100" baseline="0"/>
            <a: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hyperlink" Target="https://finance.yahoo.com/quote/BMY/key-statistics?p=BMY&amp;.tsrc=fin-srch" TargetMode="External"/><Relationship Id="rId7" Type="http://schemas.openxmlformats.org/officeDocument/2006/relationships/hyperlink" Target="http://www.mergentonline.com.mimas.calstatela.edu/companyfinancials.php?pagetype=standardized&amp;compnumber=5431" TargetMode="External"/><Relationship Id="rId2" Type="http://schemas.openxmlformats.org/officeDocument/2006/relationships/hyperlink" Target="https://www.fool.com/earnings/call-transcripts/2019/04/30/merck-co-inc-mrk-q1-2019-earnings-call-transcript.aspx" TargetMode="External"/><Relationship Id="rId1" Type="http://schemas.openxmlformats.org/officeDocument/2006/relationships/hyperlink" Target="https://www.sec.gov/Archives/edgar/data/310158/000031015819000019/mrk0331201910q.htm" TargetMode="External"/><Relationship Id="rId6" Type="http://schemas.openxmlformats.org/officeDocument/2006/relationships/hyperlink" Target="https://finance.yahoo.com/quote/MRK/key-statistics?p=MRK&amp;.tsrc=fin-srch" TargetMode="External"/><Relationship Id="rId5" Type="http://schemas.openxmlformats.org/officeDocument/2006/relationships/hyperlink" Target="https://finance.yahoo.com/quote/PFE/key-statistics?p=PFE&amp;.tsrc=fin-srch" TargetMode="External"/><Relationship Id="rId4" Type="http://schemas.openxmlformats.org/officeDocument/2006/relationships/hyperlink" Target="https://finance.yahoo.com/quote/JNJ/key-statistics?p=JNJ&amp;.tsrc=fin-sr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F8642-9D9C-A341-9E13-AFA9C156A18C}">
  <dimension ref="C4:I22"/>
  <sheetViews>
    <sheetView showGridLines="0" tabSelected="1" zoomScale="120" zoomScaleNormal="120" workbookViewId="0">
      <selection activeCell="B8" sqref="B8"/>
    </sheetView>
  </sheetViews>
  <sheetFormatPr baseColWidth="10" defaultColWidth="11" defaultRowHeight="16"/>
  <sheetData>
    <row r="4" spans="3:9" ht="59">
      <c r="C4" s="55" t="s">
        <v>131</v>
      </c>
      <c r="D4" s="55"/>
      <c r="E4" s="55"/>
      <c r="F4" s="55"/>
      <c r="G4" s="55"/>
      <c r="H4" s="55"/>
      <c r="I4" s="55"/>
    </row>
    <row r="5" spans="3:9" ht="17" thickBot="1">
      <c r="C5" s="28"/>
      <c r="D5" s="28"/>
      <c r="E5" s="28"/>
      <c r="F5" s="28"/>
      <c r="G5" s="28"/>
      <c r="H5" s="28"/>
      <c r="I5" s="28"/>
    </row>
    <row r="6" spans="3:9" ht="17" thickTop="1"/>
    <row r="7" spans="3:9" ht="24" thickBot="1">
      <c r="C7" s="50" t="s">
        <v>9</v>
      </c>
      <c r="D7" s="50"/>
      <c r="E7" s="50"/>
    </row>
    <row r="8" spans="3:9" ht="17" thickTop="1">
      <c r="C8" s="54"/>
      <c r="D8" s="54"/>
      <c r="E8" s="54"/>
    </row>
    <row r="9" spans="3:9">
      <c r="C9" s="51" t="s">
        <v>0</v>
      </c>
      <c r="D9" s="51"/>
      <c r="E9" s="51"/>
    </row>
    <row r="10" spans="3:9" ht="17" thickBot="1">
      <c r="C10" s="52" t="s">
        <v>1</v>
      </c>
      <c r="D10" s="52"/>
      <c r="E10" s="52"/>
    </row>
    <row r="11" spans="3:9" ht="17" thickTop="1"/>
    <row r="12" spans="3:9" ht="21" thickBot="1">
      <c r="C12" s="53" t="s">
        <v>2</v>
      </c>
      <c r="D12" s="53"/>
      <c r="E12" s="53"/>
    </row>
    <row r="13" spans="3:9" ht="17" thickTop="1"/>
    <row r="14" spans="3:9">
      <c r="C14" s="48" t="s">
        <v>3</v>
      </c>
      <c r="D14" s="48"/>
      <c r="E14" s="48"/>
    </row>
    <row r="15" spans="3:9">
      <c r="C15" s="48" t="s">
        <v>4</v>
      </c>
      <c r="D15" s="48"/>
      <c r="E15" s="48"/>
    </row>
    <row r="16" spans="3:9">
      <c r="C16" s="48" t="s">
        <v>5</v>
      </c>
      <c r="D16" s="48"/>
      <c r="E16" s="48"/>
    </row>
    <row r="17" spans="3:8">
      <c r="C17" s="48" t="s">
        <v>6</v>
      </c>
      <c r="D17" s="48"/>
      <c r="E17" s="48"/>
    </row>
    <row r="18" spans="3:8">
      <c r="C18" s="48" t="s">
        <v>137</v>
      </c>
      <c r="D18" s="48"/>
      <c r="E18" s="48"/>
    </row>
    <row r="19" spans="3:8">
      <c r="C19" s="48" t="s">
        <v>7</v>
      </c>
      <c r="D19" s="48"/>
      <c r="E19" s="48"/>
    </row>
    <row r="20" spans="3:8">
      <c r="C20" s="48" t="s">
        <v>8</v>
      </c>
      <c r="D20" s="48"/>
      <c r="E20" s="48"/>
    </row>
    <row r="22" spans="3:8">
      <c r="C22" s="49"/>
      <c r="D22" s="49"/>
      <c r="E22" s="49"/>
      <c r="F22" s="49"/>
      <c r="G22" s="49"/>
      <c r="H22" s="49"/>
    </row>
  </sheetData>
  <mergeCells count="14">
    <mergeCell ref="C4:I4"/>
    <mergeCell ref="C7:E7"/>
    <mergeCell ref="C9:E9"/>
    <mergeCell ref="C10:E10"/>
    <mergeCell ref="C12:E12"/>
    <mergeCell ref="C8:E8"/>
    <mergeCell ref="C20:E20"/>
    <mergeCell ref="C22:H22"/>
    <mergeCell ref="C14:E14"/>
    <mergeCell ref="C15:E15"/>
    <mergeCell ref="C16:E16"/>
    <mergeCell ref="C17:E17"/>
    <mergeCell ref="C18:E18"/>
    <mergeCell ref="C19:E19"/>
  </mergeCells>
  <hyperlinks>
    <hyperlink ref="C14:E14" location="'Industry Analysis'!A1" display="Industry Analysis " xr:uid="{586E2067-2785-D144-BD24-146CB8AA85C5}"/>
    <hyperlink ref="C15:E15" location="'Filings - Conference Calls'!A1" display="Filings - Conference Calls" xr:uid="{921FD557-E124-444B-94D2-B9FBDEC78CDB}"/>
    <hyperlink ref="C17:E17" location="'Relative Analysis - Mkt Value'!A1" display="Relative Analysis - Mkt Value" xr:uid="{E0FCD090-3FF8-E049-806F-BF3B1A6422D9}"/>
    <hyperlink ref="C18:E18" location="Valuation!A1" display="Valuation" xr:uid="{37630EB2-7566-E74E-A228-4821C32ECCA2}"/>
    <hyperlink ref="C19:E19" location="Conclusion!A1" display="Conclusion" xr:uid="{DA144548-835C-CD46-9B4F-1ADBA4A0A7F8}"/>
    <hyperlink ref="C20:E20" location="'Works Cited'!A1" display="Works Cited" xr:uid="{08F0BF19-7557-EA42-A5D0-7C84D36D1AD6}"/>
    <hyperlink ref="C16:E16" location="Financials!A1" display="Financials" xr:uid="{CB8CB9C2-E65D-2741-9A02-77F3D47CF89F}"/>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7BA65-9E5C-A940-9B6A-E8F44DBA05DE}">
  <dimension ref="A1:X40"/>
  <sheetViews>
    <sheetView showGridLines="0" workbookViewId="0"/>
  </sheetViews>
  <sheetFormatPr baseColWidth="10" defaultColWidth="11" defaultRowHeight="16"/>
  <sheetData>
    <row r="1" spans="1:22" ht="17" thickBot="1"/>
    <row r="2" spans="1:22" ht="29" thickBot="1">
      <c r="A2" s="35"/>
      <c r="B2" s="56" t="s">
        <v>132</v>
      </c>
      <c r="C2" s="57"/>
      <c r="D2" s="57"/>
      <c r="E2" s="57"/>
      <c r="F2" s="57"/>
      <c r="G2" s="57"/>
      <c r="H2" s="57"/>
      <c r="I2" s="58"/>
      <c r="J2" s="36"/>
      <c r="M2" s="35"/>
      <c r="N2" s="56" t="s">
        <v>133</v>
      </c>
      <c r="O2" s="57"/>
      <c r="P2" s="57"/>
      <c r="Q2" s="57"/>
      <c r="R2" s="57"/>
      <c r="S2" s="57"/>
      <c r="T2" s="57"/>
      <c r="U2" s="58"/>
      <c r="V2" s="36"/>
    </row>
    <row r="3" spans="1:22">
      <c r="A3" s="29"/>
      <c r="B3" s="30"/>
      <c r="C3" s="30"/>
      <c r="D3" s="30"/>
      <c r="E3" s="30"/>
      <c r="F3" s="30"/>
      <c r="G3" s="30"/>
      <c r="H3" s="30"/>
      <c r="I3" s="30"/>
      <c r="J3" s="31"/>
      <c r="M3" s="29"/>
      <c r="N3" s="30"/>
      <c r="O3" s="30"/>
      <c r="P3" s="30"/>
      <c r="Q3" s="30"/>
      <c r="R3" s="30"/>
      <c r="S3" s="30"/>
      <c r="T3" s="30"/>
      <c r="U3" s="30"/>
      <c r="V3" s="31"/>
    </row>
    <row r="4" spans="1:22">
      <c r="A4" s="29"/>
      <c r="B4" s="30"/>
      <c r="C4" s="30"/>
      <c r="D4" s="30"/>
      <c r="E4" s="30"/>
      <c r="F4" s="30"/>
      <c r="G4" s="30"/>
      <c r="H4" s="30"/>
      <c r="I4" s="30"/>
      <c r="J4" s="31"/>
      <c r="M4" s="29"/>
      <c r="N4" s="30"/>
      <c r="O4" s="30"/>
      <c r="P4" s="30"/>
      <c r="Q4" s="30"/>
      <c r="R4" s="30"/>
      <c r="S4" s="30"/>
      <c r="T4" s="30"/>
      <c r="U4" s="30"/>
      <c r="V4" s="31"/>
    </row>
    <row r="5" spans="1:22">
      <c r="A5" s="29"/>
      <c r="B5" s="30"/>
      <c r="C5" s="30"/>
      <c r="D5" s="30"/>
      <c r="E5" s="30"/>
      <c r="F5" s="30"/>
      <c r="G5" s="30"/>
      <c r="H5" s="30"/>
      <c r="I5" s="30"/>
      <c r="J5" s="31"/>
      <c r="M5" s="29"/>
      <c r="N5" s="30"/>
      <c r="O5" s="30"/>
      <c r="P5" s="30"/>
      <c r="Q5" s="30"/>
      <c r="R5" s="30"/>
      <c r="S5" s="30"/>
      <c r="T5" s="30"/>
      <c r="U5" s="30"/>
      <c r="V5" s="31"/>
    </row>
    <row r="6" spans="1:22">
      <c r="A6" s="29"/>
      <c r="B6" s="30"/>
      <c r="C6" s="30"/>
      <c r="D6" s="30"/>
      <c r="E6" s="30"/>
      <c r="F6" s="30"/>
      <c r="G6" s="30"/>
      <c r="H6" s="30"/>
      <c r="I6" s="30"/>
      <c r="J6" s="31"/>
      <c r="M6" s="29"/>
      <c r="N6" s="30"/>
      <c r="O6" s="30"/>
      <c r="P6" s="30"/>
      <c r="Q6" s="30"/>
      <c r="R6" s="30"/>
      <c r="S6" s="30"/>
      <c r="T6" s="30"/>
      <c r="U6" s="30"/>
      <c r="V6" s="31"/>
    </row>
    <row r="7" spans="1:22">
      <c r="A7" s="29"/>
      <c r="B7" s="30"/>
      <c r="C7" s="30"/>
      <c r="D7" s="30"/>
      <c r="E7" s="30"/>
      <c r="F7" s="30"/>
      <c r="G7" s="30"/>
      <c r="H7" s="30"/>
      <c r="I7" s="30"/>
      <c r="J7" s="31"/>
      <c r="M7" s="29"/>
      <c r="N7" s="30"/>
      <c r="O7" s="30"/>
      <c r="P7" s="30"/>
      <c r="Q7" s="30"/>
      <c r="R7" s="30"/>
      <c r="S7" s="30"/>
      <c r="T7" s="30"/>
      <c r="U7" s="30"/>
      <c r="V7" s="31"/>
    </row>
    <row r="8" spans="1:22">
      <c r="A8" s="29"/>
      <c r="B8" s="30"/>
      <c r="C8" s="30"/>
      <c r="D8" s="30"/>
      <c r="E8" s="30"/>
      <c r="F8" s="30"/>
      <c r="G8" s="30"/>
      <c r="H8" s="30"/>
      <c r="I8" s="30"/>
      <c r="J8" s="31"/>
      <c r="M8" s="29"/>
      <c r="N8" s="30"/>
      <c r="O8" s="30"/>
      <c r="P8" s="30"/>
      <c r="Q8" s="30"/>
      <c r="R8" s="30"/>
      <c r="S8" s="30"/>
      <c r="T8" s="30"/>
      <c r="U8" s="30"/>
      <c r="V8" s="31"/>
    </row>
    <row r="9" spans="1:22">
      <c r="A9" s="29"/>
      <c r="B9" s="30"/>
      <c r="C9" s="30"/>
      <c r="D9" s="30"/>
      <c r="E9" s="30"/>
      <c r="F9" s="30"/>
      <c r="G9" s="30"/>
      <c r="H9" s="30"/>
      <c r="I9" s="30"/>
      <c r="J9" s="31"/>
      <c r="M9" s="29"/>
      <c r="N9" s="30"/>
      <c r="O9" s="30"/>
      <c r="P9" s="30"/>
      <c r="Q9" s="30"/>
      <c r="R9" s="30"/>
      <c r="S9" s="30"/>
      <c r="T9" s="30"/>
      <c r="U9" s="30"/>
      <c r="V9" s="31"/>
    </row>
    <row r="10" spans="1:22">
      <c r="A10" s="29"/>
      <c r="B10" s="30"/>
      <c r="C10" s="30"/>
      <c r="D10" s="30"/>
      <c r="E10" s="30"/>
      <c r="F10" s="30"/>
      <c r="G10" s="30"/>
      <c r="H10" s="30"/>
      <c r="I10" s="30"/>
      <c r="J10" s="31"/>
      <c r="M10" s="29"/>
      <c r="N10" s="30"/>
      <c r="O10" s="30"/>
      <c r="P10" s="30"/>
      <c r="Q10" s="30"/>
      <c r="R10" s="30"/>
      <c r="S10" s="30"/>
      <c r="T10" s="30"/>
      <c r="U10" s="30"/>
      <c r="V10" s="31"/>
    </row>
    <row r="11" spans="1:22">
      <c r="A11" s="29"/>
      <c r="B11" s="30"/>
      <c r="C11" s="30"/>
      <c r="D11" s="30"/>
      <c r="E11" s="30"/>
      <c r="F11" s="30"/>
      <c r="G11" s="30"/>
      <c r="H11" s="30"/>
      <c r="I11" s="30"/>
      <c r="J11" s="31"/>
      <c r="M11" s="29"/>
      <c r="N11" s="30"/>
      <c r="O11" s="30"/>
      <c r="P11" s="30"/>
      <c r="Q11" s="30"/>
      <c r="R11" s="30"/>
      <c r="S11" s="30"/>
      <c r="T11" s="30"/>
      <c r="U11" s="30"/>
      <c r="V11" s="31"/>
    </row>
    <row r="12" spans="1:22">
      <c r="A12" s="29"/>
      <c r="B12" s="30"/>
      <c r="C12" s="30"/>
      <c r="D12" s="30"/>
      <c r="E12" s="30"/>
      <c r="F12" s="30"/>
      <c r="G12" s="30"/>
      <c r="H12" s="30"/>
      <c r="I12" s="30"/>
      <c r="J12" s="31"/>
      <c r="M12" s="29"/>
      <c r="N12" s="30"/>
      <c r="O12" s="30"/>
      <c r="P12" s="30"/>
      <c r="Q12" s="30"/>
      <c r="R12" s="30"/>
      <c r="S12" s="30"/>
      <c r="T12" s="30"/>
      <c r="U12" s="30"/>
      <c r="V12" s="31"/>
    </row>
    <row r="13" spans="1:22">
      <c r="A13" s="29"/>
      <c r="B13" s="30"/>
      <c r="C13" s="30"/>
      <c r="D13" s="30"/>
      <c r="E13" s="30"/>
      <c r="F13" s="30"/>
      <c r="G13" s="30"/>
      <c r="H13" s="30"/>
      <c r="I13" s="30"/>
      <c r="J13" s="31"/>
      <c r="M13" s="29"/>
      <c r="N13" s="30"/>
      <c r="O13" s="30"/>
      <c r="P13" s="30"/>
      <c r="Q13" s="30"/>
      <c r="R13" s="30"/>
      <c r="S13" s="30"/>
      <c r="T13" s="30"/>
      <c r="U13" s="30"/>
      <c r="V13" s="31"/>
    </row>
    <row r="14" spans="1:22">
      <c r="A14" s="29"/>
      <c r="B14" s="30"/>
      <c r="C14" s="30"/>
      <c r="D14" s="30"/>
      <c r="E14" s="30"/>
      <c r="F14" s="30"/>
      <c r="G14" s="30"/>
      <c r="H14" s="30"/>
      <c r="I14" s="30"/>
      <c r="J14" s="31"/>
      <c r="M14" s="29"/>
      <c r="N14" s="30"/>
      <c r="O14" s="30"/>
      <c r="P14" s="30"/>
      <c r="Q14" s="30"/>
      <c r="R14" s="30"/>
      <c r="S14" s="30"/>
      <c r="T14" s="30"/>
      <c r="U14" s="30"/>
      <c r="V14" s="31"/>
    </row>
    <row r="15" spans="1:22">
      <c r="A15" s="29"/>
      <c r="B15" s="30"/>
      <c r="C15" s="30"/>
      <c r="D15" s="30"/>
      <c r="E15" s="30"/>
      <c r="F15" s="30"/>
      <c r="G15" s="30"/>
      <c r="H15" s="30"/>
      <c r="I15" s="30"/>
      <c r="J15" s="31"/>
      <c r="M15" s="29"/>
      <c r="N15" s="30"/>
      <c r="O15" s="30"/>
      <c r="P15" s="30"/>
      <c r="Q15" s="30"/>
      <c r="R15" s="30"/>
      <c r="S15" s="30"/>
      <c r="T15" s="30"/>
      <c r="U15" s="30"/>
      <c r="V15" s="31"/>
    </row>
    <row r="16" spans="1:22">
      <c r="A16" s="29"/>
      <c r="B16" s="30"/>
      <c r="C16" s="30"/>
      <c r="D16" s="30"/>
      <c r="E16" s="30"/>
      <c r="F16" s="30"/>
      <c r="G16" s="30"/>
      <c r="H16" s="30"/>
      <c r="I16" s="30"/>
      <c r="J16" s="31"/>
      <c r="M16" s="29"/>
      <c r="N16" s="30"/>
      <c r="O16" s="30"/>
      <c r="P16" s="30"/>
      <c r="Q16" s="30"/>
      <c r="R16" s="30"/>
      <c r="S16" s="30"/>
      <c r="T16" s="30"/>
      <c r="U16" s="30"/>
      <c r="V16" s="31"/>
    </row>
    <row r="17" spans="1:22">
      <c r="A17" s="29"/>
      <c r="B17" s="30"/>
      <c r="C17" s="30"/>
      <c r="D17" s="30"/>
      <c r="E17" s="30"/>
      <c r="F17" s="30"/>
      <c r="G17" s="30"/>
      <c r="H17" s="30"/>
      <c r="I17" s="30"/>
      <c r="J17" s="31"/>
      <c r="M17" s="29"/>
      <c r="N17" s="30"/>
      <c r="O17" s="30"/>
      <c r="P17" s="30"/>
      <c r="Q17" s="30"/>
      <c r="R17" s="30"/>
      <c r="S17" s="30"/>
      <c r="T17" s="30"/>
      <c r="U17" s="30"/>
      <c r="V17" s="31"/>
    </row>
    <row r="18" spans="1:22">
      <c r="A18" s="29"/>
      <c r="B18" s="30"/>
      <c r="C18" s="30"/>
      <c r="D18" s="30"/>
      <c r="E18" s="30"/>
      <c r="F18" s="30"/>
      <c r="G18" s="30"/>
      <c r="H18" s="30"/>
      <c r="I18" s="30"/>
      <c r="J18" s="31"/>
      <c r="M18" s="29"/>
      <c r="N18" s="30"/>
      <c r="O18" s="30"/>
      <c r="P18" s="30"/>
      <c r="Q18" s="30"/>
      <c r="R18" s="30"/>
      <c r="S18" s="30"/>
      <c r="T18" s="30"/>
      <c r="U18" s="30"/>
      <c r="V18" s="31"/>
    </row>
    <row r="19" spans="1:22">
      <c r="A19" s="29"/>
      <c r="B19" s="30"/>
      <c r="C19" s="30"/>
      <c r="D19" s="30"/>
      <c r="E19" s="30"/>
      <c r="F19" s="30"/>
      <c r="G19" s="30"/>
      <c r="H19" s="30"/>
      <c r="I19" s="30"/>
      <c r="J19" s="31"/>
      <c r="M19" s="29"/>
      <c r="N19" s="30"/>
      <c r="O19" s="30"/>
      <c r="P19" s="30"/>
      <c r="Q19" s="30"/>
      <c r="R19" s="30"/>
      <c r="S19" s="30"/>
      <c r="T19" s="30"/>
      <c r="U19" s="30"/>
      <c r="V19" s="31"/>
    </row>
    <row r="20" spans="1:22">
      <c r="A20" s="29"/>
      <c r="B20" s="30"/>
      <c r="C20" s="30"/>
      <c r="D20" s="30"/>
      <c r="E20" s="30"/>
      <c r="F20" s="30"/>
      <c r="G20" s="30"/>
      <c r="H20" s="30"/>
      <c r="I20" s="30"/>
      <c r="J20" s="31"/>
      <c r="M20" s="29"/>
      <c r="N20" s="30"/>
      <c r="O20" s="30"/>
      <c r="P20" s="30"/>
      <c r="Q20" s="30"/>
      <c r="R20" s="30"/>
      <c r="S20" s="30"/>
      <c r="T20" s="30"/>
      <c r="U20" s="30"/>
      <c r="V20" s="31"/>
    </row>
    <row r="21" spans="1:22">
      <c r="A21" s="29"/>
      <c r="B21" s="30"/>
      <c r="C21" s="30"/>
      <c r="D21" s="30"/>
      <c r="E21" s="30"/>
      <c r="F21" s="30"/>
      <c r="G21" s="30"/>
      <c r="H21" s="30"/>
      <c r="I21" s="30"/>
      <c r="J21" s="31"/>
      <c r="M21" s="29"/>
      <c r="N21" s="30"/>
      <c r="O21" s="30"/>
      <c r="P21" s="30"/>
      <c r="Q21" s="30"/>
      <c r="R21" s="30"/>
      <c r="S21" s="30"/>
      <c r="T21" s="30"/>
      <c r="U21" s="30"/>
      <c r="V21" s="31"/>
    </row>
    <row r="22" spans="1:22">
      <c r="A22" s="29"/>
      <c r="B22" s="30"/>
      <c r="C22" s="30"/>
      <c r="D22" s="30"/>
      <c r="E22" s="30"/>
      <c r="F22" s="30"/>
      <c r="G22" s="30"/>
      <c r="H22" s="30"/>
      <c r="I22" s="30"/>
      <c r="J22" s="31"/>
      <c r="M22" s="29"/>
      <c r="N22" s="30"/>
      <c r="O22" s="30"/>
      <c r="P22" s="30"/>
      <c r="Q22" s="30"/>
      <c r="R22" s="30"/>
      <c r="S22" s="30"/>
      <c r="T22" s="30"/>
      <c r="U22" s="30"/>
      <c r="V22" s="31"/>
    </row>
    <row r="23" spans="1:22">
      <c r="A23" s="29"/>
      <c r="B23" s="30"/>
      <c r="C23" s="30"/>
      <c r="D23" s="30"/>
      <c r="E23" s="30"/>
      <c r="F23" s="30"/>
      <c r="G23" s="30"/>
      <c r="H23" s="30"/>
      <c r="I23" s="30"/>
      <c r="J23" s="31"/>
      <c r="M23" s="29"/>
      <c r="N23" s="30"/>
      <c r="O23" s="30"/>
      <c r="P23" s="30"/>
      <c r="Q23" s="30"/>
      <c r="R23" s="30"/>
      <c r="S23" s="30"/>
      <c r="T23" s="30"/>
      <c r="U23" s="30"/>
      <c r="V23" s="31"/>
    </row>
    <row r="24" spans="1:22">
      <c r="A24" s="29"/>
      <c r="B24" s="30"/>
      <c r="C24" s="30"/>
      <c r="D24" s="30"/>
      <c r="E24" s="30"/>
      <c r="F24" s="30"/>
      <c r="G24" s="30"/>
      <c r="H24" s="30"/>
      <c r="I24" s="30"/>
      <c r="J24" s="31"/>
      <c r="M24" s="29"/>
      <c r="N24" s="30"/>
      <c r="O24" s="30"/>
      <c r="P24" s="30"/>
      <c r="Q24" s="30"/>
      <c r="R24" s="30"/>
      <c r="S24" s="30"/>
      <c r="T24" s="30"/>
      <c r="U24" s="30"/>
      <c r="V24" s="31"/>
    </row>
    <row r="25" spans="1:22">
      <c r="A25" s="29"/>
      <c r="B25" s="30"/>
      <c r="C25" s="30"/>
      <c r="D25" s="30"/>
      <c r="E25" s="30"/>
      <c r="F25" s="30"/>
      <c r="G25" s="30"/>
      <c r="H25" s="30"/>
      <c r="I25" s="30"/>
      <c r="J25" s="31"/>
      <c r="M25" s="29"/>
      <c r="N25" s="30"/>
      <c r="O25" s="30"/>
      <c r="P25" s="30"/>
      <c r="Q25" s="30"/>
      <c r="R25" s="30"/>
      <c r="S25" s="30"/>
      <c r="T25" s="30"/>
      <c r="U25" s="30"/>
      <c r="V25" s="31"/>
    </row>
    <row r="26" spans="1:22">
      <c r="A26" s="29"/>
      <c r="B26" s="30"/>
      <c r="C26" s="30"/>
      <c r="D26" s="30"/>
      <c r="E26" s="30"/>
      <c r="F26" s="30"/>
      <c r="G26" s="30"/>
      <c r="H26" s="30"/>
      <c r="I26" s="30"/>
      <c r="J26" s="31"/>
      <c r="M26" s="29"/>
      <c r="N26" s="30"/>
      <c r="O26" s="30"/>
      <c r="P26" s="30"/>
      <c r="Q26" s="30"/>
      <c r="R26" s="30"/>
      <c r="S26" s="30"/>
      <c r="T26" s="30"/>
      <c r="U26" s="30"/>
      <c r="V26" s="31"/>
    </row>
    <row r="27" spans="1:22">
      <c r="A27" s="29"/>
      <c r="B27" s="30"/>
      <c r="C27" s="30"/>
      <c r="D27" s="30"/>
      <c r="E27" s="30"/>
      <c r="F27" s="30"/>
      <c r="G27" s="30"/>
      <c r="H27" s="30"/>
      <c r="I27" s="30"/>
      <c r="J27" s="31"/>
      <c r="M27" s="29"/>
      <c r="N27" s="30"/>
      <c r="O27" s="30"/>
      <c r="P27" s="30"/>
      <c r="Q27" s="30"/>
      <c r="R27" s="30"/>
      <c r="S27" s="30"/>
      <c r="T27" s="30"/>
      <c r="U27" s="30"/>
      <c r="V27" s="31"/>
    </row>
    <row r="28" spans="1:22">
      <c r="A28" s="29"/>
      <c r="B28" s="30"/>
      <c r="C28" s="30"/>
      <c r="D28" s="30"/>
      <c r="E28" s="30"/>
      <c r="F28" s="30"/>
      <c r="G28" s="30"/>
      <c r="H28" s="30"/>
      <c r="I28" s="30"/>
      <c r="J28" s="31"/>
      <c r="M28" s="29"/>
      <c r="N28" s="30"/>
      <c r="O28" s="30"/>
      <c r="P28" s="30"/>
      <c r="Q28" s="30"/>
      <c r="R28" s="30"/>
      <c r="S28" s="30"/>
      <c r="T28" s="30"/>
      <c r="U28" s="30"/>
      <c r="V28" s="31"/>
    </row>
    <row r="29" spans="1:22">
      <c r="A29" s="29"/>
      <c r="B29" s="30"/>
      <c r="C29" s="30"/>
      <c r="D29" s="30"/>
      <c r="E29" s="30"/>
      <c r="F29" s="30"/>
      <c r="G29" s="30"/>
      <c r="H29" s="30"/>
      <c r="I29" s="30"/>
      <c r="J29" s="31"/>
      <c r="M29" s="29"/>
      <c r="N29" s="30"/>
      <c r="O29" s="30"/>
      <c r="P29" s="30"/>
      <c r="Q29" s="30"/>
      <c r="R29" s="30"/>
      <c r="S29" s="30"/>
      <c r="T29" s="30"/>
      <c r="U29" s="30"/>
      <c r="V29" s="31"/>
    </row>
    <row r="30" spans="1:22">
      <c r="A30" s="29"/>
      <c r="B30" s="30"/>
      <c r="C30" s="30"/>
      <c r="D30" s="30"/>
      <c r="E30" s="30"/>
      <c r="F30" s="30"/>
      <c r="G30" s="30"/>
      <c r="H30" s="30"/>
      <c r="I30" s="30"/>
      <c r="J30" s="31"/>
      <c r="M30" s="29"/>
      <c r="N30" s="30"/>
      <c r="O30" s="30"/>
      <c r="P30" s="30"/>
      <c r="Q30" s="30"/>
      <c r="R30" s="30"/>
      <c r="S30" s="30"/>
      <c r="T30" s="30"/>
      <c r="U30" s="30"/>
      <c r="V30" s="31"/>
    </row>
    <row r="31" spans="1:22">
      <c r="A31" s="29"/>
      <c r="B31" s="30"/>
      <c r="C31" s="30"/>
      <c r="D31" s="30"/>
      <c r="E31" s="30"/>
      <c r="F31" s="30"/>
      <c r="G31" s="30"/>
      <c r="H31" s="30"/>
      <c r="I31" s="30"/>
      <c r="J31" s="31"/>
      <c r="M31" s="29"/>
      <c r="N31" s="30"/>
      <c r="O31" s="30"/>
      <c r="P31" s="30"/>
      <c r="Q31" s="30"/>
      <c r="R31" s="30"/>
      <c r="S31" s="30"/>
      <c r="T31" s="30"/>
      <c r="U31" s="30"/>
      <c r="V31" s="31"/>
    </row>
    <row r="32" spans="1:22">
      <c r="A32" s="29"/>
      <c r="B32" s="30"/>
      <c r="C32" s="30"/>
      <c r="D32" s="30"/>
      <c r="E32" s="30"/>
      <c r="F32" s="30"/>
      <c r="G32" s="30"/>
      <c r="H32" s="30"/>
      <c r="I32" s="30"/>
      <c r="J32" s="31"/>
      <c r="M32" s="29"/>
      <c r="N32" s="30"/>
      <c r="O32" s="30"/>
      <c r="P32" s="30"/>
      <c r="Q32" s="30"/>
      <c r="R32" s="30"/>
      <c r="S32" s="30"/>
      <c r="T32" s="30"/>
      <c r="U32" s="30"/>
      <c r="V32" s="31"/>
    </row>
    <row r="33" spans="1:24">
      <c r="A33" s="29"/>
      <c r="B33" s="30"/>
      <c r="C33" s="30"/>
      <c r="D33" s="30"/>
      <c r="E33" s="30"/>
      <c r="F33" s="30"/>
      <c r="G33" s="30"/>
      <c r="H33" s="30"/>
      <c r="I33" s="30"/>
      <c r="J33" s="31"/>
      <c r="M33" s="29"/>
      <c r="N33" s="30"/>
      <c r="O33" s="30"/>
      <c r="P33" s="30"/>
      <c r="Q33" s="30"/>
      <c r="R33" s="30"/>
      <c r="S33" s="30"/>
      <c r="T33" s="30"/>
      <c r="U33" s="30"/>
      <c r="V33" s="31"/>
    </row>
    <row r="34" spans="1:24">
      <c r="A34" s="29"/>
      <c r="B34" s="30"/>
      <c r="C34" s="30"/>
      <c r="D34" s="30"/>
      <c r="E34" s="30"/>
      <c r="F34" s="30"/>
      <c r="G34" s="30"/>
      <c r="H34" s="30"/>
      <c r="I34" s="30"/>
      <c r="J34" s="31"/>
      <c r="M34" s="29"/>
      <c r="N34" s="30"/>
      <c r="O34" s="30"/>
      <c r="P34" s="30"/>
      <c r="Q34" s="30"/>
      <c r="R34" s="30"/>
      <c r="S34" s="30"/>
      <c r="T34" s="30"/>
      <c r="U34" s="30"/>
      <c r="V34" s="31"/>
    </row>
    <row r="35" spans="1:24">
      <c r="A35" s="29"/>
      <c r="B35" s="30"/>
      <c r="C35" s="30"/>
      <c r="D35" s="30"/>
      <c r="E35" s="30"/>
      <c r="F35" s="30"/>
      <c r="G35" s="30"/>
      <c r="H35" s="30"/>
      <c r="I35" s="30"/>
      <c r="J35" s="31"/>
      <c r="M35" s="29"/>
      <c r="N35" s="30"/>
      <c r="O35" s="30"/>
      <c r="P35" s="30"/>
      <c r="Q35" s="30"/>
      <c r="R35" s="30"/>
      <c r="S35" s="30"/>
      <c r="T35" s="30"/>
      <c r="U35" s="30"/>
      <c r="V35" s="31"/>
      <c r="X35" t="s">
        <v>134</v>
      </c>
    </row>
    <row r="36" spans="1:24">
      <c r="A36" s="29"/>
      <c r="B36" s="30"/>
      <c r="C36" s="30"/>
      <c r="D36" s="30"/>
      <c r="E36" s="30"/>
      <c r="F36" s="30"/>
      <c r="G36" s="30"/>
      <c r="H36" s="30"/>
      <c r="I36" s="30"/>
      <c r="J36" s="31"/>
      <c r="M36" s="29"/>
      <c r="N36" s="30"/>
      <c r="O36" s="30"/>
      <c r="P36" s="30"/>
      <c r="Q36" s="30"/>
      <c r="R36" s="30"/>
      <c r="S36" s="30"/>
      <c r="T36" s="30"/>
      <c r="U36" s="30"/>
      <c r="V36" s="31"/>
    </row>
    <row r="37" spans="1:24">
      <c r="A37" s="29"/>
      <c r="B37" s="30"/>
      <c r="C37" s="30"/>
      <c r="D37" s="30"/>
      <c r="E37" s="30"/>
      <c r="F37" s="30"/>
      <c r="G37" s="30"/>
      <c r="H37" s="30"/>
      <c r="I37" s="30"/>
      <c r="J37" s="31"/>
      <c r="M37" s="29"/>
      <c r="N37" s="30"/>
      <c r="O37" s="30"/>
      <c r="P37" s="30"/>
      <c r="Q37" s="30"/>
      <c r="R37" s="30"/>
      <c r="S37" s="30"/>
      <c r="T37" s="30"/>
      <c r="U37" s="30"/>
      <c r="V37" s="31"/>
    </row>
    <row r="38" spans="1:24">
      <c r="A38" s="29"/>
      <c r="B38" s="30"/>
      <c r="C38" s="30"/>
      <c r="D38" s="30"/>
      <c r="E38" s="30"/>
      <c r="F38" s="30"/>
      <c r="G38" s="30"/>
      <c r="H38" s="30"/>
      <c r="I38" s="30"/>
      <c r="J38" s="31"/>
      <c r="M38" s="29"/>
      <c r="N38" s="30"/>
      <c r="O38" s="30"/>
      <c r="P38" s="30"/>
      <c r="Q38" s="30"/>
      <c r="R38" s="30"/>
      <c r="S38" s="30"/>
      <c r="T38" s="30"/>
      <c r="U38" s="30"/>
      <c r="V38" s="31"/>
    </row>
    <row r="39" spans="1:24">
      <c r="A39" s="29"/>
      <c r="B39" s="30"/>
      <c r="C39" s="30"/>
      <c r="D39" s="30"/>
      <c r="E39" s="30"/>
      <c r="F39" s="30"/>
      <c r="G39" s="30"/>
      <c r="H39" s="30"/>
      <c r="I39" s="30"/>
      <c r="J39" s="31"/>
      <c r="M39" s="29"/>
      <c r="N39" s="30"/>
      <c r="O39" s="30"/>
      <c r="P39" s="30"/>
      <c r="Q39" s="30"/>
      <c r="R39" s="30"/>
      <c r="S39" s="30"/>
      <c r="T39" s="30"/>
      <c r="U39" s="30"/>
      <c r="V39" s="31"/>
    </row>
    <row r="40" spans="1:24" ht="17" thickBot="1">
      <c r="A40" s="32"/>
      <c r="B40" s="33"/>
      <c r="C40" s="33"/>
      <c r="D40" s="33"/>
      <c r="E40" s="33"/>
      <c r="F40" s="33"/>
      <c r="G40" s="33"/>
      <c r="H40" s="33"/>
      <c r="I40" s="33"/>
      <c r="J40" s="34"/>
      <c r="M40" s="32"/>
      <c r="N40" s="33"/>
      <c r="O40" s="33"/>
      <c r="P40" s="33"/>
      <c r="Q40" s="33"/>
      <c r="R40" s="33"/>
      <c r="S40" s="33"/>
      <c r="T40" s="33"/>
      <c r="U40" s="33"/>
      <c r="V40" s="34"/>
    </row>
  </sheetData>
  <mergeCells count="2">
    <mergeCell ref="B2:I2"/>
    <mergeCell ref="N2:U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C4F47-6074-2647-972A-C7FC2ACF702A}">
  <dimension ref="H5:H11"/>
  <sheetViews>
    <sheetView showGridLines="0" workbookViewId="0"/>
  </sheetViews>
  <sheetFormatPr baseColWidth="10" defaultColWidth="11" defaultRowHeight="16"/>
  <sheetData>
    <row r="5" spans="8:8">
      <c r="H5" s="38"/>
    </row>
    <row r="6" spans="8:8">
      <c r="H6" s="38"/>
    </row>
    <row r="7" spans="8:8">
      <c r="H7" s="39"/>
    </row>
    <row r="8" spans="8:8">
      <c r="H8" s="40"/>
    </row>
    <row r="9" spans="8:8">
      <c r="H9" s="40"/>
    </row>
    <row r="10" spans="8:8">
      <c r="H10" s="41"/>
    </row>
    <row r="11" spans="8:8">
      <c r="H11" s="3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870B7-70FE-4043-9A1B-2A9ED96162D4}">
  <dimension ref="A6:K106"/>
  <sheetViews>
    <sheetView showGridLines="0" zoomScaleNormal="100" workbookViewId="0">
      <selection activeCell="N32" sqref="N32"/>
    </sheetView>
  </sheetViews>
  <sheetFormatPr baseColWidth="10" defaultColWidth="11" defaultRowHeight="13" outlineLevelRow="1"/>
  <cols>
    <col min="1" max="1" width="36.59765625" style="1" bestFit="1" customWidth="1"/>
    <col min="2" max="2" width="17.796875" style="1" bestFit="1" customWidth="1"/>
    <col min="3" max="3" width="19" style="1" bestFit="1" customWidth="1"/>
    <col min="4" max="6" width="17.796875" style="1" bestFit="1" customWidth="1"/>
    <col min="7" max="201" width="15.19921875" style="1" customWidth="1"/>
    <col min="202" max="256" width="10.59765625" style="1" customWidth="1"/>
    <col min="257" max="16384" width="11" style="1"/>
  </cols>
  <sheetData>
    <row r="6" spans="1:11">
      <c r="A6" s="44"/>
      <c r="B6" s="44"/>
      <c r="C6" s="44"/>
      <c r="D6" s="44"/>
      <c r="E6" s="44"/>
      <c r="F6" s="44"/>
    </row>
    <row r="7" spans="1:11" ht="39" thickBot="1">
      <c r="A7" s="42" t="s">
        <v>52</v>
      </c>
      <c r="B7" s="43"/>
      <c r="C7" s="43"/>
      <c r="D7" s="43"/>
      <c r="E7" s="43"/>
      <c r="F7" s="43"/>
    </row>
    <row r="8" spans="1:11" ht="15" outlineLevel="1" thickTop="1">
      <c r="A8" s="3" t="s">
        <v>51</v>
      </c>
      <c r="B8" s="4" t="s">
        <v>46</v>
      </c>
      <c r="C8" s="4" t="s">
        <v>47</v>
      </c>
      <c r="D8" s="4" t="s">
        <v>48</v>
      </c>
      <c r="E8" s="4" t="s">
        <v>49</v>
      </c>
      <c r="F8" s="4" t="s">
        <v>50</v>
      </c>
      <c r="I8" s="3"/>
      <c r="K8" s="3"/>
    </row>
    <row r="9" spans="1:11" ht="14" outlineLevel="1">
      <c r="A9" s="3" t="s">
        <v>45</v>
      </c>
      <c r="B9" s="4" t="s">
        <v>44</v>
      </c>
      <c r="C9" s="4" t="s">
        <v>44</v>
      </c>
      <c r="D9" s="4" t="s">
        <v>44</v>
      </c>
      <c r="E9" s="4" t="s">
        <v>44</v>
      </c>
      <c r="F9" s="4" t="s">
        <v>44</v>
      </c>
      <c r="I9" s="3"/>
      <c r="K9" s="3"/>
    </row>
    <row r="10" spans="1:11" outlineLevel="1">
      <c r="A10" s="2" t="s">
        <v>43</v>
      </c>
      <c r="B10" s="7">
        <v>7441000</v>
      </c>
      <c r="C10" s="7">
        <v>8524000</v>
      </c>
      <c r="D10" s="7">
        <v>6515000</v>
      </c>
      <c r="E10" s="7">
        <v>6092000</v>
      </c>
      <c r="F10" s="7">
        <v>7965000</v>
      </c>
      <c r="I10" s="2"/>
      <c r="K10" s="2"/>
    </row>
    <row r="11" spans="1:11" ht="14" outlineLevel="1" thickBot="1">
      <c r="A11" s="2" t="s">
        <v>42</v>
      </c>
      <c r="B11" s="7">
        <v>8278000</v>
      </c>
      <c r="C11" s="7">
        <v>4903000</v>
      </c>
      <c r="D11" s="7">
        <v>7826000</v>
      </c>
      <c r="E11" s="7">
        <v>2406000</v>
      </c>
      <c r="F11" s="7">
        <v>899000</v>
      </c>
      <c r="I11" s="2"/>
      <c r="K11" s="2"/>
    </row>
    <row r="12" spans="1:11" outlineLevel="1">
      <c r="A12" s="5" t="s">
        <v>41</v>
      </c>
      <c r="B12" s="8">
        <f>SUM(B10:B11)</f>
        <v>15719000</v>
      </c>
      <c r="C12" s="8">
        <f t="shared" ref="C12:F12" si="0">SUM(C10:C11)</f>
        <v>13427000</v>
      </c>
      <c r="D12" s="8">
        <f t="shared" si="0"/>
        <v>14341000</v>
      </c>
      <c r="E12" s="8">
        <f t="shared" si="0"/>
        <v>8498000</v>
      </c>
      <c r="F12" s="8">
        <f t="shared" si="0"/>
        <v>8864000</v>
      </c>
      <c r="I12" s="2"/>
      <c r="K12" s="2"/>
    </row>
    <row r="13" spans="1:11" outlineLevel="1">
      <c r="A13" s="2" t="s">
        <v>40</v>
      </c>
      <c r="B13" s="7">
        <v>6626000</v>
      </c>
      <c r="C13" s="7">
        <v>6484000</v>
      </c>
      <c r="D13" s="7">
        <v>7018000</v>
      </c>
      <c r="E13" s="7">
        <v>6873000</v>
      </c>
      <c r="F13" s="7">
        <v>7071000</v>
      </c>
      <c r="I13" s="2"/>
      <c r="K13" s="2"/>
    </row>
    <row r="14" spans="1:11" outlineLevel="1">
      <c r="A14" s="2" t="s">
        <v>39</v>
      </c>
      <c r="B14" s="7">
        <v>5571000</v>
      </c>
      <c r="C14" s="7">
        <v>4700000</v>
      </c>
      <c r="D14" s="7">
        <v>4866000</v>
      </c>
      <c r="E14" s="7">
        <v>5096000</v>
      </c>
      <c r="F14" s="7">
        <v>5440000</v>
      </c>
      <c r="I14" s="2"/>
      <c r="K14" s="2"/>
    </row>
    <row r="15" spans="1:11" outlineLevel="1">
      <c r="A15" s="2" t="s">
        <v>38</v>
      </c>
      <c r="B15" s="7">
        <v>5257000</v>
      </c>
      <c r="C15" s="7">
        <v>5153000</v>
      </c>
      <c r="D15" s="7">
        <v>4389000</v>
      </c>
      <c r="E15" s="7">
        <v>4299000</v>
      </c>
      <c r="F15" s="7">
        <v>4500000</v>
      </c>
      <c r="I15" s="2"/>
      <c r="K15" s="2"/>
    </row>
    <row r="16" spans="1:11" ht="14" outlineLevel="1" thickBot="1">
      <c r="A16" s="6" t="s">
        <v>37</v>
      </c>
      <c r="B16" s="9">
        <f>SUM(B12:B15)</f>
        <v>33173000</v>
      </c>
      <c r="C16" s="9">
        <f t="shared" ref="C16:F16" si="1">SUM(C12:C15)</f>
        <v>29764000</v>
      </c>
      <c r="D16" s="9">
        <f t="shared" si="1"/>
        <v>30614000</v>
      </c>
      <c r="E16" s="9">
        <f t="shared" si="1"/>
        <v>24766000</v>
      </c>
      <c r="F16" s="9">
        <f t="shared" si="1"/>
        <v>25875000</v>
      </c>
      <c r="I16" s="2"/>
      <c r="K16" s="2"/>
    </row>
    <row r="17" spans="1:11" ht="14" outlineLevel="1" thickTop="1">
      <c r="A17" s="2" t="s">
        <v>36</v>
      </c>
      <c r="B17" s="7">
        <v>31140000</v>
      </c>
      <c r="C17" s="7">
        <v>28430000</v>
      </c>
      <c r="D17" s="7">
        <v>27775000</v>
      </c>
      <c r="E17" s="7">
        <v>29041000</v>
      </c>
      <c r="F17" s="7">
        <v>29615000</v>
      </c>
      <c r="I17" s="2"/>
      <c r="K17" s="2"/>
    </row>
    <row r="18" spans="1:11" ht="14" outlineLevel="1" thickBot="1">
      <c r="A18" s="2" t="s">
        <v>35</v>
      </c>
      <c r="B18" s="7">
        <v>18004000</v>
      </c>
      <c r="C18" s="7">
        <v>15923000</v>
      </c>
      <c r="D18" s="7">
        <v>15749000</v>
      </c>
      <c r="E18" s="7">
        <v>16602000</v>
      </c>
      <c r="F18" s="7">
        <v>16324000</v>
      </c>
      <c r="I18" s="2"/>
      <c r="K18" s="2"/>
    </row>
    <row r="19" spans="1:11" outlineLevel="1">
      <c r="A19" s="5" t="s">
        <v>34</v>
      </c>
      <c r="B19" s="8">
        <f>B17-B18</f>
        <v>13136000</v>
      </c>
      <c r="C19" s="8">
        <f t="shared" ref="C19:F19" si="2">C17-C18</f>
        <v>12507000</v>
      </c>
      <c r="D19" s="8">
        <f t="shared" si="2"/>
        <v>12026000</v>
      </c>
      <c r="E19" s="8">
        <f t="shared" si="2"/>
        <v>12439000</v>
      </c>
      <c r="F19" s="8">
        <f t="shared" si="2"/>
        <v>13291000</v>
      </c>
      <c r="I19" s="2"/>
      <c r="K19" s="2"/>
    </row>
    <row r="20" spans="1:11" outlineLevel="1">
      <c r="A20" s="2" t="s">
        <v>33</v>
      </c>
      <c r="B20" s="7">
        <v>13515000</v>
      </c>
      <c r="C20" s="7">
        <v>13039000</v>
      </c>
      <c r="D20" s="7">
        <v>11416000</v>
      </c>
      <c r="E20" s="7">
        <v>12125000</v>
      </c>
      <c r="F20" s="7">
        <v>6233000</v>
      </c>
      <c r="I20" s="2"/>
      <c r="K20" s="2"/>
    </row>
    <row r="21" spans="1:11" outlineLevel="1">
      <c r="A21" s="2" t="s">
        <v>32</v>
      </c>
      <c r="B21" s="7">
        <v>33378000</v>
      </c>
      <c r="C21" s="7">
        <v>40325000</v>
      </c>
      <c r="D21" s="7">
        <v>35467000</v>
      </c>
      <c r="E21" s="7">
        <v>32467000</v>
      </c>
      <c r="F21" s="7">
        <v>29684000</v>
      </c>
      <c r="I21" s="2"/>
      <c r="K21" s="2"/>
    </row>
    <row r="22" spans="1:11" outlineLevel="1">
      <c r="A22" s="2" t="s">
        <v>31</v>
      </c>
      <c r="B22" s="7">
        <v>5133000</v>
      </c>
      <c r="C22" s="7">
        <v>6144000</v>
      </c>
      <c r="D22" s="7">
        <v>5854000</v>
      </c>
      <c r="E22" s="7">
        <v>6075000</v>
      </c>
      <c r="F22" s="7">
        <v>7554000</v>
      </c>
      <c r="I22" s="2"/>
      <c r="K22" s="2"/>
    </row>
    <row r="23" spans="1:11" ht="14" outlineLevel="1" thickBot="1">
      <c r="A23" s="6" t="s">
        <v>30</v>
      </c>
      <c r="B23" s="11">
        <f>SUM(B19:B22,B16)</f>
        <v>98335000</v>
      </c>
      <c r="C23" s="11">
        <f t="shared" ref="C23:F23" si="3">SUM(C19:C22,C16)</f>
        <v>101779000</v>
      </c>
      <c r="D23" s="11">
        <f t="shared" si="3"/>
        <v>95377000</v>
      </c>
      <c r="E23" s="11">
        <f t="shared" si="3"/>
        <v>87872000</v>
      </c>
      <c r="F23" s="11">
        <f t="shared" si="3"/>
        <v>82637000</v>
      </c>
      <c r="I23" s="2"/>
      <c r="K23" s="2"/>
    </row>
    <row r="24" spans="1:11" ht="14" outlineLevel="1" thickTop="1">
      <c r="A24" s="2" t="s">
        <v>29</v>
      </c>
      <c r="B24" s="7">
        <v>3933000</v>
      </c>
      <c r="C24" s="7">
        <v>3842000</v>
      </c>
      <c r="D24" s="7">
        <v>4123000</v>
      </c>
      <c r="E24" s="7">
        <v>4422000</v>
      </c>
      <c r="F24" s="7">
        <v>4776000</v>
      </c>
      <c r="I24" s="2"/>
      <c r="K24" s="2"/>
    </row>
    <row r="25" spans="1:11" outlineLevel="1">
      <c r="A25" s="2" t="s">
        <v>28</v>
      </c>
      <c r="B25" s="7">
        <v>2625000</v>
      </c>
      <c r="C25" s="7">
        <v>2533000</v>
      </c>
      <c r="D25" s="7">
        <v>2807000</v>
      </c>
      <c r="E25" s="7">
        <v>3102000</v>
      </c>
      <c r="F25" s="7">
        <v>3318000</v>
      </c>
      <c r="I25" s="2"/>
      <c r="K25" s="2"/>
    </row>
    <row r="26" spans="1:11" outlineLevel="1">
      <c r="A26" s="2" t="s">
        <v>27</v>
      </c>
      <c r="B26" s="7">
        <v>1308000</v>
      </c>
      <c r="C26" s="7">
        <v>1309000</v>
      </c>
      <c r="D26" s="7">
        <v>1316000</v>
      </c>
      <c r="E26" s="7">
        <v>1320000</v>
      </c>
      <c r="F26" s="7">
        <v>1458000</v>
      </c>
      <c r="I26" s="2"/>
      <c r="K26" s="2"/>
    </row>
    <row r="27" spans="1:11" outlineLevel="1">
      <c r="A27" s="2" t="s">
        <v>26</v>
      </c>
      <c r="B27" s="7">
        <v>2704000</v>
      </c>
      <c r="C27" s="7">
        <v>2585000</v>
      </c>
      <c r="D27" s="7">
        <v>568000</v>
      </c>
      <c r="E27" s="7">
        <v>3057000</v>
      </c>
      <c r="F27" s="7">
        <v>5308000</v>
      </c>
      <c r="I27" s="2"/>
      <c r="K27" s="2"/>
    </row>
    <row r="28" spans="1:11" ht="14" outlineLevel="1" thickBot="1">
      <c r="A28" s="2" t="s">
        <v>25</v>
      </c>
      <c r="B28" s="7">
        <v>12129000</v>
      </c>
      <c r="C28" s="7">
        <v>12776000</v>
      </c>
      <c r="D28" s="7">
        <v>12513000</v>
      </c>
      <c r="E28" s="7">
        <v>11135000</v>
      </c>
      <c r="F28" s="7">
        <v>12122000</v>
      </c>
      <c r="I28" s="2"/>
      <c r="K28" s="2"/>
    </row>
    <row r="29" spans="1:11" outlineLevel="1">
      <c r="A29" s="5" t="s">
        <v>24</v>
      </c>
      <c r="B29" s="8">
        <f>B28+B27+B24</f>
        <v>18766000</v>
      </c>
      <c r="C29" s="8">
        <f t="shared" ref="C29:F29" si="4">C28+C27+C24</f>
        <v>19203000</v>
      </c>
      <c r="D29" s="8">
        <f t="shared" si="4"/>
        <v>17204000</v>
      </c>
      <c r="E29" s="8">
        <f t="shared" si="4"/>
        <v>18614000</v>
      </c>
      <c r="F29" s="8">
        <f t="shared" si="4"/>
        <v>22206000</v>
      </c>
      <c r="I29" s="2"/>
      <c r="K29" s="2"/>
    </row>
    <row r="30" spans="1:11" outlineLevel="1">
      <c r="A30" s="2" t="s">
        <v>23</v>
      </c>
      <c r="B30" s="7">
        <v>18699000</v>
      </c>
      <c r="C30" s="7">
        <v>23929000</v>
      </c>
      <c r="D30" s="7">
        <v>24274000</v>
      </c>
      <c r="E30" s="7">
        <v>21353000</v>
      </c>
      <c r="F30" s="7">
        <v>19806000</v>
      </c>
      <c r="I30" s="2"/>
      <c r="K30" s="2"/>
    </row>
    <row r="31" spans="1:11" outlineLevel="1">
      <c r="A31" s="2" t="s">
        <v>22</v>
      </c>
      <c r="B31" s="7">
        <v>4266000</v>
      </c>
      <c r="C31" s="7">
        <v>6535000</v>
      </c>
      <c r="D31" s="7">
        <v>5077000</v>
      </c>
      <c r="E31" s="7">
        <v>2219000</v>
      </c>
      <c r="F31" s="7">
        <v>1702000</v>
      </c>
      <c r="I31" s="2"/>
      <c r="K31" s="2"/>
    </row>
    <row r="32" spans="1:11" outlineLevel="1">
      <c r="A32" s="2" t="s">
        <v>21</v>
      </c>
      <c r="B32" s="7">
        <v>144000</v>
      </c>
      <c r="C32" s="7">
        <v>91000</v>
      </c>
      <c r="D32" s="7">
        <v>220000</v>
      </c>
      <c r="E32" s="7">
        <v>233000</v>
      </c>
      <c r="F32" s="7">
        <v>181000</v>
      </c>
      <c r="I32" s="2"/>
      <c r="K32" s="2"/>
    </row>
    <row r="33" spans="1:11" outlineLevel="1">
      <c r="A33" s="2" t="s">
        <v>20</v>
      </c>
      <c r="B33" s="7">
        <v>7813000</v>
      </c>
      <c r="C33" s="7">
        <v>7345000</v>
      </c>
      <c r="D33" s="7">
        <v>8514000</v>
      </c>
      <c r="E33" s="7">
        <v>11117000</v>
      </c>
      <c r="F33" s="7">
        <v>12041000</v>
      </c>
      <c r="I33" s="2"/>
      <c r="K33" s="2"/>
    </row>
    <row r="34" spans="1:11" ht="14" outlineLevel="1" thickBot="1">
      <c r="A34" s="6" t="s">
        <v>19</v>
      </c>
      <c r="B34" s="11">
        <f>SUM(B29:B33)</f>
        <v>49688000</v>
      </c>
      <c r="C34" s="11">
        <f t="shared" ref="C34:F34" si="5">SUM(C29:C33)</f>
        <v>57103000</v>
      </c>
      <c r="D34" s="11">
        <f t="shared" si="5"/>
        <v>55289000</v>
      </c>
      <c r="E34" s="11">
        <f t="shared" si="5"/>
        <v>53536000</v>
      </c>
      <c r="F34" s="11">
        <f t="shared" si="5"/>
        <v>55936000</v>
      </c>
      <c r="I34" s="2"/>
      <c r="K34" s="2"/>
    </row>
    <row r="35" spans="1:11" ht="14" outlineLevel="1" thickTop="1">
      <c r="A35" s="2" t="s">
        <v>18</v>
      </c>
      <c r="B35" s="7">
        <v>1788000</v>
      </c>
      <c r="C35" s="7">
        <v>1788000</v>
      </c>
      <c r="D35" s="7">
        <v>1788000</v>
      </c>
      <c r="E35" s="7">
        <v>1788000</v>
      </c>
      <c r="F35" s="7">
        <v>1788000</v>
      </c>
      <c r="I35" s="2"/>
      <c r="K35" s="2"/>
    </row>
    <row r="36" spans="1:11" outlineLevel="1">
      <c r="A36" s="2" t="s">
        <v>17</v>
      </c>
      <c r="B36" s="7">
        <v>40423000</v>
      </c>
      <c r="C36" s="7">
        <v>40222000</v>
      </c>
      <c r="D36" s="7">
        <v>39939000</v>
      </c>
      <c r="E36" s="7">
        <v>39902000</v>
      </c>
      <c r="F36" s="7">
        <v>38808000</v>
      </c>
      <c r="I36" s="2"/>
      <c r="K36" s="2"/>
    </row>
    <row r="37" spans="1:11" outlineLevel="1">
      <c r="A37" s="2" t="s">
        <v>16</v>
      </c>
      <c r="B37" s="7">
        <v>46021000</v>
      </c>
      <c r="C37" s="7">
        <v>45348000</v>
      </c>
      <c r="D37" s="7">
        <v>44133000</v>
      </c>
      <c r="E37" s="7">
        <v>41350000</v>
      </c>
      <c r="F37" s="7">
        <v>42579000</v>
      </c>
      <c r="I37" s="2"/>
      <c r="K37" s="2"/>
    </row>
    <row r="38" spans="1:11" outlineLevel="1">
      <c r="A38" s="2" t="s">
        <v>15</v>
      </c>
      <c r="B38" s="7">
        <v>-4323000</v>
      </c>
      <c r="C38" s="7">
        <v>-4148000</v>
      </c>
      <c r="D38" s="7">
        <v>-5226000</v>
      </c>
      <c r="E38" s="7">
        <v>-4910000</v>
      </c>
      <c r="F38" s="7">
        <v>-5545000</v>
      </c>
      <c r="I38" s="2"/>
      <c r="K38" s="2"/>
    </row>
    <row r="39" spans="1:11" outlineLevel="1">
      <c r="A39" s="2" t="s">
        <v>14</v>
      </c>
      <c r="B39" s="7">
        <v>35262000</v>
      </c>
      <c r="C39" s="7">
        <v>38534000</v>
      </c>
      <c r="D39" s="7">
        <v>40546000</v>
      </c>
      <c r="E39" s="7">
        <v>43794000</v>
      </c>
      <c r="F39" s="7">
        <v>50929000</v>
      </c>
      <c r="I39" s="2"/>
      <c r="K39" s="2"/>
    </row>
    <row r="40" spans="1:11" outlineLevel="1">
      <c r="A40" s="2" t="s">
        <v>13</v>
      </c>
      <c r="B40" s="7">
        <v>-1978000</v>
      </c>
      <c r="C40" s="7">
        <v>-2186000</v>
      </c>
      <c r="D40" s="7">
        <v>-2355000</v>
      </c>
      <c r="E40" s="7">
        <v>-1954000</v>
      </c>
      <c r="F40" s="7">
        <v>-2077000</v>
      </c>
      <c r="I40" s="2"/>
      <c r="K40" s="2"/>
    </row>
    <row r="41" spans="1:11" outlineLevel="1">
      <c r="A41" s="2" t="s">
        <v>12</v>
      </c>
      <c r="B41" s="7">
        <v>1978000</v>
      </c>
      <c r="C41" s="7">
        <v>2186000</v>
      </c>
      <c r="D41" s="7">
        <v>2355000</v>
      </c>
      <c r="E41" s="7">
        <v>1954000</v>
      </c>
      <c r="F41" s="7">
        <v>2077000</v>
      </c>
      <c r="I41" s="2"/>
      <c r="K41" s="2"/>
    </row>
    <row r="42" spans="1:11" outlineLevel="1">
      <c r="A42" s="10" t="s">
        <v>11</v>
      </c>
      <c r="B42" s="45">
        <v>48647000</v>
      </c>
      <c r="C42" s="45">
        <v>44676000</v>
      </c>
      <c r="D42" s="45">
        <v>40088000</v>
      </c>
      <c r="E42" s="45">
        <v>34336000</v>
      </c>
      <c r="F42" s="45">
        <v>26701000</v>
      </c>
      <c r="I42" s="2"/>
      <c r="K42" s="2"/>
    </row>
    <row r="43" spans="1:11" ht="14" outlineLevel="1" thickBot="1">
      <c r="A43" s="6" t="s">
        <v>10</v>
      </c>
      <c r="B43" s="11">
        <f>B42+B34</f>
        <v>98335000</v>
      </c>
      <c r="C43" s="11">
        <f t="shared" ref="C43:F43" si="6">C42+C34</f>
        <v>101779000</v>
      </c>
      <c r="D43" s="11">
        <f t="shared" si="6"/>
        <v>95377000</v>
      </c>
      <c r="E43" s="11">
        <f t="shared" si="6"/>
        <v>87872000</v>
      </c>
      <c r="F43" s="11">
        <f t="shared" si="6"/>
        <v>82637000</v>
      </c>
      <c r="I43" s="2"/>
      <c r="K43" s="2"/>
    </row>
    <row r="44" spans="1:11" ht="14" thickTop="1">
      <c r="A44" s="44"/>
      <c r="B44" s="44"/>
      <c r="C44" s="44"/>
      <c r="D44" s="44"/>
      <c r="E44" s="44"/>
      <c r="F44" s="44"/>
    </row>
    <row r="45" spans="1:11" ht="39" thickBot="1">
      <c r="A45" s="42" t="s">
        <v>84</v>
      </c>
      <c r="B45" s="43"/>
      <c r="C45" s="43"/>
      <c r="D45" s="43"/>
      <c r="E45" s="43"/>
      <c r="F45" s="43"/>
    </row>
    <row r="46" spans="1:11" ht="15" outlineLevel="1" thickTop="1">
      <c r="A46" s="3" t="s">
        <v>51</v>
      </c>
      <c r="B46" s="4" t="s">
        <v>46</v>
      </c>
      <c r="C46" s="4" t="s">
        <v>47</v>
      </c>
      <c r="D46" s="4" t="s">
        <v>48</v>
      </c>
      <c r="E46" s="4" t="s">
        <v>49</v>
      </c>
      <c r="F46" s="4" t="s">
        <v>50</v>
      </c>
    </row>
    <row r="47" spans="1:11" ht="14" outlineLevel="1">
      <c r="A47" s="3" t="s">
        <v>45</v>
      </c>
      <c r="B47" s="4" t="s">
        <v>44</v>
      </c>
      <c r="C47" s="4" t="s">
        <v>44</v>
      </c>
      <c r="D47" s="4" t="s">
        <v>44</v>
      </c>
      <c r="E47" s="4" t="s">
        <v>44</v>
      </c>
      <c r="F47" s="4" t="s">
        <v>44</v>
      </c>
    </row>
    <row r="48" spans="1:11" outlineLevel="1">
      <c r="A48" s="2" t="s">
        <v>83</v>
      </c>
      <c r="B48" s="14">
        <v>42237000</v>
      </c>
      <c r="C48" s="14">
        <v>39498000</v>
      </c>
      <c r="D48" s="14">
        <v>39807000</v>
      </c>
      <c r="E48" s="14">
        <v>40122000</v>
      </c>
      <c r="F48" s="14">
        <v>42294000</v>
      </c>
    </row>
    <row r="49" spans="1:6" outlineLevel="1">
      <c r="A49" s="2" t="s">
        <v>82</v>
      </c>
      <c r="B49" s="14">
        <f>SUM(B48)</f>
        <v>42237000</v>
      </c>
      <c r="C49" s="14">
        <v>39498000</v>
      </c>
      <c r="D49" s="14">
        <v>39807000</v>
      </c>
      <c r="E49" s="14">
        <v>40122000</v>
      </c>
      <c r="F49" s="14">
        <v>42294000</v>
      </c>
    </row>
    <row r="50" spans="1:6" outlineLevel="1">
      <c r="A50" s="2" t="s">
        <v>81</v>
      </c>
      <c r="B50" s="14">
        <v>16768000</v>
      </c>
      <c r="C50" s="14">
        <v>14934000</v>
      </c>
      <c r="D50" s="14">
        <v>13891000</v>
      </c>
      <c r="E50" s="14">
        <v>12775000</v>
      </c>
      <c r="F50" s="14">
        <v>13509000</v>
      </c>
    </row>
    <row r="51" spans="1:6" outlineLevel="1">
      <c r="A51" s="12" t="s">
        <v>80</v>
      </c>
      <c r="B51" s="15">
        <f>B49-B50</f>
        <v>25469000</v>
      </c>
      <c r="C51" s="15">
        <v>24564000</v>
      </c>
      <c r="D51" s="15">
        <v>25916000</v>
      </c>
      <c r="E51" s="15">
        <v>27347000</v>
      </c>
      <c r="F51" s="15">
        <v>28785000</v>
      </c>
    </row>
    <row r="52" spans="1:6" outlineLevel="1">
      <c r="A52" s="2" t="s">
        <v>79</v>
      </c>
      <c r="B52" s="14">
        <v>11606000</v>
      </c>
      <c r="C52" s="14">
        <v>10313000</v>
      </c>
      <c r="D52" s="14">
        <v>9762000</v>
      </c>
      <c r="E52" s="14">
        <v>9830000</v>
      </c>
      <c r="F52" s="14">
        <v>10102000</v>
      </c>
    </row>
    <row r="53" spans="1:6" outlineLevel="1">
      <c r="A53" s="2" t="s">
        <v>78</v>
      </c>
      <c r="B53" s="14">
        <v>7180000</v>
      </c>
      <c r="C53" s="14">
        <v>6704000</v>
      </c>
      <c r="D53" s="14">
        <v>10124000</v>
      </c>
      <c r="E53" s="14">
        <v>10208000</v>
      </c>
      <c r="F53" s="14">
        <v>9752000</v>
      </c>
    </row>
    <row r="54" spans="1:6" outlineLevel="1">
      <c r="A54" s="2" t="s">
        <v>77</v>
      </c>
      <c r="B54" s="14">
        <v>1013000</v>
      </c>
      <c r="C54" s="14">
        <v>619000</v>
      </c>
      <c r="D54" s="14">
        <v>651000</v>
      </c>
      <c r="E54" s="14">
        <v>776000</v>
      </c>
      <c r="F54" s="14">
        <v>632000</v>
      </c>
    </row>
    <row r="55" spans="1:6" outlineLevel="1">
      <c r="A55" s="2" t="s">
        <v>76</v>
      </c>
      <c r="B55" s="14">
        <v>0</v>
      </c>
      <c r="C55" s="14">
        <v>0</v>
      </c>
      <c r="D55" s="14">
        <v>0</v>
      </c>
      <c r="E55" s="14">
        <v>0</v>
      </c>
      <c r="F55" s="14">
        <v>0</v>
      </c>
    </row>
    <row r="56" spans="1:6" outlineLevel="1">
      <c r="A56" s="12" t="s">
        <v>75</v>
      </c>
      <c r="B56" s="15">
        <f>SUM(B52:B55)</f>
        <v>19799000</v>
      </c>
      <c r="C56" s="15">
        <v>17636000</v>
      </c>
      <c r="D56" s="15">
        <v>20537000</v>
      </c>
      <c r="E56" s="15">
        <v>20814000</v>
      </c>
      <c r="F56" s="15">
        <v>20486000</v>
      </c>
    </row>
    <row r="57" spans="1:6" outlineLevel="1">
      <c r="A57" s="2" t="s">
        <v>74</v>
      </c>
      <c r="B57" s="14">
        <v>5670000</v>
      </c>
      <c r="C57" s="14">
        <v>6928000</v>
      </c>
      <c r="D57" s="14">
        <v>5379000</v>
      </c>
      <c r="E57" s="14">
        <v>6533000</v>
      </c>
      <c r="F57" s="14">
        <v>8299000</v>
      </c>
    </row>
    <row r="58" spans="1:6" outlineLevel="1">
      <c r="A58" s="2" t="s">
        <v>73</v>
      </c>
      <c r="B58" s="14">
        <v>-466000</v>
      </c>
      <c r="C58" s="14">
        <v>-383000</v>
      </c>
      <c r="D58" s="14">
        <v>-365000</v>
      </c>
      <c r="E58" s="14">
        <v>-369000</v>
      </c>
      <c r="F58" s="14">
        <v>-429000</v>
      </c>
    </row>
    <row r="59" spans="1:6" outlineLevel="1">
      <c r="A59" s="2" t="s">
        <v>72</v>
      </c>
      <c r="B59" s="14" t="s">
        <v>65</v>
      </c>
      <c r="C59" s="14" t="s">
        <v>65</v>
      </c>
      <c r="D59" s="14" t="s">
        <v>65</v>
      </c>
      <c r="E59" s="14" t="s">
        <v>65</v>
      </c>
      <c r="F59" s="14">
        <v>324000</v>
      </c>
    </row>
    <row r="60" spans="1:6" outlineLevel="1">
      <c r="A60" s="2" t="s">
        <v>71</v>
      </c>
      <c r="B60" s="14">
        <v>-180000</v>
      </c>
      <c r="C60" s="14">
        <v>-1277000</v>
      </c>
      <c r="D60" s="14">
        <v>-174000</v>
      </c>
      <c r="E60" s="14">
        <v>11000</v>
      </c>
      <c r="F60" s="14">
        <v>-145000</v>
      </c>
    </row>
    <row r="61" spans="1:6" outlineLevel="1">
      <c r="A61" s="2" t="s">
        <v>70</v>
      </c>
      <c r="B61" s="14">
        <v>12002000</v>
      </c>
      <c r="C61" s="14">
        <v>-72000</v>
      </c>
      <c r="D61" s="14">
        <v>-267000</v>
      </c>
      <c r="E61" s="14">
        <v>304000</v>
      </c>
      <c r="F61" s="14">
        <v>652000</v>
      </c>
    </row>
    <row r="62" spans="1:6" outlineLevel="1">
      <c r="A62" s="12" t="s">
        <v>69</v>
      </c>
      <c r="B62" s="15">
        <f>SUM(B58:B61)</f>
        <v>11356000</v>
      </c>
      <c r="C62" s="15">
        <v>-1732000</v>
      </c>
      <c r="D62" s="15">
        <v>-806000</v>
      </c>
      <c r="E62" s="15">
        <v>-54000</v>
      </c>
      <c r="F62" s="15">
        <v>402000</v>
      </c>
    </row>
    <row r="63" spans="1:6" outlineLevel="1">
      <c r="A63" s="2" t="s">
        <v>68</v>
      </c>
      <c r="B63" s="14">
        <v>17026000</v>
      </c>
      <c r="C63" s="14">
        <v>5196000</v>
      </c>
      <c r="D63" s="14">
        <v>4573000</v>
      </c>
      <c r="E63" s="14">
        <v>6479000</v>
      </c>
      <c r="F63" s="14">
        <v>8701000</v>
      </c>
    </row>
    <row r="64" spans="1:6" outlineLevel="1">
      <c r="A64" s="2" t="s">
        <v>67</v>
      </c>
      <c r="B64" s="14">
        <v>5349000</v>
      </c>
      <c r="C64" s="14">
        <v>942000</v>
      </c>
      <c r="D64" s="14">
        <v>718000</v>
      </c>
      <c r="E64" s="14">
        <v>4103000</v>
      </c>
      <c r="F64" s="14">
        <v>2508000</v>
      </c>
    </row>
    <row r="65" spans="1:6" outlineLevel="1">
      <c r="A65" s="2" t="s">
        <v>21</v>
      </c>
      <c r="B65" s="14">
        <v>14000</v>
      </c>
      <c r="C65" s="14">
        <v>17000</v>
      </c>
      <c r="D65" s="14">
        <v>21000</v>
      </c>
      <c r="E65" s="14">
        <v>24000</v>
      </c>
      <c r="F65" s="14">
        <v>-27000</v>
      </c>
    </row>
    <row r="66" spans="1:6" outlineLevel="1">
      <c r="A66" s="2" t="s">
        <v>66</v>
      </c>
      <c r="B66" s="14">
        <v>257000</v>
      </c>
      <c r="C66" s="14">
        <v>205000</v>
      </c>
      <c r="D66" s="14">
        <v>86000</v>
      </c>
      <c r="E66" s="14">
        <v>42000</v>
      </c>
      <c r="F66" s="14" t="s">
        <v>65</v>
      </c>
    </row>
    <row r="67" spans="1:6" outlineLevel="1">
      <c r="A67" s="2" t="s">
        <v>64</v>
      </c>
      <c r="B67" s="14">
        <v>0</v>
      </c>
      <c r="C67" s="14">
        <v>0</v>
      </c>
      <c r="D67" s="14">
        <v>0</v>
      </c>
      <c r="E67" s="14">
        <v>0</v>
      </c>
      <c r="F67" s="14">
        <v>0</v>
      </c>
    </row>
    <row r="68" spans="1:6" outlineLevel="1">
      <c r="A68" s="2" t="s">
        <v>63</v>
      </c>
      <c r="B68" s="14">
        <v>0</v>
      </c>
      <c r="C68" s="14">
        <v>0</v>
      </c>
      <c r="D68" s="14">
        <v>0</v>
      </c>
      <c r="E68" s="14">
        <v>0</v>
      </c>
      <c r="F68" s="14">
        <v>0</v>
      </c>
    </row>
    <row r="69" spans="1:6" ht="14" outlineLevel="1" thickBot="1">
      <c r="A69" s="13" t="s">
        <v>62</v>
      </c>
      <c r="B69" s="16">
        <v>11920000</v>
      </c>
      <c r="C69" s="16">
        <v>4442000</v>
      </c>
      <c r="D69" s="16">
        <v>3920000</v>
      </c>
      <c r="E69" s="16">
        <v>2394000</v>
      </c>
      <c r="F69" s="16">
        <v>6220000</v>
      </c>
    </row>
    <row r="70" spans="1:6" ht="14" outlineLevel="1" thickTop="1">
      <c r="A70" s="2" t="s">
        <v>61</v>
      </c>
      <c r="B70" s="14">
        <v>0</v>
      </c>
      <c r="C70" s="14">
        <v>0</v>
      </c>
      <c r="D70" s="14">
        <v>0</v>
      </c>
      <c r="E70" s="14">
        <v>0</v>
      </c>
      <c r="F70" s="14">
        <v>0</v>
      </c>
    </row>
    <row r="71" spans="1:6" outlineLevel="1">
      <c r="A71" s="2" t="s">
        <v>60</v>
      </c>
      <c r="B71" s="14">
        <v>11920000</v>
      </c>
      <c r="C71" s="14">
        <v>4442000</v>
      </c>
      <c r="D71" s="14">
        <v>3920000</v>
      </c>
      <c r="E71" s="14">
        <v>2394000</v>
      </c>
      <c r="F71" s="14">
        <v>6220000</v>
      </c>
    </row>
    <row r="72" spans="1:6" outlineLevel="1">
      <c r="A72" s="2" t="s">
        <v>59</v>
      </c>
      <c r="B72" s="14">
        <v>2894000</v>
      </c>
      <c r="C72" s="14">
        <v>2816000</v>
      </c>
      <c r="D72" s="14">
        <v>2766000</v>
      </c>
      <c r="E72" s="14">
        <v>2730000</v>
      </c>
      <c r="F72" s="14">
        <v>2664000</v>
      </c>
    </row>
    <row r="73" spans="1:6" outlineLevel="1">
      <c r="A73" s="2" t="s">
        <v>58</v>
      </c>
      <c r="B73" s="14">
        <v>4.12</v>
      </c>
      <c r="C73" s="14">
        <v>1.58</v>
      </c>
      <c r="D73" s="14">
        <v>1.42</v>
      </c>
      <c r="E73" s="14">
        <v>0.88</v>
      </c>
      <c r="F73" s="14">
        <v>2.34</v>
      </c>
    </row>
    <row r="74" spans="1:6" outlineLevel="1">
      <c r="A74" s="2" t="s">
        <v>57</v>
      </c>
      <c r="B74" s="14">
        <v>4.12</v>
      </c>
      <c r="C74" s="14">
        <v>1.58</v>
      </c>
      <c r="D74" s="14">
        <v>1.42</v>
      </c>
      <c r="E74" s="14">
        <v>0.88</v>
      </c>
      <c r="F74" s="14">
        <v>2.34</v>
      </c>
    </row>
    <row r="75" spans="1:6" outlineLevel="1">
      <c r="A75" s="2" t="s">
        <v>56</v>
      </c>
      <c r="B75" s="14">
        <v>2928000</v>
      </c>
      <c r="C75" s="14">
        <v>2841000</v>
      </c>
      <c r="D75" s="14">
        <v>2787000</v>
      </c>
      <c r="E75" s="14">
        <v>2748000</v>
      </c>
      <c r="F75" s="14">
        <v>2679000</v>
      </c>
    </row>
    <row r="76" spans="1:6" outlineLevel="1">
      <c r="A76" s="2" t="s">
        <v>55</v>
      </c>
      <c r="B76" s="14">
        <v>4.07</v>
      </c>
      <c r="C76" s="14">
        <v>1.56</v>
      </c>
      <c r="D76" s="14">
        <v>1.41</v>
      </c>
      <c r="E76" s="14">
        <v>0.87</v>
      </c>
      <c r="F76" s="14">
        <v>2.3199999999999998</v>
      </c>
    </row>
    <row r="77" spans="1:6" outlineLevel="1">
      <c r="A77" s="2" t="s">
        <v>54</v>
      </c>
      <c r="B77" s="14">
        <v>4.07</v>
      </c>
      <c r="C77" s="14">
        <v>1.56</v>
      </c>
      <c r="D77" s="14">
        <v>1.41</v>
      </c>
      <c r="E77" s="14">
        <v>0.87</v>
      </c>
      <c r="F77" s="14">
        <v>2.3199999999999998</v>
      </c>
    </row>
    <row r="78" spans="1:6" outlineLevel="1">
      <c r="A78" s="2" t="s">
        <v>53</v>
      </c>
      <c r="B78" s="14">
        <v>2838140.196</v>
      </c>
      <c r="C78" s="14">
        <v>2781128.0729999999</v>
      </c>
      <c r="D78" s="14">
        <v>2748731.3220000002</v>
      </c>
      <c r="E78" s="14">
        <v>2696611.608</v>
      </c>
      <c r="F78" s="14">
        <v>2592559.5430000001</v>
      </c>
    </row>
    <row r="79" spans="1:6">
      <c r="A79" s="44"/>
      <c r="B79" s="44"/>
      <c r="C79" s="44"/>
      <c r="D79" s="44"/>
      <c r="E79" s="44"/>
      <c r="F79" s="44"/>
    </row>
    <row r="80" spans="1:6" ht="39" thickBot="1">
      <c r="A80" s="42" t="s">
        <v>107</v>
      </c>
      <c r="B80" s="43"/>
      <c r="C80" s="43"/>
      <c r="D80" s="43"/>
      <c r="E80" s="43"/>
      <c r="F80" s="43"/>
    </row>
    <row r="81" spans="1:6" ht="15" outlineLevel="1" thickTop="1">
      <c r="A81" s="3" t="s">
        <v>51</v>
      </c>
      <c r="B81" s="4" t="s">
        <v>46</v>
      </c>
      <c r="C81" s="4" t="s">
        <v>47</v>
      </c>
      <c r="D81" s="4" t="s">
        <v>48</v>
      </c>
      <c r="E81" s="4" t="s">
        <v>49</v>
      </c>
      <c r="F81" s="4" t="s">
        <v>50</v>
      </c>
    </row>
    <row r="82" spans="1:6" ht="14" outlineLevel="1">
      <c r="A82" s="3" t="s">
        <v>45</v>
      </c>
      <c r="B82" s="4" t="s">
        <v>44</v>
      </c>
      <c r="C82" s="4" t="s">
        <v>44</v>
      </c>
      <c r="D82" s="4" t="s">
        <v>44</v>
      </c>
      <c r="E82" s="4" t="s">
        <v>44</v>
      </c>
      <c r="F82" s="4" t="s">
        <v>44</v>
      </c>
    </row>
    <row r="83" spans="1:6" outlineLevel="1">
      <c r="A83" s="2" t="s">
        <v>62</v>
      </c>
      <c r="B83" s="14">
        <v>11934000</v>
      </c>
      <c r="C83" s="14">
        <v>4459000</v>
      </c>
      <c r="D83" s="14">
        <v>3941000</v>
      </c>
      <c r="E83" s="14">
        <v>2418000</v>
      </c>
      <c r="F83" s="14">
        <v>6193000</v>
      </c>
    </row>
    <row r="84" spans="1:6" outlineLevel="1">
      <c r="A84" s="2" t="s">
        <v>106</v>
      </c>
      <c r="B84" s="14">
        <v>-5898000</v>
      </c>
      <c r="C84" s="14">
        <v>8230000</v>
      </c>
      <c r="D84" s="14">
        <v>9036000</v>
      </c>
      <c r="E84" s="14">
        <v>9050000</v>
      </c>
      <c r="F84" s="14">
        <v>6282000</v>
      </c>
    </row>
    <row r="85" spans="1:6" outlineLevel="1">
      <c r="A85" s="2" t="s">
        <v>105</v>
      </c>
      <c r="B85" s="14">
        <v>1922000</v>
      </c>
      <c r="C85" s="14">
        <v>-263000</v>
      </c>
      <c r="D85" s="14">
        <v>-2838000</v>
      </c>
      <c r="E85" s="14">
        <v>-3930000</v>
      </c>
      <c r="F85" s="14">
        <v>-879000</v>
      </c>
    </row>
    <row r="86" spans="1:6" outlineLevel="1">
      <c r="A86" s="2" t="s">
        <v>104</v>
      </c>
      <c r="B86" s="14">
        <v>-98000</v>
      </c>
      <c r="C86" s="14">
        <v>-5000</v>
      </c>
      <c r="D86" s="14">
        <v>237000</v>
      </c>
      <c r="E86" s="14">
        <v>-1091000</v>
      </c>
      <c r="F86" s="14">
        <v>-674000</v>
      </c>
    </row>
    <row r="87" spans="1:6" ht="14" outlineLevel="1" thickBot="1">
      <c r="A87" s="13" t="s">
        <v>103</v>
      </c>
      <c r="B87" s="16">
        <v>7860000</v>
      </c>
      <c r="C87" s="16">
        <v>12421000</v>
      </c>
      <c r="D87" s="16">
        <v>10376000</v>
      </c>
      <c r="E87" s="16">
        <v>6447000</v>
      </c>
      <c r="F87" s="16">
        <v>10922000</v>
      </c>
    </row>
    <row r="88" spans="1:6" ht="14" outlineLevel="1" thickTop="1">
      <c r="A88" s="2" t="s">
        <v>102</v>
      </c>
      <c r="B88" s="14">
        <v>-1317000</v>
      </c>
      <c r="C88" s="14">
        <v>-1283000</v>
      </c>
      <c r="D88" s="14">
        <v>-1614000</v>
      </c>
      <c r="E88" s="14">
        <v>-1888000</v>
      </c>
      <c r="F88" s="14">
        <v>-2615000</v>
      </c>
    </row>
    <row r="89" spans="1:6" outlineLevel="1">
      <c r="A89" s="2" t="s">
        <v>101</v>
      </c>
      <c r="B89" s="14">
        <v>-24944000</v>
      </c>
      <c r="C89" s="14">
        <v>-16681000</v>
      </c>
      <c r="D89" s="14">
        <v>-15651000</v>
      </c>
      <c r="E89" s="14">
        <v>-10739000</v>
      </c>
      <c r="F89" s="14">
        <v>-7994000</v>
      </c>
    </row>
    <row r="90" spans="1:6" outlineLevel="1">
      <c r="A90" s="2" t="s">
        <v>100</v>
      </c>
      <c r="B90" s="14">
        <v>15114000</v>
      </c>
      <c r="C90" s="14">
        <v>20413000</v>
      </c>
      <c r="D90" s="14">
        <v>14353000</v>
      </c>
      <c r="E90" s="14">
        <v>15664000</v>
      </c>
      <c r="F90" s="14">
        <v>15252000</v>
      </c>
    </row>
    <row r="91" spans="1:6" outlineLevel="1">
      <c r="A91" s="2" t="s">
        <v>99</v>
      </c>
      <c r="B91" s="14">
        <v>11239000</v>
      </c>
      <c r="C91" s="14">
        <v>-7428000</v>
      </c>
      <c r="D91" s="14">
        <v>-780000</v>
      </c>
      <c r="E91" s="14">
        <v>-396000</v>
      </c>
      <c r="F91" s="14">
        <v>-431000</v>
      </c>
    </row>
    <row r="92" spans="1:6" ht="14" outlineLevel="1" thickBot="1">
      <c r="A92" s="13" t="s">
        <v>98</v>
      </c>
      <c r="B92" s="16">
        <v>-466000</v>
      </c>
      <c r="C92" s="16">
        <v>221000</v>
      </c>
      <c r="D92" s="16">
        <v>482000</v>
      </c>
      <c r="E92" s="16">
        <v>38000</v>
      </c>
      <c r="F92" s="16">
        <v>102000</v>
      </c>
    </row>
    <row r="93" spans="1:6" ht="14" outlineLevel="1" thickTop="1">
      <c r="A93" s="2" t="s">
        <v>97</v>
      </c>
      <c r="B93" s="14">
        <v>-374000</v>
      </c>
      <c r="C93" s="14">
        <v>-4758000</v>
      </c>
      <c r="D93" s="14">
        <v>-3210000</v>
      </c>
      <c r="E93" s="14">
        <v>2679000</v>
      </c>
      <c r="F93" s="14">
        <v>4314000</v>
      </c>
    </row>
    <row r="94" spans="1:6" outlineLevel="1">
      <c r="A94" s="2" t="s">
        <v>96</v>
      </c>
      <c r="B94" s="14">
        <v>-460000</v>
      </c>
      <c r="C94" s="14">
        <v>-1540000</v>
      </c>
      <c r="D94" s="14" t="s">
        <v>65</v>
      </c>
      <c r="E94" s="14">
        <v>-26000</v>
      </c>
      <c r="F94" s="14">
        <v>5124000</v>
      </c>
    </row>
    <row r="95" spans="1:6" outlineLevel="1">
      <c r="A95" s="2" t="s">
        <v>95</v>
      </c>
      <c r="B95" s="14">
        <v>-3471000</v>
      </c>
      <c r="C95" s="14">
        <v>5032000</v>
      </c>
      <c r="D95" s="14">
        <v>-1307000</v>
      </c>
      <c r="E95" s="14">
        <v>-1103000</v>
      </c>
      <c r="F95" s="14">
        <v>-4287000</v>
      </c>
    </row>
    <row r="96" spans="1:6" outlineLevel="1">
      <c r="A96" s="2" t="s">
        <v>94</v>
      </c>
      <c r="B96" s="14">
        <v>-6143000</v>
      </c>
      <c r="C96" s="14">
        <v>-3701000</v>
      </c>
      <c r="D96" s="14">
        <v>-2495000</v>
      </c>
      <c r="E96" s="14">
        <v>-3515000</v>
      </c>
      <c r="F96" s="14">
        <v>-8500000</v>
      </c>
    </row>
    <row r="97" spans="1:6" outlineLevel="1">
      <c r="A97" s="2" t="s">
        <v>93</v>
      </c>
      <c r="B97" s="14">
        <v>-5247000</v>
      </c>
      <c r="C97" s="14">
        <v>-5117000</v>
      </c>
      <c r="D97" s="14">
        <v>-5124000</v>
      </c>
      <c r="E97" s="14">
        <v>-5167000</v>
      </c>
      <c r="F97" s="14">
        <v>-5172000</v>
      </c>
    </row>
    <row r="98" spans="1:6" outlineLevel="1">
      <c r="A98" s="2" t="s">
        <v>92</v>
      </c>
      <c r="B98" s="14">
        <v>208000</v>
      </c>
      <c r="C98" s="14">
        <v>56000</v>
      </c>
      <c r="D98" s="14">
        <v>-118000</v>
      </c>
      <c r="E98" s="14">
        <v>-195000</v>
      </c>
      <c r="F98" s="14">
        <v>-325000</v>
      </c>
    </row>
    <row r="99" spans="1:6" ht="14" outlineLevel="1" thickBot="1">
      <c r="A99" s="13" t="s">
        <v>91</v>
      </c>
      <c r="B99" s="16">
        <v>-15113000</v>
      </c>
      <c r="C99" s="16">
        <v>-5270000</v>
      </c>
      <c r="D99" s="16">
        <v>-9044000</v>
      </c>
      <c r="E99" s="16">
        <v>-10006000</v>
      </c>
      <c r="F99" s="16">
        <v>-13160000</v>
      </c>
    </row>
    <row r="100" spans="1:6" ht="14" outlineLevel="1" thickTop="1">
      <c r="A100" s="2" t="s">
        <v>90</v>
      </c>
      <c r="B100" s="14">
        <v>-553000</v>
      </c>
      <c r="C100" s="14">
        <v>-1310000</v>
      </c>
      <c r="D100" s="14">
        <v>-131000</v>
      </c>
      <c r="E100" s="14">
        <v>457000</v>
      </c>
      <c r="F100" s="14">
        <v>-205000</v>
      </c>
    </row>
    <row r="101" spans="1:6" outlineLevel="1">
      <c r="A101" s="2" t="s">
        <v>89</v>
      </c>
      <c r="B101" s="14">
        <v>-8180000</v>
      </c>
      <c r="C101" s="14">
        <v>1083000</v>
      </c>
      <c r="D101" s="14">
        <v>-2009000</v>
      </c>
      <c r="E101" s="14">
        <v>-423000</v>
      </c>
      <c r="F101" s="14">
        <v>1871000</v>
      </c>
    </row>
    <row r="102" spans="1:6" outlineLevel="1">
      <c r="A102" s="2" t="s">
        <v>88</v>
      </c>
      <c r="B102" s="14">
        <v>15621000</v>
      </c>
      <c r="C102" s="14">
        <v>7441000</v>
      </c>
      <c r="D102" s="14">
        <v>8524000</v>
      </c>
      <c r="E102" s="14">
        <v>6515000</v>
      </c>
      <c r="F102" s="14">
        <v>6096000</v>
      </c>
    </row>
    <row r="103" spans="1:6" outlineLevel="1">
      <c r="A103" s="2" t="s">
        <v>87</v>
      </c>
      <c r="B103" s="14">
        <v>7441000</v>
      </c>
      <c r="C103" s="14">
        <v>8524000</v>
      </c>
      <c r="D103" s="14">
        <v>6515000</v>
      </c>
      <c r="E103" s="14">
        <v>6092000</v>
      </c>
      <c r="F103" s="14">
        <v>7967000</v>
      </c>
    </row>
    <row r="104" spans="1:6" outlineLevel="1">
      <c r="A104" s="2" t="s">
        <v>86</v>
      </c>
      <c r="B104" s="14">
        <v>6691000</v>
      </c>
      <c r="C104" s="14">
        <v>6375000</v>
      </c>
      <c r="D104" s="14">
        <v>5441000</v>
      </c>
      <c r="E104" s="14">
        <v>4637000</v>
      </c>
      <c r="F104" s="14">
        <v>4519000</v>
      </c>
    </row>
    <row r="105" spans="1:6" outlineLevel="1">
      <c r="A105" s="2" t="s">
        <v>85</v>
      </c>
      <c r="B105" s="14">
        <v>-1317000</v>
      </c>
      <c r="C105" s="14">
        <v>-1283000</v>
      </c>
      <c r="D105" s="14">
        <v>-1614000</v>
      </c>
      <c r="E105" s="14">
        <v>-1888000</v>
      </c>
      <c r="F105" s="14">
        <v>-2615000</v>
      </c>
    </row>
    <row r="106" spans="1:6">
      <c r="A106" s="44"/>
      <c r="B106" s="44"/>
      <c r="C106" s="44"/>
      <c r="D106" s="44"/>
      <c r="E106" s="44"/>
      <c r="F106" s="44"/>
    </row>
  </sheetData>
  <printOptions gridLinesSet="0"/>
  <pageMargins left="0.75" right="0.75" top="1" bottom="1" header="0.5" footer="0.5"/>
  <pageSetup paperSize="0" fitToWidth="0" fitToHeight="0"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AF021-3FBF-4F42-8A8E-6027D9949604}">
  <dimension ref="B9:M13"/>
  <sheetViews>
    <sheetView showGridLines="0" zoomScale="90" zoomScaleNormal="90" workbookViewId="0">
      <selection activeCell="O32" sqref="O32"/>
    </sheetView>
  </sheetViews>
  <sheetFormatPr baseColWidth="10" defaultColWidth="11" defaultRowHeight="16"/>
  <cols>
    <col min="2" max="2" width="11.59765625" customWidth="1"/>
    <col min="3" max="3" width="17" customWidth="1"/>
    <col min="4" max="4" width="13.796875" customWidth="1"/>
    <col min="5" max="5" width="10.3984375" customWidth="1"/>
    <col min="6" max="6" width="21" customWidth="1"/>
    <col min="7" max="7" width="26" customWidth="1"/>
    <col min="8" max="8" width="22.19921875" customWidth="1"/>
    <col min="9" max="9" width="22.59765625" customWidth="1"/>
    <col min="10" max="10" width="12.59765625" customWidth="1"/>
    <col min="11" max="11" width="12.19921875" bestFit="1" customWidth="1"/>
    <col min="12" max="12" width="24.59765625" customWidth="1"/>
    <col min="13" max="13" width="11.796875" customWidth="1"/>
  </cols>
  <sheetData>
    <row r="9" spans="2:13" ht="25" thickBot="1">
      <c r="B9" s="17"/>
      <c r="C9" s="18" t="s">
        <v>108</v>
      </c>
      <c r="D9" s="18" t="s">
        <v>109</v>
      </c>
      <c r="E9" s="18" t="s">
        <v>110</v>
      </c>
      <c r="F9" s="18" t="s">
        <v>111</v>
      </c>
      <c r="G9" s="18" t="s">
        <v>130</v>
      </c>
      <c r="H9" s="18" t="s">
        <v>112</v>
      </c>
      <c r="I9" s="18" t="s">
        <v>113</v>
      </c>
      <c r="J9" s="18" t="s">
        <v>114</v>
      </c>
      <c r="K9" s="18" t="s">
        <v>115</v>
      </c>
      <c r="L9" s="18" t="s">
        <v>125</v>
      </c>
      <c r="M9" s="18" t="s">
        <v>120</v>
      </c>
    </row>
    <row r="10" spans="2:13" ht="25" thickTop="1">
      <c r="B10" s="19" t="s">
        <v>116</v>
      </c>
      <c r="C10" s="22" t="s">
        <v>121</v>
      </c>
      <c r="D10" s="22" t="s">
        <v>122</v>
      </c>
      <c r="E10" s="22">
        <v>14.64</v>
      </c>
      <c r="F10" s="22">
        <v>1.66</v>
      </c>
      <c r="G10" s="22">
        <v>4.63</v>
      </c>
      <c r="H10" s="22">
        <v>5.0999999999999996</v>
      </c>
      <c r="I10" s="22">
        <v>14.57</v>
      </c>
      <c r="J10" s="25">
        <v>8.0399999999999999E-2</v>
      </c>
      <c r="K10" s="25">
        <v>0.27010000000000001</v>
      </c>
      <c r="L10" s="25">
        <v>0.19500000000000001</v>
      </c>
      <c r="M10" s="22">
        <v>0.31</v>
      </c>
    </row>
    <row r="11" spans="2:13" ht="24">
      <c r="B11" s="20" t="s">
        <v>117</v>
      </c>
      <c r="C11" s="23" t="s">
        <v>123</v>
      </c>
      <c r="D11" s="23" t="s">
        <v>124</v>
      </c>
      <c r="E11" s="23">
        <v>13.54</v>
      </c>
      <c r="F11" s="23">
        <v>2.54</v>
      </c>
      <c r="G11" s="23">
        <v>4.1900000000000004</v>
      </c>
      <c r="H11" s="23">
        <v>4.8600000000000003</v>
      </c>
      <c r="I11" s="23">
        <v>11.7</v>
      </c>
      <c r="J11" s="26">
        <v>6.2700000000000006E-2</v>
      </c>
      <c r="K11" s="26">
        <v>0.17730000000000001</v>
      </c>
      <c r="L11" s="26">
        <v>0.21310000000000001</v>
      </c>
      <c r="M11" s="23">
        <v>0.54</v>
      </c>
    </row>
    <row r="12" spans="2:13" ht="24">
      <c r="B12" s="21" t="s">
        <v>118</v>
      </c>
      <c r="C12" s="24" t="s">
        <v>126</v>
      </c>
      <c r="D12" s="24" t="s">
        <v>127</v>
      </c>
      <c r="E12" s="24">
        <v>15.06</v>
      </c>
      <c r="F12" s="24">
        <v>2.5</v>
      </c>
      <c r="G12" s="24">
        <v>4.45</v>
      </c>
      <c r="H12" s="24">
        <v>4.6399999999999997</v>
      </c>
      <c r="I12" s="24">
        <v>13.53</v>
      </c>
      <c r="J12" s="27">
        <v>8.5999999999999993E-2</v>
      </c>
      <c r="K12" s="27">
        <v>0.2402</v>
      </c>
      <c r="L12" s="27">
        <v>0.1799</v>
      </c>
      <c r="M12" s="24">
        <v>0.68</v>
      </c>
    </row>
    <row r="13" spans="2:13" ht="24">
      <c r="B13" s="20" t="s">
        <v>119</v>
      </c>
      <c r="C13" s="23" t="s">
        <v>128</v>
      </c>
      <c r="D13" s="23" t="s">
        <v>129</v>
      </c>
      <c r="E13" s="23">
        <v>10.51</v>
      </c>
      <c r="F13" s="23">
        <v>2.2000000000000002</v>
      </c>
      <c r="G13" s="23">
        <v>3.22</v>
      </c>
      <c r="H13" s="23">
        <v>3.19</v>
      </c>
      <c r="I13" s="23">
        <v>10.24</v>
      </c>
      <c r="J13" s="26">
        <v>0.12280000000000001</v>
      </c>
      <c r="K13" s="26">
        <v>0.36620000000000003</v>
      </c>
      <c r="L13" s="26">
        <v>0.22090000000000001</v>
      </c>
      <c r="M13" s="23">
        <v>0.85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B76C8-507B-7445-BE75-2CCDC4B067CC}">
  <dimension ref="A1"/>
  <sheetViews>
    <sheetView showGridLines="0" zoomScale="90" zoomScaleNormal="90" workbookViewId="0">
      <selection activeCell="Y31" sqref="Y31"/>
    </sheetView>
  </sheetViews>
  <sheetFormatPr baseColWidth="10" defaultColWidth="11" defaultRowHeight="16"/>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4BC53-A1CD-AD4F-93CB-C61FC25B48CF}">
  <dimension ref="A1"/>
  <sheetViews>
    <sheetView showGridLines="0" workbookViewId="0">
      <selection activeCell="P16" sqref="P16"/>
    </sheetView>
  </sheetViews>
  <sheetFormatPr baseColWidth="10" defaultRowHeight="16"/>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9972C-AE0F-7148-8C8A-FDE1E8661AE9}">
  <dimension ref="C2:N27"/>
  <sheetViews>
    <sheetView showGridLines="0" workbookViewId="0">
      <selection activeCell="H26" sqref="H26"/>
    </sheetView>
  </sheetViews>
  <sheetFormatPr baseColWidth="10" defaultColWidth="11" defaultRowHeight="16"/>
  <sheetData>
    <row r="2" spans="3:14" ht="24" thickBot="1">
      <c r="C2" s="59" t="s">
        <v>138</v>
      </c>
      <c r="D2" s="59"/>
      <c r="E2" s="59"/>
      <c r="F2" s="59"/>
      <c r="G2" s="59"/>
    </row>
    <row r="3" spans="3:14" ht="17" thickTop="1"/>
    <row r="4" spans="3:14" ht="20">
      <c r="C4" s="60" t="s">
        <v>139</v>
      </c>
      <c r="D4" s="60"/>
      <c r="E4" s="46"/>
      <c r="F4" s="46"/>
      <c r="G4" s="46"/>
      <c r="H4" s="46"/>
      <c r="I4" s="46"/>
      <c r="J4" s="46"/>
      <c r="K4" s="46"/>
      <c r="L4" s="46"/>
      <c r="M4" s="46"/>
      <c r="N4" s="46"/>
    </row>
    <row r="5" spans="3:14" ht="18">
      <c r="E5" s="47" t="s">
        <v>140</v>
      </c>
      <c r="F5" s="46"/>
      <c r="G5" s="46"/>
      <c r="H5" s="46"/>
      <c r="I5" s="46"/>
      <c r="J5" s="46"/>
      <c r="K5" s="46"/>
      <c r="L5" s="46"/>
      <c r="M5" s="46"/>
      <c r="N5" s="46"/>
    </row>
    <row r="6" spans="3:14" ht="18">
      <c r="E6" s="46"/>
      <c r="F6" s="46"/>
      <c r="G6" s="46"/>
      <c r="H6" s="46"/>
      <c r="I6" s="46"/>
      <c r="J6" s="46"/>
      <c r="K6" s="46"/>
      <c r="L6" s="46"/>
      <c r="M6" s="46"/>
      <c r="N6" s="46"/>
    </row>
    <row r="7" spans="3:14" ht="20">
      <c r="C7" s="60" t="s">
        <v>141</v>
      </c>
      <c r="D7" s="60"/>
      <c r="E7" s="46"/>
      <c r="F7" s="46"/>
      <c r="G7" s="46"/>
      <c r="H7" s="46"/>
      <c r="I7" s="46"/>
      <c r="J7" s="46"/>
      <c r="K7" s="46"/>
      <c r="L7" s="46"/>
      <c r="M7" s="46"/>
      <c r="N7" s="46"/>
    </row>
    <row r="8" spans="3:14" ht="18">
      <c r="E8" s="46"/>
      <c r="F8" s="46"/>
      <c r="G8" s="46"/>
      <c r="H8" s="46"/>
      <c r="I8" s="46"/>
      <c r="J8" s="46"/>
      <c r="K8" s="46"/>
      <c r="L8" s="46"/>
      <c r="M8" s="46"/>
      <c r="N8" s="46"/>
    </row>
    <row r="9" spans="3:14" ht="18">
      <c r="D9" s="46" t="s">
        <v>116</v>
      </c>
      <c r="E9" s="47" t="s">
        <v>142</v>
      </c>
      <c r="F9" s="46"/>
      <c r="G9" s="46"/>
      <c r="H9" s="46"/>
      <c r="I9" s="46"/>
      <c r="J9" s="46"/>
      <c r="K9" s="46"/>
      <c r="L9" s="46"/>
      <c r="M9" s="46"/>
      <c r="N9" s="46"/>
    </row>
    <row r="10" spans="3:14" ht="18">
      <c r="D10" s="46" t="s">
        <v>143</v>
      </c>
      <c r="E10" s="47" t="s">
        <v>144</v>
      </c>
      <c r="F10" s="46"/>
      <c r="G10" s="46"/>
      <c r="H10" s="46"/>
      <c r="I10" s="46"/>
      <c r="J10" s="46"/>
      <c r="K10" s="46"/>
      <c r="L10" s="46"/>
      <c r="M10" s="46"/>
      <c r="N10" s="46"/>
    </row>
    <row r="11" spans="3:14" ht="18">
      <c r="D11" s="46" t="s">
        <v>145</v>
      </c>
      <c r="E11" s="47" t="s">
        <v>146</v>
      </c>
      <c r="F11" s="46"/>
      <c r="G11" s="46"/>
      <c r="H11" s="46"/>
      <c r="I11" s="46"/>
      <c r="J11" s="46"/>
      <c r="K11" s="46"/>
      <c r="L11" s="46"/>
      <c r="M11" s="46"/>
      <c r="N11" s="46"/>
    </row>
    <row r="12" spans="3:14" ht="18">
      <c r="D12" s="46" t="s">
        <v>147</v>
      </c>
      <c r="E12" s="47" t="s">
        <v>148</v>
      </c>
      <c r="F12" s="46"/>
      <c r="G12" s="46"/>
      <c r="H12" s="46"/>
      <c r="I12" s="46"/>
      <c r="J12" s="46"/>
      <c r="K12" s="46"/>
      <c r="L12" s="46"/>
      <c r="M12" s="46"/>
      <c r="N12" s="46"/>
    </row>
    <row r="13" spans="3:14" ht="18">
      <c r="E13" s="46"/>
      <c r="F13" s="46"/>
      <c r="G13" s="46"/>
      <c r="H13" s="46"/>
      <c r="I13" s="46"/>
      <c r="J13" s="46"/>
      <c r="K13" s="46"/>
      <c r="L13" s="46"/>
      <c r="M13" s="46"/>
      <c r="N13" s="46"/>
    </row>
    <row r="14" spans="3:14" ht="20">
      <c r="C14" s="60" t="s">
        <v>149</v>
      </c>
      <c r="D14" s="60"/>
      <c r="E14" s="46"/>
      <c r="F14" s="46"/>
      <c r="G14" s="46"/>
      <c r="H14" s="46"/>
      <c r="I14" s="46"/>
      <c r="J14" s="46"/>
      <c r="K14" s="46"/>
      <c r="L14" s="46"/>
      <c r="M14" s="46"/>
      <c r="N14" s="46"/>
    </row>
    <row r="15" spans="3:14" ht="18">
      <c r="E15" s="47" t="s">
        <v>135</v>
      </c>
      <c r="F15" s="46"/>
      <c r="G15" s="46"/>
      <c r="H15" s="46"/>
      <c r="I15" s="46"/>
      <c r="J15" s="46"/>
      <c r="K15" s="46"/>
      <c r="L15" s="46"/>
      <c r="M15" s="46"/>
      <c r="N15" s="46"/>
    </row>
    <row r="16" spans="3:14" ht="18">
      <c r="E16" s="46"/>
      <c r="F16" s="46"/>
      <c r="G16" s="46"/>
      <c r="H16" s="46"/>
      <c r="I16" s="46"/>
      <c r="J16" s="46"/>
      <c r="K16" s="46"/>
      <c r="L16" s="46"/>
      <c r="M16" s="46"/>
      <c r="N16" s="46"/>
    </row>
    <row r="17" spans="3:14" ht="20">
      <c r="C17" s="60" t="s">
        <v>150</v>
      </c>
      <c r="D17" s="60"/>
      <c r="E17" s="46"/>
      <c r="F17" s="46"/>
      <c r="G17" s="46"/>
      <c r="H17" s="46"/>
      <c r="I17" s="46"/>
      <c r="J17" s="46"/>
      <c r="K17" s="46"/>
      <c r="L17" s="46"/>
      <c r="M17" s="46"/>
      <c r="N17" s="46"/>
    </row>
    <row r="18" spans="3:14" ht="18">
      <c r="E18" s="47" t="s">
        <v>136</v>
      </c>
      <c r="F18" s="46"/>
      <c r="G18" s="46"/>
      <c r="H18" s="46"/>
      <c r="I18" s="46"/>
      <c r="J18" s="46"/>
      <c r="K18" s="46"/>
      <c r="L18" s="46"/>
      <c r="M18" s="46"/>
      <c r="N18" s="46"/>
    </row>
    <row r="19" spans="3:14" ht="18">
      <c r="E19" s="46"/>
      <c r="F19" s="46"/>
      <c r="G19" s="46"/>
      <c r="H19" s="46"/>
      <c r="I19" s="46"/>
      <c r="J19" s="46"/>
      <c r="K19" s="46"/>
      <c r="L19" s="46"/>
      <c r="M19" s="46"/>
      <c r="N19" s="46"/>
    </row>
    <row r="20" spans="3:14" ht="20">
      <c r="C20" s="60" t="s">
        <v>151</v>
      </c>
      <c r="D20" s="60"/>
    </row>
    <row r="22" spans="3:14" ht="18">
      <c r="D22" s="46" t="s">
        <v>152</v>
      </c>
    </row>
    <row r="23" spans="3:14" ht="18">
      <c r="D23" s="46" t="s">
        <v>153</v>
      </c>
    </row>
    <row r="27" spans="3:14">
      <c r="D27" s="37"/>
    </row>
  </sheetData>
  <mergeCells count="6">
    <mergeCell ref="C20:D20"/>
    <mergeCell ref="C2:G2"/>
    <mergeCell ref="C4:D4"/>
    <mergeCell ref="C7:D7"/>
    <mergeCell ref="C14:D14"/>
    <mergeCell ref="C17:D17"/>
  </mergeCells>
  <hyperlinks>
    <hyperlink ref="E15" r:id="rId1" xr:uid="{77912EAA-E14E-1745-BE23-7C4625752076}"/>
    <hyperlink ref="E18" r:id="rId2" xr:uid="{B30C47D8-F8AA-F848-8BCF-CCC64A95B00F}"/>
    <hyperlink ref="E12" r:id="rId3" xr:uid="{1B9F0EE8-2E69-144D-8541-8813E1E5E241}"/>
    <hyperlink ref="E11" r:id="rId4" xr:uid="{94D0B9A4-A2EA-964E-817D-A184F47DF257}"/>
    <hyperlink ref="E10" r:id="rId5" xr:uid="{EF1C3B60-1A38-A648-9AED-DBE86A005005}"/>
    <hyperlink ref="E9" r:id="rId6" xr:uid="{442DDEE1-3D04-DE4F-BEE0-9A3BEF40C725}"/>
    <hyperlink ref="E5" r:id="rId7" xr:uid="{3E444818-7FC2-7641-BF54-431819E0F0F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Industry Analysis</vt:lpstr>
      <vt:lpstr>Filings - Conference Calls</vt:lpstr>
      <vt:lpstr>Financials</vt:lpstr>
      <vt:lpstr>Relative Analysis - Mkt Value</vt:lpstr>
      <vt:lpstr>Valuation</vt:lpstr>
      <vt:lpstr>Conclusion</vt:lpstr>
      <vt:lpstr>Works Cited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Zavala</dc:creator>
  <cp:lastModifiedBy>Jose Zavala</cp:lastModifiedBy>
  <dcterms:created xsi:type="dcterms:W3CDTF">2019-05-14T04:57:11Z</dcterms:created>
  <dcterms:modified xsi:type="dcterms:W3CDTF">2021-03-13T21:42:35Z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