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Yis\ACE_coordinacion\Rediseño SIEH\SIEH\Cepal\Muestra cantón\"/>
    </mc:Choice>
  </mc:AlternateContent>
  <xr:revisionPtr revIDLastSave="0" documentId="8_{647E38E2-0D4F-4E0A-8A1D-7D764C656469}" xr6:coauthVersionLast="47" xr6:coauthVersionMax="47" xr10:uidLastSave="{00000000-0000-0000-0000-000000000000}"/>
  <bookViews>
    <workbookView xWindow="-110" yWindow="-110" windowWidth="19420" windowHeight="10420" tabRatio="414" xr2:uid="{00000000-000D-0000-FFFF-FFFF00000000}"/>
  </bookViews>
  <sheets>
    <sheet name="Ensay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4" i="6" l="1"/>
  <c r="T84" i="6"/>
  <c r="U84" i="6"/>
  <c r="V84" i="6"/>
  <c r="W84" i="6"/>
  <c r="R84" i="6"/>
  <c r="F3" i="6"/>
  <c r="AB4" i="6" l="1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C84" i="6" s="1"/>
  <c r="AB3" i="6"/>
  <c r="Z4" i="6" l="1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3" i="6"/>
  <c r="M11" i="6"/>
  <c r="N4" i="6"/>
  <c r="N5" i="6"/>
  <c r="N6" i="6"/>
  <c r="N7" i="6"/>
  <c r="N8" i="6"/>
  <c r="N3" i="6"/>
  <c r="E11" i="6"/>
  <c r="F4" i="6"/>
  <c r="F5" i="6"/>
  <c r="F6" i="6"/>
  <c r="F7" i="6"/>
  <c r="F8" i="6"/>
  <c r="F9" i="6"/>
  <c r="Z86" i="6" l="1"/>
  <c r="AA29" i="6" s="1"/>
  <c r="F11" i="6"/>
  <c r="N11" i="6"/>
  <c r="O6" i="6" s="1"/>
  <c r="G8" i="6" l="1"/>
  <c r="G3" i="6"/>
  <c r="G6" i="6"/>
  <c r="AA65" i="6"/>
  <c r="O4" i="6"/>
  <c r="O8" i="6"/>
  <c r="AA35" i="6"/>
  <c r="AA34" i="6"/>
  <c r="AC34" i="6" s="1"/>
  <c r="AA51" i="6"/>
  <c r="AC51" i="6" s="1"/>
  <c r="AA50" i="6"/>
  <c r="AC50" i="6" s="1"/>
  <c r="AA67" i="6"/>
  <c r="AC67" i="6" s="1"/>
  <c r="AA13" i="6"/>
  <c r="AC13" i="6" s="1"/>
  <c r="AA41" i="6"/>
  <c r="AC41" i="6" s="1"/>
  <c r="AA19" i="6"/>
  <c r="AC19" i="6" s="1"/>
  <c r="AA18" i="6"/>
  <c r="AC18" i="6" s="1"/>
  <c r="AA66" i="6"/>
  <c r="AC66" i="6" s="1"/>
  <c r="AA83" i="6"/>
  <c r="AC83" i="6" s="1"/>
  <c r="AA25" i="6"/>
  <c r="AC25" i="6" s="1"/>
  <c r="AA82" i="6"/>
  <c r="AC82" i="6" s="1"/>
  <c r="AA16" i="6"/>
  <c r="AC16" i="6" s="1"/>
  <c r="AA32" i="6"/>
  <c r="AC32" i="6" s="1"/>
  <c r="AA68" i="6"/>
  <c r="AC68" i="6" s="1"/>
  <c r="AA3" i="6"/>
  <c r="AA37" i="6"/>
  <c r="AC37" i="6" s="1"/>
  <c r="AA53" i="6"/>
  <c r="AC53" i="6" s="1"/>
  <c r="AA22" i="6"/>
  <c r="AC22" i="6" s="1"/>
  <c r="AA38" i="6"/>
  <c r="AC38" i="6" s="1"/>
  <c r="AA54" i="6"/>
  <c r="AC54" i="6" s="1"/>
  <c r="AA70" i="6"/>
  <c r="AC70" i="6" s="1"/>
  <c r="AA7" i="6"/>
  <c r="AC7" i="6" s="1"/>
  <c r="AA23" i="6"/>
  <c r="AC23" i="6" s="1"/>
  <c r="AA39" i="6"/>
  <c r="AC39" i="6" s="1"/>
  <c r="AA55" i="6"/>
  <c r="AC55" i="6" s="1"/>
  <c r="AA71" i="6"/>
  <c r="AC71" i="6" s="1"/>
  <c r="O5" i="6"/>
  <c r="AA4" i="6"/>
  <c r="AC4" i="6" s="1"/>
  <c r="AA20" i="6"/>
  <c r="AC20" i="6" s="1"/>
  <c r="AA36" i="6"/>
  <c r="AC36" i="6" s="1"/>
  <c r="AA52" i="6"/>
  <c r="AC52" i="6" s="1"/>
  <c r="AA72" i="6"/>
  <c r="AC72" i="6" s="1"/>
  <c r="G7" i="6"/>
  <c r="AA73" i="6"/>
  <c r="AC73" i="6" s="1"/>
  <c r="G9" i="6"/>
  <c r="AA48" i="6"/>
  <c r="AC48" i="6" s="1"/>
  <c r="AA61" i="6"/>
  <c r="AC61" i="6" s="1"/>
  <c r="AA77" i="6"/>
  <c r="AC77" i="6" s="1"/>
  <c r="AA60" i="6"/>
  <c r="AC60" i="6" s="1"/>
  <c r="AA21" i="6"/>
  <c r="AC21" i="6" s="1"/>
  <c r="AA26" i="6"/>
  <c r="AC26" i="6" s="1"/>
  <c r="AA58" i="6"/>
  <c r="AC58" i="6" s="1"/>
  <c r="AA11" i="6"/>
  <c r="AC11" i="6" s="1"/>
  <c r="AA27" i="6"/>
  <c r="AC27" i="6" s="1"/>
  <c r="AA43" i="6"/>
  <c r="AC43" i="6" s="1"/>
  <c r="AA59" i="6"/>
  <c r="AC59" i="6" s="1"/>
  <c r="AA75" i="6"/>
  <c r="AC75" i="6" s="1"/>
  <c r="O3" i="6"/>
  <c r="AA8" i="6"/>
  <c r="AC8" i="6" s="1"/>
  <c r="AA24" i="6"/>
  <c r="AC24" i="6" s="1"/>
  <c r="AA40" i="6"/>
  <c r="AC40" i="6" s="1"/>
  <c r="AA56" i="6"/>
  <c r="AC56" i="6" s="1"/>
  <c r="AA76" i="6"/>
  <c r="AC76" i="6" s="1"/>
  <c r="O7" i="6"/>
  <c r="X78" i="6" s="1"/>
  <c r="G4" i="6"/>
  <c r="AA17" i="6"/>
  <c r="AC17" i="6" s="1"/>
  <c r="AA6" i="6"/>
  <c r="AC6" i="6" s="1"/>
  <c r="AA49" i="6"/>
  <c r="AC49" i="6" s="1"/>
  <c r="AA5" i="6"/>
  <c r="AC5" i="6" s="1"/>
  <c r="AA69" i="6"/>
  <c r="AC69" i="6" s="1"/>
  <c r="AA10" i="6"/>
  <c r="AA42" i="6"/>
  <c r="AC42" i="6" s="1"/>
  <c r="AA74" i="6"/>
  <c r="AC74" i="6" s="1"/>
  <c r="AA57" i="6"/>
  <c r="AC57" i="6" s="1"/>
  <c r="AA9" i="6"/>
  <c r="AC9" i="6" s="1"/>
  <c r="AA33" i="6"/>
  <c r="AC33" i="6" s="1"/>
  <c r="AA81" i="6"/>
  <c r="AC81" i="6" s="1"/>
  <c r="AA14" i="6"/>
  <c r="AC14" i="6" s="1"/>
  <c r="AA30" i="6"/>
  <c r="AC30" i="6" s="1"/>
  <c r="AA46" i="6"/>
  <c r="AC46" i="6" s="1"/>
  <c r="AA62" i="6"/>
  <c r="AC62" i="6" s="1"/>
  <c r="AA78" i="6"/>
  <c r="AC78" i="6" s="1"/>
  <c r="G5" i="6"/>
  <c r="AA15" i="6"/>
  <c r="AC15" i="6" s="1"/>
  <c r="AA31" i="6"/>
  <c r="AC31" i="6" s="1"/>
  <c r="AA47" i="6"/>
  <c r="AC47" i="6" s="1"/>
  <c r="AA63" i="6"/>
  <c r="AC63" i="6" s="1"/>
  <c r="AA79" i="6"/>
  <c r="AC79" i="6" s="1"/>
  <c r="AA12" i="6"/>
  <c r="AC12" i="6" s="1"/>
  <c r="AA28" i="6"/>
  <c r="AC28" i="6" s="1"/>
  <c r="AA44" i="6"/>
  <c r="AC44" i="6" s="1"/>
  <c r="AA64" i="6"/>
  <c r="AC64" i="6" s="1"/>
  <c r="AA80" i="6"/>
  <c r="AC80" i="6" s="1"/>
  <c r="AA45" i="6"/>
  <c r="AC45" i="6" s="1"/>
  <c r="AC29" i="6"/>
  <c r="AC65" i="6"/>
  <c r="AC35" i="6"/>
  <c r="AC10" i="6"/>
  <c r="X73" i="6"/>
  <c r="X71" i="6"/>
  <c r="X21" i="6"/>
  <c r="X76" i="6"/>
  <c r="X69" i="6"/>
  <c r="X74" i="6"/>
  <c r="X83" i="6" l="1"/>
  <c r="X82" i="6"/>
  <c r="X80" i="6"/>
  <c r="J27" i="6"/>
  <c r="J35" i="6"/>
  <c r="J32" i="6"/>
  <c r="J26" i="6"/>
  <c r="J28" i="6"/>
  <c r="J36" i="6"/>
  <c r="J24" i="6"/>
  <c r="J34" i="6"/>
  <c r="J29" i="6"/>
  <c r="J37" i="6"/>
  <c r="J30" i="6"/>
  <c r="J23" i="6"/>
  <c r="J31" i="6"/>
  <c r="J25" i="6"/>
  <c r="J33" i="6"/>
  <c r="J51" i="6"/>
  <c r="J52" i="6"/>
  <c r="J48" i="6"/>
  <c r="J53" i="6"/>
  <c r="J46" i="6"/>
  <c r="J54" i="6"/>
  <c r="J50" i="6"/>
  <c r="J47" i="6"/>
  <c r="J55" i="6"/>
  <c r="J49" i="6"/>
  <c r="X79" i="6"/>
  <c r="J3" i="6"/>
  <c r="J11" i="6"/>
  <c r="J19" i="6"/>
  <c r="J4" i="6"/>
  <c r="J12" i="6"/>
  <c r="J20" i="6"/>
  <c r="J5" i="6"/>
  <c r="J13" i="6"/>
  <c r="J21" i="6"/>
  <c r="J6" i="6"/>
  <c r="J14" i="6"/>
  <c r="J22" i="6"/>
  <c r="G11" i="6"/>
  <c r="J7" i="6"/>
  <c r="J15" i="6"/>
  <c r="J16" i="6"/>
  <c r="J8" i="6"/>
  <c r="J9" i="6"/>
  <c r="J17" i="6"/>
  <c r="J10" i="6"/>
  <c r="J18" i="6"/>
  <c r="J83" i="6"/>
  <c r="J82" i="6"/>
  <c r="J78" i="6"/>
  <c r="J80" i="6"/>
  <c r="J79" i="6"/>
  <c r="J81" i="6"/>
  <c r="J43" i="6"/>
  <c r="J40" i="6"/>
  <c r="J44" i="6"/>
  <c r="J45" i="6"/>
  <c r="J38" i="6"/>
  <c r="J39" i="6"/>
  <c r="J42" i="6"/>
  <c r="J41" i="6"/>
  <c r="J59" i="6"/>
  <c r="J56" i="6"/>
  <c r="J60" i="6"/>
  <c r="J61" i="6"/>
  <c r="J62" i="6"/>
  <c r="J63" i="6"/>
  <c r="J64" i="6"/>
  <c r="J66" i="6"/>
  <c r="J57" i="6"/>
  <c r="J65" i="6"/>
  <c r="J58" i="6"/>
  <c r="J67" i="6"/>
  <c r="J75" i="6"/>
  <c r="J68" i="6"/>
  <c r="J76" i="6"/>
  <c r="J72" i="6"/>
  <c r="J74" i="6"/>
  <c r="J69" i="6"/>
  <c r="J77" i="6"/>
  <c r="J70" i="6"/>
  <c r="J71" i="6"/>
  <c r="J73" i="6"/>
  <c r="X81" i="6"/>
  <c r="AC3" i="6"/>
  <c r="AA86" i="6"/>
  <c r="X77" i="6"/>
  <c r="X68" i="6"/>
  <c r="X75" i="6"/>
  <c r="X67" i="6"/>
  <c r="X26" i="6"/>
  <c r="X72" i="6"/>
  <c r="X31" i="6"/>
  <c r="X70" i="6"/>
  <c r="X57" i="6"/>
  <c r="X61" i="6"/>
  <c r="X65" i="6"/>
  <c r="X64" i="6"/>
  <c r="X58" i="6"/>
  <c r="X62" i="6"/>
  <c r="X66" i="6"/>
  <c r="X59" i="6"/>
  <c r="X63" i="6"/>
  <c r="X56" i="6"/>
  <c r="X60" i="6"/>
  <c r="X28" i="6"/>
  <c r="X34" i="6"/>
  <c r="X41" i="6"/>
  <c r="X45" i="6"/>
  <c r="X49" i="6"/>
  <c r="X53" i="6"/>
  <c r="X6" i="6"/>
  <c r="X10" i="6"/>
  <c r="X14" i="6"/>
  <c r="X18" i="6"/>
  <c r="X23" i="6"/>
  <c r="X29" i="6"/>
  <c r="X38" i="6"/>
  <c r="X42" i="6"/>
  <c r="X46" i="6"/>
  <c r="X50" i="6"/>
  <c r="X54" i="6"/>
  <c r="X7" i="6"/>
  <c r="X11" i="6"/>
  <c r="X15" i="6"/>
  <c r="X19" i="6"/>
  <c r="X24" i="6"/>
  <c r="X27" i="6"/>
  <c r="X40" i="6"/>
  <c r="X48" i="6"/>
  <c r="X5" i="6"/>
  <c r="X17" i="6"/>
  <c r="X3" i="6"/>
  <c r="X30" i="6"/>
  <c r="X39" i="6"/>
  <c r="X43" i="6"/>
  <c r="X47" i="6"/>
  <c r="X51" i="6"/>
  <c r="X4" i="6"/>
  <c r="X8" i="6"/>
  <c r="X12" i="6"/>
  <c r="X16" i="6"/>
  <c r="X20" i="6"/>
  <c r="X25" i="6"/>
  <c r="X33" i="6"/>
  <c r="X44" i="6"/>
  <c r="X52" i="6"/>
  <c r="X9" i="6"/>
  <c r="X13" i="6"/>
  <c r="X22" i="6"/>
  <c r="O11" i="6"/>
  <c r="X55" i="6"/>
  <c r="X32" i="6"/>
  <c r="X37" i="6"/>
  <c r="Y24" i="6"/>
  <c r="Y23" i="6"/>
  <c r="X36" i="6"/>
  <c r="Y25" i="6"/>
  <c r="X35" i="6"/>
  <c r="J84" i="6" l="1"/>
  <c r="X84" i="6"/>
</calcChain>
</file>

<file path=xl/sharedStrings.xml><?xml version="1.0" encoding="utf-8"?>
<sst xmlns="http://schemas.openxmlformats.org/spreadsheetml/2006/main" count="32" uniqueCount="21">
  <si>
    <t>CHOROTEGA</t>
  </si>
  <si>
    <t>HUETAR ATLANTICA</t>
  </si>
  <si>
    <t>CENTRAL</t>
  </si>
  <si>
    <t>PACIFICO CENTRAL</t>
  </si>
  <si>
    <t>BRUNCA</t>
  </si>
  <si>
    <t>Cantón</t>
  </si>
  <si>
    <t>sqrt</t>
  </si>
  <si>
    <t>Tot</t>
  </si>
  <si>
    <t>HUETAR N</t>
  </si>
  <si>
    <t>Pop/400</t>
  </si>
  <si>
    <t>(apx UPMs)</t>
  </si>
  <si>
    <t>P1 bar</t>
  </si>
  <si>
    <t>^.5</t>
  </si>
  <si>
    <t>afij</t>
  </si>
  <si>
    <t>Faltan para mínimo 5</t>
  </si>
  <si>
    <t>Faltan para 10</t>
  </si>
  <si>
    <t>Proyecciones población</t>
  </si>
  <si>
    <t>Provincias</t>
  </si>
  <si>
    <t>Regiones</t>
  </si>
  <si>
    <t>Afijación Cantonal provincia</t>
  </si>
  <si>
    <t>Muestra  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</si>
</sst>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3" fontId="0" fillId="2" borderId="2" xfId="0" applyNumberFormat="1" applyFill="1" applyBorder="1"/>
    <xf numFmtId="3" fontId="0" fillId="2" borderId="4" xfId="0" applyNumberFormat="1" applyFill="1" applyBorder="1"/>
    <xf numFmtId="3" fontId="0" fillId="3" borderId="4" xfId="0" applyNumberFormat="1" applyFill="1" applyBorder="1"/>
    <xf numFmtId="3" fontId="0" fillId="5" borderId="4" xfId="0" applyNumberFormat="1" applyFill="1" applyBorder="1"/>
    <xf numFmtId="3" fontId="0" fillId="6" borderId="4" xfId="0" applyNumberFormat="1" applyFill="1" applyBorder="1"/>
    <xf numFmtId="3" fontId="0" fillId="7" borderId="4" xfId="0" applyNumberFormat="1" applyFill="1" applyBorder="1"/>
    <xf numFmtId="3" fontId="0" fillId="8" borderId="4" xfId="0" applyNumberFormat="1" applyFill="1" applyBorder="1"/>
    <xf numFmtId="3" fontId="0" fillId="4" borderId="4" xfId="0" applyNumberFormat="1" applyFill="1" applyBorder="1"/>
    <xf numFmtId="3" fontId="0" fillId="4" borderId="6" xfId="0" applyNumberFormat="1" applyFill="1" applyBorder="1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9" borderId="0" xfId="0" applyNumberFormat="1" applyFill="1"/>
    <xf numFmtId="2" fontId="0" fillId="0" borderId="7" xfId="0" applyNumberFormat="1" applyBorder="1"/>
    <xf numFmtId="1" fontId="0" fillId="10" borderId="0" xfId="0" applyNumberFormat="1" applyFill="1"/>
    <xf numFmtId="2" fontId="0" fillId="11" borderId="0" xfId="0" applyNumberFormat="1" applyFill="1"/>
    <xf numFmtId="0" fontId="0" fillId="12" borderId="0" xfId="0" applyFill="1"/>
    <xf numFmtId="1" fontId="0" fillId="13" borderId="0" xfId="0" applyNumberFormat="1" applyFill="1"/>
    <xf numFmtId="1" fontId="0" fillId="14" borderId="0" xfId="0" applyNumberFormat="1" applyFill="1"/>
    <xf numFmtId="0" fontId="0" fillId="14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3" fontId="0" fillId="0" borderId="0" xfId="0" applyNumberFormat="1" applyFill="1" applyBorder="1"/>
    <xf numFmtId="3" fontId="0" fillId="0" borderId="0" xfId="0" applyNumberFormat="1" applyFill="1"/>
    <xf numFmtId="1" fontId="0" fillId="0" borderId="0" xfId="0" applyNumberFormat="1" applyFill="1"/>
    <xf numFmtId="0" fontId="0" fillId="0" borderId="0" xfId="0" applyBorder="1"/>
    <xf numFmtId="0" fontId="0" fillId="0" borderId="0" xfId="0" applyFill="1" applyBorder="1"/>
    <xf numFmtId="1" fontId="0" fillId="0" borderId="0" xfId="0" applyNumberFormat="1" applyFill="1" applyBorder="1"/>
    <xf numFmtId="2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2" fontId="0" fillId="0" borderId="0" xfId="0" applyNumberFormat="1" applyFill="1"/>
    <xf numFmtId="2" fontId="0" fillId="0" borderId="7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C875-F471-44B2-9D91-AD5490534F5F}">
  <dimension ref="A1:AD134"/>
  <sheetViews>
    <sheetView tabSelected="1" topLeftCell="G1" workbookViewId="0">
      <pane ySplit="2" topLeftCell="A12" activePane="bottomLeft" state="frozen"/>
      <selection pane="bottomLeft" activeCell="O16" sqref="O16"/>
    </sheetView>
  </sheetViews>
  <sheetFormatPr baseColWidth="10" defaultColWidth="8.7265625" defaultRowHeight="12.5" x14ac:dyDescent="0.25"/>
  <cols>
    <col min="1" max="1" width="6.7265625" customWidth="1"/>
    <col min="2" max="2" width="9" customWidth="1"/>
    <col min="3" max="3" width="9" style="32" customWidth="1"/>
    <col min="4" max="4" width="8.6328125" customWidth="1"/>
    <col min="5" max="5" width="10.90625" customWidth="1"/>
    <col min="6" max="6" width="8.1796875" style="20" customWidth="1"/>
    <col min="7" max="7" width="7" customWidth="1"/>
    <col min="8" max="8" width="5.54296875" customWidth="1"/>
    <col min="9" max="9" width="6.7265625" customWidth="1"/>
    <col min="10" max="10" width="11.453125" customWidth="1"/>
    <col min="11" max="11" width="5.81640625" style="38" customWidth="1"/>
    <col min="12" max="12" width="9.6328125" style="37" customWidth="1"/>
    <col min="13" max="13" width="10" customWidth="1"/>
    <col min="14" max="14" width="10.08984375" style="20" customWidth="1"/>
    <col min="15" max="15" width="8.1796875" customWidth="1"/>
    <col min="16" max="16" width="7.08984375" customWidth="1"/>
    <col min="17" max="17" width="6.7265625" customWidth="1"/>
    <col min="18" max="18" width="9.6328125" customWidth="1"/>
    <col min="19" max="23" width="7.7265625" customWidth="1"/>
    <col min="24" max="24" width="6.1796875" customWidth="1"/>
    <col min="25" max="25" width="3.26953125" customWidth="1"/>
    <col min="26" max="26" width="8.26953125" style="23" customWidth="1"/>
    <col min="27" max="27" width="7.7265625" customWidth="1"/>
    <col min="28" max="28" width="9.1796875" style="24"/>
    <col min="29" max="29" width="7.26953125" customWidth="1"/>
    <col min="30" max="30" width="0.81640625" customWidth="1"/>
  </cols>
  <sheetData>
    <row r="1" spans="1:30" x14ac:dyDescent="0.25">
      <c r="L1"/>
      <c r="AA1" t="s">
        <v>5</v>
      </c>
      <c r="AB1" s="24" t="s">
        <v>9</v>
      </c>
      <c r="AD1" s="26"/>
    </row>
    <row r="2" spans="1:30" ht="37.5" x14ac:dyDescent="0.25">
      <c r="A2" s="41" t="s">
        <v>5</v>
      </c>
      <c r="B2" s="31" t="s">
        <v>16</v>
      </c>
      <c r="C2" s="33"/>
      <c r="D2" t="s">
        <v>17</v>
      </c>
      <c r="E2" s="31" t="s">
        <v>16</v>
      </c>
      <c r="F2" s="40" t="s">
        <v>6</v>
      </c>
      <c r="G2" s="31" t="s">
        <v>20</v>
      </c>
      <c r="I2" s="41" t="s">
        <v>5</v>
      </c>
      <c r="J2" s="31" t="s">
        <v>19</v>
      </c>
      <c r="L2" t="s">
        <v>18</v>
      </c>
      <c r="M2" s="31" t="s">
        <v>16</v>
      </c>
      <c r="N2" s="20" t="s">
        <v>6</v>
      </c>
      <c r="O2" s="31" t="s">
        <v>20</v>
      </c>
      <c r="P2" s="31"/>
      <c r="Q2" s="41" t="s">
        <v>5</v>
      </c>
      <c r="R2" t="s">
        <v>2</v>
      </c>
      <c r="S2" t="s">
        <v>0</v>
      </c>
      <c r="T2" t="s">
        <v>3</v>
      </c>
      <c r="U2" t="s">
        <v>4</v>
      </c>
      <c r="V2" t="s">
        <v>1</v>
      </c>
      <c r="W2" t="s">
        <v>8</v>
      </c>
      <c r="X2" t="s">
        <v>13</v>
      </c>
      <c r="Z2" s="23" t="s">
        <v>12</v>
      </c>
      <c r="AA2">
        <v>1600</v>
      </c>
      <c r="AB2" s="24" t="s">
        <v>10</v>
      </c>
      <c r="AC2" t="s">
        <v>11</v>
      </c>
      <c r="AD2" s="26"/>
    </row>
    <row r="3" spans="1:30" x14ac:dyDescent="0.25">
      <c r="A3" s="1">
        <v>101</v>
      </c>
      <c r="B3" s="10">
        <v>347398</v>
      </c>
      <c r="C3" s="34"/>
      <c r="D3">
        <v>1</v>
      </c>
      <c r="E3" s="19">
        <v>1661547</v>
      </c>
      <c r="F3" s="19">
        <f>E3^0.5</f>
        <v>1289.0100852980165</v>
      </c>
      <c r="G3" s="19">
        <f>F3*1600/F$11</f>
        <v>357.01350582779622</v>
      </c>
      <c r="H3" s="19"/>
      <c r="I3" s="1">
        <v>101</v>
      </c>
      <c r="J3" s="21">
        <f>G$3*B3/E$3</f>
        <v>74.644760513885402</v>
      </c>
      <c r="K3" s="39"/>
      <c r="L3" s="37">
        <v>1</v>
      </c>
      <c r="M3" s="19">
        <v>3162510</v>
      </c>
      <c r="N3" s="19">
        <f>M3^0.5</f>
        <v>1778.344735983437</v>
      </c>
      <c r="O3" s="19">
        <f>N3*1600/N$11</f>
        <v>581.59009934834728</v>
      </c>
      <c r="P3" s="19"/>
      <c r="Q3" s="1">
        <v>101</v>
      </c>
      <c r="R3" s="10">
        <v>347398</v>
      </c>
      <c r="S3" s="10"/>
      <c r="T3" s="10"/>
      <c r="U3" s="10"/>
      <c r="V3" s="10"/>
      <c r="W3" s="10"/>
      <c r="X3" s="21">
        <f>O$3*R3/M$3</f>
        <v>63.886987656455517</v>
      </c>
      <c r="Y3" s="21"/>
      <c r="Z3" s="23">
        <f>B3^0.5</f>
        <v>589.40478450721787</v>
      </c>
      <c r="AA3" s="21">
        <f>1600*Z3/Z$86</f>
        <v>50.612165550189644</v>
      </c>
      <c r="AB3" s="24">
        <f>B3/400</f>
        <v>868.495</v>
      </c>
      <c r="AC3" s="20">
        <f>AA3/AB3</f>
        <v>5.8275713216759617E-2</v>
      </c>
      <c r="AD3" s="26"/>
    </row>
    <row r="4" spans="1:30" x14ac:dyDescent="0.25">
      <c r="A4" s="2">
        <v>102</v>
      </c>
      <c r="B4" s="11">
        <v>70054</v>
      </c>
      <c r="C4" s="34"/>
      <c r="D4">
        <v>2</v>
      </c>
      <c r="E4" s="19">
        <v>1029568</v>
      </c>
      <c r="F4" s="19">
        <f t="shared" ref="F4:F9" si="0">E4^0.5</f>
        <v>1014.6763030641841</v>
      </c>
      <c r="G4" s="19">
        <f t="shared" ref="G4:G9" si="1">F4*1600/F$11</f>
        <v>281.032048056924</v>
      </c>
      <c r="H4" s="19"/>
      <c r="I4" s="2">
        <v>102</v>
      </c>
      <c r="J4" s="21">
        <f>G$3*B4/E$3</f>
        <v>15.052372359771006</v>
      </c>
      <c r="K4" s="39"/>
      <c r="L4" s="37">
        <v>2</v>
      </c>
      <c r="M4" s="19">
        <v>393893</v>
      </c>
      <c r="N4" s="19">
        <f t="shared" ref="N4:N8" si="2">M4^0.5</f>
        <v>627.60895468436399</v>
      </c>
      <c r="O4" s="19">
        <f t="shared" ref="O4:O8" si="3">N4*1600/N$11</f>
        <v>205.25331614341803</v>
      </c>
      <c r="P4" s="19"/>
      <c r="Q4" s="2">
        <v>102</v>
      </c>
      <c r="R4" s="11">
        <v>70054</v>
      </c>
      <c r="S4" s="11"/>
      <c r="T4" s="11"/>
      <c r="U4" s="11"/>
      <c r="V4" s="11"/>
      <c r="W4" s="11"/>
      <c r="X4" s="21">
        <f>O$3*R4/M$3</f>
        <v>12.88303051049613</v>
      </c>
      <c r="Y4" s="21"/>
      <c r="Z4" s="23">
        <f>B4^0.5</f>
        <v>264.67716184060913</v>
      </c>
      <c r="AA4" s="21">
        <f>1600*Z4/Z$86</f>
        <v>22.727817426238079</v>
      </c>
      <c r="AB4" s="24">
        <f>B4/400</f>
        <v>175.13499999999999</v>
      </c>
      <c r="AC4" s="20">
        <f t="shared" ref="AC4:AC67" si="4">AA4/AB4</f>
        <v>0.12977313173402277</v>
      </c>
      <c r="AD4" s="26"/>
    </row>
    <row r="5" spans="1:30" x14ac:dyDescent="0.25">
      <c r="A5" s="2">
        <v>103</v>
      </c>
      <c r="B5" s="11">
        <v>245208</v>
      </c>
      <c r="C5" s="34"/>
      <c r="D5">
        <v>3</v>
      </c>
      <c r="E5" s="19">
        <v>541259</v>
      </c>
      <c r="F5" s="19">
        <f t="shared" si="0"/>
        <v>735.70306510167541</v>
      </c>
      <c r="G5" s="19">
        <f t="shared" si="1"/>
        <v>203.76561325311823</v>
      </c>
      <c r="H5" s="19"/>
      <c r="I5" s="2">
        <v>103</v>
      </c>
      <c r="J5" s="21">
        <f t="shared" ref="J5:J22" si="5">G$3*B5/E$3</f>
        <v>52.687385753771785</v>
      </c>
      <c r="K5" s="39"/>
      <c r="L5" s="37">
        <v>3</v>
      </c>
      <c r="M5" s="19">
        <v>302831</v>
      </c>
      <c r="N5" s="19">
        <f t="shared" si="2"/>
        <v>550.30082682111242</v>
      </c>
      <c r="O5" s="19">
        <f t="shared" si="3"/>
        <v>179.97045570884706</v>
      </c>
      <c r="P5" s="19"/>
      <c r="Q5" s="2">
        <v>103</v>
      </c>
      <c r="R5" s="11">
        <v>245208</v>
      </c>
      <c r="S5" s="11"/>
      <c r="T5" s="11"/>
      <c r="U5" s="11"/>
      <c r="V5" s="11"/>
      <c r="W5" s="11"/>
      <c r="X5" s="21">
        <f>O$3*R5/M$3</f>
        <v>45.094100913834119</v>
      </c>
      <c r="Y5" s="21"/>
      <c r="Z5" s="23">
        <f>B5^0.5</f>
        <v>495.18481398362775</v>
      </c>
      <c r="AA5" s="21">
        <f>1600*Z5/Z$86</f>
        <v>42.52150040524878</v>
      </c>
      <c r="AB5" s="24">
        <f>B5/400</f>
        <v>613.02</v>
      </c>
      <c r="AC5" s="20">
        <f t="shared" si="4"/>
        <v>6.9363969210219534E-2</v>
      </c>
      <c r="AD5" s="26"/>
    </row>
    <row r="6" spans="1:30" x14ac:dyDescent="0.25">
      <c r="A6" s="2">
        <v>104</v>
      </c>
      <c r="B6" s="11">
        <v>37983</v>
      </c>
      <c r="C6" s="34"/>
      <c r="D6">
        <v>4</v>
      </c>
      <c r="E6" s="19">
        <v>526092</v>
      </c>
      <c r="F6" s="19">
        <f t="shared" si="0"/>
        <v>725.3219974604383</v>
      </c>
      <c r="G6" s="19">
        <f>F6*1600/F$11</f>
        <v>200.89039808210836</v>
      </c>
      <c r="H6" s="19"/>
      <c r="I6" s="2">
        <v>104</v>
      </c>
      <c r="J6" s="28">
        <f t="shared" si="5"/>
        <v>8.1613363882316801</v>
      </c>
      <c r="K6" s="39"/>
      <c r="L6" s="37">
        <v>4</v>
      </c>
      <c r="M6" s="19">
        <v>369992</v>
      </c>
      <c r="N6" s="19">
        <f t="shared" si="2"/>
        <v>608.26967703478363</v>
      </c>
      <c r="O6" s="19">
        <f t="shared" si="3"/>
        <v>198.9285962047247</v>
      </c>
      <c r="P6" s="19"/>
      <c r="Q6" s="2">
        <v>104</v>
      </c>
      <c r="R6" s="11">
        <v>37983</v>
      </c>
      <c r="S6" s="11"/>
      <c r="T6" s="11"/>
      <c r="U6" s="11"/>
      <c r="V6" s="11"/>
      <c r="W6" s="11"/>
      <c r="X6" s="28">
        <f>O$3*R6/M$3</f>
        <v>6.98512787107338</v>
      </c>
      <c r="Y6" s="21"/>
      <c r="Z6" s="23">
        <f>B6^0.5</f>
        <v>194.89227793835241</v>
      </c>
      <c r="AA6" s="21">
        <f>1600*Z6/Z$86</f>
        <v>16.735392203706606</v>
      </c>
      <c r="AB6" s="24">
        <f>B6/400</f>
        <v>94.957499999999996</v>
      </c>
      <c r="AC6" s="20">
        <f t="shared" si="4"/>
        <v>0.17624086779566234</v>
      </c>
      <c r="AD6" s="26"/>
    </row>
    <row r="7" spans="1:30" x14ac:dyDescent="0.25">
      <c r="A7" s="2">
        <v>105</v>
      </c>
      <c r="B7" s="11">
        <v>18535</v>
      </c>
      <c r="C7" s="34"/>
      <c r="D7">
        <v>5</v>
      </c>
      <c r="E7" s="19">
        <v>393893</v>
      </c>
      <c r="F7" s="19">
        <f t="shared" si="0"/>
        <v>627.60895468436399</v>
      </c>
      <c r="G7" s="19">
        <f t="shared" si="1"/>
        <v>173.82709084776474</v>
      </c>
      <c r="H7" s="19"/>
      <c r="I7" s="2">
        <v>105</v>
      </c>
      <c r="J7" s="22">
        <f t="shared" si="5"/>
        <v>3.9825808902897135</v>
      </c>
      <c r="K7" s="39"/>
      <c r="L7" s="37">
        <v>5</v>
      </c>
      <c r="M7" s="19">
        <v>460083</v>
      </c>
      <c r="N7" s="19">
        <f t="shared" si="2"/>
        <v>678.29418396445067</v>
      </c>
      <c r="O7" s="19">
        <f t="shared" si="3"/>
        <v>221.82942027892906</v>
      </c>
      <c r="P7" s="19"/>
      <c r="Q7" s="2">
        <v>105</v>
      </c>
      <c r="R7" s="11">
        <v>18535</v>
      </c>
      <c r="S7" s="11"/>
      <c r="T7" s="11"/>
      <c r="U7" s="11"/>
      <c r="V7" s="11"/>
      <c r="W7" s="11"/>
      <c r="X7" s="22">
        <f>O$3*R7/M$3</f>
        <v>3.4086129344797702</v>
      </c>
      <c r="Y7" s="21"/>
      <c r="Z7" s="23">
        <f>B7^0.5</f>
        <v>136.14330684980442</v>
      </c>
      <c r="AA7" s="21">
        <f>1600*Z7/Z$86</f>
        <v>11.690620378308429</v>
      </c>
      <c r="AB7" s="24">
        <f>B7/400</f>
        <v>46.337499999999999</v>
      </c>
      <c r="AC7" s="20">
        <f t="shared" si="4"/>
        <v>0.2522928595264835</v>
      </c>
      <c r="AD7" s="26"/>
    </row>
    <row r="8" spans="1:30" x14ac:dyDescent="0.25">
      <c r="A8" s="2">
        <v>106</v>
      </c>
      <c r="B8" s="11">
        <v>63529</v>
      </c>
      <c r="C8" s="34"/>
      <c r="D8">
        <v>6</v>
      </c>
      <c r="E8" s="19">
        <v>498779</v>
      </c>
      <c r="F8" s="19">
        <f t="shared" si="0"/>
        <v>706.2428760702652</v>
      </c>
      <c r="G8" s="19">
        <f t="shared" si="1"/>
        <v>195.60610737460394</v>
      </c>
      <c r="H8" s="19"/>
      <c r="I8" s="2">
        <v>106</v>
      </c>
      <c r="J8" s="21">
        <f t="shared" si="5"/>
        <v>13.65035777605693</v>
      </c>
      <c r="K8" s="39"/>
      <c r="L8" s="37">
        <v>6</v>
      </c>
      <c r="M8" s="19">
        <v>421912</v>
      </c>
      <c r="N8" s="19">
        <f t="shared" si="2"/>
        <v>649.54753482712874</v>
      </c>
      <c r="O8" s="19">
        <f t="shared" si="3"/>
        <v>212.42811231573401</v>
      </c>
      <c r="P8" s="19"/>
      <c r="Q8" s="2">
        <v>106</v>
      </c>
      <c r="R8" s="11">
        <v>63529</v>
      </c>
      <c r="S8" s="11"/>
      <c r="T8" s="11"/>
      <c r="U8" s="11"/>
      <c r="V8" s="11"/>
      <c r="W8" s="11"/>
      <c r="X8" s="21">
        <f>O$3*R8/M$3</f>
        <v>11.683073704589441</v>
      </c>
      <c r="Y8" s="21"/>
      <c r="Z8" s="23">
        <f>B8^0.5</f>
        <v>252.04959829366916</v>
      </c>
      <c r="AA8" s="21">
        <f>1600*Z8/Z$86</f>
        <v>21.643489043550108</v>
      </c>
      <c r="AB8" s="24">
        <f>B8/400</f>
        <v>158.82249999999999</v>
      </c>
      <c r="AC8" s="20">
        <f t="shared" si="4"/>
        <v>0.13627470316579898</v>
      </c>
      <c r="AD8" s="26"/>
    </row>
    <row r="9" spans="1:30" x14ac:dyDescent="0.25">
      <c r="A9" s="2">
        <v>107</v>
      </c>
      <c r="B9" s="11">
        <v>30318</v>
      </c>
      <c r="C9" s="34"/>
      <c r="D9">
        <v>7</v>
      </c>
      <c r="E9" s="19">
        <v>460083</v>
      </c>
      <c r="F9" s="19">
        <f t="shared" si="0"/>
        <v>678.29418396445067</v>
      </c>
      <c r="G9" s="19">
        <f t="shared" si="1"/>
        <v>187.86523655768431</v>
      </c>
      <c r="H9" s="19"/>
      <c r="I9" s="2">
        <v>107</v>
      </c>
      <c r="J9" s="28">
        <f t="shared" si="5"/>
        <v>6.5143721301215836</v>
      </c>
      <c r="K9" s="39"/>
      <c r="M9" s="19"/>
      <c r="N9" s="19"/>
      <c r="O9" s="19"/>
      <c r="P9" s="19"/>
      <c r="Q9" s="2">
        <v>107</v>
      </c>
      <c r="R9" s="11">
        <v>30318</v>
      </c>
      <c r="S9" s="11"/>
      <c r="T9" s="11"/>
      <c r="U9" s="11"/>
      <c r="V9" s="11"/>
      <c r="W9" s="11"/>
      <c r="X9" s="28">
        <f>O$3*R9/M$3</f>
        <v>5.5755234393071307</v>
      </c>
      <c r="Y9" s="21"/>
      <c r="Z9" s="23">
        <f>B9^0.5</f>
        <v>174.12064782787823</v>
      </c>
      <c r="AA9" s="21">
        <f>1600*Z9/Z$86</f>
        <v>14.951733147091417</v>
      </c>
      <c r="AB9" s="24">
        <f>B9/400</f>
        <v>75.795000000000002</v>
      </c>
      <c r="AC9" s="20">
        <f t="shared" si="4"/>
        <v>0.19726542841996725</v>
      </c>
      <c r="AD9" s="26"/>
    </row>
    <row r="10" spans="1:30" x14ac:dyDescent="0.25">
      <c r="A10" s="2">
        <v>108</v>
      </c>
      <c r="B10" s="11">
        <v>138525</v>
      </c>
      <c r="C10" s="34"/>
      <c r="E10" s="19"/>
      <c r="F10" s="19"/>
      <c r="G10" s="19"/>
      <c r="H10" s="19"/>
      <c r="I10" s="2">
        <v>108</v>
      </c>
      <c r="J10" s="21">
        <f t="shared" si="5"/>
        <v>29.764608461148239</v>
      </c>
      <c r="K10" s="39"/>
      <c r="M10" s="19"/>
      <c r="N10" s="19"/>
      <c r="O10" s="19"/>
      <c r="P10" s="19"/>
      <c r="Q10" s="2">
        <v>108</v>
      </c>
      <c r="R10" s="11">
        <v>138525</v>
      </c>
      <c r="S10" s="11"/>
      <c r="T10" s="11"/>
      <c r="U10" s="11"/>
      <c r="V10" s="11"/>
      <c r="W10" s="11"/>
      <c r="X10" s="21">
        <f>O$3*R10/M$3</f>
        <v>25.474945063329383</v>
      </c>
      <c r="Y10" s="21"/>
      <c r="Z10" s="23">
        <f>B10^0.5</f>
        <v>372.18946787892855</v>
      </c>
      <c r="AA10" s="21">
        <f>1600*Z10/Z$86</f>
        <v>31.959894896466764</v>
      </c>
      <c r="AB10" s="24">
        <f>B10/400</f>
        <v>346.3125</v>
      </c>
      <c r="AC10" s="20">
        <f t="shared" si="4"/>
        <v>9.2286287374746118E-2</v>
      </c>
      <c r="AD10" s="26"/>
    </row>
    <row r="11" spans="1:30" x14ac:dyDescent="0.25">
      <c r="A11" s="2">
        <v>109</v>
      </c>
      <c r="B11" s="11">
        <v>60453</v>
      </c>
      <c r="C11" s="34"/>
      <c r="D11" t="s">
        <v>7</v>
      </c>
      <c r="E11" s="19">
        <f>SUM(E3:E9)</f>
        <v>5111221</v>
      </c>
      <c r="F11" s="19">
        <f>SUM(F3:F9)</f>
        <v>5776.8574656433948</v>
      </c>
      <c r="G11" s="19">
        <f>SUM(G3:G9)</f>
        <v>1599.9999999999998</v>
      </c>
      <c r="H11" s="19"/>
      <c r="I11" s="2">
        <v>109</v>
      </c>
      <c r="J11" s="21">
        <f t="shared" si="5"/>
        <v>12.989423391458542</v>
      </c>
      <c r="K11" s="39"/>
      <c r="M11" s="19">
        <f t="shared" ref="M11:O11" si="6">SUM(M3:M9)</f>
        <v>5111221</v>
      </c>
      <c r="N11" s="19">
        <f t="shared" si="6"/>
        <v>4892.365913315276</v>
      </c>
      <c r="O11" s="19">
        <f t="shared" si="6"/>
        <v>1600.0000000000002</v>
      </c>
      <c r="P11" s="19"/>
      <c r="Q11" s="2">
        <v>109</v>
      </c>
      <c r="R11" s="11">
        <v>60453</v>
      </c>
      <c r="S11" s="11"/>
      <c r="T11" s="11"/>
      <c r="U11" s="11"/>
      <c r="V11" s="11"/>
      <c r="W11" s="11"/>
      <c r="X11" s="21">
        <f>O$3*R11/M$3</f>
        <v>11.117392917621016</v>
      </c>
      <c r="Y11" s="21"/>
      <c r="Z11" s="23">
        <f>B11^0.5</f>
        <v>245.87191787595427</v>
      </c>
      <c r="AA11" s="21">
        <f>1600*Z11/Z$86</f>
        <v>21.113011870245586</v>
      </c>
      <c r="AB11" s="24">
        <f>B11/400</f>
        <v>151.13249999999999</v>
      </c>
      <c r="AC11" s="20">
        <f t="shared" si="4"/>
        <v>0.1396986873785955</v>
      </c>
      <c r="AD11" s="26"/>
    </row>
    <row r="12" spans="1:30" x14ac:dyDescent="0.25">
      <c r="A12" s="2">
        <v>110</v>
      </c>
      <c r="B12" s="11">
        <v>94548</v>
      </c>
      <c r="C12" s="34"/>
      <c r="I12" s="2">
        <v>110</v>
      </c>
      <c r="J12" s="21">
        <f t="shared" si="5"/>
        <v>20.315352469118523</v>
      </c>
      <c r="K12" s="39"/>
      <c r="Q12" s="2">
        <v>110</v>
      </c>
      <c r="R12" s="11">
        <v>94548</v>
      </c>
      <c r="S12" s="11"/>
      <c r="T12" s="11"/>
      <c r="U12" s="11"/>
      <c r="V12" s="11"/>
      <c r="W12" s="11"/>
      <c r="X12" s="21">
        <f>O$3*R12/M$3</f>
        <v>17.38751204365758</v>
      </c>
      <c r="Y12" s="21"/>
      <c r="Z12" s="23">
        <f>B12^0.5</f>
        <v>307.48658507323535</v>
      </c>
      <c r="AA12" s="21">
        <f>1600*Z12/Z$86</f>
        <v>26.403860907237817</v>
      </c>
      <c r="AB12" s="24">
        <f>B12/400</f>
        <v>236.37</v>
      </c>
      <c r="AC12" s="20">
        <f t="shared" si="4"/>
        <v>0.11170563484045275</v>
      </c>
      <c r="AD12" s="26"/>
    </row>
    <row r="13" spans="1:30" x14ac:dyDescent="0.25">
      <c r="A13" s="2">
        <v>111</v>
      </c>
      <c r="B13" s="11">
        <v>71663</v>
      </c>
      <c r="C13" s="34"/>
      <c r="I13" s="2">
        <v>111</v>
      </c>
      <c r="J13" s="21">
        <f t="shared" si="5"/>
        <v>15.398095189686094</v>
      </c>
      <c r="K13" s="39"/>
      <c r="Q13" s="2">
        <v>111</v>
      </c>
      <c r="R13" s="11">
        <v>71663</v>
      </c>
      <c r="S13" s="11"/>
      <c r="T13" s="11"/>
      <c r="U13" s="11"/>
      <c r="V13" s="11"/>
      <c r="W13" s="11"/>
      <c r="X13" s="21">
        <f>O$3*R13/M$3</f>
        <v>13.178927905240018</v>
      </c>
      <c r="Y13" s="21"/>
      <c r="Z13" s="23">
        <f>B13^0.5</f>
        <v>267.69945834835005</v>
      </c>
      <c r="AA13" s="21">
        <f>1600*Z13/Z$86</f>
        <v>22.98734190790552</v>
      </c>
      <c r="AB13" s="24">
        <f>B13/400</f>
        <v>179.1575</v>
      </c>
      <c r="AC13" s="20">
        <f t="shared" si="4"/>
        <v>0.12830800780266258</v>
      </c>
      <c r="AD13" s="26"/>
    </row>
    <row r="14" spans="1:30" x14ac:dyDescent="0.25">
      <c r="A14" s="2">
        <v>112</v>
      </c>
      <c r="B14" s="11">
        <v>21976</v>
      </c>
      <c r="C14" s="34"/>
      <c r="I14" s="2">
        <v>112</v>
      </c>
      <c r="J14" s="28">
        <f t="shared" si="5"/>
        <v>4.7219421443219183</v>
      </c>
      <c r="K14" s="39"/>
      <c r="Q14" s="2">
        <v>112</v>
      </c>
      <c r="R14" s="11">
        <v>21976</v>
      </c>
      <c r="S14" s="11"/>
      <c r="T14" s="11"/>
      <c r="U14" s="11"/>
      <c r="V14" s="11"/>
      <c r="W14" s="11"/>
      <c r="X14" s="22">
        <f>O$3*R14/M$3</f>
        <v>4.0414177420084929</v>
      </c>
      <c r="Y14" s="21"/>
      <c r="Z14" s="23">
        <f>B14^0.5</f>
        <v>148.24304368165139</v>
      </c>
      <c r="AA14" s="21">
        <f>1600*Z14/Z$86</f>
        <v>12.72962430183302</v>
      </c>
      <c r="AB14" s="24">
        <f>B14/400</f>
        <v>54.94</v>
      </c>
      <c r="AC14" s="20">
        <f t="shared" si="4"/>
        <v>0.23170047873740482</v>
      </c>
      <c r="AD14" s="26"/>
    </row>
    <row r="15" spans="1:30" x14ac:dyDescent="0.25">
      <c r="A15" s="2">
        <v>113</v>
      </c>
      <c r="B15" s="11">
        <v>84873</v>
      </c>
      <c r="C15" s="34"/>
      <c r="I15" s="2">
        <v>113</v>
      </c>
      <c r="J15" s="21">
        <f t="shared" si="5"/>
        <v>18.236503258783863</v>
      </c>
      <c r="K15" s="39"/>
      <c r="Q15" s="2">
        <v>113</v>
      </c>
      <c r="R15" s="11">
        <v>84873</v>
      </c>
      <c r="S15" s="11"/>
      <c r="T15" s="11"/>
      <c r="U15" s="11"/>
      <c r="V15" s="11"/>
      <c r="W15" s="11"/>
      <c r="X15" s="21">
        <f>O$3*R15/M$3</f>
        <v>15.608265745244214</v>
      </c>
      <c r="Y15" s="21"/>
      <c r="Z15" s="23">
        <f>B15^0.5</f>
        <v>291.32971012239722</v>
      </c>
      <c r="AA15" s="21">
        <f>1600*Z15/Z$86</f>
        <v>25.016470693788481</v>
      </c>
      <c r="AB15" s="24">
        <f>B15/400</f>
        <v>212.1825</v>
      </c>
      <c r="AC15" s="20">
        <f t="shared" si="4"/>
        <v>0.11790072552537782</v>
      </c>
      <c r="AD15" s="26"/>
    </row>
    <row r="16" spans="1:30" x14ac:dyDescent="0.25">
      <c r="A16" s="2">
        <v>114</v>
      </c>
      <c r="B16" s="11">
        <v>62669</v>
      </c>
      <c r="C16" s="34"/>
      <c r="I16" s="2">
        <v>114</v>
      </c>
      <c r="J16" s="21">
        <f t="shared" si="5"/>
        <v>13.465571179582739</v>
      </c>
      <c r="K16" s="39"/>
      <c r="Q16" s="2">
        <v>114</v>
      </c>
      <c r="R16" s="11">
        <v>62669</v>
      </c>
      <c r="S16" s="11"/>
      <c r="T16" s="11"/>
      <c r="U16" s="11"/>
      <c r="V16" s="11"/>
      <c r="W16" s="11"/>
      <c r="X16" s="21">
        <f>O$3*R16/M$3</f>
        <v>11.524918478063809</v>
      </c>
      <c r="Y16" s="21"/>
      <c r="Z16" s="23">
        <f>B16^0.5</f>
        <v>250.33777182039469</v>
      </c>
      <c r="AA16" s="21">
        <f>1600*Z16/Z$86</f>
        <v>21.496494571947707</v>
      </c>
      <c r="AB16" s="24">
        <f>B16/400</f>
        <v>156.67250000000001</v>
      </c>
      <c r="AC16" s="20">
        <f t="shared" si="4"/>
        <v>0.13720655872567111</v>
      </c>
      <c r="AD16" s="26"/>
    </row>
    <row r="17" spans="1:30" x14ac:dyDescent="0.25">
      <c r="A17" s="2">
        <v>115</v>
      </c>
      <c r="B17" s="11">
        <v>62533</v>
      </c>
      <c r="C17" s="34"/>
      <c r="I17" s="2">
        <v>115</v>
      </c>
      <c r="J17" s="21">
        <f t="shared" si="5"/>
        <v>13.436349113163564</v>
      </c>
      <c r="K17" s="39"/>
      <c r="Q17" s="2">
        <v>115</v>
      </c>
      <c r="R17" s="11">
        <v>62533</v>
      </c>
      <c r="S17" s="11"/>
      <c r="T17" s="11"/>
      <c r="U17" s="11"/>
      <c r="V17" s="11"/>
      <c r="W17" s="11"/>
      <c r="X17" s="21">
        <f>O$3*R17/M$3</f>
        <v>11.499907884101615</v>
      </c>
      <c r="Y17" s="21"/>
      <c r="Z17" s="23">
        <f>B17^0.5</f>
        <v>250.06599129029922</v>
      </c>
      <c r="AA17" s="21">
        <f>1600*Z17/Z$86</f>
        <v>21.473156788570176</v>
      </c>
      <c r="AB17" s="24">
        <f>B17/400</f>
        <v>156.33250000000001</v>
      </c>
      <c r="AC17" s="20">
        <f t="shared" si="4"/>
        <v>0.13735567964799497</v>
      </c>
      <c r="AD17" s="26"/>
    </row>
    <row r="18" spans="1:30" x14ac:dyDescent="0.25">
      <c r="A18" s="2">
        <v>116</v>
      </c>
      <c r="B18" s="11">
        <v>6871</v>
      </c>
      <c r="C18" s="34"/>
      <c r="I18" s="2">
        <v>116</v>
      </c>
      <c r="J18" s="22">
        <f t="shared" si="5"/>
        <v>1.4763589585746222</v>
      </c>
      <c r="K18" s="39"/>
      <c r="Q18" s="2">
        <v>116</v>
      </c>
      <c r="R18" s="11">
        <v>6871</v>
      </c>
      <c r="S18" s="11"/>
      <c r="T18" s="11"/>
      <c r="U18" s="11"/>
      <c r="V18" s="11"/>
      <c r="W18" s="11"/>
      <c r="X18" s="22">
        <f>O$3*R18/M$3</f>
        <v>1.2635866993693283</v>
      </c>
      <c r="Y18" s="21"/>
      <c r="Z18" s="23">
        <f>B18^0.5</f>
        <v>82.891495341802099</v>
      </c>
      <c r="AA18" s="28">
        <f>1600*Z18/Z$86</f>
        <v>7.1178894288237418</v>
      </c>
      <c r="AB18" s="24">
        <f>B18/400</f>
        <v>17.177499999999998</v>
      </c>
      <c r="AC18" s="25">
        <f t="shared" si="4"/>
        <v>0.41437283823744681</v>
      </c>
      <c r="AD18" s="26"/>
    </row>
    <row r="19" spans="1:30" x14ac:dyDescent="0.25">
      <c r="A19" s="2">
        <v>117</v>
      </c>
      <c r="B19" s="11">
        <v>7948</v>
      </c>
      <c r="C19" s="34"/>
      <c r="I19" s="2">
        <v>117</v>
      </c>
      <c r="J19" s="22">
        <f t="shared" si="5"/>
        <v>1.7077719404382328</v>
      </c>
      <c r="K19" s="39"/>
      <c r="Q19" s="2">
        <v>117</v>
      </c>
      <c r="R19" s="11">
        <v>7948</v>
      </c>
      <c r="S19" s="11"/>
      <c r="T19" s="11"/>
      <c r="U19" s="11"/>
      <c r="V19" s="11"/>
      <c r="W19" s="11"/>
      <c r="X19" s="22">
        <f>O$3*R19/M$3</f>
        <v>1.4616485353787543</v>
      </c>
      <c r="Y19" s="21"/>
      <c r="Z19" s="23">
        <f>B19^0.5</f>
        <v>89.15155635209068</v>
      </c>
      <c r="AA19" s="28">
        <f>1600*Z19/Z$86</f>
        <v>7.6554406203565852</v>
      </c>
      <c r="AB19" s="24">
        <f>B19/400</f>
        <v>19.87</v>
      </c>
      <c r="AC19" s="25">
        <f t="shared" si="4"/>
        <v>0.38527632714426696</v>
      </c>
      <c r="AD19" s="26"/>
    </row>
    <row r="20" spans="1:30" x14ac:dyDescent="0.25">
      <c r="A20" s="2">
        <v>118</v>
      </c>
      <c r="B20" s="11">
        <v>79577</v>
      </c>
      <c r="C20" s="34"/>
      <c r="I20" s="2">
        <v>118</v>
      </c>
      <c r="J20" s="21">
        <f t="shared" si="5"/>
        <v>17.098561613519536</v>
      </c>
      <c r="K20" s="39"/>
      <c r="Q20" s="2">
        <v>118</v>
      </c>
      <c r="R20" s="11">
        <v>79577</v>
      </c>
      <c r="S20" s="11"/>
      <c r="T20" s="11"/>
      <c r="U20" s="11"/>
      <c r="V20" s="11"/>
      <c r="W20" s="11"/>
      <c r="X20" s="21">
        <f>O$3*R20/M$3</f>
        <v>14.634323792128225</v>
      </c>
      <c r="Y20" s="21"/>
      <c r="Z20" s="23">
        <f>B20^0.5</f>
        <v>282.09395597920917</v>
      </c>
      <c r="AA20" s="21">
        <f>1600*Z20/Z$86</f>
        <v>24.223396850543896</v>
      </c>
      <c r="AB20" s="24">
        <f>B20/400</f>
        <v>198.9425</v>
      </c>
      <c r="AC20" s="20">
        <f t="shared" si="4"/>
        <v>0.12176079445339179</v>
      </c>
      <c r="AD20" s="26"/>
    </row>
    <row r="21" spans="1:30" x14ac:dyDescent="0.25">
      <c r="A21" s="2">
        <v>119</v>
      </c>
      <c r="B21" s="11">
        <v>143117</v>
      </c>
      <c r="C21" s="34"/>
      <c r="I21" s="2">
        <v>119</v>
      </c>
      <c r="J21" s="21">
        <f t="shared" si="5"/>
        <v>30.75128293906625</v>
      </c>
      <c r="K21" s="39"/>
      <c r="Q21" s="2">
        <v>119</v>
      </c>
      <c r="R21" s="11"/>
      <c r="S21" s="11"/>
      <c r="T21" s="11"/>
      <c r="U21" s="11">
        <v>143117</v>
      </c>
      <c r="V21" s="11"/>
      <c r="W21" s="11"/>
      <c r="X21" s="21">
        <f>O$6*U21/M$6</f>
        <v>76.947782392677638</v>
      </c>
      <c r="Y21" s="21"/>
      <c r="Z21" s="23">
        <f>B21^0.5</f>
        <v>378.30807551518114</v>
      </c>
      <c r="AA21" s="21">
        <f>1600*Z21/Z$86</f>
        <v>32.485299492361889</v>
      </c>
      <c r="AB21" s="24">
        <f>B21/400</f>
        <v>357.79250000000002</v>
      </c>
      <c r="AC21" s="20">
        <f t="shared" si="4"/>
        <v>9.0793684865842314E-2</v>
      </c>
      <c r="AD21" s="26"/>
    </row>
    <row r="22" spans="1:30" x14ac:dyDescent="0.25">
      <c r="A22" s="2">
        <v>120</v>
      </c>
      <c r="B22" s="11">
        <v>13769</v>
      </c>
      <c r="C22" s="34"/>
      <c r="I22" s="2">
        <v>120</v>
      </c>
      <c r="J22" s="22">
        <f t="shared" si="5"/>
        <v>2.9585193568059927</v>
      </c>
      <c r="K22" s="39"/>
      <c r="Q22" s="2">
        <v>120</v>
      </c>
      <c r="R22" s="11">
        <v>13769</v>
      </c>
      <c r="S22" s="11"/>
      <c r="T22" s="11"/>
      <c r="U22" s="11"/>
      <c r="V22" s="11"/>
      <c r="W22" s="11"/>
      <c r="X22" s="22">
        <f>O$3*R22/M$3</f>
        <v>2.5321387372458566</v>
      </c>
      <c r="Y22" s="21"/>
      <c r="Z22" s="23">
        <f>B22^0.5</f>
        <v>117.34138229968147</v>
      </c>
      <c r="AA22" s="21">
        <f>1600*Z22/Z$86</f>
        <v>10.07609986031059</v>
      </c>
      <c r="AB22" s="24">
        <f>B22/400</f>
        <v>34.422499999999999</v>
      </c>
      <c r="AC22" s="20">
        <f t="shared" si="4"/>
        <v>0.29271842139038684</v>
      </c>
      <c r="AD22" s="26"/>
    </row>
    <row r="23" spans="1:30" x14ac:dyDescent="0.25">
      <c r="A23" s="3">
        <v>201</v>
      </c>
      <c r="B23" s="12">
        <v>314209</v>
      </c>
      <c r="C23" s="34"/>
      <c r="I23" s="3">
        <v>201</v>
      </c>
      <c r="J23" s="21">
        <f>G$4*B23/E$4</f>
        <v>85.766844723144104</v>
      </c>
      <c r="K23" s="39"/>
      <c r="Q23" s="3">
        <v>201</v>
      </c>
      <c r="R23" s="12">
        <v>310302</v>
      </c>
      <c r="S23" s="12"/>
      <c r="T23" s="12"/>
      <c r="U23" s="12"/>
      <c r="V23" s="12"/>
      <c r="W23" s="12">
        <v>3907</v>
      </c>
      <c r="X23" s="21">
        <f>O$3*R23/M$3</f>
        <v>57.064980350414977</v>
      </c>
      <c r="Y23" s="22">
        <f>O$8*W23/M$8</f>
        <v>1.9671320910938128</v>
      </c>
      <c r="Z23" s="23">
        <f>B23^0.5</f>
        <v>560.54348627024467</v>
      </c>
      <c r="AA23" s="21">
        <f>1600*Z23/Z$86</f>
        <v>48.133847011285432</v>
      </c>
      <c r="AB23" s="24">
        <f>B23/400</f>
        <v>785.52250000000004</v>
      </c>
      <c r="AC23" s="20">
        <f t="shared" si="4"/>
        <v>6.1276216800009456E-2</v>
      </c>
      <c r="AD23" s="26"/>
    </row>
    <row r="24" spans="1:30" x14ac:dyDescent="0.25">
      <c r="A24" s="3">
        <v>202</v>
      </c>
      <c r="B24" s="12">
        <v>93872</v>
      </c>
      <c r="C24" s="34"/>
      <c r="I24" s="3">
        <v>202</v>
      </c>
      <c r="J24" s="21">
        <f t="shared" ref="J24:J37" si="7">G$4*B24/E$4</f>
        <v>25.623407502175251</v>
      </c>
      <c r="K24" s="39"/>
      <c r="Q24" s="3">
        <v>202</v>
      </c>
      <c r="R24" s="12">
        <v>81821</v>
      </c>
      <c r="S24" s="12"/>
      <c r="T24" s="12"/>
      <c r="U24" s="12"/>
      <c r="V24" s="12"/>
      <c r="W24" s="12">
        <v>12051</v>
      </c>
      <c r="X24" s="21">
        <f>O$3*R24/M$3</f>
        <v>15.046998592504412</v>
      </c>
      <c r="Y24" s="21">
        <f>O$8*W24/M$8</f>
        <v>6.0675476912647905</v>
      </c>
      <c r="Z24" s="23">
        <f>B24^0.5</f>
        <v>306.38537824119481</v>
      </c>
      <c r="AA24" s="21">
        <f>1600*Z24/Z$86</f>
        <v>26.309300320094241</v>
      </c>
      <c r="AB24" s="24">
        <f>B24/400</f>
        <v>234.68</v>
      </c>
      <c r="AC24" s="20">
        <f t="shared" si="4"/>
        <v>0.11210712595915391</v>
      </c>
      <c r="AD24" s="26"/>
    </row>
    <row r="25" spans="1:30" x14ac:dyDescent="0.25">
      <c r="A25" s="3">
        <v>203</v>
      </c>
      <c r="B25" s="12">
        <v>93845</v>
      </c>
      <c r="C25" s="34"/>
      <c r="I25" s="3">
        <v>203</v>
      </c>
      <c r="J25" s="21">
        <f t="shared" si="7"/>
        <v>25.616037551577005</v>
      </c>
      <c r="K25" s="39"/>
      <c r="Q25" s="3">
        <v>203</v>
      </c>
      <c r="R25" s="12">
        <v>78037</v>
      </c>
      <c r="S25" s="12"/>
      <c r="T25" s="12"/>
      <c r="U25" s="12"/>
      <c r="V25" s="12"/>
      <c r="W25" s="12">
        <v>15808</v>
      </c>
      <c r="X25" s="21">
        <f>O$3*R25/M$3</f>
        <v>14.351115595791626</v>
      </c>
      <c r="Y25" s="21">
        <f>O$8*W25/M$8</f>
        <v>7.9591564105479886</v>
      </c>
      <c r="Z25" s="23">
        <f>B25^0.5</f>
        <v>306.34131291747121</v>
      </c>
      <c r="AA25" s="21">
        <f>1600*Z25/Z$86</f>
        <v>26.305516432487721</v>
      </c>
      <c r="AB25" s="24">
        <f>B25/400</f>
        <v>234.61250000000001</v>
      </c>
      <c r="AC25" s="20">
        <f t="shared" si="4"/>
        <v>0.11212325188337245</v>
      </c>
      <c r="AD25" s="26"/>
    </row>
    <row r="26" spans="1:30" x14ac:dyDescent="0.25">
      <c r="A26" s="3">
        <v>204</v>
      </c>
      <c r="B26" s="12">
        <v>7141</v>
      </c>
      <c r="C26" s="34"/>
      <c r="I26" s="3">
        <v>204</v>
      </c>
      <c r="J26" s="22">
        <f t="shared" si="7"/>
        <v>1.9492154526699492</v>
      </c>
      <c r="K26" s="39"/>
      <c r="Q26" s="3">
        <v>204</v>
      </c>
      <c r="R26" s="12"/>
      <c r="S26" s="12"/>
      <c r="T26" s="12">
        <v>7141</v>
      </c>
      <c r="U26" s="12"/>
      <c r="V26" s="12"/>
      <c r="W26" s="12"/>
      <c r="X26" s="22">
        <f>O$5*T26/M$5</f>
        <v>4.2438489593762752</v>
      </c>
      <c r="Y26" s="21"/>
      <c r="Z26" s="23">
        <f>B26^0.5</f>
        <v>84.504437753291981</v>
      </c>
      <c r="AA26" s="28">
        <f>1600*Z26/Z$86</f>
        <v>7.2563927299489617</v>
      </c>
      <c r="AB26" s="24">
        <f>B26/400</f>
        <v>17.852499999999999</v>
      </c>
      <c r="AC26" s="25">
        <f t="shared" si="4"/>
        <v>0.40646367343223427</v>
      </c>
      <c r="AD26" s="26"/>
    </row>
    <row r="27" spans="1:30" x14ac:dyDescent="0.25">
      <c r="A27" s="3">
        <v>205</v>
      </c>
      <c r="B27" s="12">
        <v>29340</v>
      </c>
      <c r="C27" s="34"/>
      <c r="I27" s="3">
        <v>205</v>
      </c>
      <c r="J27" s="28">
        <f t="shared" si="7"/>
        <v>8.0086796500961093</v>
      </c>
      <c r="K27" s="39"/>
      <c r="Q27" s="3">
        <v>205</v>
      </c>
      <c r="R27" s="12">
        <v>29340</v>
      </c>
      <c r="S27" s="12"/>
      <c r="T27" s="12"/>
      <c r="U27" s="12"/>
      <c r="V27" s="12"/>
      <c r="W27" s="12"/>
      <c r="X27" s="28">
        <f>O$3*R27/M$3</f>
        <v>5.3956678444907711</v>
      </c>
      <c r="Y27" s="21"/>
      <c r="Z27" s="23">
        <f>B27^0.5</f>
        <v>171.28922908344236</v>
      </c>
      <c r="AA27" s="21">
        <f>1600*Z27/Z$86</f>
        <v>14.708599331414792</v>
      </c>
      <c r="AB27" s="24">
        <f>B27/400</f>
        <v>73.349999999999994</v>
      </c>
      <c r="AC27" s="20">
        <f t="shared" si="4"/>
        <v>0.20052623492044708</v>
      </c>
      <c r="AD27" s="26"/>
    </row>
    <row r="28" spans="1:30" x14ac:dyDescent="0.25">
      <c r="A28" s="3">
        <v>206</v>
      </c>
      <c r="B28" s="12">
        <v>48803</v>
      </c>
      <c r="C28" s="34"/>
      <c r="I28" s="3">
        <v>206</v>
      </c>
      <c r="J28" s="21">
        <f t="shared" si="7"/>
        <v>13.321322186899808</v>
      </c>
      <c r="K28" s="39"/>
      <c r="Q28" s="3">
        <v>206</v>
      </c>
      <c r="R28" s="12">
        <v>48803</v>
      </c>
      <c r="S28" s="12"/>
      <c r="T28" s="12"/>
      <c r="U28" s="12"/>
      <c r="V28" s="12"/>
      <c r="W28" s="12"/>
      <c r="X28" s="28">
        <f>O$3*R28/M$3</f>
        <v>8.9749413024772711</v>
      </c>
      <c r="Y28" s="21"/>
      <c r="Z28" s="23">
        <f>B28^0.5</f>
        <v>220.91401042034431</v>
      </c>
      <c r="AA28" s="21">
        <f>1600*Z28/Z$86</f>
        <v>18.969877343460663</v>
      </c>
      <c r="AB28" s="24">
        <f>B28/400</f>
        <v>122.00749999999999</v>
      </c>
      <c r="AC28" s="20">
        <f t="shared" si="4"/>
        <v>0.15548123962429083</v>
      </c>
      <c r="AD28" s="26"/>
    </row>
    <row r="29" spans="1:30" x14ac:dyDescent="0.25">
      <c r="A29" s="3">
        <v>207</v>
      </c>
      <c r="B29" s="12">
        <v>40928</v>
      </c>
      <c r="C29" s="34"/>
      <c r="I29" s="3">
        <v>207</v>
      </c>
      <c r="J29" s="21">
        <f t="shared" si="7"/>
        <v>11.171753262410823</v>
      </c>
      <c r="K29" s="39"/>
      <c r="Q29" s="3">
        <v>207</v>
      </c>
      <c r="R29" s="12">
        <v>40928</v>
      </c>
      <c r="S29" s="12"/>
      <c r="T29" s="12"/>
      <c r="U29" s="12"/>
      <c r="V29" s="12"/>
      <c r="W29" s="12"/>
      <c r="X29" s="28">
        <f>O$3*R29/M$3</f>
        <v>7.5267175712105763</v>
      </c>
      <c r="Y29" s="21"/>
      <c r="Z29" s="23">
        <f>B29^0.5</f>
        <v>202.30669786242868</v>
      </c>
      <c r="AA29" s="21">
        <f>1600*Z29/Z$86</f>
        <v>17.372068149541885</v>
      </c>
      <c r="AB29" s="24">
        <f>B29/400</f>
        <v>102.32</v>
      </c>
      <c r="AC29" s="20">
        <f t="shared" si="4"/>
        <v>0.16978174501115995</v>
      </c>
      <c r="AD29" s="26"/>
    </row>
    <row r="30" spans="1:30" x14ac:dyDescent="0.25">
      <c r="A30" s="3">
        <v>208</v>
      </c>
      <c r="B30" s="12">
        <v>34006</v>
      </c>
      <c r="C30" s="34"/>
      <c r="I30" s="3">
        <v>208</v>
      </c>
      <c r="J30" s="28">
        <f t="shared" si="7"/>
        <v>9.2823162979266609</v>
      </c>
      <c r="K30" s="39"/>
      <c r="Q30" s="3">
        <v>208</v>
      </c>
      <c r="R30" s="12">
        <v>34006</v>
      </c>
      <c r="S30" s="12"/>
      <c r="T30" s="12"/>
      <c r="U30" s="12"/>
      <c r="V30" s="12"/>
      <c r="W30" s="12"/>
      <c r="X30" s="28">
        <f>O$3*R30/M$3</f>
        <v>6.2537518991054251</v>
      </c>
      <c r="Y30" s="21"/>
      <c r="Z30" s="23">
        <f>B30^0.5</f>
        <v>184.40715821247286</v>
      </c>
      <c r="AA30" s="21">
        <f>1600*Z30/Z$86</f>
        <v>15.835035387255829</v>
      </c>
      <c r="AB30" s="24">
        <f>B30/400</f>
        <v>85.015000000000001</v>
      </c>
      <c r="AC30" s="20">
        <f t="shared" si="4"/>
        <v>0.1862616642622576</v>
      </c>
      <c r="AD30" s="26"/>
    </row>
    <row r="31" spans="1:30" x14ac:dyDescent="0.25">
      <c r="A31" s="3">
        <v>209</v>
      </c>
      <c r="B31" s="12">
        <v>23786</v>
      </c>
      <c r="C31" s="34"/>
      <c r="I31" s="3">
        <v>209</v>
      </c>
      <c r="J31" s="28">
        <f t="shared" si="7"/>
        <v>6.4926535159231777</v>
      </c>
      <c r="K31" s="39"/>
      <c r="Q31" s="3">
        <v>209</v>
      </c>
      <c r="R31" s="12"/>
      <c r="S31" s="12"/>
      <c r="T31" s="12">
        <v>23786</v>
      </c>
      <c r="U31" s="12"/>
      <c r="V31" s="12"/>
      <c r="W31" s="12"/>
      <c r="X31" s="21">
        <f>O$5*T31/M$5</f>
        <v>14.135862112830708</v>
      </c>
      <c r="Y31" s="21"/>
      <c r="Z31" s="23">
        <f>B31^0.5</f>
        <v>154.22710527011782</v>
      </c>
      <c r="AA31" s="21">
        <f>1600*Z31/Z$86</f>
        <v>13.243475433922509</v>
      </c>
      <c r="AB31" s="24">
        <f>B31/400</f>
        <v>59.465000000000003</v>
      </c>
      <c r="AC31" s="20">
        <f t="shared" si="4"/>
        <v>0.22271042518998585</v>
      </c>
      <c r="AD31" s="26"/>
    </row>
    <row r="32" spans="1:30" x14ac:dyDescent="0.25">
      <c r="A32" s="3">
        <v>210</v>
      </c>
      <c r="B32" s="12">
        <v>200151</v>
      </c>
      <c r="C32" s="34"/>
      <c r="I32" s="3">
        <v>210</v>
      </c>
      <c r="J32" s="21">
        <f t="shared" si="7"/>
        <v>54.633443784812073</v>
      </c>
      <c r="K32" s="39"/>
      <c r="Q32" s="3">
        <v>210</v>
      </c>
      <c r="R32" s="12"/>
      <c r="S32" s="12"/>
      <c r="T32" s="12"/>
      <c r="U32" s="12"/>
      <c r="V32" s="12"/>
      <c r="W32" s="12">
        <v>200151</v>
      </c>
      <c r="X32" s="21">
        <f>O$8*W32/M$8</f>
        <v>100.77385594177572</v>
      </c>
      <c r="Y32" s="21"/>
      <c r="Z32" s="23">
        <f>B32^0.5</f>
        <v>447.38238677891644</v>
      </c>
      <c r="AA32" s="21">
        <f>1600*Z32/Z$86</f>
        <v>38.416707870507977</v>
      </c>
      <c r="AB32" s="24">
        <f>B32/400</f>
        <v>500.3775</v>
      </c>
      <c r="AC32" s="20">
        <f t="shared" si="4"/>
        <v>7.6775450276057533E-2</v>
      </c>
      <c r="AD32" s="26"/>
    </row>
    <row r="33" spans="1:30" x14ac:dyDescent="0.25">
      <c r="A33" s="3">
        <v>211</v>
      </c>
      <c r="B33" s="12">
        <v>14341</v>
      </c>
      <c r="C33" s="34"/>
      <c r="I33" s="3">
        <v>211</v>
      </c>
      <c r="J33" s="22">
        <f t="shared" si="7"/>
        <v>3.9145356122027368</v>
      </c>
      <c r="K33" s="39"/>
      <c r="Q33" s="3">
        <v>211</v>
      </c>
      <c r="R33" s="12">
        <v>14341</v>
      </c>
      <c r="S33" s="12"/>
      <c r="T33" s="12"/>
      <c r="U33" s="12"/>
      <c r="V33" s="12"/>
      <c r="W33" s="12"/>
      <c r="X33" s="22">
        <f>O$3*R33/M$3</f>
        <v>2.6373303530280214</v>
      </c>
      <c r="Y33" s="21"/>
      <c r="Z33" s="23">
        <f>B33^0.5</f>
        <v>119.75391434103521</v>
      </c>
      <c r="AA33" s="21">
        <f>1600*Z33/Z$86</f>
        <v>10.283263891349497</v>
      </c>
      <c r="AB33" s="24">
        <f>B33/400</f>
        <v>35.852499999999999</v>
      </c>
      <c r="AC33" s="20">
        <f t="shared" si="4"/>
        <v>0.28682139017779784</v>
      </c>
      <c r="AD33" s="26"/>
    </row>
    <row r="34" spans="1:30" x14ac:dyDescent="0.25">
      <c r="A34" s="3">
        <v>212</v>
      </c>
      <c r="B34" s="12">
        <v>22166</v>
      </c>
      <c r="C34" s="34"/>
      <c r="I34" s="3">
        <v>212</v>
      </c>
      <c r="J34" s="28">
        <f t="shared" si="7"/>
        <v>6.0504564800283003</v>
      </c>
      <c r="K34" s="39"/>
      <c r="Q34" s="3">
        <v>212</v>
      </c>
      <c r="R34" s="12">
        <v>22166</v>
      </c>
      <c r="S34" s="12"/>
      <c r="T34" s="12"/>
      <c r="U34" s="12"/>
      <c r="V34" s="12"/>
      <c r="W34" s="12"/>
      <c r="X34" s="22">
        <f>O$3*R34/M$3</f>
        <v>4.0763590129850868</v>
      </c>
      <c r="Y34" s="21"/>
      <c r="Z34" s="23">
        <f>B34^0.5</f>
        <v>148.88250400903391</v>
      </c>
      <c r="AA34" s="21">
        <f>1600*Z34/Z$86</f>
        <v>12.784534734871535</v>
      </c>
      <c r="AB34" s="24">
        <f>B34/400</f>
        <v>55.414999999999999</v>
      </c>
      <c r="AC34" s="20">
        <f t="shared" si="4"/>
        <v>0.23070530966113029</v>
      </c>
      <c r="AD34" s="26"/>
    </row>
    <row r="35" spans="1:30" x14ac:dyDescent="0.25">
      <c r="A35" s="3">
        <v>213</v>
      </c>
      <c r="B35" s="12">
        <v>54055</v>
      </c>
      <c r="C35" s="34"/>
      <c r="I35" s="3">
        <v>213</v>
      </c>
      <c r="J35" s="21">
        <f t="shared" si="7"/>
        <v>14.754914058825669</v>
      </c>
      <c r="K35" s="39"/>
      <c r="Q35" s="3">
        <v>213</v>
      </c>
      <c r="R35" s="12"/>
      <c r="S35" s="12"/>
      <c r="T35" s="12"/>
      <c r="U35" s="12"/>
      <c r="V35" s="12"/>
      <c r="W35" s="12">
        <v>54055</v>
      </c>
      <c r="X35" s="21">
        <f>O$8*W35/M$8</f>
        <v>27.216105754818546</v>
      </c>
      <c r="Y35" s="21"/>
      <c r="Z35" s="23">
        <f>B35^0.5</f>
        <v>232.49731181241646</v>
      </c>
      <c r="AA35" s="21">
        <f>1600*Z35/Z$86</f>
        <v>19.96453497618322</v>
      </c>
      <c r="AB35" s="24">
        <f>B35/400</f>
        <v>135.13749999999999</v>
      </c>
      <c r="AC35" s="20">
        <f t="shared" si="4"/>
        <v>0.14773497346172026</v>
      </c>
      <c r="AD35" s="26"/>
    </row>
    <row r="36" spans="1:30" x14ac:dyDescent="0.25">
      <c r="A36" s="3">
        <v>214</v>
      </c>
      <c r="B36" s="12">
        <v>33689</v>
      </c>
      <c r="C36" s="34"/>
      <c r="I36" s="3">
        <v>214</v>
      </c>
      <c r="J36" s="28">
        <f t="shared" si="7"/>
        <v>9.1957876186805656</v>
      </c>
      <c r="K36" s="39"/>
      <c r="Q36" s="3">
        <v>214</v>
      </c>
      <c r="R36" s="12"/>
      <c r="S36" s="12"/>
      <c r="T36" s="12"/>
      <c r="U36" s="12"/>
      <c r="V36" s="12"/>
      <c r="W36" s="12">
        <v>33689</v>
      </c>
      <c r="X36" s="21">
        <f>O$8*W36/M$8</f>
        <v>16.962045819518675</v>
      </c>
      <c r="Y36" s="21"/>
      <c r="Z36" s="23">
        <f>B36^0.5</f>
        <v>183.54563465252994</v>
      </c>
      <c r="AA36" s="21">
        <f>1600*Z36/Z$86</f>
        <v>15.761056393214112</v>
      </c>
      <c r="AB36" s="24">
        <f>B36/400</f>
        <v>84.222499999999997</v>
      </c>
      <c r="AC36" s="20">
        <f t="shared" si="4"/>
        <v>0.18713593627847799</v>
      </c>
      <c r="AD36" s="26"/>
    </row>
    <row r="37" spans="1:30" x14ac:dyDescent="0.25">
      <c r="A37" s="3">
        <v>215</v>
      </c>
      <c r="B37" s="12">
        <v>19236</v>
      </c>
      <c r="C37" s="34"/>
      <c r="I37" s="3">
        <v>215</v>
      </c>
      <c r="J37" s="28">
        <f t="shared" si="7"/>
        <v>5.2506803595517635</v>
      </c>
      <c r="K37" s="39"/>
      <c r="Q37" s="3">
        <v>215</v>
      </c>
      <c r="R37" s="12"/>
      <c r="S37" s="12"/>
      <c r="T37" s="12"/>
      <c r="U37" s="12"/>
      <c r="V37" s="12"/>
      <c r="W37" s="12">
        <v>19236</v>
      </c>
      <c r="X37" s="21">
        <f>O$8*W37/M$8</f>
        <v>9.6851172009932398</v>
      </c>
      <c r="Y37" s="21"/>
      <c r="Z37" s="23">
        <f>B37^0.5</f>
        <v>138.69390758068647</v>
      </c>
      <c r="AA37" s="21">
        <f>1600*Z37/Z$86</f>
        <v>11.909640362260147</v>
      </c>
      <c r="AB37" s="24">
        <f>B37/400</f>
        <v>48.09</v>
      </c>
      <c r="AC37" s="20">
        <f t="shared" si="4"/>
        <v>0.24765315787606876</v>
      </c>
      <c r="AD37" s="26"/>
    </row>
    <row r="38" spans="1:30" x14ac:dyDescent="0.25">
      <c r="A38" s="4">
        <v>301</v>
      </c>
      <c r="B38" s="13">
        <v>164121</v>
      </c>
      <c r="C38" s="34"/>
      <c r="I38" s="4">
        <v>301</v>
      </c>
      <c r="J38" s="21">
        <f>G$5*B38/E$5</f>
        <v>61.785977161977939</v>
      </c>
      <c r="K38" s="39"/>
      <c r="Q38" s="4">
        <v>301</v>
      </c>
      <c r="R38" s="13">
        <v>164121</v>
      </c>
      <c r="S38" s="13"/>
      <c r="T38" s="13"/>
      <c r="U38" s="13"/>
      <c r="V38" s="13"/>
      <c r="W38" s="13"/>
      <c r="X38" s="21">
        <f>O$3*R38/M$3</f>
        <v>30.182085968155075</v>
      </c>
      <c r="Y38" s="21"/>
      <c r="Z38" s="23">
        <f>B38^0.5</f>
        <v>405.11850118206155</v>
      </c>
      <c r="AA38" s="21">
        <f>1600*Z38/Z$86</f>
        <v>34.787509684730267</v>
      </c>
      <c r="AB38" s="24">
        <f>B38/400</f>
        <v>410.30250000000001</v>
      </c>
      <c r="AC38" s="20">
        <f t="shared" si="4"/>
        <v>8.4785029788339739E-2</v>
      </c>
      <c r="AD38" s="26"/>
    </row>
    <row r="39" spans="1:30" x14ac:dyDescent="0.25">
      <c r="A39" s="4">
        <v>302</v>
      </c>
      <c r="B39" s="13">
        <v>62941</v>
      </c>
      <c r="C39" s="34"/>
      <c r="I39" s="4">
        <v>302</v>
      </c>
      <c r="J39" s="21">
        <f t="shared" ref="J39:J45" si="8">G$5*B39/E$5</f>
        <v>23.695146803590362</v>
      </c>
      <c r="K39" s="39"/>
      <c r="Q39" s="4">
        <v>302</v>
      </c>
      <c r="R39" s="13">
        <v>62941</v>
      </c>
      <c r="S39" s="13"/>
      <c r="T39" s="13"/>
      <c r="U39" s="13"/>
      <c r="V39" s="13"/>
      <c r="W39" s="13"/>
      <c r="X39" s="21">
        <f>O$3*R39/M$3</f>
        <v>11.574939665988197</v>
      </c>
      <c r="Y39" s="21"/>
      <c r="Z39" s="23">
        <f>B39^0.5</f>
        <v>250.88044961694405</v>
      </c>
      <c r="AA39" s="21">
        <f>1600*Z39/Z$86</f>
        <v>21.543094292888778</v>
      </c>
      <c r="AB39" s="24">
        <f>B39/400</f>
        <v>157.35249999999999</v>
      </c>
      <c r="AC39" s="20">
        <f t="shared" si="4"/>
        <v>0.13690976815041883</v>
      </c>
      <c r="AD39" s="26"/>
    </row>
    <row r="40" spans="1:30" x14ac:dyDescent="0.25">
      <c r="A40" s="4">
        <v>303</v>
      </c>
      <c r="B40" s="13">
        <v>112508</v>
      </c>
      <c r="C40" s="34"/>
      <c r="I40" s="4">
        <v>303</v>
      </c>
      <c r="J40" s="21">
        <f t="shared" si="8"/>
        <v>42.355437259947323</v>
      </c>
      <c r="K40" s="39"/>
      <c r="Q40" s="4">
        <v>303</v>
      </c>
      <c r="R40" s="13">
        <v>112508</v>
      </c>
      <c r="S40" s="13"/>
      <c r="T40" s="13"/>
      <c r="U40" s="13"/>
      <c r="V40" s="13"/>
      <c r="W40" s="13"/>
      <c r="X40" s="21">
        <f>O$3*R40/M$3</f>
        <v>20.690381658076607</v>
      </c>
      <c r="Y40" s="21"/>
      <c r="Z40" s="23">
        <f>B40^0.5</f>
        <v>335.42212210884361</v>
      </c>
      <c r="AA40" s="21">
        <f>1600*Z40/Z$86</f>
        <v>28.802684368370318</v>
      </c>
      <c r="AB40" s="24">
        <f>B40/400</f>
        <v>281.27</v>
      </c>
      <c r="AC40" s="20">
        <f t="shared" si="4"/>
        <v>0.10240226248220685</v>
      </c>
      <c r="AD40" s="26"/>
    </row>
    <row r="41" spans="1:30" x14ac:dyDescent="0.25">
      <c r="A41" s="4">
        <v>304</v>
      </c>
      <c r="B41" s="13">
        <v>16321</v>
      </c>
      <c r="C41" s="34"/>
      <c r="I41" s="4">
        <v>304</v>
      </c>
      <c r="J41" s="28">
        <f t="shared" si="8"/>
        <v>6.1443016631670657</v>
      </c>
      <c r="K41" s="39"/>
      <c r="Q41" s="4">
        <v>304</v>
      </c>
      <c r="R41" s="13">
        <v>16321</v>
      </c>
      <c r="S41" s="13"/>
      <c r="T41" s="13"/>
      <c r="U41" s="13"/>
      <c r="V41" s="13"/>
      <c r="W41" s="13"/>
      <c r="X41" s="22">
        <f>O$3*R41/M$3</f>
        <v>3.0014551768893618</v>
      </c>
      <c r="Y41" s="21"/>
      <c r="Z41" s="23">
        <f>B41^0.5</f>
        <v>127.75366922323602</v>
      </c>
      <c r="AA41" s="21">
        <f>1600*Z41/Z$86</f>
        <v>10.970202526904339</v>
      </c>
      <c r="AB41" s="24">
        <f>B41/400</f>
        <v>40.802500000000002</v>
      </c>
      <c r="AC41" s="20">
        <f t="shared" si="4"/>
        <v>0.26886103858597732</v>
      </c>
      <c r="AD41" s="26"/>
    </row>
    <row r="42" spans="1:30" x14ac:dyDescent="0.25">
      <c r="A42" s="4">
        <v>305</v>
      </c>
      <c r="B42" s="13">
        <v>73659</v>
      </c>
      <c r="C42" s="34"/>
      <c r="I42" s="4">
        <v>305</v>
      </c>
      <c r="J42" s="21">
        <f t="shared" si="8"/>
        <v>27.730109442265967</v>
      </c>
      <c r="K42" s="39"/>
      <c r="Q42" s="4">
        <v>305</v>
      </c>
      <c r="R42" s="13">
        <v>73659</v>
      </c>
      <c r="S42" s="13"/>
      <c r="T42" s="13"/>
      <c r="U42" s="13"/>
      <c r="V42" s="13"/>
      <c r="W42" s="13"/>
      <c r="X42" s="21">
        <f>O$3*R42/M$3</f>
        <v>13.545995151920442</v>
      </c>
      <c r="Y42" s="21"/>
      <c r="Z42" s="23">
        <f>B42^0.5</f>
        <v>271.4019159843939</v>
      </c>
      <c r="AA42" s="21">
        <f>1600*Z42/Z$86</f>
        <v>23.305271798777859</v>
      </c>
      <c r="AB42" s="24">
        <f>B42/400</f>
        <v>184.14750000000001</v>
      </c>
      <c r="AC42" s="20">
        <f t="shared" si="4"/>
        <v>0.12655763341222584</v>
      </c>
      <c r="AD42" s="26"/>
    </row>
    <row r="43" spans="1:30" x14ac:dyDescent="0.25">
      <c r="A43" s="4">
        <v>306</v>
      </c>
      <c r="B43" s="13">
        <v>15433</v>
      </c>
      <c r="C43" s="34"/>
      <c r="I43" s="4">
        <v>306</v>
      </c>
      <c r="J43" s="28">
        <f t="shared" si="8"/>
        <v>5.8099998509685262</v>
      </c>
      <c r="K43" s="39"/>
      <c r="Q43" s="4">
        <v>306</v>
      </c>
      <c r="R43" s="13">
        <v>15433</v>
      </c>
      <c r="S43" s="13"/>
      <c r="T43" s="13"/>
      <c r="U43" s="13"/>
      <c r="V43" s="13"/>
      <c r="W43" s="13"/>
      <c r="X43" s="22">
        <f>O$3*R43/M$3</f>
        <v>2.8381507104303365</v>
      </c>
      <c r="Y43" s="21"/>
      <c r="Z43" s="23">
        <f>B43^0.5</f>
        <v>124.22962609619333</v>
      </c>
      <c r="AA43" s="21">
        <f>1600*Z43/Z$86</f>
        <v>10.667593082868333</v>
      </c>
      <c r="AB43" s="24">
        <f>B43/400</f>
        <v>38.582500000000003</v>
      </c>
      <c r="AC43" s="20">
        <f t="shared" si="4"/>
        <v>0.27648786581658347</v>
      </c>
      <c r="AD43" s="26"/>
    </row>
    <row r="44" spans="1:30" x14ac:dyDescent="0.25">
      <c r="A44" s="4">
        <v>307</v>
      </c>
      <c r="B44" s="13">
        <v>49972</v>
      </c>
      <c r="C44" s="34"/>
      <c r="I44" s="4">
        <v>307</v>
      </c>
      <c r="J44" s="21">
        <f t="shared" si="8"/>
        <v>18.812759188271833</v>
      </c>
      <c r="K44" s="39"/>
      <c r="Q44" s="4">
        <v>307</v>
      </c>
      <c r="R44" s="13">
        <v>49972</v>
      </c>
      <c r="S44" s="13"/>
      <c r="T44" s="13"/>
      <c r="U44" s="13"/>
      <c r="V44" s="13"/>
      <c r="W44" s="13"/>
      <c r="X44" s="28">
        <f>O$3*R44/M$3</f>
        <v>9.189922069696415</v>
      </c>
      <c r="Y44" s="21"/>
      <c r="Z44" s="23">
        <f>B44^0.5</f>
        <v>223.54417907876734</v>
      </c>
      <c r="AA44" s="21">
        <f>1600*Z44/Z$86</f>
        <v>19.195729822205511</v>
      </c>
      <c r="AB44" s="24">
        <f>B44/400</f>
        <v>124.93</v>
      </c>
      <c r="AC44" s="20">
        <f t="shared" si="4"/>
        <v>0.15365188363247825</v>
      </c>
      <c r="AD44" s="26"/>
    </row>
    <row r="45" spans="1:30" x14ac:dyDescent="0.25">
      <c r="A45" s="4">
        <v>308</v>
      </c>
      <c r="B45" s="13">
        <v>46304</v>
      </c>
      <c r="C45" s="34"/>
      <c r="I45" s="4">
        <v>308</v>
      </c>
      <c r="J45" s="21">
        <f t="shared" si="8"/>
        <v>17.431881882929218</v>
      </c>
      <c r="K45" s="39"/>
      <c r="Q45" s="4">
        <v>308</v>
      </c>
      <c r="R45" s="13">
        <v>46304</v>
      </c>
      <c r="S45" s="13"/>
      <c r="T45" s="13"/>
      <c r="U45" s="13"/>
      <c r="V45" s="13"/>
      <c r="W45" s="13"/>
      <c r="X45" s="28">
        <f>O$3*R45/M$3</f>
        <v>8.5153716384219731</v>
      </c>
      <c r="Y45" s="21"/>
      <c r="Z45" s="23">
        <f>B45^0.5</f>
        <v>215.18364250100424</v>
      </c>
      <c r="AA45" s="21">
        <f>1600*Z45/Z$86</f>
        <v>18.477810876712152</v>
      </c>
      <c r="AB45" s="24">
        <f>B45/400</f>
        <v>115.76</v>
      </c>
      <c r="AC45" s="20">
        <f t="shared" si="4"/>
        <v>0.15962172491976634</v>
      </c>
      <c r="AD45" s="26"/>
    </row>
    <row r="46" spans="1:30" x14ac:dyDescent="0.25">
      <c r="A46" s="5">
        <v>401</v>
      </c>
      <c r="B46" s="14">
        <v>143208</v>
      </c>
      <c r="C46" s="34"/>
      <c r="I46" s="5">
        <v>401</v>
      </c>
      <c r="J46" s="21">
        <f>G$6*B46/E$6</f>
        <v>54.684564921235406</v>
      </c>
      <c r="K46" s="39"/>
      <c r="Q46" s="5">
        <v>401</v>
      </c>
      <c r="R46" s="14">
        <v>143208</v>
      </c>
      <c r="S46" s="14"/>
      <c r="T46" s="14"/>
      <c r="U46" s="14"/>
      <c r="V46" s="14"/>
      <c r="W46" s="14"/>
      <c r="X46" s="21">
        <f>O$3*R46/M$3</f>
        <v>26.336155442189309</v>
      </c>
      <c r="Y46" s="21"/>
      <c r="Z46" s="23">
        <f>B46^0.5</f>
        <v>378.42832874931548</v>
      </c>
      <c r="AA46" s="21">
        <f>1600*Z46/Z$86</f>
        <v>32.495625632824158</v>
      </c>
      <c r="AB46" s="24">
        <f>B46/400</f>
        <v>358.02</v>
      </c>
      <c r="AC46" s="20">
        <f t="shared" si="4"/>
        <v>9.076483334122161E-2</v>
      </c>
      <c r="AD46" s="26"/>
    </row>
    <row r="47" spans="1:30" x14ac:dyDescent="0.25">
      <c r="A47" s="5">
        <v>402</v>
      </c>
      <c r="B47" s="14">
        <v>47002</v>
      </c>
      <c r="C47" s="34"/>
      <c r="I47" s="5">
        <v>402</v>
      </c>
      <c r="J47" s="21">
        <f t="shared" ref="J47:J55" si="9">G$6*B47/E$6</f>
        <v>17.94790738246401</v>
      </c>
      <c r="K47" s="39"/>
      <c r="Q47" s="5">
        <v>402</v>
      </c>
      <c r="R47" s="14">
        <v>47002</v>
      </c>
      <c r="S47" s="14"/>
      <c r="T47" s="14"/>
      <c r="U47" s="14"/>
      <c r="V47" s="14"/>
      <c r="W47" s="14"/>
      <c r="X47" s="28">
        <f>O$3*R47/M$3</f>
        <v>8.6437348339044053</v>
      </c>
      <c r="Y47" s="21"/>
      <c r="Z47" s="23">
        <f>B47^0.5</f>
        <v>216.79944649375838</v>
      </c>
      <c r="AA47" s="21">
        <f>1600*Z47/Z$86</f>
        <v>18.616559901707429</v>
      </c>
      <c r="AB47" s="24">
        <f>B47/400</f>
        <v>117.505</v>
      </c>
      <c r="AC47" s="20">
        <f t="shared" si="4"/>
        <v>0.15843206588406816</v>
      </c>
      <c r="AD47" s="26"/>
    </row>
    <row r="48" spans="1:30" x14ac:dyDescent="0.25">
      <c r="A48" s="5">
        <v>403</v>
      </c>
      <c r="B48" s="14">
        <v>49045</v>
      </c>
      <c r="C48" s="34"/>
      <c r="I48" s="5">
        <v>403</v>
      </c>
      <c r="J48" s="21">
        <f t="shared" si="9"/>
        <v>18.7280353511116</v>
      </c>
      <c r="K48" s="39"/>
      <c r="Q48" s="5">
        <v>403</v>
      </c>
      <c r="R48" s="14">
        <v>49045</v>
      </c>
      <c r="S48" s="14"/>
      <c r="T48" s="14"/>
      <c r="U48" s="14"/>
      <c r="V48" s="14"/>
      <c r="W48" s="14"/>
      <c r="X48" s="28">
        <f>O$3*R48/M$3</f>
        <v>9.0194454476158779</v>
      </c>
      <c r="Y48" s="21"/>
      <c r="Z48" s="23">
        <f>B48^0.5</f>
        <v>221.46105752479374</v>
      </c>
      <c r="AA48" s="21">
        <f>1600*Z48/Z$86</f>
        <v>19.016852256698424</v>
      </c>
      <c r="AB48" s="24">
        <f>B48/400</f>
        <v>122.6125</v>
      </c>
      <c r="AC48" s="20">
        <f t="shared" si="4"/>
        <v>0.1550971740784865</v>
      </c>
      <c r="AD48" s="26"/>
    </row>
    <row r="49" spans="1:30" x14ac:dyDescent="0.25">
      <c r="A49" s="5">
        <v>404</v>
      </c>
      <c r="B49" s="14">
        <v>42778</v>
      </c>
      <c r="C49" s="34"/>
      <c r="I49" s="5">
        <v>404</v>
      </c>
      <c r="J49" s="21">
        <f t="shared" si="9"/>
        <v>16.334955576508349</v>
      </c>
      <c r="K49" s="39"/>
      <c r="Q49" s="5">
        <v>404</v>
      </c>
      <c r="R49" s="14">
        <v>42778</v>
      </c>
      <c r="S49" s="14"/>
      <c r="T49" s="14"/>
      <c r="U49" s="14"/>
      <c r="V49" s="14"/>
      <c r="W49" s="14"/>
      <c r="X49" s="28">
        <f>O$3*R49/M$3</f>
        <v>7.8669352096668792</v>
      </c>
      <c r="Y49" s="21"/>
      <c r="Z49" s="23">
        <f>B49^0.5</f>
        <v>206.82843131445927</v>
      </c>
      <c r="AA49" s="21">
        <f>1600*Z49/Z$86</f>
        <v>17.760349222352215</v>
      </c>
      <c r="AB49" s="24">
        <f>B49/400</f>
        <v>106.94499999999999</v>
      </c>
      <c r="AC49" s="20">
        <f t="shared" si="4"/>
        <v>0.16606993522233124</v>
      </c>
      <c r="AD49" s="26"/>
    </row>
    <row r="50" spans="1:30" x14ac:dyDescent="0.25">
      <c r="A50" s="5">
        <v>405</v>
      </c>
      <c r="B50" s="14">
        <v>55269</v>
      </c>
      <c r="C50" s="34"/>
      <c r="I50" s="5">
        <v>405</v>
      </c>
      <c r="J50" s="21">
        <f t="shared" si="9"/>
        <v>21.104695398523543</v>
      </c>
      <c r="K50" s="39"/>
      <c r="Q50" s="5">
        <v>405</v>
      </c>
      <c r="R50" s="14">
        <v>55269</v>
      </c>
      <c r="S50" s="14"/>
      <c r="T50" s="14"/>
      <c r="U50" s="14"/>
      <c r="V50" s="14"/>
      <c r="W50" s="14"/>
      <c r="X50" s="21">
        <f>O$3*R50/M$3</f>
        <v>10.164047924238597</v>
      </c>
      <c r="Y50" s="21"/>
      <c r="Z50" s="23">
        <f>B50^0.5</f>
        <v>235.09359838158079</v>
      </c>
      <c r="AA50" s="21">
        <f>1600*Z50/Z$86</f>
        <v>20.187478001262566</v>
      </c>
      <c r="AB50" s="24">
        <f>B50/400</f>
        <v>138.17250000000001</v>
      </c>
      <c r="AC50" s="20">
        <f t="shared" si="4"/>
        <v>0.14610344316895593</v>
      </c>
      <c r="AD50" s="26"/>
    </row>
    <row r="51" spans="1:30" x14ac:dyDescent="0.25">
      <c r="A51" s="5">
        <v>406</v>
      </c>
      <c r="B51" s="14">
        <v>23230</v>
      </c>
      <c r="C51" s="34"/>
      <c r="I51" s="5">
        <v>406</v>
      </c>
      <c r="J51" s="28">
        <f t="shared" si="9"/>
        <v>8.8704712245146808</v>
      </c>
      <c r="K51" s="39"/>
      <c r="Q51" s="5">
        <v>406</v>
      </c>
      <c r="R51" s="14">
        <v>23230</v>
      </c>
      <c r="S51" s="14"/>
      <c r="T51" s="14"/>
      <c r="U51" s="14"/>
      <c r="V51" s="14"/>
      <c r="W51" s="14"/>
      <c r="X51" s="22">
        <f>O$3*R51/M$3</f>
        <v>4.2720301304540094</v>
      </c>
      <c r="Y51" s="21"/>
      <c r="Z51" s="23">
        <f>B51^0.5</f>
        <v>152.41391012633986</v>
      </c>
      <c r="AA51" s="21">
        <f>1600*Z51/Z$86</f>
        <v>13.087776438590435</v>
      </c>
      <c r="AB51" s="24">
        <f>B51/400</f>
        <v>58.075000000000003</v>
      </c>
      <c r="AC51" s="20">
        <f t="shared" si="4"/>
        <v>0.22535990423745905</v>
      </c>
      <c r="AD51" s="26"/>
    </row>
    <row r="52" spans="1:30" x14ac:dyDescent="0.25">
      <c r="A52" s="5">
        <v>407</v>
      </c>
      <c r="B52" s="14">
        <v>26459</v>
      </c>
      <c r="C52" s="34"/>
      <c r="I52" s="5">
        <v>407</v>
      </c>
      <c r="J52" s="21">
        <f t="shared" si="9"/>
        <v>10.103478180345844</v>
      </c>
      <c r="K52" s="39"/>
      <c r="Q52" s="5">
        <v>407</v>
      </c>
      <c r="R52" s="14">
        <v>26459</v>
      </c>
      <c r="S52" s="14"/>
      <c r="T52" s="14"/>
      <c r="U52" s="14"/>
      <c r="V52" s="14"/>
      <c r="W52" s="14"/>
      <c r="X52" s="28">
        <f>O$3*R52/M$3</f>
        <v>4.8658478356299018</v>
      </c>
      <c r="Y52" s="21"/>
      <c r="Z52" s="23">
        <f>B52^0.5</f>
        <v>162.66222671536252</v>
      </c>
      <c r="AA52" s="21">
        <f>1600*Z52/Z$86</f>
        <v>13.967798979038644</v>
      </c>
      <c r="AB52" s="24">
        <f>B52/400</f>
        <v>66.147499999999994</v>
      </c>
      <c r="AC52" s="20">
        <f t="shared" si="4"/>
        <v>0.21116140412016546</v>
      </c>
      <c r="AD52" s="26"/>
    </row>
    <row r="53" spans="1:30" x14ac:dyDescent="0.25">
      <c r="A53" s="5">
        <v>408</v>
      </c>
      <c r="B53" s="14">
        <v>24886</v>
      </c>
      <c r="C53" s="34"/>
      <c r="I53" s="5">
        <v>408</v>
      </c>
      <c r="J53" s="21">
        <f t="shared" si="9"/>
        <v>9.5028216484404808</v>
      </c>
      <c r="K53" s="39"/>
      <c r="Q53" s="5">
        <v>408</v>
      </c>
      <c r="R53" s="14">
        <v>24886</v>
      </c>
      <c r="S53" s="14"/>
      <c r="T53" s="14"/>
      <c r="U53" s="14"/>
      <c r="V53" s="14"/>
      <c r="W53" s="14"/>
      <c r="X53" s="28">
        <f>O$3*R53/M$3</f>
        <v>4.5765708922289479</v>
      </c>
      <c r="Y53" s="21"/>
      <c r="Z53" s="23">
        <f>B53^0.5</f>
        <v>157.75297144586531</v>
      </c>
      <c r="AA53" s="21">
        <f>1600*Z53/Z$86</f>
        <v>13.546241423078746</v>
      </c>
      <c r="AB53" s="24">
        <f>B53/400</f>
        <v>62.215000000000003</v>
      </c>
      <c r="AC53" s="20">
        <f t="shared" si="4"/>
        <v>0.21773272399065732</v>
      </c>
      <c r="AD53" s="26"/>
    </row>
    <row r="54" spans="1:30" x14ac:dyDescent="0.25">
      <c r="A54" s="5">
        <v>409</v>
      </c>
      <c r="B54" s="14">
        <v>31200</v>
      </c>
      <c r="C54" s="34"/>
      <c r="I54" s="5">
        <v>409</v>
      </c>
      <c r="J54" s="21">
        <f t="shared" si="9"/>
        <v>11.913848566717952</v>
      </c>
      <c r="K54" s="39"/>
      <c r="Q54" s="5">
        <v>409</v>
      </c>
      <c r="R54" s="14">
        <v>31200</v>
      </c>
      <c r="S54" s="14"/>
      <c r="T54" s="14"/>
      <c r="U54" s="14"/>
      <c r="V54" s="14"/>
      <c r="W54" s="14"/>
      <c r="X54" s="28">
        <f>O$3*R54/M$3</f>
        <v>5.7377244972090002</v>
      </c>
      <c r="Y54" s="21"/>
      <c r="Z54" s="23">
        <f>B54^0.5</f>
        <v>176.63521732655693</v>
      </c>
      <c r="AA54" s="21">
        <f>1600*Z54/Z$86</f>
        <v>15.167659130557919</v>
      </c>
      <c r="AB54" s="24">
        <f>B54/400</f>
        <v>78</v>
      </c>
      <c r="AC54" s="20">
        <f t="shared" si="4"/>
        <v>0.19445716834048613</v>
      </c>
      <c r="AD54" s="26"/>
    </row>
    <row r="55" spans="1:30" x14ac:dyDescent="0.25">
      <c r="A55" s="5">
        <v>410</v>
      </c>
      <c r="B55" s="14">
        <v>83015</v>
      </c>
      <c r="C55" s="34"/>
      <c r="I55" s="5">
        <v>410</v>
      </c>
      <c r="J55" s="21">
        <f t="shared" si="9"/>
        <v>31.699619832246501</v>
      </c>
      <c r="K55" s="39"/>
      <c r="Q55" s="5">
        <v>410</v>
      </c>
      <c r="R55" s="14"/>
      <c r="S55" s="14"/>
      <c r="T55" s="14"/>
      <c r="U55" s="14"/>
      <c r="V55" s="14"/>
      <c r="W55" s="14">
        <v>83015</v>
      </c>
      <c r="X55" s="21">
        <f>O$8*W55/M$8</f>
        <v>41.797151405721237</v>
      </c>
      <c r="Y55" s="21"/>
      <c r="Z55" s="23">
        <f>B55^0.5</f>
        <v>288.12323752172438</v>
      </c>
      <c r="AA55" s="21">
        <f>1600*Z55/Z$86</f>
        <v>24.741131018300294</v>
      </c>
      <c r="AB55" s="24">
        <f>B55/400</f>
        <v>207.53749999999999</v>
      </c>
      <c r="AC55" s="20">
        <f t="shared" si="4"/>
        <v>0.11921282186737478</v>
      </c>
      <c r="AD55" s="26"/>
    </row>
    <row r="56" spans="1:30" x14ac:dyDescent="0.25">
      <c r="A56" s="6">
        <v>501</v>
      </c>
      <c r="B56" s="15">
        <v>76969</v>
      </c>
      <c r="C56" s="34"/>
      <c r="I56" s="6">
        <v>501</v>
      </c>
      <c r="J56" s="21">
        <f>G$7*B56/E$7</f>
        <v>33.966831996155314</v>
      </c>
      <c r="K56" s="39"/>
      <c r="Q56" s="6">
        <v>501</v>
      </c>
      <c r="R56" s="15"/>
      <c r="S56" s="15">
        <v>76969</v>
      </c>
      <c r="T56" s="15"/>
      <c r="U56" s="15"/>
      <c r="V56" s="15"/>
      <c r="W56" s="15"/>
      <c r="X56" s="21">
        <f>O$4*S56/M$4</f>
        <v>40.107700543657138</v>
      </c>
      <c r="Y56" s="21"/>
      <c r="Z56" s="23">
        <f>B56^0.5</f>
        <v>277.43287476432926</v>
      </c>
      <c r="AA56" s="21">
        <f>1600*Z56/Z$86</f>
        <v>23.823149990845234</v>
      </c>
      <c r="AB56" s="24">
        <f>B56/400</f>
        <v>192.42250000000001</v>
      </c>
      <c r="AC56" s="20">
        <f t="shared" si="4"/>
        <v>0.1238064674913029</v>
      </c>
      <c r="AD56" s="26"/>
    </row>
    <row r="57" spans="1:30" x14ac:dyDescent="0.25">
      <c r="A57" s="6">
        <v>502</v>
      </c>
      <c r="B57" s="15">
        <v>56591</v>
      </c>
      <c r="C57" s="34"/>
      <c r="I57" s="6">
        <v>502</v>
      </c>
      <c r="J57" s="21">
        <f t="shared" ref="J57:J66" si="10">G$7*B57/E$7</f>
        <v>24.973911438298863</v>
      </c>
      <c r="K57" s="39"/>
      <c r="Q57" s="6">
        <v>502</v>
      </c>
      <c r="R57" s="15"/>
      <c r="S57" s="15">
        <v>56591</v>
      </c>
      <c r="T57" s="15"/>
      <c r="U57" s="15"/>
      <c r="V57" s="15"/>
      <c r="W57" s="15"/>
      <c r="X57" s="21">
        <f>O$4*S57/M$4</f>
        <v>29.488948556770925</v>
      </c>
      <c r="Y57" s="21"/>
      <c r="Z57" s="23">
        <f>B57^0.5</f>
        <v>237.88862940460186</v>
      </c>
      <c r="AA57" s="21">
        <f>1600*Z57/Z$86</f>
        <v>20.427487204739478</v>
      </c>
      <c r="AB57" s="24">
        <f>B57/400</f>
        <v>141.47749999999999</v>
      </c>
      <c r="AC57" s="20">
        <f t="shared" si="4"/>
        <v>0.14438682620727308</v>
      </c>
      <c r="AD57" s="26"/>
    </row>
    <row r="58" spans="1:30" x14ac:dyDescent="0.25">
      <c r="A58" s="6">
        <v>503</v>
      </c>
      <c r="B58" s="15">
        <v>68939</v>
      </c>
      <c r="C58" s="34"/>
      <c r="I58" s="6">
        <v>503</v>
      </c>
      <c r="J58" s="21">
        <f t="shared" si="10"/>
        <v>30.423149982238968</v>
      </c>
      <c r="K58" s="39"/>
      <c r="Q58" s="6">
        <v>503</v>
      </c>
      <c r="R58" s="15"/>
      <c r="S58" s="15">
        <v>68939</v>
      </c>
      <c r="T58" s="15"/>
      <c r="U58" s="15"/>
      <c r="V58" s="15"/>
      <c r="W58" s="15"/>
      <c r="X58" s="21">
        <f>O$4*S58/M$4</f>
        <v>35.923355737753901</v>
      </c>
      <c r="Y58" s="21"/>
      <c r="Z58" s="23">
        <f>B58^0.5</f>
        <v>262.56237354198333</v>
      </c>
      <c r="AA58" s="21">
        <f>1600*Z58/Z$86</f>
        <v>22.546220638619296</v>
      </c>
      <c r="AB58" s="24">
        <f>B58/400</f>
        <v>172.3475</v>
      </c>
      <c r="AC58" s="20">
        <f t="shared" si="4"/>
        <v>0.13081837937086002</v>
      </c>
      <c r="AD58" s="26"/>
    </row>
    <row r="59" spans="1:30" x14ac:dyDescent="0.25">
      <c r="A59" s="6">
        <v>504</v>
      </c>
      <c r="B59" s="15">
        <v>24130</v>
      </c>
      <c r="C59" s="34"/>
      <c r="I59" s="6">
        <v>504</v>
      </c>
      <c r="J59" s="21">
        <f t="shared" si="10"/>
        <v>10.64869825601512</v>
      </c>
      <c r="K59" s="39"/>
      <c r="Q59" s="6">
        <v>504</v>
      </c>
      <c r="R59" s="15"/>
      <c r="S59" s="15">
        <v>24130</v>
      </c>
      <c r="T59" s="15"/>
      <c r="U59" s="15"/>
      <c r="V59" s="15"/>
      <c r="W59" s="15"/>
      <c r="X59" s="21">
        <f>O$4*S59/M$4</f>
        <v>12.573877978386712</v>
      </c>
      <c r="Y59" s="21"/>
      <c r="Z59" s="23">
        <f>B59^0.5</f>
        <v>155.33834040570923</v>
      </c>
      <c r="AA59" s="21">
        <f>1600*Z59/Z$86</f>
        <v>13.338897151095644</v>
      </c>
      <c r="AB59" s="24">
        <f>B59/400</f>
        <v>60.325000000000003</v>
      </c>
      <c r="AC59" s="20">
        <f t="shared" si="4"/>
        <v>0.22111723416652537</v>
      </c>
      <c r="AD59" s="26"/>
    </row>
    <row r="60" spans="1:30" x14ac:dyDescent="0.25">
      <c r="A60" s="6">
        <v>505</v>
      </c>
      <c r="B60" s="15">
        <v>45939</v>
      </c>
      <c r="C60" s="34"/>
      <c r="I60" s="6">
        <v>505</v>
      </c>
      <c r="J60" s="21">
        <f t="shared" si="10"/>
        <v>20.273126779240719</v>
      </c>
      <c r="K60" s="39"/>
      <c r="Q60" s="6">
        <v>505</v>
      </c>
      <c r="R60" s="15"/>
      <c r="S60" s="15">
        <v>45939</v>
      </c>
      <c r="T60" s="15"/>
      <c r="U60" s="15"/>
      <c r="V60" s="15"/>
      <c r="W60" s="15"/>
      <c r="X60" s="21">
        <f>O$4*S60/M$4</f>
        <v>23.938308348491802</v>
      </c>
      <c r="Y60" s="21"/>
      <c r="Z60" s="23">
        <f>B60^0.5</f>
        <v>214.3338517360242</v>
      </c>
      <c r="AA60" s="21">
        <f>1600*Z60/Z$86</f>
        <v>18.404839377310171</v>
      </c>
      <c r="AB60" s="24">
        <f>B60/400</f>
        <v>114.8475</v>
      </c>
      <c r="AC60" s="20">
        <f t="shared" si="4"/>
        <v>0.16025459306741699</v>
      </c>
      <c r="AD60" s="26"/>
    </row>
    <row r="61" spans="1:30" x14ac:dyDescent="0.25">
      <c r="A61" s="6">
        <v>506</v>
      </c>
      <c r="B61" s="15">
        <v>32685</v>
      </c>
      <c r="C61" s="34"/>
      <c r="I61" s="6">
        <v>506</v>
      </c>
      <c r="J61" s="21">
        <f t="shared" si="10"/>
        <v>14.424065582173814</v>
      </c>
      <c r="K61" s="39"/>
      <c r="Q61" s="6">
        <v>506</v>
      </c>
      <c r="R61" s="15"/>
      <c r="S61" s="15">
        <v>32685</v>
      </c>
      <c r="T61" s="15"/>
      <c r="U61" s="15"/>
      <c r="V61" s="15"/>
      <c r="W61" s="15"/>
      <c r="X61" s="21">
        <f>O$4*S61/M$4</f>
        <v>17.031794518175289</v>
      </c>
      <c r="Y61" s="21"/>
      <c r="Z61" s="23">
        <f>B61^0.5</f>
        <v>180.78993334807112</v>
      </c>
      <c r="AA61" s="21">
        <f>1600*Z61/Z$86</f>
        <v>15.524424431115682</v>
      </c>
      <c r="AB61" s="24">
        <f>B61/400</f>
        <v>81.712500000000006</v>
      </c>
      <c r="AC61" s="20">
        <f t="shared" si="4"/>
        <v>0.18998836690978346</v>
      </c>
      <c r="AD61" s="26"/>
    </row>
    <row r="62" spans="1:30" x14ac:dyDescent="0.25">
      <c r="A62" s="6">
        <v>507</v>
      </c>
      <c r="B62" s="15">
        <v>20016</v>
      </c>
      <c r="C62" s="34"/>
      <c r="I62" s="6">
        <v>507</v>
      </c>
      <c r="J62" s="28">
        <f t="shared" si="10"/>
        <v>8.8331680187483883</v>
      </c>
      <c r="K62" s="39"/>
      <c r="Q62" s="6">
        <v>507</v>
      </c>
      <c r="R62" s="15"/>
      <c r="S62" s="15">
        <v>20016</v>
      </c>
      <c r="T62" s="15"/>
      <c r="U62" s="15"/>
      <c r="V62" s="15"/>
      <c r="W62" s="15"/>
      <c r="X62" s="21">
        <f>O$4*S62/M$4</f>
        <v>10.43011776275957</v>
      </c>
      <c r="Y62" s="21"/>
      <c r="Z62" s="23">
        <f>B62^0.5</f>
        <v>141.47791347061914</v>
      </c>
      <c r="AA62" s="21">
        <f>1600*Z62/Z$86</f>
        <v>12.148702837994515</v>
      </c>
      <c r="AB62" s="24">
        <f>B62/400</f>
        <v>50.04</v>
      </c>
      <c r="AC62" s="20">
        <f t="shared" si="4"/>
        <v>0.24277983289357544</v>
      </c>
      <c r="AD62" s="26"/>
    </row>
    <row r="63" spans="1:30" x14ac:dyDescent="0.25">
      <c r="A63" s="6">
        <v>508</v>
      </c>
      <c r="B63" s="15">
        <v>21749</v>
      </c>
      <c r="C63" s="34"/>
      <c r="I63" s="6">
        <v>508</v>
      </c>
      <c r="J63" s="21">
        <f t="shared" si="10"/>
        <v>9.5979502018264746</v>
      </c>
      <c r="K63" s="39"/>
      <c r="Q63" s="6">
        <v>508</v>
      </c>
      <c r="R63" s="15"/>
      <c r="S63" s="15">
        <v>21749</v>
      </c>
      <c r="T63" s="15"/>
      <c r="U63" s="15"/>
      <c r="V63" s="15"/>
      <c r="W63" s="15"/>
      <c r="X63" s="21">
        <f>O$4*S63/M$4</f>
        <v>11.333165029089624</v>
      </c>
      <c r="Y63" s="21"/>
      <c r="Z63" s="23">
        <f>B63^0.5</f>
        <v>147.47542168103809</v>
      </c>
      <c r="AA63" s="21">
        <f>1600*Z63/Z$86</f>
        <v>12.663708630979601</v>
      </c>
      <c r="AB63" s="24">
        <f>B63/400</f>
        <v>54.372500000000002</v>
      </c>
      <c r="AC63" s="20">
        <f t="shared" si="4"/>
        <v>0.23290649925936088</v>
      </c>
      <c r="AD63" s="26"/>
    </row>
    <row r="64" spans="1:30" x14ac:dyDescent="0.25">
      <c r="A64" s="6">
        <v>509</v>
      </c>
      <c r="B64" s="15">
        <v>11787</v>
      </c>
      <c r="C64" s="34"/>
      <c r="I64" s="6">
        <v>509</v>
      </c>
      <c r="J64" s="28">
        <f t="shared" si="10"/>
        <v>5.2016662388582766</v>
      </c>
      <c r="K64" s="39"/>
      <c r="Q64" s="6">
        <v>509</v>
      </c>
      <c r="R64" s="15"/>
      <c r="S64" s="15">
        <v>11787</v>
      </c>
      <c r="T64" s="15"/>
      <c r="U64" s="15"/>
      <c r="V64" s="15"/>
      <c r="W64" s="15"/>
      <c r="X64" s="28">
        <f>O$4*S64/M$4</f>
        <v>6.1420762424883621</v>
      </c>
      <c r="Y64" s="21"/>
      <c r="Z64" s="23">
        <f>B64^0.5</f>
        <v>108.5679510721281</v>
      </c>
      <c r="AA64" s="28">
        <f>1600*Z64/Z$86</f>
        <v>9.3227256675588563</v>
      </c>
      <c r="AB64" s="24">
        <f>B64/400</f>
        <v>29.467500000000001</v>
      </c>
      <c r="AC64" s="20">
        <f t="shared" si="4"/>
        <v>0.3163731455861154</v>
      </c>
      <c r="AD64" s="26"/>
    </row>
    <row r="65" spans="1:30" x14ac:dyDescent="0.25">
      <c r="A65" s="6">
        <v>510</v>
      </c>
      <c r="B65" s="15">
        <v>27090</v>
      </c>
      <c r="C65" s="34"/>
      <c r="I65" s="6">
        <v>510</v>
      </c>
      <c r="J65" s="21">
        <f t="shared" si="10"/>
        <v>11.954962111705328</v>
      </c>
      <c r="K65" s="39"/>
      <c r="Q65" s="6">
        <v>510</v>
      </c>
      <c r="R65" s="15"/>
      <c r="S65" s="15">
        <v>27090</v>
      </c>
      <c r="T65" s="15"/>
      <c r="U65" s="15"/>
      <c r="V65" s="15"/>
      <c r="W65" s="15"/>
      <c r="X65" s="21">
        <f>O$4*S65/M$4</f>
        <v>14.116301468483051</v>
      </c>
      <c r="Y65" s="21"/>
      <c r="Z65" s="23">
        <f>B65^0.5</f>
        <v>164.59040069214242</v>
      </c>
      <c r="AA65" s="21">
        <f>1600*Z65/Z$86</f>
        <v>14.133371202216207</v>
      </c>
      <c r="AB65" s="24">
        <f>B65/400</f>
        <v>67.724999999999994</v>
      </c>
      <c r="AC65" s="20">
        <f t="shared" si="4"/>
        <v>0.20868765156465424</v>
      </c>
      <c r="AD65" s="26"/>
    </row>
    <row r="66" spans="1:30" x14ac:dyDescent="0.25">
      <c r="A66" s="6">
        <v>511</v>
      </c>
      <c r="B66" s="15">
        <v>7998</v>
      </c>
      <c r="C66" s="34"/>
      <c r="I66" s="6">
        <v>511</v>
      </c>
      <c r="J66" s="22">
        <f t="shared" si="10"/>
        <v>3.5295602425034778</v>
      </c>
      <c r="K66" s="39"/>
      <c r="Q66" s="6">
        <v>511</v>
      </c>
      <c r="R66" s="15"/>
      <c r="S66" s="15">
        <v>7998</v>
      </c>
      <c r="T66" s="15"/>
      <c r="U66" s="15"/>
      <c r="V66" s="15"/>
      <c r="W66" s="15"/>
      <c r="X66" s="22">
        <f>O$4*S66/M$4</f>
        <v>4.1676699573616629</v>
      </c>
      <c r="Y66" s="21"/>
      <c r="Z66" s="23">
        <f>B66^0.5</f>
        <v>89.43153806124549</v>
      </c>
      <c r="AA66" s="28">
        <f>1600*Z66/Z$86</f>
        <v>7.6794826386558004</v>
      </c>
      <c r="AB66" s="24">
        <f>B66/400</f>
        <v>19.995000000000001</v>
      </c>
      <c r="AC66" s="20">
        <f t="shared" si="4"/>
        <v>0.38407014947015755</v>
      </c>
      <c r="AD66" s="26"/>
    </row>
    <row r="67" spans="1:30" x14ac:dyDescent="0.25">
      <c r="A67" s="7">
        <v>601</v>
      </c>
      <c r="B67" s="16">
        <v>140102</v>
      </c>
      <c r="C67" s="34"/>
      <c r="I67" s="7">
        <v>601</v>
      </c>
      <c r="J67" s="21">
        <f>G$8*B67/E$8</f>
        <v>54.943786437273346</v>
      </c>
      <c r="K67" s="39"/>
      <c r="Q67" s="7">
        <v>601</v>
      </c>
      <c r="R67" s="16"/>
      <c r="S67" s="16"/>
      <c r="T67" s="16">
        <v>140102</v>
      </c>
      <c r="U67" s="16"/>
      <c r="V67" s="16"/>
      <c r="W67" s="16"/>
      <c r="X67" s="21">
        <f>O$5*T67/M$5</f>
        <v>83.261689806264513</v>
      </c>
      <c r="Y67" s="21"/>
      <c r="Z67" s="23">
        <f>B67^0.5</f>
        <v>374.302017093149</v>
      </c>
      <c r="AA67" s="21">
        <f>1600*Z67/Z$86</f>
        <v>32.141299413996151</v>
      </c>
      <c r="AB67" s="24">
        <f>B67/400</f>
        <v>350.255</v>
      </c>
      <c r="AC67" s="20">
        <f t="shared" si="4"/>
        <v>9.1765426372203543E-2</v>
      </c>
      <c r="AD67" s="26"/>
    </row>
    <row r="68" spans="1:30" x14ac:dyDescent="0.25">
      <c r="A68" s="7">
        <v>602</v>
      </c>
      <c r="B68" s="16">
        <v>38183</v>
      </c>
      <c r="C68" s="34"/>
      <c r="I68" s="7">
        <v>602</v>
      </c>
      <c r="J68" s="21">
        <f t="shared" ref="J68:J77" si="11">G$8*B68/E$8</f>
        <v>14.974223048453327</v>
      </c>
      <c r="K68" s="39"/>
      <c r="Q68" s="7">
        <v>602</v>
      </c>
      <c r="R68" s="16"/>
      <c r="S68" s="16"/>
      <c r="T68" s="16">
        <v>38183</v>
      </c>
      <c r="U68" s="16"/>
      <c r="V68" s="16"/>
      <c r="W68" s="16"/>
      <c r="X68" s="21">
        <f>O$5*T68/M$5</f>
        <v>22.691903769200998</v>
      </c>
      <c r="Y68" s="21"/>
      <c r="Z68" s="23">
        <f>B68^0.5</f>
        <v>195.40470823396248</v>
      </c>
      <c r="AA68" s="21">
        <f>1600*Z68/Z$86</f>
        <v>16.779394572937512</v>
      </c>
      <c r="AB68" s="24">
        <f>B68/400</f>
        <v>95.457499999999996</v>
      </c>
      <c r="AC68" s="20">
        <f t="shared" ref="AC68:AC84" si="12">AA68/AB68</f>
        <v>0.17577869285218567</v>
      </c>
      <c r="AD68" s="26"/>
    </row>
    <row r="69" spans="1:30" x14ac:dyDescent="0.25">
      <c r="A69" s="7">
        <v>603</v>
      </c>
      <c r="B69" s="16">
        <v>53436</v>
      </c>
      <c r="C69" s="34"/>
      <c r="I69" s="7">
        <v>603</v>
      </c>
      <c r="J69" s="21">
        <f t="shared" si="11"/>
        <v>20.955990435983342</v>
      </c>
      <c r="K69" s="39"/>
      <c r="Q69" s="7">
        <v>603</v>
      </c>
      <c r="R69" s="16"/>
      <c r="S69" s="16"/>
      <c r="T69" s="16"/>
      <c r="U69" s="16">
        <v>53436</v>
      </c>
      <c r="V69" s="16"/>
      <c r="W69" s="16"/>
      <c r="X69" s="21">
        <f>O$6*U69/M$6</f>
        <v>28.730211644564395</v>
      </c>
      <c r="Y69" s="21"/>
      <c r="Z69" s="23">
        <f>B69^0.5</f>
        <v>231.16228066014577</v>
      </c>
      <c r="AA69" s="21">
        <f>1600*Z69/Z$86</f>
        <v>19.849895903903079</v>
      </c>
      <c r="AB69" s="24">
        <f>B69/400</f>
        <v>133.59</v>
      </c>
      <c r="AC69" s="20">
        <f t="shared" si="12"/>
        <v>0.14858818701926102</v>
      </c>
      <c r="AD69" s="26"/>
    </row>
    <row r="70" spans="1:30" x14ac:dyDescent="0.25">
      <c r="A70" s="7">
        <v>604</v>
      </c>
      <c r="B70" s="16">
        <v>14323</v>
      </c>
      <c r="C70" s="34"/>
      <c r="I70" s="7">
        <v>604</v>
      </c>
      <c r="J70" s="28">
        <f t="shared" si="11"/>
        <v>5.6170493864546263</v>
      </c>
      <c r="K70" s="39"/>
      <c r="Q70" s="7">
        <v>604</v>
      </c>
      <c r="R70" s="16"/>
      <c r="S70" s="16"/>
      <c r="T70" s="16">
        <v>14323</v>
      </c>
      <c r="U70" s="16"/>
      <c r="V70" s="16"/>
      <c r="W70" s="16"/>
      <c r="X70" s="28">
        <f>O$5*T70/M$5</f>
        <v>8.5120639469467001</v>
      </c>
      <c r="Y70" s="21"/>
      <c r="Z70" s="23">
        <f>B70^0.5</f>
        <v>119.67873662434776</v>
      </c>
      <c r="AA70" s="21">
        <f>1600*Z70/Z$86</f>
        <v>10.276808383788845</v>
      </c>
      <c r="AB70" s="24">
        <f>B70/400</f>
        <v>35.807499999999997</v>
      </c>
      <c r="AC70" s="20">
        <f t="shared" si="12"/>
        <v>0.28700156067273186</v>
      </c>
      <c r="AD70" s="26"/>
    </row>
    <row r="71" spans="1:30" x14ac:dyDescent="0.25">
      <c r="A71" s="7">
        <v>605</v>
      </c>
      <c r="B71" s="16">
        <v>31139</v>
      </c>
      <c r="C71" s="34"/>
      <c r="I71" s="7">
        <v>605</v>
      </c>
      <c r="J71" s="21">
        <f t="shared" si="11"/>
        <v>12.211778317727473</v>
      </c>
      <c r="K71" s="39"/>
      <c r="Q71" s="7">
        <v>605</v>
      </c>
      <c r="R71" s="16"/>
      <c r="S71" s="16"/>
      <c r="T71" s="16"/>
      <c r="U71" s="16">
        <v>31139</v>
      </c>
      <c r="V71" s="16"/>
      <c r="W71" s="16"/>
      <c r="X71" s="21">
        <f>O$6*U71/M$6</f>
        <v>16.742085118648301</v>
      </c>
      <c r="Y71" s="21"/>
      <c r="Z71" s="23">
        <f>B71^0.5</f>
        <v>176.46246059714798</v>
      </c>
      <c r="AA71" s="21">
        <f>1600*Z71/Z$86</f>
        <v>15.152824517031556</v>
      </c>
      <c r="AB71" s="24">
        <f>B71/400</f>
        <v>77.847499999999997</v>
      </c>
      <c r="AC71" s="20">
        <f t="shared" si="12"/>
        <v>0.19464754188678579</v>
      </c>
      <c r="AD71" s="26"/>
    </row>
    <row r="72" spans="1:30" x14ac:dyDescent="0.25">
      <c r="A72" s="7">
        <v>606</v>
      </c>
      <c r="B72" s="16">
        <v>33069</v>
      </c>
      <c r="C72" s="34"/>
      <c r="I72" s="7">
        <v>606</v>
      </c>
      <c r="J72" s="21">
        <f t="shared" si="11"/>
        <v>12.968666212432314</v>
      </c>
      <c r="K72" s="39"/>
      <c r="Q72" s="7">
        <v>606</v>
      </c>
      <c r="R72" s="16"/>
      <c r="S72" s="16"/>
      <c r="T72" s="16">
        <v>33069</v>
      </c>
      <c r="U72" s="16"/>
      <c r="V72" s="16"/>
      <c r="W72" s="16"/>
      <c r="X72" s="21">
        <f>O$5*T72/M$5</f>
        <v>19.65268747200869</v>
      </c>
      <c r="Y72" s="21"/>
      <c r="Z72" s="23">
        <f>B72^0.5</f>
        <v>181.84883832458209</v>
      </c>
      <c r="AA72" s="21">
        <f>1600*Z72/Z$86</f>
        <v>15.615352559596863</v>
      </c>
      <c r="AB72" s="24">
        <f>B72/400</f>
        <v>82.672499999999999</v>
      </c>
      <c r="AC72" s="20">
        <f t="shared" si="12"/>
        <v>0.18888206549453401</v>
      </c>
      <c r="AD72" s="26"/>
    </row>
    <row r="73" spans="1:30" x14ac:dyDescent="0.25">
      <c r="A73" s="7">
        <v>607</v>
      </c>
      <c r="B73" s="16">
        <v>45573</v>
      </c>
      <c r="C73" s="34"/>
      <c r="I73" s="7">
        <v>607</v>
      </c>
      <c r="J73" s="21">
        <f t="shared" si="11"/>
        <v>17.87235856237497</v>
      </c>
      <c r="K73" s="39"/>
      <c r="Q73" s="7">
        <v>607</v>
      </c>
      <c r="R73" s="16"/>
      <c r="S73" s="16"/>
      <c r="T73" s="16"/>
      <c r="U73" s="16">
        <v>45573</v>
      </c>
      <c r="V73" s="16"/>
      <c r="W73" s="16"/>
      <c r="X73" s="21">
        <f>O$6*U73/M$6</f>
        <v>24.502618745372654</v>
      </c>
      <c r="Y73" s="21"/>
      <c r="Z73" s="23">
        <f>B73^0.5</f>
        <v>213.47833613741699</v>
      </c>
      <c r="AA73" s="21">
        <f>1600*Z73/Z$86</f>
        <v>18.331376286670896</v>
      </c>
      <c r="AB73" s="24">
        <f>B73/400</f>
        <v>113.9325</v>
      </c>
      <c r="AC73" s="20">
        <f t="shared" si="12"/>
        <v>0.16089681422483396</v>
      </c>
      <c r="AD73" s="26"/>
    </row>
    <row r="74" spans="1:30" x14ac:dyDescent="0.25">
      <c r="A74" s="7">
        <v>608</v>
      </c>
      <c r="B74" s="16">
        <v>44308</v>
      </c>
      <c r="C74" s="34"/>
      <c r="I74" s="7">
        <v>608</v>
      </c>
      <c r="J74" s="21">
        <f t="shared" si="11"/>
        <v>17.376263646933715</v>
      </c>
      <c r="K74" s="39"/>
      <c r="Q74" s="7">
        <v>608</v>
      </c>
      <c r="R74" s="16"/>
      <c r="S74" s="16"/>
      <c r="T74" s="16"/>
      <c r="U74" s="16">
        <v>44308</v>
      </c>
      <c r="V74" s="16"/>
      <c r="W74" s="16"/>
      <c r="X74" s="21">
        <f>O$6*U74/M$6</f>
        <v>23.822483298663055</v>
      </c>
      <c r="Y74" s="21"/>
      <c r="Z74" s="23">
        <f>B74^0.5</f>
        <v>210.49465551410088</v>
      </c>
      <c r="AA74" s="21">
        <f>1600*Z74/Z$86</f>
        <v>18.075167749472772</v>
      </c>
      <c r="AB74" s="24">
        <f>B74/400</f>
        <v>110.77</v>
      </c>
      <c r="AC74" s="20">
        <f t="shared" si="12"/>
        <v>0.16317746456145862</v>
      </c>
      <c r="AD74" s="26"/>
    </row>
    <row r="75" spans="1:30" x14ac:dyDescent="0.25">
      <c r="A75" s="7">
        <v>609</v>
      </c>
      <c r="B75" s="16">
        <v>20199</v>
      </c>
      <c r="C75" s="34"/>
      <c r="I75" s="7">
        <v>609</v>
      </c>
      <c r="J75" s="28">
        <f t="shared" si="11"/>
        <v>7.9214396814212806</v>
      </c>
      <c r="K75" s="39"/>
      <c r="Q75" s="7">
        <v>609</v>
      </c>
      <c r="R75" s="16"/>
      <c r="S75" s="16"/>
      <c r="T75" s="16">
        <v>20199</v>
      </c>
      <c r="U75" s="16"/>
      <c r="V75" s="16"/>
      <c r="W75" s="16"/>
      <c r="X75" s="21">
        <f>O$5*T75/M$5</f>
        <v>12.004131792527852</v>
      </c>
      <c r="Y75" s="21"/>
      <c r="Z75" s="23">
        <f>B75^0.5</f>
        <v>142.12318600425476</v>
      </c>
      <c r="AA75" s="21">
        <f>1600*Z75/Z$86</f>
        <v>12.204112364954261</v>
      </c>
      <c r="AB75" s="24">
        <f>B75/400</f>
        <v>50.497500000000002</v>
      </c>
      <c r="AC75" s="20">
        <f t="shared" si="12"/>
        <v>0.24167755562065965</v>
      </c>
      <c r="AD75" s="26"/>
    </row>
    <row r="76" spans="1:30" x14ac:dyDescent="0.25">
      <c r="A76" s="7">
        <v>610</v>
      </c>
      <c r="B76" s="16">
        <v>52419</v>
      </c>
      <c r="C76" s="34"/>
      <c r="I76" s="7">
        <v>610</v>
      </c>
      <c r="J76" s="21">
        <f t="shared" si="11"/>
        <v>20.557153654162192</v>
      </c>
      <c r="K76" s="39"/>
      <c r="Q76" s="7">
        <v>610</v>
      </c>
      <c r="R76" s="16"/>
      <c r="S76" s="16"/>
      <c r="T76" s="16"/>
      <c r="U76" s="16">
        <v>52419</v>
      </c>
      <c r="V76" s="16"/>
      <c r="W76" s="16"/>
      <c r="X76" s="21">
        <f>O$6*U76/M$6</f>
        <v>28.183415004798654</v>
      </c>
      <c r="Y76" s="21"/>
      <c r="Z76" s="23">
        <f>B76^0.5</f>
        <v>228.95196002655229</v>
      </c>
      <c r="AA76" s="21">
        <f>1600*Z76/Z$86</f>
        <v>19.660095758456411</v>
      </c>
      <c r="AB76" s="24">
        <f>B76/400</f>
        <v>131.04750000000001</v>
      </c>
      <c r="AC76" s="20">
        <f t="shared" si="12"/>
        <v>0.1500226693256751</v>
      </c>
      <c r="AD76" s="26"/>
    </row>
    <row r="77" spans="1:30" x14ac:dyDescent="0.25">
      <c r="A77" s="7">
        <v>611</v>
      </c>
      <c r="B77" s="16">
        <v>26028</v>
      </c>
      <c r="C77" s="34"/>
      <c r="I77" s="7">
        <v>611</v>
      </c>
      <c r="J77" s="21">
        <f t="shared" si="11"/>
        <v>10.207397991387351</v>
      </c>
      <c r="K77" s="39"/>
      <c r="Q77" s="7">
        <v>611</v>
      </c>
      <c r="R77" s="16"/>
      <c r="S77" s="16"/>
      <c r="T77" s="16">
        <v>26028</v>
      </c>
      <c r="U77" s="16"/>
      <c r="V77" s="16"/>
      <c r="W77" s="16"/>
      <c r="X77" s="21">
        <f>O$5*T77/M$5</f>
        <v>15.468267849691317</v>
      </c>
      <c r="Y77" s="21"/>
      <c r="Z77" s="23">
        <f>B77^0.5</f>
        <v>161.33195591698504</v>
      </c>
      <c r="AA77" s="21">
        <f>1600*Z77/Z$86</f>
        <v>13.853568678159165</v>
      </c>
      <c r="AB77" s="24">
        <f>B77/400</f>
        <v>65.069999999999993</v>
      </c>
      <c r="AC77" s="20">
        <f t="shared" si="12"/>
        <v>0.21290254615274576</v>
      </c>
      <c r="AD77" s="26"/>
    </row>
    <row r="78" spans="1:30" x14ac:dyDescent="0.25">
      <c r="A78" s="8">
        <v>701</v>
      </c>
      <c r="B78" s="17">
        <v>99836</v>
      </c>
      <c r="C78" s="34"/>
      <c r="I78" s="8">
        <v>701</v>
      </c>
      <c r="J78" s="21">
        <f>G$9*B78/E$9</f>
        <v>40.765935183375547</v>
      </c>
      <c r="K78" s="39"/>
      <c r="Q78" s="8">
        <v>701</v>
      </c>
      <c r="R78" s="17"/>
      <c r="S78" s="17"/>
      <c r="T78" s="17"/>
      <c r="U78" s="17"/>
      <c r="V78" s="17">
        <v>99836</v>
      </c>
      <c r="W78" s="17"/>
      <c r="X78" s="21">
        <f>O$7*V78/M$7</f>
        <v>48.136014595121232</v>
      </c>
      <c r="Y78" s="21"/>
      <c r="Z78" s="23">
        <f>B78^0.5</f>
        <v>315.96835284566077</v>
      </c>
      <c r="AA78" s="21">
        <f>1600*Z78/Z$86</f>
        <v>27.13218997062533</v>
      </c>
      <c r="AB78" s="24">
        <f>B78/400</f>
        <v>249.59</v>
      </c>
      <c r="AC78" s="20">
        <f t="shared" si="12"/>
        <v>0.10870703942716187</v>
      </c>
      <c r="AD78" s="26"/>
    </row>
    <row r="79" spans="1:30" x14ac:dyDescent="0.25">
      <c r="A79" s="8">
        <v>702</v>
      </c>
      <c r="B79" s="17">
        <v>150664</v>
      </c>
      <c r="C79" s="34"/>
      <c r="I79" s="8">
        <v>702</v>
      </c>
      <c r="J79" s="21">
        <f t="shared" ref="J79:J83" si="13">G$9*B79/E$9</f>
        <v>61.52048217544867</v>
      </c>
      <c r="K79" s="39"/>
      <c r="Q79" s="8">
        <v>702</v>
      </c>
      <c r="R79" s="17"/>
      <c r="S79" s="17"/>
      <c r="T79" s="17"/>
      <c r="U79" s="17"/>
      <c r="V79" s="17">
        <v>150664</v>
      </c>
      <c r="W79" s="17"/>
      <c r="X79" s="21">
        <f>O$7*V79/M$7</f>
        <v>72.642779187460889</v>
      </c>
      <c r="Y79" s="21"/>
      <c r="Z79" s="23">
        <f>B79^0.5</f>
        <v>388.1546083714581</v>
      </c>
      <c r="AA79" s="21">
        <f>1600*Z79/Z$86</f>
        <v>33.330820879559198</v>
      </c>
      <c r="AB79" s="24">
        <f>B79/400</f>
        <v>376.66</v>
      </c>
      <c r="AC79" s="20">
        <f t="shared" si="12"/>
        <v>8.8490471193010137E-2</v>
      </c>
      <c r="AD79" s="26"/>
    </row>
    <row r="80" spans="1:30" x14ac:dyDescent="0.25">
      <c r="A80" s="8">
        <v>703</v>
      </c>
      <c r="B80" s="17">
        <v>64923</v>
      </c>
      <c r="C80" s="34"/>
      <c r="I80" s="8">
        <v>703</v>
      </c>
      <c r="J80" s="21">
        <f t="shared" si="13"/>
        <v>26.509944407931915</v>
      </c>
      <c r="K80" s="39"/>
      <c r="Q80" s="8">
        <v>703</v>
      </c>
      <c r="R80" s="17"/>
      <c r="S80" s="17"/>
      <c r="T80" s="17"/>
      <c r="U80" s="17"/>
      <c r="V80" s="17">
        <v>64923</v>
      </c>
      <c r="W80" s="17"/>
      <c r="X80" s="21">
        <f>O$7*V80/M$7</f>
        <v>31.302681152680954</v>
      </c>
      <c r="Y80" s="21"/>
      <c r="Z80" s="23">
        <f>B80^0.5</f>
        <v>254.79992150705226</v>
      </c>
      <c r="AA80" s="21">
        <f>1600*Z80/Z$86</f>
        <v>21.879659189180426</v>
      </c>
      <c r="AB80" s="24">
        <f>B80/400</f>
        <v>162.3075</v>
      </c>
      <c r="AC80" s="20">
        <f t="shared" si="12"/>
        <v>0.13480374714157031</v>
      </c>
      <c r="AD80" s="26"/>
    </row>
    <row r="81" spans="1:30" x14ac:dyDescent="0.25">
      <c r="A81" s="8">
        <v>704</v>
      </c>
      <c r="B81" s="17">
        <v>43153</v>
      </c>
      <c r="C81" s="34"/>
      <c r="I81" s="8">
        <v>704</v>
      </c>
      <c r="J81" s="21">
        <f t="shared" si="13"/>
        <v>17.620621829482403</v>
      </c>
      <c r="K81" s="39"/>
      <c r="Q81" s="8">
        <v>704</v>
      </c>
      <c r="R81" s="17"/>
      <c r="S81" s="17"/>
      <c r="T81" s="17"/>
      <c r="U81" s="17"/>
      <c r="V81" s="17">
        <v>43153</v>
      </c>
      <c r="W81" s="17"/>
      <c r="X81" s="21">
        <f>O$7*V81/M$7</f>
        <v>20.806256639120821</v>
      </c>
      <c r="Y81" s="21"/>
      <c r="Z81" s="23">
        <f>B81^0.5</f>
        <v>207.73300171133135</v>
      </c>
      <c r="AA81" s="21">
        <f>1600*Z81/Z$86</f>
        <v>17.838024646579669</v>
      </c>
      <c r="AB81" s="24">
        <f>B81/400</f>
        <v>107.88249999999999</v>
      </c>
      <c r="AC81" s="20">
        <f t="shared" si="12"/>
        <v>0.16534678605501049</v>
      </c>
      <c r="AD81" s="26"/>
    </row>
    <row r="82" spans="1:30" x14ac:dyDescent="0.25">
      <c r="A82" s="8">
        <v>705</v>
      </c>
      <c r="B82" s="17">
        <v>46379</v>
      </c>
      <c r="C82" s="34"/>
      <c r="I82" s="8">
        <v>705</v>
      </c>
      <c r="J82" s="21">
        <f t="shared" si="13"/>
        <v>18.937891220299036</v>
      </c>
      <c r="K82" s="39"/>
      <c r="Q82" s="8">
        <v>705</v>
      </c>
      <c r="R82" s="17"/>
      <c r="S82" s="17"/>
      <c r="T82" s="17"/>
      <c r="U82" s="17"/>
      <c r="V82" s="17">
        <v>46379</v>
      </c>
      <c r="W82" s="17"/>
      <c r="X82" s="21">
        <f>O$7*V82/M$7</f>
        <v>22.361675356656193</v>
      </c>
      <c r="Y82" s="21"/>
      <c r="Z82" s="23">
        <f>B82^0.5</f>
        <v>215.35784174252862</v>
      </c>
      <c r="AA82" s="21">
        <f>1600*Z82/Z$86</f>
        <v>18.492769358696854</v>
      </c>
      <c r="AB82" s="24">
        <f>B82/400</f>
        <v>115.94750000000001</v>
      </c>
      <c r="AC82" s="20">
        <f t="shared" si="12"/>
        <v>0.15949260966124199</v>
      </c>
      <c r="AD82" s="26"/>
    </row>
    <row r="83" spans="1:30" x14ac:dyDescent="0.25">
      <c r="A83" s="9">
        <v>706</v>
      </c>
      <c r="B83" s="18">
        <v>55128</v>
      </c>
      <c r="C83" s="34"/>
      <c r="I83" s="9">
        <v>706</v>
      </c>
      <c r="J83" s="21">
        <f t="shared" si="13"/>
        <v>22.510361741146749</v>
      </c>
      <c r="K83" s="39"/>
      <c r="Q83" s="9">
        <v>706</v>
      </c>
      <c r="R83" s="18"/>
      <c r="S83" s="18"/>
      <c r="T83" s="18"/>
      <c r="U83" s="18"/>
      <c r="V83" s="18">
        <v>55128</v>
      </c>
      <c r="W83" s="18"/>
      <c r="X83" s="21">
        <f>O$7*V83/M$7</f>
        <v>26.580013347888972</v>
      </c>
      <c r="Y83" s="21"/>
      <c r="Z83" s="23">
        <f>B83^0.5</f>
        <v>234.7935263162083</v>
      </c>
      <c r="AA83" s="21">
        <f>1600*Z83/Z$86</f>
        <v>20.161710824868983</v>
      </c>
      <c r="AB83" s="24">
        <f>B83/400</f>
        <v>137.82</v>
      </c>
      <c r="AC83" s="20">
        <f t="shared" si="12"/>
        <v>0.14629016706478729</v>
      </c>
      <c r="AD83" s="26"/>
    </row>
    <row r="84" spans="1:30" x14ac:dyDescent="0.25">
      <c r="B84" s="19">
        <v>5111221</v>
      </c>
      <c r="C84" s="35"/>
      <c r="J84" s="27">
        <f>SUM(J3:J83)</f>
        <v>1600</v>
      </c>
      <c r="K84" s="39"/>
      <c r="R84" s="19">
        <f>SUM(R3:R83)</f>
        <v>3162510</v>
      </c>
      <c r="S84" s="19">
        <f t="shared" ref="S84:W84" si="14">SUM(S3:S83)</f>
        <v>393893</v>
      </c>
      <c r="T84" s="19">
        <f t="shared" si="14"/>
        <v>302831</v>
      </c>
      <c r="U84" s="19">
        <f t="shared" si="14"/>
        <v>369992</v>
      </c>
      <c r="V84" s="19">
        <f t="shared" si="14"/>
        <v>460083</v>
      </c>
      <c r="W84" s="19">
        <f t="shared" si="14"/>
        <v>421912</v>
      </c>
      <c r="X84" s="27">
        <f>SUM(X3:Y83)</f>
        <v>1600</v>
      </c>
      <c r="AB84" s="24">
        <f>B84/400</f>
        <v>12778.0525</v>
      </c>
      <c r="AC84" s="20">
        <f t="shared" si="12"/>
        <v>0</v>
      </c>
      <c r="AD84" s="26"/>
    </row>
    <row r="85" spans="1:30" s="32" customFormat="1" x14ac:dyDescent="0.25">
      <c r="B85" s="35"/>
      <c r="C85" s="35"/>
      <c r="F85" s="42"/>
      <c r="J85" s="36"/>
      <c r="K85" s="39"/>
      <c r="L85" s="38"/>
      <c r="N85" s="42"/>
      <c r="R85" s="35"/>
      <c r="S85" s="35"/>
      <c r="T85" s="35"/>
      <c r="U85" s="35"/>
      <c r="V85" s="35"/>
      <c r="W85" s="35"/>
      <c r="X85" s="36"/>
      <c r="Z85" s="43"/>
      <c r="AB85" s="36"/>
      <c r="AC85" s="42"/>
    </row>
    <row r="86" spans="1:30" x14ac:dyDescent="0.25">
      <c r="D86" t="s">
        <v>14</v>
      </c>
      <c r="G86" s="30">
        <v>14</v>
      </c>
      <c r="H86" s="30"/>
      <c r="T86" t="s">
        <v>14</v>
      </c>
      <c r="V86" s="20"/>
      <c r="W86" s="30">
        <v>24</v>
      </c>
      <c r="Z86" s="23">
        <f>SUM(Z3:Z83)</f>
        <v>18632.825625221936</v>
      </c>
      <c r="AA86" s="21">
        <f>SUM(AA3:AA83)</f>
        <v>1600.0000000000011</v>
      </c>
      <c r="AD86" s="26"/>
    </row>
    <row r="87" spans="1:30" x14ac:dyDescent="0.25">
      <c r="D87" t="s">
        <v>15</v>
      </c>
      <c r="G87" s="29">
        <v>98</v>
      </c>
      <c r="H87" s="29"/>
      <c r="T87" t="s">
        <v>15</v>
      </c>
      <c r="V87" s="20"/>
      <c r="W87" s="29">
        <v>133</v>
      </c>
    </row>
    <row r="88" spans="1:30" x14ac:dyDescent="0.25">
      <c r="Z88" t="s">
        <v>14</v>
      </c>
      <c r="AB88" s="20"/>
      <c r="AC88" s="30">
        <v>0</v>
      </c>
    </row>
    <row r="89" spans="1:30" x14ac:dyDescent="0.25">
      <c r="Z89" t="s">
        <v>15</v>
      </c>
      <c r="AB89" s="20"/>
      <c r="AC89" s="29">
        <v>11</v>
      </c>
    </row>
    <row r="90" spans="1:30" x14ac:dyDescent="0.25">
      <c r="AB90" s="21"/>
    </row>
    <row r="91" spans="1:30" x14ac:dyDescent="0.25">
      <c r="AB91" s="21"/>
    </row>
    <row r="92" spans="1:30" x14ac:dyDescent="0.25">
      <c r="AB92" s="21"/>
    </row>
    <row r="93" spans="1:30" x14ac:dyDescent="0.25">
      <c r="AB93" s="21"/>
    </row>
    <row r="94" spans="1:30" x14ac:dyDescent="0.25">
      <c r="AB94" s="21"/>
    </row>
    <row r="95" spans="1:30" x14ac:dyDescent="0.25">
      <c r="AB95" s="21"/>
    </row>
    <row r="96" spans="1:30" x14ac:dyDescent="0.25">
      <c r="AB96" s="21"/>
    </row>
    <row r="97" spans="28:28" x14ac:dyDescent="0.25">
      <c r="AB97" s="21"/>
    </row>
    <row r="98" spans="28:28" x14ac:dyDescent="0.25">
      <c r="AB98" s="21"/>
    </row>
    <row r="99" spans="28:28" x14ac:dyDescent="0.25">
      <c r="AB99" s="21"/>
    </row>
    <row r="100" spans="28:28" x14ac:dyDescent="0.25">
      <c r="AB100" s="21"/>
    </row>
    <row r="101" spans="28:28" x14ac:dyDescent="0.25">
      <c r="AB101" s="21"/>
    </row>
    <row r="102" spans="28:28" x14ac:dyDescent="0.25">
      <c r="AB102" s="21"/>
    </row>
    <row r="103" spans="28:28" x14ac:dyDescent="0.25">
      <c r="AB103" s="21"/>
    </row>
    <row r="104" spans="28:28" x14ac:dyDescent="0.25">
      <c r="AB104" s="21"/>
    </row>
    <row r="105" spans="28:28" x14ac:dyDescent="0.25">
      <c r="AB105" s="21"/>
    </row>
    <row r="106" spans="28:28" x14ac:dyDescent="0.25">
      <c r="AB106" s="21"/>
    </row>
    <row r="107" spans="28:28" x14ac:dyDescent="0.25">
      <c r="AB107" s="21"/>
    </row>
    <row r="108" spans="28:28" x14ac:dyDescent="0.25">
      <c r="AB108" s="21"/>
    </row>
    <row r="109" spans="28:28" x14ac:dyDescent="0.25">
      <c r="AB109" s="21"/>
    </row>
    <row r="110" spans="28:28" x14ac:dyDescent="0.25">
      <c r="AB110" s="21"/>
    </row>
    <row r="111" spans="28:28" x14ac:dyDescent="0.25">
      <c r="AB111" s="21"/>
    </row>
    <row r="112" spans="28:28" x14ac:dyDescent="0.25">
      <c r="AB112" s="21"/>
    </row>
    <row r="113" spans="28:28" x14ac:dyDescent="0.25">
      <c r="AB113" s="21"/>
    </row>
    <row r="114" spans="28:28" x14ac:dyDescent="0.25">
      <c r="AB114" s="21"/>
    </row>
    <row r="115" spans="28:28" x14ac:dyDescent="0.25">
      <c r="AB115" s="21"/>
    </row>
    <row r="116" spans="28:28" x14ac:dyDescent="0.25">
      <c r="AB116" s="21"/>
    </row>
    <row r="117" spans="28:28" x14ac:dyDescent="0.25">
      <c r="AB117" s="21"/>
    </row>
    <row r="118" spans="28:28" x14ac:dyDescent="0.25">
      <c r="AB118" s="21"/>
    </row>
    <row r="119" spans="28:28" x14ac:dyDescent="0.25">
      <c r="AB119" s="21"/>
    </row>
    <row r="120" spans="28:28" x14ac:dyDescent="0.25">
      <c r="AB120" s="21"/>
    </row>
    <row r="121" spans="28:28" x14ac:dyDescent="0.25">
      <c r="AB121" s="21"/>
    </row>
    <row r="122" spans="28:28" x14ac:dyDescent="0.25">
      <c r="AB122" s="21"/>
    </row>
    <row r="123" spans="28:28" x14ac:dyDescent="0.25">
      <c r="AB123" s="21"/>
    </row>
    <row r="124" spans="28:28" x14ac:dyDescent="0.25">
      <c r="AB124" s="21"/>
    </row>
    <row r="125" spans="28:28" x14ac:dyDescent="0.25">
      <c r="AB125" s="21"/>
    </row>
    <row r="126" spans="28:28" x14ac:dyDescent="0.25">
      <c r="AB126" s="21"/>
    </row>
    <row r="127" spans="28:28" x14ac:dyDescent="0.25">
      <c r="AB127" s="21"/>
    </row>
    <row r="128" spans="28:28" x14ac:dyDescent="0.25">
      <c r="AB128" s="21"/>
    </row>
    <row r="129" spans="28:28" x14ac:dyDescent="0.25">
      <c r="AB129" s="21"/>
    </row>
    <row r="130" spans="28:28" x14ac:dyDescent="0.25">
      <c r="AB130" s="21"/>
    </row>
    <row r="131" spans="28:28" x14ac:dyDescent="0.25">
      <c r="AB131" s="21"/>
    </row>
    <row r="132" spans="28:28" x14ac:dyDescent="0.25">
      <c r="AB132" s="21"/>
    </row>
    <row r="133" spans="28:28" x14ac:dyDescent="0.25">
      <c r="AB133" s="21"/>
    </row>
    <row r="134" spans="28:28" x14ac:dyDescent="0.25">
      <c r="AB134" s="21"/>
    </row>
  </sheetData>
  <pageMargins left="0.7" right="0.7" top="0.75" bottom="0.75" header="0.3" footer="0.3"/>
  <pageSetup orientation="portrait" horizontalDpi="0" verticalDpi="0" r:id="rId1"/>
  <ignoredErrors>
    <ignoredError sqref="X21:X7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Ensayo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Arguello</dc:creator>
  <cp:lastModifiedBy>Giselle Arguello Venegas</cp:lastModifiedBy>
  <dcterms:created xsi:type="dcterms:W3CDTF">2013-10-25T19:31:57Z</dcterms:created>
  <dcterms:modified xsi:type="dcterms:W3CDTF">2023-10-11T00:06:04Z</dcterms:modified>
</cp:coreProperties>
</file>